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8.xml" ContentType="application/vnd.openxmlformats-officedocument.drawingml.chart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omments3.xml" ContentType="application/vnd.openxmlformats-officedocument.spreadsheetml.comments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omments4.xml" ContentType="application/vnd.openxmlformats-officedocument.spreadsheetml.comments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omments5.xml" ContentType="application/vnd.openxmlformats-officedocument.spreadsheetml.comments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omments6.xml" ContentType="application/vnd.openxmlformats-officedocument.spreadsheetml.comments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omments7.xml" ContentType="application/vnd.openxmlformats-officedocument.spreadsheetml.comments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omments8.xml" ContentType="application/vnd.openxmlformats-officedocument.spreadsheetml.comments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8.xml" ContentType="application/vnd.openxmlformats-officedocument.drawingml.chartshapes+xml"/>
  <Override PartName="/xl/drawings/drawing29.xml" ContentType="application/vnd.openxmlformats-officedocument.drawing+xml"/>
  <Override PartName="/xl/comments9.xml" ContentType="application/vnd.openxmlformats-officedocument.spreadsheetml.comments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0.xml" ContentType="application/vnd.openxmlformats-officedocument.drawingml.chartshapes+xml"/>
  <Override PartName="/xl/drawings/drawing31.xml" ContentType="application/vnd.openxmlformats-officedocument.drawing+xml"/>
  <Override PartName="/xl/comments10.xml" ContentType="application/vnd.openxmlformats-officedocument.spreadsheetml.comments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omments11.xml" ContentType="application/vnd.openxmlformats-officedocument.spreadsheetml.comments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omments12.xml" ContentType="application/vnd.openxmlformats-officedocument.spreadsheetml.comments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8.xml" ContentType="application/vnd.openxmlformats-officedocument.drawingml.chartshapes+xml"/>
  <Override PartName="/xl/comments13.xml" ContentType="application/vnd.openxmlformats-officedocument.spreadsheetml.comments+xml"/>
  <Override PartName="/xl/threadedComments/threadedComment1.xml" ContentType="application/vnd.ms-excel.threadedcomments+xml"/>
  <Override PartName="/xl/comments14.xml" ContentType="application/vnd.openxmlformats-officedocument.spreadsheetml.comments+xml"/>
  <Override PartName="/xl/threadedComments/threadedComment2.xml" ContentType="application/vnd.ms-excel.threadedcomments+xml"/>
  <Override PartName="/xl/comments15.xml" ContentType="application/vnd.openxmlformats-officedocument.spreadsheetml.comments+xml"/>
  <Override PartName="/xl/threadedComments/threadedComment3.xml" ContentType="application/vnd.ms-excel.threadedcomments+xml"/>
  <Override PartName="/xl/comments16.xml" ContentType="application/vnd.openxmlformats-officedocument.spreadsheetml.comments+xml"/>
  <Override PartName="/xl/threadedComments/threadedComment4.xml" ContentType="application/vnd.ms-excel.threadedcomments+xml"/>
  <Override PartName="/xl/comments17.xml" ContentType="application/vnd.openxmlformats-officedocument.spreadsheetml.comments+xml"/>
  <Override PartName="/xl/drawings/drawing39.xml" ContentType="application/vnd.openxmlformats-officedocument.drawing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tg-my.sharepoint.com/personal/giangvanloc_duytanrecycling_com/Documents/TAI CHE/BI/Báo cáo theo yêu cầu của Chú/In báo cáo cho TGĐ/"/>
    </mc:Choice>
  </mc:AlternateContent>
  <xr:revisionPtr revIDLastSave="1836" documentId="8_{3ED5187B-365B-4ECC-B27A-F355F3586458}" xr6:coauthVersionLast="47" xr6:coauthVersionMax="47" xr10:uidLastSave="{24BBB0FE-0F15-418D-A923-CE0A2FEAFFFF}"/>
  <bookViews>
    <workbookView xWindow="-110" yWindow="-110" windowWidth="19420" windowHeight="10300" tabRatio="843" firstSheet="10" activeTab="11" xr2:uid="{00000000-000D-0000-FFFF-FFFF00000000}"/>
  </bookViews>
  <sheets>
    <sheet name="Nguyên tắc trình bày" sheetId="73" state="hidden" r:id="rId1"/>
    <sheet name="01.Chai B1- Tháng" sheetId="47" state="hidden" r:id="rId2"/>
    <sheet name="Chart B1_Tuần" sheetId="56" state="hidden" r:id="rId3"/>
    <sheet name="02. Vảy PET- Tháng" sheetId="70" state="hidden" r:id="rId4"/>
    <sheet name="Chart Vảy PET_Tuần" sheetId="69" state="hidden" r:id="rId5"/>
    <sheet name="03. HDPE- Tháng" sheetId="72" state="hidden" r:id="rId6"/>
    <sheet name="Chart HDPE_Tuần" sheetId="71" state="hidden" r:id="rId7"/>
    <sheet name="04. PP- Tháng" sheetId="78" state="hidden" r:id="rId8"/>
    <sheet name="Chart PP- Tuần" sheetId="82" state="hidden" r:id="rId9"/>
    <sheet name="Chart mua PET" sheetId="81" state="hidden" r:id="rId10"/>
    <sheet name="DM" sheetId="97" r:id="rId11"/>
    <sheet name="Chênh lệch chai B1-B0" sheetId="87" r:id="rId12"/>
    <sheet name="Chênh lệch chai B1 Trạm-B0" sheetId="91" r:id="rId13"/>
    <sheet name="Chênh lệch chai B1 NCC ngoài-B0" sheetId="92" r:id="rId14"/>
    <sheet name="Chênh lệch chai Tuyển xô-B0 " sheetId="95" r:id="rId15"/>
    <sheet name="Chênh lệch B1-B0 (NCC ngoài)" sheetId="90" state="veryHidden" r:id="rId16"/>
    <sheet name="Chênh lệch Vảy rửa nóng-B0" sheetId="89" r:id="rId17"/>
    <sheet name="Chênh lệch Vảy rửa nóng-chai B1" sheetId="96" r:id="rId18"/>
    <sheet name="Chênh lệch Tuyển xô &amp; B0" sheetId="88" state="veryHidden" r:id="rId19"/>
    <sheet name="Chênh lệch B1 Tuyển &amp; B (3)" sheetId="94" state="hidden" r:id="rId20"/>
    <sheet name="Chart HDPE duyệt" sheetId="77" state="hidden" r:id="rId21"/>
    <sheet name="Giá mua" sheetId="84" state="hidden" r:id="rId22"/>
    <sheet name="Giá mua-ngày" sheetId="74" state="hidden" r:id="rId23"/>
    <sheet name="Giá mua_Tuần" sheetId="83" state="hidden" r:id="rId24"/>
    <sheet name="Giá mua tháng-PET" sheetId="75" state="hidden" r:id="rId25"/>
    <sheet name="Giá mua tháng- HDPE" sheetId="79" state="hidden" r:id="rId26"/>
    <sheet name="Giá mua tháng- PP" sheetId="80" state="hidden" r:id="rId27"/>
    <sheet name="Giá nguyên liệu 2021" sheetId="53" state="hidden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</externalReferences>
  <definedNames>
    <definedName name="\T" localSheetId="1">#REF!</definedName>
    <definedName name="\T" localSheetId="3">#REF!</definedName>
    <definedName name="\T" localSheetId="5">#REF!</definedName>
    <definedName name="\T" localSheetId="7">#REF!</definedName>
    <definedName name="\T" localSheetId="2">#REF!</definedName>
    <definedName name="\T" localSheetId="6">#REF!</definedName>
    <definedName name="\T" localSheetId="8">#REF!</definedName>
    <definedName name="\T" localSheetId="4">#REF!</definedName>
    <definedName name="\T" localSheetId="21">#REF!</definedName>
    <definedName name="\T" localSheetId="27">#REF!</definedName>
    <definedName name="\T">#REF!</definedName>
    <definedName name="__dao1">'[1]CT Thang Mo'!$B$189:$H$189</definedName>
    <definedName name="__dao2">'[1]CT Thang Mo'!$B$161:$H$161</definedName>
    <definedName name="__dap2">'[1]CT Thang Mo'!$B$162:$H$162</definedName>
    <definedName name="__day1">'[2]Chiet tinh dz22'!#REF!</definedName>
    <definedName name="__day2">'[3]Chiet tinh dz35'!$H$3</definedName>
    <definedName name="__dbu1">'[1]CT Thang Mo'!#REF!</definedName>
    <definedName name="__dbu2">'[1]CT Thang Mo'!$B$93:$F$93</definedName>
    <definedName name="__doi3">'[4]truc tiep'!#REF!</definedName>
    <definedName name="__E99999">#REF!</definedName>
    <definedName name="__Jan02">'[5]FG waste'!#REF!</definedName>
    <definedName name="__lap1">#REF!</definedName>
    <definedName name="__lap2">#REF!</definedName>
    <definedName name="__vc1">'[1]CT Thang Mo'!$B$34:$H$34</definedName>
    <definedName name="__vc2">'[1]CT Thang Mo'!$B$35:$H$35</definedName>
    <definedName name="__vc3">'[1]CT Thang Mo'!$B$36:$H$36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1CAP002">[6]MTP!#REF!</definedName>
    <definedName name="_2STREO7">[7]MTP!#REF!</definedName>
    <definedName name="_4GOIC01">[8]MTP!#REF!</definedName>
    <definedName name="_4OSLCTT">[8]MTP!#REF!</definedName>
    <definedName name="_6BNTTTH">[7]MTP1!#REF!</definedName>
    <definedName name="_6DCTTBO">[7]MTP1!#REF!</definedName>
    <definedName name="_6DD24TT">[7]MTP1!#REF!</definedName>
    <definedName name="_6FCOTBU">[7]MTP1!#REF!</definedName>
    <definedName name="_6LATUBU">[7]MTP1!#REF!</definedName>
    <definedName name="_6SDTT24">[7]MTP1!#REF!</definedName>
    <definedName name="_6TBUDTT">[7]MTP1!#REF!</definedName>
    <definedName name="_6TDDDTT">[7]MTP1!#REF!</definedName>
    <definedName name="_6TLTTTH">[7]MTP1!#REF!</definedName>
    <definedName name="_6TUBUTT">[7]MTP1!#REF!</definedName>
    <definedName name="_6UCLVIS">[7]MTP1!#REF!</definedName>
    <definedName name="_7DNCABC">[7]MTP1!#REF!</definedName>
    <definedName name="_7HDCTBU">[7]MTP1!#REF!</definedName>
    <definedName name="_7PKTUBU">[7]MTP1!#REF!</definedName>
    <definedName name="_7TBHT20">[7]MTP1!#REF!</definedName>
    <definedName name="_7TBHT30">[7]MTP1!#REF!</definedName>
    <definedName name="_7TDCABC">[7]MTP1!#REF!</definedName>
    <definedName name="_dao1">'[1]CT Thang Mo'!$B$189:$H$189</definedName>
    <definedName name="_dao2">'[1]CT Thang Mo'!$B$161:$H$161</definedName>
    <definedName name="_dap2">'[1]CT Thang Mo'!$B$162:$H$162</definedName>
    <definedName name="_day1">'[2]Chiet tinh dz22'!#REF!</definedName>
    <definedName name="_day2">'[3]Chiet tinh dz35'!$H$3</definedName>
    <definedName name="_dbu1">'[1]CT Thang Mo'!#REF!</definedName>
    <definedName name="_dbu2">'[1]CT Thang Mo'!$B$93:$F$93</definedName>
    <definedName name="_doi3">'[4]truc tiep'!#REF!</definedName>
    <definedName name="_E99999">#REF!</definedName>
    <definedName name="_Fill" hidden="1">#REF!</definedName>
    <definedName name="_xlnm._FilterDatabase" localSheetId="9" hidden="1">'Chart mua PET'!$A$48:$B$65</definedName>
    <definedName name="_xlnm._FilterDatabase" localSheetId="19" hidden="1">'Chênh lệch B1 Tuyển &amp; B (3)'!$A$49:$B$66</definedName>
    <definedName name="_xlnm._FilterDatabase" localSheetId="15" hidden="1">'Chênh lệch B1-B0 (NCC ngoài)'!$A$49:$B$66</definedName>
    <definedName name="_xlnm._FilterDatabase" localSheetId="13" hidden="1">'Chênh lệch chai B1 NCC ngoài-B0'!$A$49:$B$66</definedName>
    <definedName name="_xlnm._FilterDatabase" localSheetId="12" hidden="1">'Chênh lệch chai B1 Trạm-B0'!$A$49:$B$66</definedName>
    <definedName name="_xlnm._FilterDatabase" localSheetId="11" hidden="1">'Chênh lệch chai B1-B0'!$A$49:$B$66</definedName>
    <definedName name="_xlnm._FilterDatabase" localSheetId="14" hidden="1">'Chênh lệch chai Tuyển xô-B0 '!$A$49:$B$66</definedName>
    <definedName name="_xlnm._FilterDatabase" localSheetId="18" hidden="1">'Chênh lệch Tuyển xô &amp; B0'!$A$56:$B$73</definedName>
    <definedName name="_xlnm._FilterDatabase" localSheetId="16" hidden="1">'Chênh lệch Vảy rửa nóng-B0'!$A$68:$B$85</definedName>
    <definedName name="_xlnm._FilterDatabase" localSheetId="17" hidden="1">'Chênh lệch Vảy rửa nóng-chai B1'!$A$68:$B$85</definedName>
    <definedName name="_xlnm._FilterDatabase" localSheetId="25" hidden="1">'Giá mua tháng- HDPE'!$A$4:$AC$21</definedName>
    <definedName name="_xlnm._FilterDatabase" localSheetId="26" hidden="1">'Giá mua tháng- PP'!$A$4:$AC$4</definedName>
    <definedName name="_xlnm._FilterDatabase" localSheetId="24" hidden="1">'Giá mua tháng-PET'!$A$4:$AC$25</definedName>
    <definedName name="_xlnm._FilterDatabase" localSheetId="23" hidden="1">'Giá mua_Tuần'!$A$4:$BV$4</definedName>
    <definedName name="_xlnm._FilterDatabase" localSheetId="22" hidden="1">'Giá mua-ngày'!$A$4:$AQO$82</definedName>
    <definedName name="_Jan02" localSheetId="21">'[5]FG waste'!#REF!</definedName>
    <definedName name="_Jan02" localSheetId="23">'[5]FG waste'!#REF!</definedName>
    <definedName name="_Jan02">'[5]FG waste'!#REF!</definedName>
    <definedName name="_lap1" localSheetId="21">#REF!</definedName>
    <definedName name="_lap1" localSheetId="23">#REF!</definedName>
    <definedName name="_lap1">#REF!</definedName>
    <definedName name="_lap2" localSheetId="21">#REF!</definedName>
    <definedName name="_lap2">#REF!</definedName>
    <definedName name="_Order1" hidden="1">255</definedName>
    <definedName name="_Order2" hidden="1">255</definedName>
    <definedName name="_Sort" localSheetId="21" hidden="1">[9]Sheet1!#REF!</definedName>
    <definedName name="_Sort" hidden="1">[9]Sheet1!#REF!</definedName>
    <definedName name="_tram" localSheetId="21" hidden="1">[9]Sheet1!#REF!</definedName>
    <definedName name="_tram" hidden="1">[9]Sheet1!#REF!</definedName>
    <definedName name="_vc1">'[1]CT Thang Mo'!$B$34:$H$34</definedName>
    <definedName name="_vc2">'[1]CT Thang Mo'!$B$35:$H$35</definedName>
    <definedName name="_vc3">'[1]CT Thang Mo'!$B$36:$H$36</definedName>
    <definedName name="A">#REF!</definedName>
    <definedName name="AAA">'[10]MTL$-INTER'!#REF!</definedName>
    <definedName name="Account">[11]Ref!$B$3:$B$36</definedName>
    <definedName name="All_list" localSheetId="21">#REF!</definedName>
    <definedName name="All_list" localSheetId="23">#REF!</definedName>
    <definedName name="All_list">#REF!</definedName>
    <definedName name="anscount" hidden="1">2</definedName>
    <definedName name="AOP">[12]Capex!$H$45:$Y$72</definedName>
    <definedName name="AOPP">[12]Capex!$H$45:$Y$72</definedName>
    <definedName name="Apr" localSheetId="21">#REF!</definedName>
    <definedName name="Apr" localSheetId="23">#REF!</definedName>
    <definedName name="Apr">#REF!</definedName>
    <definedName name="Asset">[12]Capex!$G$6:$I$13</definedName>
    <definedName name="aù0">'[13]bang tien luong'!#REF!</definedName>
    <definedName name="Aug" localSheetId="21">#REF!</definedName>
    <definedName name="Aug" localSheetId="23">#REF!</definedName>
    <definedName name="Aug">#REF!</definedName>
    <definedName name="B" localSheetId="21">#REF!</definedName>
    <definedName name="B" localSheetId="23">#REF!</definedName>
    <definedName name="B">#REF!</definedName>
    <definedName name="BarData" localSheetId="21">#REF!</definedName>
    <definedName name="BarData" localSheetId="23">#REF!</definedName>
    <definedName name="BarData">#REF!</definedName>
    <definedName name="BLOCK1">#REF!</definedName>
    <definedName name="BLOCK2">#REF!</definedName>
    <definedName name="BLOCK3">#REF!</definedName>
    <definedName name="BOY">[12]Capex!$B$17:$Y$41</definedName>
    <definedName name="Brand_Label">[14]FLT!#REF!</definedName>
    <definedName name="BREAKDOWN" localSheetId="21">#REF!</definedName>
    <definedName name="BREAKDOWN" localSheetId="23">#REF!</definedName>
    <definedName name="BREAKDOWN">#REF!</definedName>
    <definedName name="C_" localSheetId="21">#REF!</definedName>
    <definedName name="C_" localSheetId="23">#REF!</definedName>
    <definedName name="C_">#REF!</definedName>
    <definedName name="cap" localSheetId="21">#REF!</definedName>
    <definedName name="cap" localSheetId="23">#REF!</definedName>
    <definedName name="cap">#REF!</definedName>
    <definedName name="cap0.7">#REF!</definedName>
    <definedName name="CCNK">[15]QMCT!#REF!</definedName>
    <definedName name="ChemicalReagent" localSheetId="1">#REF!</definedName>
    <definedName name="ChemicalReagent" localSheetId="3">#REF!</definedName>
    <definedName name="ChemicalReagent" localSheetId="5">#REF!</definedName>
    <definedName name="ChemicalReagent" localSheetId="7">#REF!</definedName>
    <definedName name="ChemicalReagent" localSheetId="2">#REF!</definedName>
    <definedName name="ChemicalReagent" localSheetId="6">#REF!</definedName>
    <definedName name="ChemicalReagent" localSheetId="8">#REF!</definedName>
    <definedName name="ChemicalReagent" localSheetId="4">#REF!</definedName>
    <definedName name="ChemicalReagent" localSheetId="21">#REF!</definedName>
    <definedName name="ChemicalReagent" localSheetId="27">#REF!</definedName>
    <definedName name="ChemicalReagent">#REF!</definedName>
    <definedName name="CL" localSheetId="1">#REF!</definedName>
    <definedName name="CL" localSheetId="3">#REF!</definedName>
    <definedName name="CL" localSheetId="5">#REF!</definedName>
    <definedName name="CL" localSheetId="7">#REF!</definedName>
    <definedName name="CL" localSheetId="2">#REF!</definedName>
    <definedName name="CL" localSheetId="6">#REF!</definedName>
    <definedName name="CL" localSheetId="8">#REF!</definedName>
    <definedName name="CL" localSheetId="4">#REF!</definedName>
    <definedName name="CL" localSheetId="21">#REF!</definedName>
    <definedName name="CL" localSheetId="23">#REF!</definedName>
    <definedName name="CL" localSheetId="27">#REF!</definedName>
    <definedName name="CL">#REF!</definedName>
    <definedName name="CLTMP" localSheetId="1">[15]QMCT!#REF!</definedName>
    <definedName name="CLTMP" localSheetId="3">[15]QMCT!#REF!</definedName>
    <definedName name="CLTMP" localSheetId="5">[15]QMCT!#REF!</definedName>
    <definedName name="CLTMP" localSheetId="7">[15]QMCT!#REF!</definedName>
    <definedName name="CLTMP" localSheetId="2">[15]QMCT!#REF!</definedName>
    <definedName name="CLTMP" localSheetId="6">[15]QMCT!#REF!</definedName>
    <definedName name="CLTMP" localSheetId="8">[15]QMCT!#REF!</definedName>
    <definedName name="CLTMP" localSheetId="4">[15]QMCT!#REF!</definedName>
    <definedName name="CLTMP" localSheetId="21">[15]QMCT!#REF!</definedName>
    <definedName name="CLTMP" localSheetId="27">[15]QMCT!#REF!</definedName>
    <definedName name="CLTMP">[15]QMCT!#REF!</definedName>
    <definedName name="CLVC">[16]CHITIET!$D$3</definedName>
    <definedName name="cong_bq" localSheetId="1">'[4]truc tiep'!#REF!</definedName>
    <definedName name="cong_bq" localSheetId="3">'[4]truc tiep'!#REF!</definedName>
    <definedName name="cong_bq" localSheetId="5">'[4]truc tiep'!#REF!</definedName>
    <definedName name="cong_bq" localSheetId="7">'[4]truc tiep'!#REF!</definedName>
    <definedName name="cong_bq" localSheetId="2">'[4]truc tiep'!#REF!</definedName>
    <definedName name="cong_bq" localSheetId="6">'[4]truc tiep'!#REF!</definedName>
    <definedName name="cong_bq" localSheetId="8">'[4]truc tiep'!#REF!</definedName>
    <definedName name="cong_bq" localSheetId="4">'[4]truc tiep'!#REF!</definedName>
    <definedName name="cong_bq" localSheetId="21">'[4]truc tiep'!#REF!</definedName>
    <definedName name="cong_bq" localSheetId="23">'[4]truc tiep'!#REF!</definedName>
    <definedName name="cong_bq" localSheetId="27">'[4]truc tiep'!#REF!</definedName>
    <definedName name="cong_bq">'[4]truc tiep'!#REF!</definedName>
    <definedName name="cong_bv" localSheetId="1">'[4]truc tiep'!#REF!</definedName>
    <definedName name="cong_bv" localSheetId="3">'[4]truc tiep'!#REF!</definedName>
    <definedName name="cong_bv" localSheetId="5">'[4]truc tiep'!#REF!</definedName>
    <definedName name="cong_bv" localSheetId="7">'[4]truc tiep'!#REF!</definedName>
    <definedName name="cong_bv" localSheetId="2">'[4]truc tiep'!#REF!</definedName>
    <definedName name="cong_bv" localSheetId="6">'[4]truc tiep'!#REF!</definedName>
    <definedName name="cong_bv" localSheetId="8">'[4]truc tiep'!#REF!</definedName>
    <definedName name="cong_bv" localSheetId="4">'[4]truc tiep'!#REF!</definedName>
    <definedName name="cong_bv" localSheetId="21">'[4]truc tiep'!#REF!</definedName>
    <definedName name="cong_bv" localSheetId="23">'[4]truc tiep'!#REF!</definedName>
    <definedName name="cong_bv" localSheetId="27">'[4]truc tiep'!#REF!</definedName>
    <definedName name="cong_bv">'[4]truc tiep'!#REF!</definedName>
    <definedName name="cong_ck" localSheetId="1">'[4]truc tiep'!#REF!</definedName>
    <definedName name="cong_ck" localSheetId="3">'[4]truc tiep'!#REF!</definedName>
    <definedName name="cong_ck" localSheetId="5">'[4]truc tiep'!#REF!</definedName>
    <definedName name="cong_ck" localSheetId="7">'[4]truc tiep'!#REF!</definedName>
    <definedName name="cong_ck" localSheetId="2">'[4]truc tiep'!#REF!</definedName>
    <definedName name="cong_ck" localSheetId="6">'[4]truc tiep'!#REF!</definedName>
    <definedName name="cong_ck" localSheetId="8">'[4]truc tiep'!#REF!</definedName>
    <definedName name="cong_ck" localSheetId="4">'[4]truc tiep'!#REF!</definedName>
    <definedName name="cong_ck" localSheetId="21">'[4]truc tiep'!#REF!</definedName>
    <definedName name="cong_ck" localSheetId="23">'[4]truc tiep'!#REF!</definedName>
    <definedName name="cong_ck" localSheetId="27">'[4]truc tiep'!#REF!</definedName>
    <definedName name="cong_ck">'[4]truc tiep'!#REF!</definedName>
    <definedName name="cong_d1" localSheetId="1">'[4]truc tiep'!#REF!</definedName>
    <definedName name="cong_d1" localSheetId="3">'[4]truc tiep'!#REF!</definedName>
    <definedName name="cong_d1" localSheetId="5">'[4]truc tiep'!#REF!</definedName>
    <definedName name="cong_d1" localSheetId="7">'[4]truc tiep'!#REF!</definedName>
    <definedName name="cong_d1" localSheetId="2">'[4]truc tiep'!#REF!</definedName>
    <definedName name="cong_d1" localSheetId="6">'[4]truc tiep'!#REF!</definedName>
    <definedName name="cong_d1" localSheetId="8">'[4]truc tiep'!#REF!</definedName>
    <definedName name="cong_d1" localSheetId="4">'[4]truc tiep'!#REF!</definedName>
    <definedName name="cong_d1" localSheetId="21">'[4]truc tiep'!#REF!</definedName>
    <definedName name="cong_d1" localSheetId="23">'[4]truc tiep'!#REF!</definedName>
    <definedName name="cong_d1" localSheetId="27">'[4]truc tiep'!#REF!</definedName>
    <definedName name="cong_d1">'[4]truc tiep'!#REF!</definedName>
    <definedName name="cong_d2">'[4]truc tiep'!#REF!</definedName>
    <definedName name="cong_d3">'[4]truc tiep'!#REF!</definedName>
    <definedName name="cong_dl">'[4]truc tiep'!#REF!</definedName>
    <definedName name="cong_kcs">'[4]truc tiep'!#REF!</definedName>
    <definedName name="cong_nb">'[4]truc tiep'!#REF!</definedName>
    <definedName name="cong_ngio">'[4]truc tiep'!#REF!</definedName>
    <definedName name="cong_nv">'[4]truc tiep'!#REF!</definedName>
    <definedName name="cong_t3">'[4]truc tiep'!#REF!</definedName>
    <definedName name="cong_t4">'[4]truc tiep'!#REF!</definedName>
    <definedName name="cong_t5">'[4]truc tiep'!#REF!</definedName>
    <definedName name="cong_t6">'[4]truc tiep'!#REF!</definedName>
    <definedName name="cong_tc">'[4]truc tiep'!#REF!</definedName>
    <definedName name="cong_tm">'[4]truc tiep'!#REF!</definedName>
    <definedName name="cong_vs">'[4]truc tiep'!#REF!</definedName>
    <definedName name="cong_xh">'[4]truc tiep'!#REF!</definedName>
    <definedName name="Contingency">[17]Summary!$AR$1</definedName>
    <definedName name="COPY" localSheetId="1">#REF!</definedName>
    <definedName name="COPY" localSheetId="3">#REF!</definedName>
    <definedName name="COPY" localSheetId="5">#REF!</definedName>
    <definedName name="COPY" localSheetId="7">#REF!</definedName>
    <definedName name="COPY" localSheetId="2">#REF!</definedName>
    <definedName name="COPY" localSheetId="6">#REF!</definedName>
    <definedName name="COPY" localSheetId="8">#REF!</definedName>
    <definedName name="COPY" localSheetId="4">#REF!</definedName>
    <definedName name="COPY" localSheetId="21">#REF!</definedName>
    <definedName name="COPY" localSheetId="23">#REF!</definedName>
    <definedName name="COPY" localSheetId="27">#REF!</definedName>
    <definedName name="COPY">#REF!</definedName>
    <definedName name="COST" localSheetId="1">#REF!</definedName>
    <definedName name="COST" localSheetId="3">#REF!</definedName>
    <definedName name="COST" localSheetId="5">#REF!</definedName>
    <definedName name="COST" localSheetId="7">#REF!</definedName>
    <definedName name="COST" localSheetId="2">#REF!</definedName>
    <definedName name="COST" localSheetId="6">#REF!</definedName>
    <definedName name="COST" localSheetId="8">#REF!</definedName>
    <definedName name="COST" localSheetId="4">#REF!</definedName>
    <definedName name="COST" localSheetId="21">#REF!</definedName>
    <definedName name="COST" localSheetId="23">#REF!</definedName>
    <definedName name="COST" localSheetId="27">#REF!</definedName>
    <definedName name="COST">#REF!</definedName>
    <definedName name="Cost_Allocation_wage" localSheetId="1">#REF!</definedName>
    <definedName name="Cost_Allocation_wage" localSheetId="3">#REF!</definedName>
    <definedName name="Cost_Allocation_wage" localSheetId="5">#REF!</definedName>
    <definedName name="Cost_Allocation_wage" localSheetId="7">#REF!</definedName>
    <definedName name="Cost_Allocation_wage" localSheetId="2">#REF!</definedName>
    <definedName name="Cost_Allocation_wage" localSheetId="6">#REF!</definedName>
    <definedName name="Cost_Allocation_wage" localSheetId="8">#REF!</definedName>
    <definedName name="Cost_Allocation_wage" localSheetId="4">#REF!</definedName>
    <definedName name="Cost_Allocation_wage" localSheetId="21">#REF!</definedName>
    <definedName name="Cost_Allocation_wage" localSheetId="23">#REF!</definedName>
    <definedName name="Cost_Allocation_wage" localSheetId="27">#REF!</definedName>
    <definedName name="Cost_Allocation_wage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tdn9697">#REF!</definedName>
    <definedName name="D">#REF!</definedName>
    <definedName name="Dandoc">#REF!</definedName>
    <definedName name="daotd">'[1]CT Thang Mo'!$B$323:$H$323</definedName>
    <definedName name="dap">'[1]CT Thang Mo'!$B$39:$H$39</definedName>
    <definedName name="daptd">'[1]CT Thang Mo'!$B$324:$H$324</definedName>
    <definedName name="Data">#REF!</definedName>
    <definedName name="DATA_DATA2_List">#REF!</definedName>
    <definedName name="Data11">#REF!</definedName>
    <definedName name="Data41">#REF!</definedName>
    <definedName name="_xlnm.Database">#REF!</definedName>
    <definedName name="DDAY">#REF!</definedName>
    <definedName name="ddtt1pnc">[16]CHITIET!$G$530</definedName>
    <definedName name="ddtt1pvl">[16]CHITIET!$G$526</definedName>
    <definedName name="ddtt3pnc">[16]CHITIET!$G$522</definedName>
    <definedName name="ddtt3pvl">[16]CHITIET!$G$518</definedName>
    <definedName name="Dec" localSheetId="21">#REF!</definedName>
    <definedName name="Dec" localSheetId="23">#REF!</definedName>
    <definedName name="Dec">#REF!</definedName>
    <definedName name="DL50SEC" localSheetId="21">#REF!</definedName>
    <definedName name="DL50SEC" localSheetId="23">#REF!</definedName>
    <definedName name="DL50SEC">#REF!</definedName>
    <definedName name="DLSCM15" localSheetId="21">#REF!</definedName>
    <definedName name="DLSCM15" localSheetId="23">#REF!</definedName>
    <definedName name="DLSCM15">#REF!</definedName>
    <definedName name="DLSCM30">#REF!</definedName>
    <definedName name="DLSCM40">#REF!</definedName>
    <definedName name="DLUHT">#REF!</definedName>
    <definedName name="DM">#REF!</definedName>
    <definedName name="dobt">#REF!</definedName>
    <definedName name="Document_array" localSheetId="1">{"Book1"}</definedName>
    <definedName name="Document_array" localSheetId="3">{"Book1"}</definedName>
    <definedName name="Document_array" localSheetId="5">{"Book1"}</definedName>
    <definedName name="Document_array" localSheetId="7">{"Book1"}</definedName>
    <definedName name="Document_array" localSheetId="2">{"Book1"}</definedName>
    <definedName name="Document_array" localSheetId="6">{"Book1"}</definedName>
    <definedName name="Document_array" localSheetId="8">{"Book1"}</definedName>
    <definedName name="Document_array" localSheetId="4">{"Book1"}</definedName>
    <definedName name="Document_array" localSheetId="21">{"Book1"}</definedName>
    <definedName name="Document_array" localSheetId="23">{"Book1"}</definedName>
    <definedName name="Document_array" localSheetId="27">{"Book1"}</definedName>
    <definedName name="Document_array">{"Book1"}</definedName>
    <definedName name="DocumentYear">[18]P3!#REF!</definedName>
    <definedName name="domestic" localSheetId="21">#REF!</definedName>
    <definedName name="domestic" localSheetId="23">#REF!</definedName>
    <definedName name="domestic">#REF!</definedName>
    <definedName name="domesticcost" localSheetId="21">[19]Domestic!#REF!</definedName>
    <definedName name="domesticcost">[19]Domestic!#REF!</definedName>
    <definedName name="domesticcostt" localSheetId="21">[20]Domestic!#REF!</definedName>
    <definedName name="domesticcostt">[20]Domestic!#REF!</definedName>
    <definedName name="domesticostts">[20]Domestic!#REF!</definedName>
    <definedName name="domestics">[20]Domestic!#REF!</definedName>
    <definedName name="DONVI">OFFSET([21]DONVIBAN!$A$1,1,0,COUNTA([21]DONVIBAN!$A:$A)-1,5)</definedName>
    <definedName name="DONVIDG">OFFSET([21]NGUON!$D:$D,COUNTIF([21]NGUON!$D:$D,"&lt;&gt;0")-1,0,1)</definedName>
    <definedName name="E" localSheetId="21">#REF!</definedName>
    <definedName name="E" localSheetId="23">#REF!</definedName>
    <definedName name="E">#REF!</definedName>
    <definedName name="Equipmentsupplies" localSheetId="21">#REF!</definedName>
    <definedName name="Equipmentsupplies">#REF!</definedName>
    <definedName name="Eur">13240</definedName>
    <definedName name="F" localSheetId="21">#REF!</definedName>
    <definedName name="F">#REF!</definedName>
    <definedName name="feb">#REF!</definedName>
    <definedName name="forex">17054</definedName>
    <definedName name="Full">[15]QMCT!#REF!</definedName>
    <definedName name="G" localSheetId="21">#REF!</definedName>
    <definedName name="G" localSheetId="23">#REF!</definedName>
    <definedName name="G">#REF!</definedName>
    <definedName name="G23_" localSheetId="21">#REF!</definedName>
    <definedName name="G23_" localSheetId="23">#REF!</definedName>
    <definedName name="G23_">#REF!</definedName>
    <definedName name="Gas" localSheetId="21">#REF!</definedName>
    <definedName name="Gas" localSheetId="23">#REF!</definedName>
    <definedName name="Gas">#REF!</definedName>
    <definedName name="giaca">'[22]dg-VTu'!$C$6:$F$55</definedName>
    <definedName name="gica_bq">'[4]truc tiep'!#REF!</definedName>
    <definedName name="gica_bv">'[4]truc tiep'!#REF!</definedName>
    <definedName name="gica_ck">'[4]truc tiep'!#REF!</definedName>
    <definedName name="gica_d1">'[4]truc tiep'!#REF!</definedName>
    <definedName name="gica_d2">'[4]truc tiep'!#REF!</definedName>
    <definedName name="gica_d3">'[4]truc tiep'!#REF!</definedName>
    <definedName name="gica_dl">'[4]truc tiep'!#REF!</definedName>
    <definedName name="gica_kcs">'[4]truc tiep'!#REF!</definedName>
    <definedName name="gica_nb">'[4]truc tiep'!#REF!</definedName>
    <definedName name="gica_ngio">'[4]truc tiep'!#REF!</definedName>
    <definedName name="gica_nv">'[4]truc tiep'!#REF!</definedName>
    <definedName name="gica_t3">'[4]truc tiep'!#REF!</definedName>
    <definedName name="gica_t4">'[4]truc tiep'!#REF!</definedName>
    <definedName name="gica_t5">'[4]truc tiep'!#REF!</definedName>
    <definedName name="gica_t6">'[4]truc tiep'!#REF!</definedName>
    <definedName name="gica_tc">'[4]truc tiep'!#REF!</definedName>
    <definedName name="gica_tm">'[4]truc tiep'!#REF!</definedName>
    <definedName name="gica_vs">'[4]truc tiep'!#REF!</definedName>
    <definedName name="gica_xh">'[4]truc tiep'!#REF!</definedName>
    <definedName name="gio_bq">'[4]truc tiep'!#REF!</definedName>
    <definedName name="gio_d1">'[4]truc tiep'!#REF!</definedName>
    <definedName name="gio_d2">'[4]truc tiep'!#REF!</definedName>
    <definedName name="gio_d3">'[4]truc tiep'!#REF!</definedName>
    <definedName name="gio_dl">'[4]truc tiep'!#REF!</definedName>
    <definedName name="gio_kcs">'[4]truc tiep'!#REF!</definedName>
    <definedName name="gio_ngio">'[4]truc tiep'!#REF!</definedName>
    <definedName name="gio_t3">'[4]truc tiep'!#REF!</definedName>
    <definedName name="gio_t4">'[4]truc tiep'!#REF!</definedName>
    <definedName name="gio_t5">'[4]truc tiep'!#REF!</definedName>
    <definedName name="gio_t6">'[4]truc tiep'!#REF!</definedName>
    <definedName name="gio_vs">'[4]truc tiep'!#REF!</definedName>
    <definedName name="gio_xh">'[4]truc tiep'!#REF!</definedName>
    <definedName name="Graph_Contract">OFFSET([11]ByAcct!$A$4,[11]ByMth!$R$2,COLUMN([11]ByAcct!$AR$1)-COLUMN([11]ByAcct!$A$1),1,2)</definedName>
    <definedName name="Graph_DA">OFFSET([11]ByAcct!$A$4,[11]ByMth!$R$2,COLUMN([11]ByAcct!$AV$1)-COLUMN([11]ByAcct!$A$1),1,2)</definedName>
    <definedName name="Graph_Discret">OFFSET([11]ByAcct!$A$4,[11]ByMth!$R$2,COLUMN([11]ByAcct!$AT$1)-COLUMN([11]ByAcct!$A$1),1,2)</definedName>
    <definedName name="Graph_growth">OFFSET([11]ByAcct!$A$4,[11]ByAcct!$AN$85,COLUMN([11]ByAcct!$E$1)-COLUMN([11]ByAcct!$A$1),1,2)</definedName>
    <definedName name="Graph_growth2">OFFSET([11]ByAcct!$A$4,[11]ByMth!$R$2,COLUMN([11]ByAcct!$E$1)-COLUMN([11]ByAcct!$A$1),1,2)</definedName>
    <definedName name="Graph_NDisc">OFFSET([11]ByAcct!$A$4,[11]ByMth!$R$2,COLUMN([11]ByAcct!$AN$1)-COLUMN([11]ByAcct!$A$1),1,2)</definedName>
    <definedName name="Graph_Stale">OFFSET([11]ByAcct!$A$4,[11]ByMth!$R$2,COLUMN([11]ByAcct!$AP$1)-COLUMN([11]ByAcct!$A$1),1,2)</definedName>
    <definedName name="Graph_volume">OFFSET([11]ByAcct!$A$4,[11]ByAcct!$AN$85,COLUMN([11]ByAcct!$C$1)-COLUMN([11]ByAcct!$A$1),1,2)</definedName>
    <definedName name="Graph_volume2">OFFSET([11]ByAcct!$A$4,[11]ByMth!$R$2,COLUMN([11]ByAcct!$C$1)-COLUMN([11]ByAcct!$A$1),1,2)</definedName>
    <definedName name="HDCCT" localSheetId="1">[15]QMCT!#REF!</definedName>
    <definedName name="HDCCT" localSheetId="3">[15]QMCT!#REF!</definedName>
    <definedName name="HDCCT" localSheetId="5">[15]QMCT!#REF!</definedName>
    <definedName name="HDCCT" localSheetId="7">[15]QMCT!#REF!</definedName>
    <definedName name="HDCCT" localSheetId="2">[15]QMCT!#REF!</definedName>
    <definedName name="HDCCT" localSheetId="6">[15]QMCT!#REF!</definedName>
    <definedName name="HDCCT" localSheetId="8">[15]QMCT!#REF!</definedName>
    <definedName name="HDCCT" localSheetId="4">[15]QMCT!#REF!</definedName>
    <definedName name="HDCCT" localSheetId="21">[15]QMCT!#REF!</definedName>
    <definedName name="HDCCT" localSheetId="27">[15]QMCT!#REF!</definedName>
    <definedName name="HDCCT">[15]QMCT!#REF!</definedName>
    <definedName name="HDCD" localSheetId="1">[15]QMCT!#REF!</definedName>
    <definedName name="HDCD" localSheetId="3">[15]QMCT!#REF!</definedName>
    <definedName name="HDCD" localSheetId="5">[15]QMCT!#REF!</definedName>
    <definedName name="HDCD" localSheetId="7">[15]QMCT!#REF!</definedName>
    <definedName name="HDCD" localSheetId="2">[15]QMCT!#REF!</definedName>
    <definedName name="HDCD" localSheetId="6">[15]QMCT!#REF!</definedName>
    <definedName name="HDCD" localSheetId="8">[15]QMCT!#REF!</definedName>
    <definedName name="HDCD" localSheetId="4">[15]QMCT!#REF!</definedName>
    <definedName name="HDCD" localSheetId="21">[15]QMCT!#REF!</definedName>
    <definedName name="HDCD" localSheetId="27">[15]QMCT!#REF!</definedName>
    <definedName name="HDCD">[15]QMCT!#REF!</definedName>
    <definedName name="HM" localSheetId="1">#REF!</definedName>
    <definedName name="HM" localSheetId="3">#REF!</definedName>
    <definedName name="HM" localSheetId="5">#REF!</definedName>
    <definedName name="HM" localSheetId="7">#REF!</definedName>
    <definedName name="HM" localSheetId="2">#REF!</definedName>
    <definedName name="HM" localSheetId="6">#REF!</definedName>
    <definedName name="HM" localSheetId="8">#REF!</definedName>
    <definedName name="HM" localSheetId="4">#REF!</definedName>
    <definedName name="HM" localSheetId="21">#REF!</definedName>
    <definedName name="HM" localSheetId="23">#REF!</definedName>
    <definedName name="HM" localSheetId="27">#REF!</definedName>
    <definedName name="HM">#REF!</definedName>
    <definedName name="HSKK">[16]CHITIET!$D$4</definedName>
    <definedName name="Index">100%</definedName>
    <definedName name="Inflation_WC">'[23]SCO&amp;IWC'!$E$21:$I$28</definedName>
    <definedName name="jan" localSheetId="21">#REF!</definedName>
    <definedName name="jan" localSheetId="23">#REF!</definedName>
    <definedName name="jan">#REF!</definedName>
    <definedName name="Jul" localSheetId="21">#REF!</definedName>
    <definedName name="Jul" localSheetId="23">#REF!</definedName>
    <definedName name="Jul">#REF!</definedName>
    <definedName name="Jun" localSheetId="21">#REF!</definedName>
    <definedName name="Jun" localSheetId="23">#REF!</definedName>
    <definedName name="Jun">#REF!</definedName>
    <definedName name="Justification">[12]Capex!$B$6:$C$9</definedName>
    <definedName name="K" localSheetId="21">#REF!</definedName>
    <definedName name="K" localSheetId="23">#REF!</definedName>
    <definedName name="K">#REF!</definedName>
    <definedName name="K_1" localSheetId="1">[24]!K_1</definedName>
    <definedName name="K_1" localSheetId="3">[24]!K_1</definedName>
    <definedName name="K_1" localSheetId="5">[24]!K_1</definedName>
    <definedName name="K_1" localSheetId="7">[24]!K_1</definedName>
    <definedName name="K_1" localSheetId="2">[24]!K_1</definedName>
    <definedName name="K_1" localSheetId="20">[24]!K_1</definedName>
    <definedName name="K_1" localSheetId="6">[24]!K_1</definedName>
    <definedName name="K_1" localSheetId="9">[24]!K_1</definedName>
    <definedName name="K_1" localSheetId="8">[24]!K_1</definedName>
    <definedName name="K_1" localSheetId="4">[24]!K_1</definedName>
    <definedName name="K_1" localSheetId="19">[24]!K_1</definedName>
    <definedName name="K_1" localSheetId="15">[24]!K_1</definedName>
    <definedName name="K_1" localSheetId="13">[24]!K_1</definedName>
    <definedName name="K_1" localSheetId="12">[24]!K_1</definedName>
    <definedName name="K_1" localSheetId="11">[24]!K_1</definedName>
    <definedName name="K_1" localSheetId="14">[24]!K_1</definedName>
    <definedName name="K_1" localSheetId="18">[24]!K_1</definedName>
    <definedName name="K_1" localSheetId="16">[24]!K_1</definedName>
    <definedName name="K_1" localSheetId="17">[24]!K_1</definedName>
    <definedName name="K_1" localSheetId="21">[24]!K_1</definedName>
    <definedName name="K_1" localSheetId="25">[24]!K_1</definedName>
    <definedName name="K_1" localSheetId="26">[24]!K_1</definedName>
    <definedName name="K_1" localSheetId="24">[24]!K_1</definedName>
    <definedName name="K_1" localSheetId="27">[24]!K_1</definedName>
    <definedName name="K_1">[24]!K_1</definedName>
    <definedName name="K_2" localSheetId="1">[24]!K_2</definedName>
    <definedName name="K_2" localSheetId="3">[24]!K_2</definedName>
    <definedName name="K_2" localSheetId="5">[24]!K_2</definedName>
    <definedName name="K_2" localSheetId="7">[24]!K_2</definedName>
    <definedName name="K_2" localSheetId="2">[24]!K_2</definedName>
    <definedName name="K_2" localSheetId="20">[24]!K_2</definedName>
    <definedName name="K_2" localSheetId="6">[24]!K_2</definedName>
    <definedName name="K_2" localSheetId="9">[24]!K_2</definedName>
    <definedName name="K_2" localSheetId="8">[24]!K_2</definedName>
    <definedName name="K_2" localSheetId="4">[24]!K_2</definedName>
    <definedName name="K_2" localSheetId="19">[24]!K_2</definedName>
    <definedName name="K_2" localSheetId="15">[24]!K_2</definedName>
    <definedName name="K_2" localSheetId="13">[24]!K_2</definedName>
    <definedName name="K_2" localSheetId="12">[24]!K_2</definedName>
    <definedName name="K_2" localSheetId="11">[24]!K_2</definedName>
    <definedName name="K_2" localSheetId="14">[24]!K_2</definedName>
    <definedName name="K_2" localSheetId="18">[24]!K_2</definedName>
    <definedName name="K_2" localSheetId="16">[24]!K_2</definedName>
    <definedName name="K_2" localSheetId="17">[24]!K_2</definedName>
    <definedName name="K_2" localSheetId="21">[24]!K_2</definedName>
    <definedName name="K_2" localSheetId="25">[24]!K_2</definedName>
    <definedName name="K_2" localSheetId="26">[24]!K_2</definedName>
    <definedName name="K_2" localSheetId="24">[24]!K_2</definedName>
    <definedName name="K_2" localSheetId="27">[24]!K_2</definedName>
    <definedName name="K_2">[24]!K_2</definedName>
    <definedName name="KCSCM" localSheetId="21">#REF!</definedName>
    <definedName name="KCSCM" localSheetId="23">#REF!</definedName>
    <definedName name="KCSCM">#REF!</definedName>
    <definedName name="KVC" localSheetId="21">#REF!</definedName>
    <definedName name="KVC" localSheetId="23">#REF!</definedName>
    <definedName name="KVC">#REF!</definedName>
    <definedName name="L" localSheetId="21">#REF!</definedName>
    <definedName name="L" localSheetId="23">#REF!</definedName>
    <definedName name="L">#REF!</definedName>
    <definedName name="Lab_supplies_lists" localSheetId="21">'[25]List(Add only)'!#REF!</definedName>
    <definedName name="Lab_supplies_lists" localSheetId="23">'[25]List(Add only)'!#REF!</definedName>
    <definedName name="Lab_supplies_lists">'[25]List(Add only)'!#REF!</definedName>
    <definedName name="Labsupplieslist" localSheetId="21">#REF!</definedName>
    <definedName name="Labsupplieslist" localSheetId="23">#REF!</definedName>
    <definedName name="Labsupplieslist">#REF!</definedName>
    <definedName name="lanh_bq" localSheetId="21">'[4]truc tiep'!#REF!</definedName>
    <definedName name="lanh_bq" localSheetId="23">'[4]truc tiep'!#REF!</definedName>
    <definedName name="lanh_bq">'[4]truc tiep'!#REF!</definedName>
    <definedName name="lanh_bv" localSheetId="21">'[4]truc tiep'!#REF!</definedName>
    <definedName name="lanh_bv" localSheetId="23">'[4]truc tiep'!#REF!</definedName>
    <definedName name="lanh_bv">'[4]truc tiep'!#REF!</definedName>
    <definedName name="lanh_ck" localSheetId="21">'[4]truc tiep'!#REF!</definedName>
    <definedName name="lanh_ck" localSheetId="23">'[4]truc tiep'!#REF!</definedName>
    <definedName name="lanh_ck">'[4]truc tiep'!#REF!</definedName>
    <definedName name="lanh_d1" localSheetId="21">'[4]truc tiep'!#REF!</definedName>
    <definedName name="lanh_d1" localSheetId="23">'[4]truc tiep'!#REF!</definedName>
    <definedName name="lanh_d1">'[4]truc tiep'!#REF!</definedName>
    <definedName name="lanh_d2" localSheetId="21">'[4]truc tiep'!#REF!</definedName>
    <definedName name="lanh_d2" localSheetId="23">'[4]truc tiep'!#REF!</definedName>
    <definedName name="lanh_d2">'[4]truc tiep'!#REF!</definedName>
    <definedName name="lanh_d3">'[4]truc tiep'!#REF!</definedName>
    <definedName name="lanh_dl">'[4]truc tiep'!#REF!</definedName>
    <definedName name="lanh_kcs">'[4]truc tiep'!#REF!</definedName>
    <definedName name="lanh_nb">'[4]truc tiep'!#REF!</definedName>
    <definedName name="lanh_ngio">'[4]truc tiep'!#REF!</definedName>
    <definedName name="lanh_nv">'[4]truc tiep'!#REF!</definedName>
    <definedName name="lanh_t3">'[4]truc tiep'!#REF!</definedName>
    <definedName name="lanh_t4">'[4]truc tiep'!#REF!</definedName>
    <definedName name="lanh_t5">'[4]truc tiep'!#REF!</definedName>
    <definedName name="lanh_t6">'[4]truc tiep'!#REF!</definedName>
    <definedName name="lanh_tc">'[4]truc tiep'!#REF!</definedName>
    <definedName name="lanh_tm">'[4]truc tiep'!#REF!</definedName>
    <definedName name="lanh_vs">'[4]truc tiep'!#REF!</definedName>
    <definedName name="lanh_xh">'[4]truc tiep'!#REF!</definedName>
    <definedName name="lapa">'[1]CT Thang Mo'!$B$350:$H$350</definedName>
    <definedName name="lapb">'[1]CT Thang Mo'!$B$370:$H$370</definedName>
    <definedName name="lapc">'[1]CT Thang Mo'!$B$390:$H$390</definedName>
    <definedName name="lcb_bq">'[4]truc tiep'!#REF!</definedName>
    <definedName name="lcb_bv">'[4]truc tiep'!#REF!</definedName>
    <definedName name="lcb_ck">'[4]truc tiep'!#REF!</definedName>
    <definedName name="lcb_d1">'[4]truc tiep'!#REF!</definedName>
    <definedName name="lcb_d2">'[4]truc tiep'!#REF!</definedName>
    <definedName name="lcb_d3">'[4]truc tiep'!#REF!</definedName>
    <definedName name="lcb_dl">'[4]truc tiep'!#REF!</definedName>
    <definedName name="lcb_kcs">'[4]truc tiep'!#REF!</definedName>
    <definedName name="lcb_nb">'[4]truc tiep'!#REF!</definedName>
    <definedName name="lcb_ngio">'[4]truc tiep'!#REF!</definedName>
    <definedName name="lcb_nv">'[4]truc tiep'!#REF!</definedName>
    <definedName name="lcb_t3">'[4]truc tiep'!#REF!</definedName>
    <definedName name="lcb_t4">'[4]truc tiep'!#REF!</definedName>
    <definedName name="lcb_t5">'[4]truc tiep'!#REF!</definedName>
    <definedName name="lcb_t6">'[4]truc tiep'!#REF!</definedName>
    <definedName name="lcb_tc">'[4]truc tiep'!#REF!</definedName>
    <definedName name="lcb_tm">'[4]truc tiep'!#REF!</definedName>
    <definedName name="lcb_vs">'[4]truc tiep'!#REF!</definedName>
    <definedName name="lcb_xh">'[4]truc tiep'!#REF!</definedName>
    <definedName name="le_bq">'[4]truc tiep'!#REF!</definedName>
    <definedName name="le_bv">'[4]truc tiep'!#REF!</definedName>
    <definedName name="le_ck">'[4]truc tiep'!#REF!</definedName>
    <definedName name="le_d1">'[4]truc tiep'!#REF!</definedName>
    <definedName name="le_d2">'[4]truc tiep'!#REF!</definedName>
    <definedName name="le_d3">'[4]truc tiep'!#REF!</definedName>
    <definedName name="le_dl">'[4]truc tiep'!#REF!</definedName>
    <definedName name="le_kcs">'[4]truc tiep'!#REF!</definedName>
    <definedName name="le_nb">'[4]truc tiep'!#REF!</definedName>
    <definedName name="le_ngio">'[4]truc tiep'!#REF!</definedName>
    <definedName name="le_nv">'[4]truc tiep'!#REF!</definedName>
    <definedName name="le_t3">'[4]truc tiep'!#REF!</definedName>
    <definedName name="le_t4">'[4]truc tiep'!#REF!</definedName>
    <definedName name="le_t5">'[4]truc tiep'!#REF!</definedName>
    <definedName name="le_t6">'[4]truc tiep'!#REF!</definedName>
    <definedName name="le_tc">'[4]truc tiep'!#REF!</definedName>
    <definedName name="le_tm">'[4]truc tiep'!#REF!</definedName>
    <definedName name="le_vs">'[4]truc tiep'!#REF!</definedName>
    <definedName name="le_xh">'[4]truc tiep'!#REF!</definedName>
    <definedName name="limcount" hidden="1">1</definedName>
    <definedName name="list">#REF!</definedName>
    <definedName name="Location">#REF!</definedName>
    <definedName name="lVC">#REF!</definedName>
    <definedName name="MADONVI">OFFSET([21]NGUON!$C:$C,COUNTA([21]NGUON!$C:$C)-1,0,1)</definedName>
    <definedName name="MajorHeader" localSheetId="21">[18]P3!#REF!</definedName>
    <definedName name="MajorHeader" localSheetId="23">[18]P3!#REF!</definedName>
    <definedName name="MajorHeader">[18]P3!#REF!</definedName>
    <definedName name="mar" localSheetId="21">#REF!</definedName>
    <definedName name="mar" localSheetId="23">#REF!</definedName>
    <definedName name="mar">#REF!</definedName>
    <definedName name="mat">[26]Tke!$AD$10:$AR$96</definedName>
    <definedName name="may" localSheetId="21">#REF!</definedName>
    <definedName name="may" localSheetId="23">#REF!</definedName>
    <definedName name="may">#REF!</definedName>
    <definedName name="MPETABLE" localSheetId="21">#REF!</definedName>
    <definedName name="MPETABLE" localSheetId="23">#REF!</definedName>
    <definedName name="MPETABLE">#REF!</definedName>
    <definedName name="NCcap0.7" localSheetId="21">#REF!</definedName>
    <definedName name="NCcap0.7" localSheetId="23">#REF!</definedName>
    <definedName name="NCcap0.7">#REF!</definedName>
    <definedName name="NCcap1">#REF!</definedName>
    <definedName name="NGANHANG">OFFSET([21]NGUON!$F:$F,COUNTIF([21]NGUON!$F:$F,"&lt;&gt;0")-1,0,1)</definedName>
    <definedName name="NGAØY" localSheetId="21">#REF!</definedName>
    <definedName name="NGAØY" localSheetId="23">#REF!</definedName>
    <definedName name="NGAØY">#REF!</definedName>
    <definedName name="NGAY">OFFSET([21]NGUON!$B:$B,COUNTA([21]NGUON!$B:$B)-1,0,1)</definedName>
    <definedName name="nghi_bq" localSheetId="21">'[4]truc tiep'!#REF!</definedName>
    <definedName name="nghi_bq" localSheetId="23">'[4]truc tiep'!#REF!</definedName>
    <definedName name="nghi_bq">'[4]truc tiep'!#REF!</definedName>
    <definedName name="nghi_bv" localSheetId="21">'[4]truc tiep'!#REF!</definedName>
    <definedName name="nghi_bv" localSheetId="23">'[4]truc tiep'!#REF!</definedName>
    <definedName name="nghi_bv">'[4]truc tiep'!#REF!</definedName>
    <definedName name="nghi_ck">'[4]truc tiep'!#REF!</definedName>
    <definedName name="nghi_d1">'[4]truc tiep'!#REF!</definedName>
    <definedName name="nghi_d2">'[4]truc tiep'!#REF!</definedName>
    <definedName name="nghi_d3">'[4]truc tiep'!#REF!</definedName>
    <definedName name="nghi_dl">'[4]truc tiep'!#REF!</definedName>
    <definedName name="nghi_kcs">'[4]truc tiep'!#REF!</definedName>
    <definedName name="nghi_nb">'[4]truc tiep'!#REF!</definedName>
    <definedName name="nghi_ngio">'[4]truc tiep'!#REF!</definedName>
    <definedName name="nghi_nv">'[4]truc tiep'!#REF!</definedName>
    <definedName name="nghi_t3">'[4]truc tiep'!#REF!</definedName>
    <definedName name="nghi_t4">'[4]truc tiep'!#REF!</definedName>
    <definedName name="nghi_t5">'[4]truc tiep'!#REF!</definedName>
    <definedName name="nghi_t6">'[4]truc tiep'!#REF!</definedName>
    <definedName name="nghi_tc">'[4]truc tiep'!#REF!</definedName>
    <definedName name="nghi_tm">'[4]truc tiep'!#REF!</definedName>
    <definedName name="nghi_vs">'[4]truc tiep'!#REF!</definedName>
    <definedName name="nghi_xh">'[4]truc tiep'!#REF!</definedName>
    <definedName name="nhap">#REF!</definedName>
    <definedName name="NHAP1">#REF!</definedName>
    <definedName name="NHAP2">#REF!</definedName>
    <definedName name="NOIDUNG">OFFSET([21]NGUON!$H:$H,COUNTA([21]NGUON!$H:$H)-1,0,1)</definedName>
    <definedName name="Nov" localSheetId="21">#REF!</definedName>
    <definedName name="Nov" localSheetId="23">#REF!</definedName>
    <definedName name="Nov">#REF!</definedName>
    <definedName name="NToS" localSheetId="1">[27]!NToS</definedName>
    <definedName name="NToS" localSheetId="3">[27]!NToS</definedName>
    <definedName name="NToS" localSheetId="5">[27]!NToS</definedName>
    <definedName name="NToS" localSheetId="7">[27]!NToS</definedName>
    <definedName name="NToS" localSheetId="2">[27]!NToS</definedName>
    <definedName name="NToS" localSheetId="20">[27]!NToS</definedName>
    <definedName name="NToS" localSheetId="6">[27]!NToS</definedName>
    <definedName name="NToS" localSheetId="9">[27]!NToS</definedName>
    <definedName name="NToS" localSheetId="8">[27]!NToS</definedName>
    <definedName name="NToS" localSheetId="4">[27]!NToS</definedName>
    <definedName name="NToS" localSheetId="19">[27]!NToS</definedName>
    <definedName name="NToS" localSheetId="15">[27]!NToS</definedName>
    <definedName name="NToS" localSheetId="13">[27]!NToS</definedName>
    <definedName name="NToS" localSheetId="12">[27]!NToS</definedName>
    <definedName name="NToS" localSheetId="11">[27]!NToS</definedName>
    <definedName name="NToS" localSheetId="14">[27]!NToS</definedName>
    <definedName name="NToS" localSheetId="18">[27]!NToS</definedName>
    <definedName name="NToS" localSheetId="16">[27]!NToS</definedName>
    <definedName name="NToS" localSheetId="17">[27]!NToS</definedName>
    <definedName name="NToS" localSheetId="21">[27]!NToS</definedName>
    <definedName name="NToS" localSheetId="25">[27]!NToS</definedName>
    <definedName name="NToS" localSheetId="26">[27]!NToS</definedName>
    <definedName name="NToS" localSheetId="24">[27]!NToS</definedName>
    <definedName name="NToS" localSheetId="27">[27]!NToS</definedName>
    <definedName name="NToS">[27]!NToS</definedName>
    <definedName name="Oct" localSheetId="1">#REF!</definedName>
    <definedName name="Oct" localSheetId="3">#REF!</definedName>
    <definedName name="Oct" localSheetId="5">#REF!</definedName>
    <definedName name="Oct" localSheetId="7">#REF!</definedName>
    <definedName name="Oct" localSheetId="2">#REF!</definedName>
    <definedName name="Oct" localSheetId="6">#REF!</definedName>
    <definedName name="Oct" localSheetId="8">#REF!</definedName>
    <definedName name="Oct" localSheetId="4">#REF!</definedName>
    <definedName name="Oct" localSheetId="21">#REF!</definedName>
    <definedName name="Oct" localSheetId="27">#REF!</definedName>
    <definedName name="Oct">#REF!</definedName>
    <definedName name="OneTwoThree" localSheetId="1">#REF!</definedName>
    <definedName name="OneTwoThree" localSheetId="3">#REF!</definedName>
    <definedName name="OneTwoThree" localSheetId="5">#REF!</definedName>
    <definedName name="OneTwoThree" localSheetId="7">#REF!</definedName>
    <definedName name="OneTwoThree" localSheetId="2">#REF!</definedName>
    <definedName name="OneTwoThree" localSheetId="6">#REF!</definedName>
    <definedName name="OneTwoThree" localSheetId="8">#REF!</definedName>
    <definedName name="OneTwoThree" localSheetId="4">#REF!</definedName>
    <definedName name="OneTwoThree" localSheetId="21">#REF!</definedName>
    <definedName name="OneTwoThree" localSheetId="27">#REF!</definedName>
    <definedName name="OneTwoThree">#REF!</definedName>
    <definedName name="oo">[28]Overseas!$B$20:$L$29</definedName>
    <definedName name="ooo">[29]Overseas!$B$20:$L$29</definedName>
    <definedName name="Other_Lab_Supplies" localSheetId="21">#REF!</definedName>
    <definedName name="Other_Lab_Supplies" localSheetId="23">#REF!</definedName>
    <definedName name="Other_Lab_Supplies">#REF!</definedName>
    <definedName name="oversea" localSheetId="21">#REF!</definedName>
    <definedName name="oversea" localSheetId="23">#REF!</definedName>
    <definedName name="oversea">#REF!</definedName>
    <definedName name="PackMat">[30]PM!$A$2:$F$101</definedName>
    <definedName name="PC_LB">[30]PC_LB!$A$2:$E$12</definedName>
    <definedName name="PG_LB">[30]PG_LB!$A$1:$E$43</definedName>
    <definedName name="PHUONG" localSheetId="1" hidden="1">[9]Sheet1!#REF!</definedName>
    <definedName name="PHUONG" localSheetId="3" hidden="1">[9]Sheet1!#REF!</definedName>
    <definedName name="PHUONG" localSheetId="5" hidden="1">[9]Sheet1!#REF!</definedName>
    <definedName name="PHUONG" localSheetId="7" hidden="1">[9]Sheet1!#REF!</definedName>
    <definedName name="PHUONG" localSheetId="2" hidden="1">[9]Sheet1!#REF!</definedName>
    <definedName name="PHUONG" localSheetId="6" hidden="1">[9]Sheet1!#REF!</definedName>
    <definedName name="PHUONG" localSheetId="8" hidden="1">[9]Sheet1!#REF!</definedName>
    <definedName name="PHUONG" localSheetId="4" hidden="1">[9]Sheet1!#REF!</definedName>
    <definedName name="PHUONG" localSheetId="21" hidden="1">[9]Sheet1!#REF!</definedName>
    <definedName name="PHUONG" localSheetId="23" hidden="1">[9]Sheet1!#REF!</definedName>
    <definedName name="PHUONG" localSheetId="27" hidden="1">[9]Sheet1!#REF!</definedName>
    <definedName name="PHUONG" hidden="1">[9]Sheet1!#REF!</definedName>
    <definedName name="_xlnm.Print_Area" localSheetId="1">'01.Chai B1- Tháng'!$A$1:$X$36</definedName>
    <definedName name="_xlnm.Print_Area" localSheetId="3">'02. Vảy PET- Tháng'!$A$1:$AR$44</definedName>
    <definedName name="_xlnm.Print_Area" localSheetId="5">'03. HDPE- Tháng'!$A$1:$AP$39</definedName>
    <definedName name="_xlnm.Print_Area" localSheetId="7">'04. PP- Tháng'!$A$1:$AP$47</definedName>
    <definedName name="_xlnm.Print_Area" localSheetId="2">'Chart B1_Tuần'!$A$42:$AK$86</definedName>
    <definedName name="_xlnm.Print_Area" localSheetId="6">'Chart HDPE_Tuần'!$A$46:$AK$89</definedName>
    <definedName name="_xlnm.Print_Area" localSheetId="8">'Chart PP- Tuần'!$A$1:$Z$38</definedName>
    <definedName name="_xlnm.Print_Area" localSheetId="4">'Chart Vảy PET_Tuần'!$A$43:$V$84</definedName>
    <definedName name="_xlnm.Print_Area" localSheetId="19">'Chênh lệch B1 Tuyển &amp; B (3)'!$A$1:$AL$89</definedName>
    <definedName name="_xlnm.Print_Area" localSheetId="15">'Chênh lệch B1-B0 (NCC ngoài)'!$A$1:$AF$89</definedName>
    <definedName name="_xlnm.Print_Area" localSheetId="13">'Chênh lệch chai B1 NCC ngoài-B0'!$A$1:$AS$89</definedName>
    <definedName name="_xlnm.Print_Area" localSheetId="12">'Chênh lệch chai B1 Trạm-B0'!$A$1:$AS$88</definedName>
    <definedName name="_xlnm.Print_Area" localSheetId="11">'Chênh lệch chai B1-B0'!$A$1:$AS$89</definedName>
    <definedName name="_xlnm.Print_Area" localSheetId="14">'Chênh lệch chai Tuyển xô-B0 '!$A$1:$AS$75</definedName>
    <definedName name="_xlnm.Print_Area" localSheetId="16">'Chênh lệch Vảy rửa nóng-B0'!$A$1:$AS$92</definedName>
    <definedName name="_xlnm.Print_Area" localSheetId="17">'Chênh lệch Vảy rửa nóng-chai B1'!$A$1:$AS$92</definedName>
    <definedName name="_xlnm.Print_Area" localSheetId="21">'Giá mua'!$B$1:$DP$90</definedName>
    <definedName name="_xlnm.Print_Area" localSheetId="27">'Giá nguyên liệu 2021'!$A$1:$Z$47</definedName>
    <definedName name="Print_Area_MI">[31]ESTI.!$A$1:$U$52</definedName>
    <definedName name="_xlnm.Print_Titles" localSheetId="21">'Giá mua'!$B:$CB,'Giá mua'!$3:$4</definedName>
    <definedName name="_xlnm.Print_Titles">#N/A</definedName>
    <definedName name="QUYLUONG" localSheetId="1">'[4]truc tiep'!#REF!</definedName>
    <definedName name="QUYLUONG" localSheetId="3">'[4]truc tiep'!#REF!</definedName>
    <definedName name="QUYLUONG" localSheetId="5">'[4]truc tiep'!#REF!</definedName>
    <definedName name="QUYLUONG" localSheetId="7">'[4]truc tiep'!#REF!</definedName>
    <definedName name="QUYLUONG" localSheetId="2">'[4]truc tiep'!#REF!</definedName>
    <definedName name="QUYLUONG" localSheetId="6">'[4]truc tiep'!#REF!</definedName>
    <definedName name="QUYLUONG" localSheetId="8">'[4]truc tiep'!#REF!</definedName>
    <definedName name="QUYLUONG" localSheetId="4">'[4]truc tiep'!#REF!</definedName>
    <definedName name="QUYLUONG" localSheetId="21">'[4]truc tiep'!#REF!</definedName>
    <definedName name="QUYLUONG" localSheetId="23">'[4]truc tiep'!#REF!</definedName>
    <definedName name="QUYLUONG" localSheetId="27">'[4]truc tiep'!#REF!</definedName>
    <definedName name="QUYLUONG">'[4]truc tiep'!#REF!</definedName>
    <definedName name="RawMat">[30]RM!$A$2:$D$65</definedName>
    <definedName name="re" localSheetId="1">#REF!</definedName>
    <definedName name="re" localSheetId="3">#REF!</definedName>
    <definedName name="re" localSheetId="5">#REF!</definedName>
    <definedName name="re" localSheetId="7">#REF!</definedName>
    <definedName name="re" localSheetId="2">#REF!</definedName>
    <definedName name="re" localSheetId="6">#REF!</definedName>
    <definedName name="re" localSheetId="8">#REF!</definedName>
    <definedName name="re" localSheetId="4">#REF!</definedName>
    <definedName name="re" localSheetId="21">#REF!</definedName>
    <definedName name="re" localSheetId="23">#REF!</definedName>
    <definedName name="re" localSheetId="27">#REF!</definedName>
    <definedName name="re">#REF!</definedName>
    <definedName name="ree" localSheetId="1">#REF!</definedName>
    <definedName name="ree" localSheetId="3">#REF!</definedName>
    <definedName name="ree" localSheetId="5">#REF!</definedName>
    <definedName name="ree" localSheetId="7">#REF!</definedName>
    <definedName name="ree" localSheetId="2">#REF!</definedName>
    <definedName name="ree" localSheetId="6">#REF!</definedName>
    <definedName name="ree" localSheetId="8">#REF!</definedName>
    <definedName name="ree" localSheetId="4">#REF!</definedName>
    <definedName name="ree" localSheetId="21">#REF!</definedName>
    <definedName name="ree" localSheetId="23">#REF!</definedName>
    <definedName name="ree" localSheetId="27">#REF!</definedName>
    <definedName name="ree">#REF!</definedName>
    <definedName name="rr">[32]Capex!$B$17:$Y$41</definedName>
    <definedName name="SALES" localSheetId="1">#REF!</definedName>
    <definedName name="SALES" localSheetId="3">#REF!</definedName>
    <definedName name="SALES" localSheetId="5">#REF!</definedName>
    <definedName name="SALES" localSheetId="7">#REF!</definedName>
    <definedName name="SALES" localSheetId="2">#REF!</definedName>
    <definedName name="SALES" localSheetId="6">#REF!</definedName>
    <definedName name="SALES" localSheetId="8">#REF!</definedName>
    <definedName name="SALES" localSheetId="4">#REF!</definedName>
    <definedName name="SALES" localSheetId="21">#REF!</definedName>
    <definedName name="SALES" localSheetId="23">#REF!</definedName>
    <definedName name="SALES" localSheetId="27">#REF!</definedName>
    <definedName name="SALES">#REF!</definedName>
    <definedName name="sau">'[3]Chiet tinh dz35'!$H$4</definedName>
    <definedName name="sdafds">[33]Capex!$B$6:$C$9</definedName>
    <definedName name="SDDL">[15]QMCT!#REF!</definedName>
    <definedName name="sdgt" localSheetId="21" hidden="1">#REF!</definedName>
    <definedName name="sdgt" localSheetId="23" hidden="1">#REF!</definedName>
    <definedName name="sdgt" hidden="1">#REF!</definedName>
    <definedName name="sencount" hidden="1">1</definedName>
    <definedName name="Sep" localSheetId="21">#REF!</definedName>
    <definedName name="Sep" localSheetId="23">#REF!</definedName>
    <definedName name="Sep">#REF!</definedName>
    <definedName name="Sheet1" localSheetId="21">#REF!</definedName>
    <definedName name="Sheet1" localSheetId="23">#REF!</definedName>
    <definedName name="Sheet1">#REF!</definedName>
    <definedName name="shii">[34]Overseas!$B$20:$L$29</definedName>
    <definedName name="SKU">[30]SKU!$A$4:$S$76</definedName>
    <definedName name="SO">OFFSET([21]NGUON!$A:$A,COUNTA([21]NGUON!$A:$A)-1,0,1)</definedName>
    <definedName name="Sort" localSheetId="21" hidden="1">[9]Sheet1!#REF!</definedName>
    <definedName name="Sort" localSheetId="23" hidden="1">[9]Sheet1!#REF!</definedName>
    <definedName name="Sort" hidden="1">[9]Sheet1!#REF!</definedName>
    <definedName name="SORT_AREA">'[31]DI-ESTI'!$A$8:$R$489</definedName>
    <definedName name="SOTIEN">OFFSET([21]NGUON!$I:$I,COUNTA([21]NGUON!$I:$I)-1,0,1)</definedName>
    <definedName name="sp_bq" localSheetId="21">'[4]truc tiep'!#REF!</definedName>
    <definedName name="sp_bq" localSheetId="23">'[4]truc tiep'!#REF!</definedName>
    <definedName name="sp_bq">'[4]truc tiep'!#REF!</definedName>
    <definedName name="sp_bv" localSheetId="21">'[4]truc tiep'!#REF!</definedName>
    <definedName name="sp_bv" localSheetId="23">'[4]truc tiep'!#REF!</definedName>
    <definedName name="sp_bv">'[4]truc tiep'!#REF!</definedName>
    <definedName name="sp_ck">'[4]truc tiep'!#REF!</definedName>
    <definedName name="sp_d1">'[4]truc tiep'!#REF!</definedName>
    <definedName name="sp_d2">'[4]truc tiep'!#REF!</definedName>
    <definedName name="sp_d3">'[4]truc tiep'!#REF!</definedName>
    <definedName name="sp_dl">'[4]truc tiep'!#REF!</definedName>
    <definedName name="sp_kcs">'[4]truc tiep'!#REF!</definedName>
    <definedName name="sp_nb">'[4]truc tiep'!#REF!</definedName>
    <definedName name="sp_ngio">'[4]truc tiep'!#REF!</definedName>
    <definedName name="sp_nv">'[4]truc tiep'!#REF!</definedName>
    <definedName name="sp_t3">'[4]truc tiep'!#REF!</definedName>
    <definedName name="sp_t4">'[4]truc tiep'!#REF!</definedName>
    <definedName name="sp_t5">'[4]truc tiep'!#REF!</definedName>
    <definedName name="sp_t6">'[4]truc tiep'!#REF!</definedName>
    <definedName name="sp_tc">'[4]truc tiep'!#REF!</definedName>
    <definedName name="sp_tm">'[4]truc tiep'!#REF!</definedName>
    <definedName name="sp_vs">'[4]truc tiep'!#REF!</definedName>
    <definedName name="sp_xh">'[4]truc tiep'!#REF!</definedName>
    <definedName name="sss">[12]Capex!$G$6:$I$13</definedName>
    <definedName name="TAIKHOAN">OFFSET([21]NGUON!$E:$E,COUNTIF([21]NGUON!$E:$E,"&lt;&gt;0")-1,0,1)</definedName>
    <definedName name="TAMTINH" localSheetId="21">#REF!</definedName>
    <definedName name="TAMTINH" localSheetId="23">#REF!</definedName>
    <definedName name="TAMTINH">#REF!</definedName>
    <definedName name="tdtrnc">[16]CHITIET!$G$513</definedName>
    <definedName name="tdtrvl">[16]CHITIET!$G$507</definedName>
    <definedName name="TG" localSheetId="21">#REF!</definedName>
    <definedName name="TG" localSheetId="23">#REF!</definedName>
    <definedName name="TG">#REF!</definedName>
    <definedName name="TGxayduong" localSheetId="21">#REF!</definedName>
    <definedName name="TGxayduong" localSheetId="23">#REF!</definedName>
    <definedName name="TGxayduong">#REF!</definedName>
    <definedName name="thgian_bq" localSheetId="1">'[4]truc tiep'!#REF!</definedName>
    <definedName name="thgian_bq" localSheetId="3">'[4]truc tiep'!#REF!</definedName>
    <definedName name="thgian_bq" localSheetId="5">'[4]truc tiep'!#REF!</definedName>
    <definedName name="thgian_bq" localSheetId="7">'[4]truc tiep'!#REF!</definedName>
    <definedName name="thgian_bq" localSheetId="2">'[4]truc tiep'!#REF!</definedName>
    <definedName name="thgian_bq" localSheetId="6">'[4]truc tiep'!#REF!</definedName>
    <definedName name="thgian_bq" localSheetId="8">'[4]truc tiep'!#REF!</definedName>
    <definedName name="thgian_bq" localSheetId="4">'[4]truc tiep'!#REF!</definedName>
    <definedName name="thgian_bq" localSheetId="21">'[4]truc tiep'!#REF!</definedName>
    <definedName name="thgian_bq" localSheetId="23">'[4]truc tiep'!#REF!</definedName>
    <definedName name="thgian_bq" localSheetId="27">'[4]truc tiep'!#REF!</definedName>
    <definedName name="thgian_bq">'[4]truc tiep'!#REF!</definedName>
    <definedName name="thgian_bv" localSheetId="1">'[4]truc tiep'!#REF!</definedName>
    <definedName name="thgian_bv" localSheetId="3">'[4]truc tiep'!#REF!</definedName>
    <definedName name="thgian_bv" localSheetId="5">'[4]truc tiep'!#REF!</definedName>
    <definedName name="thgian_bv" localSheetId="7">'[4]truc tiep'!#REF!</definedName>
    <definedName name="thgian_bv" localSheetId="2">'[4]truc tiep'!#REF!</definedName>
    <definedName name="thgian_bv" localSheetId="6">'[4]truc tiep'!#REF!</definedName>
    <definedName name="thgian_bv" localSheetId="8">'[4]truc tiep'!#REF!</definedName>
    <definedName name="thgian_bv" localSheetId="4">'[4]truc tiep'!#REF!</definedName>
    <definedName name="thgian_bv" localSheetId="21">'[4]truc tiep'!#REF!</definedName>
    <definedName name="thgian_bv" localSheetId="23">'[4]truc tiep'!#REF!</definedName>
    <definedName name="thgian_bv" localSheetId="27">'[4]truc tiep'!#REF!</definedName>
    <definedName name="thgian_bv">'[4]truc tiep'!#REF!</definedName>
    <definedName name="thgian_ck" localSheetId="1">'[4]truc tiep'!#REF!</definedName>
    <definedName name="thgian_ck" localSheetId="3">'[4]truc tiep'!#REF!</definedName>
    <definedName name="thgian_ck" localSheetId="5">'[4]truc tiep'!#REF!</definedName>
    <definedName name="thgian_ck" localSheetId="7">'[4]truc tiep'!#REF!</definedName>
    <definedName name="thgian_ck" localSheetId="2">'[4]truc tiep'!#REF!</definedName>
    <definedName name="thgian_ck" localSheetId="6">'[4]truc tiep'!#REF!</definedName>
    <definedName name="thgian_ck" localSheetId="8">'[4]truc tiep'!#REF!</definedName>
    <definedName name="thgian_ck" localSheetId="4">'[4]truc tiep'!#REF!</definedName>
    <definedName name="thgian_ck" localSheetId="21">'[4]truc tiep'!#REF!</definedName>
    <definedName name="thgian_ck" localSheetId="23">'[4]truc tiep'!#REF!</definedName>
    <definedName name="thgian_ck" localSheetId="27">'[4]truc tiep'!#REF!</definedName>
    <definedName name="thgian_ck">'[4]truc tiep'!#REF!</definedName>
    <definedName name="thgian_d1" localSheetId="1">'[4]truc tiep'!#REF!</definedName>
    <definedName name="thgian_d1" localSheetId="3">'[4]truc tiep'!#REF!</definedName>
    <definedName name="thgian_d1" localSheetId="5">'[4]truc tiep'!#REF!</definedName>
    <definedName name="thgian_d1" localSheetId="7">'[4]truc tiep'!#REF!</definedName>
    <definedName name="thgian_d1" localSheetId="2">'[4]truc tiep'!#REF!</definedName>
    <definedName name="thgian_d1" localSheetId="6">'[4]truc tiep'!#REF!</definedName>
    <definedName name="thgian_d1" localSheetId="8">'[4]truc tiep'!#REF!</definedName>
    <definedName name="thgian_d1" localSheetId="4">'[4]truc tiep'!#REF!</definedName>
    <definedName name="thgian_d1" localSheetId="21">'[4]truc tiep'!#REF!</definedName>
    <definedName name="thgian_d1" localSheetId="23">'[4]truc tiep'!#REF!</definedName>
    <definedName name="thgian_d1" localSheetId="27">'[4]truc tiep'!#REF!</definedName>
    <definedName name="thgian_d1">'[4]truc tiep'!#REF!</definedName>
    <definedName name="thgian_d2" localSheetId="21">'[4]truc tiep'!#REF!</definedName>
    <definedName name="thgian_d2" localSheetId="23">'[4]truc tiep'!#REF!</definedName>
    <definedName name="thgian_d2">'[4]truc tiep'!#REF!</definedName>
    <definedName name="thgian_d3">'[4]truc tiep'!#REF!</definedName>
    <definedName name="thgian_dl">'[4]truc tiep'!#REF!</definedName>
    <definedName name="thgian_kcs">'[4]truc tiep'!#REF!</definedName>
    <definedName name="thgian_nb">'[4]truc tiep'!#REF!</definedName>
    <definedName name="thgian_ngio">'[4]truc tiep'!#REF!</definedName>
    <definedName name="thgian_nv">'[4]truc tiep'!#REF!</definedName>
    <definedName name="thgian_t3">'[4]truc tiep'!#REF!</definedName>
    <definedName name="thgian_t4">'[4]truc tiep'!#REF!</definedName>
    <definedName name="thgian_t5">'[4]truc tiep'!#REF!</definedName>
    <definedName name="thgian_t6">'[4]truc tiep'!#REF!</definedName>
    <definedName name="thgian_tc">'[4]truc tiep'!#REF!</definedName>
    <definedName name="thgian_tm">'[4]truc tiep'!#REF!</definedName>
    <definedName name="thgian_vs">'[4]truc tiep'!#REF!</definedName>
    <definedName name="thgian_xh">'[4]truc tiep'!#REF!</definedName>
    <definedName name="thgio_bq">'[4]truc tiep'!#REF!</definedName>
    <definedName name="thgio_bv">'[4]truc tiep'!#REF!</definedName>
    <definedName name="thgio_ck">'[4]truc tiep'!#REF!</definedName>
    <definedName name="thgio_d1">'[4]truc tiep'!#REF!</definedName>
    <definedName name="thgio_d2">'[4]truc tiep'!#REF!</definedName>
    <definedName name="thgio_d3">'[4]truc tiep'!#REF!</definedName>
    <definedName name="thgio_dl">'[4]truc tiep'!#REF!</definedName>
    <definedName name="thgio_kcs">'[4]truc tiep'!#REF!</definedName>
    <definedName name="thgio_nb">'[4]truc tiep'!#REF!</definedName>
    <definedName name="thgio_ngio">'[4]truc tiep'!#REF!</definedName>
    <definedName name="thgio_nv">'[4]truc tiep'!#REF!</definedName>
    <definedName name="thgio_t3">'[4]truc tiep'!#REF!</definedName>
    <definedName name="thgio_t4">'[4]truc tiep'!#REF!</definedName>
    <definedName name="thgio_t5">'[4]truc tiep'!#REF!</definedName>
    <definedName name="thgio_t6">'[4]truc tiep'!#REF!</definedName>
    <definedName name="thgio_tc">'[4]truc tiep'!#REF!</definedName>
    <definedName name="thgio_tm">'[4]truc tiep'!#REF!</definedName>
    <definedName name="thgio_vs">'[4]truc tiep'!#REF!</definedName>
    <definedName name="thgio_xh">'[4]truc tiep'!#REF!</definedName>
    <definedName name="TINHTP">OFFSET([21]NGUON!$G:$G,COUNTIF([21]NGUON!$G:$G,"&lt;&gt;0")-1,0,1)</definedName>
    <definedName name="tluong" localSheetId="21">#REF!</definedName>
    <definedName name="tluong" localSheetId="23">#REF!</definedName>
    <definedName name="tluong">#REF!</definedName>
    <definedName name="tnh_bq" localSheetId="21">'[4]truc tiep'!#REF!</definedName>
    <definedName name="tnh_bq" localSheetId="23">'[4]truc tiep'!#REF!</definedName>
    <definedName name="tnh_bq">'[4]truc tiep'!#REF!</definedName>
    <definedName name="tnh_bv" localSheetId="21">'[4]truc tiep'!#REF!</definedName>
    <definedName name="tnh_bv" localSheetId="23">'[4]truc tiep'!#REF!</definedName>
    <definedName name="tnh_bv">'[4]truc tiep'!#REF!</definedName>
    <definedName name="tnh_ck" localSheetId="21">'[4]truc tiep'!#REF!</definedName>
    <definedName name="tnh_ck" localSheetId="23">'[4]truc tiep'!#REF!</definedName>
    <definedName name="tnh_ck">'[4]truc tiep'!#REF!</definedName>
    <definedName name="tnh_d1" localSheetId="21">'[4]truc tiep'!#REF!</definedName>
    <definedName name="tnh_d1" localSheetId="23">'[4]truc tiep'!#REF!</definedName>
    <definedName name="tnh_d1">'[4]truc tiep'!#REF!</definedName>
    <definedName name="tnh_d2">'[4]truc tiep'!#REF!</definedName>
    <definedName name="tnh_d3">'[4]truc tiep'!#REF!</definedName>
    <definedName name="tnh_dl">'[4]truc tiep'!#REF!</definedName>
    <definedName name="tnh_kcs">'[4]truc tiep'!#REF!</definedName>
    <definedName name="tnh_nb">'[4]truc tiep'!#REF!</definedName>
    <definedName name="tnh_ngio">'[4]truc tiep'!#REF!</definedName>
    <definedName name="tnh_nv">'[4]truc tiep'!#REF!</definedName>
    <definedName name="tnh_t3">'[4]truc tiep'!#REF!</definedName>
    <definedName name="tnh_t4">'[4]truc tiep'!#REF!</definedName>
    <definedName name="tnh_t5">'[4]truc tiep'!#REF!</definedName>
    <definedName name="tnh_t6">'[4]truc tiep'!#REF!</definedName>
    <definedName name="tnh_tc">'[4]truc tiep'!#REF!</definedName>
    <definedName name="tnh_tm">'[4]truc tiep'!#REF!</definedName>
    <definedName name="tnh_vs">'[4]truc tiep'!#REF!</definedName>
    <definedName name="tnh_xh">'[4]truc tiep'!#REF!</definedName>
    <definedName name="TON">#REF!</definedName>
    <definedName name="TOP">#REF!</definedName>
    <definedName name="tram" localSheetId="1" hidden="1">[9]Sheet1!#REF!</definedName>
    <definedName name="tram" localSheetId="3" hidden="1">[9]Sheet1!#REF!</definedName>
    <definedName name="tram" localSheetId="5" hidden="1">[9]Sheet1!#REF!</definedName>
    <definedName name="tram" localSheetId="7" hidden="1">[9]Sheet1!#REF!</definedName>
    <definedName name="tram" localSheetId="2" hidden="1">[9]Sheet1!#REF!</definedName>
    <definedName name="tram" localSheetId="6" hidden="1">[9]Sheet1!#REF!</definedName>
    <definedName name="tram" localSheetId="8" hidden="1">[9]Sheet1!#REF!</definedName>
    <definedName name="tram" localSheetId="4" hidden="1">[9]Sheet1!#REF!</definedName>
    <definedName name="tram" localSheetId="21" hidden="1">[9]Sheet1!#REF!</definedName>
    <definedName name="tram" localSheetId="27" hidden="1">[9]Sheet1!#REF!</definedName>
    <definedName name="tram" hidden="1">[9]Sheet1!#REF!</definedName>
    <definedName name="TSSCM" localSheetId="1">#REF!</definedName>
    <definedName name="TSSCM" localSheetId="3">#REF!</definedName>
    <definedName name="TSSCM" localSheetId="5">#REF!</definedName>
    <definedName name="TSSCM" localSheetId="7">#REF!</definedName>
    <definedName name="TSSCM" localSheetId="2">#REF!</definedName>
    <definedName name="TSSCM" localSheetId="6">#REF!</definedName>
    <definedName name="TSSCM" localSheetId="8">#REF!</definedName>
    <definedName name="TSSCM" localSheetId="4">#REF!</definedName>
    <definedName name="TSSCM" localSheetId="21">#REF!</definedName>
    <definedName name="TSSCM" localSheetId="23">#REF!</definedName>
    <definedName name="TSSCM" localSheetId="27">#REF!</definedName>
    <definedName name="TSSCM">#REF!</definedName>
    <definedName name="TSSlist" localSheetId="1">#REF!</definedName>
    <definedName name="TSSlist" localSheetId="3">#REF!</definedName>
    <definedName name="TSSlist" localSheetId="5">#REF!</definedName>
    <definedName name="TSSlist" localSheetId="7">#REF!</definedName>
    <definedName name="TSSlist" localSheetId="2">#REF!</definedName>
    <definedName name="TSSlist" localSheetId="6">#REF!</definedName>
    <definedName name="TSSlist" localSheetId="8">#REF!</definedName>
    <definedName name="TSSlist" localSheetId="4">#REF!</definedName>
    <definedName name="TSSlist" localSheetId="21">#REF!</definedName>
    <definedName name="TSSlist" localSheetId="27">#REF!</definedName>
    <definedName name="TSSlist">#REF!</definedName>
    <definedName name="ttbt" localSheetId="1">#REF!</definedName>
    <definedName name="ttbt" localSheetId="3">#REF!</definedName>
    <definedName name="ttbt" localSheetId="5">#REF!</definedName>
    <definedName name="ttbt" localSheetId="7">#REF!</definedName>
    <definedName name="ttbt" localSheetId="2">#REF!</definedName>
    <definedName name="ttbt" localSheetId="6">#REF!</definedName>
    <definedName name="ttbt" localSheetId="8">#REF!</definedName>
    <definedName name="ttbt" localSheetId="4">#REF!</definedName>
    <definedName name="ttbt" localSheetId="21">#REF!</definedName>
    <definedName name="ttbt" localSheetId="27">#REF!</definedName>
    <definedName name="ttbt">#REF!</definedName>
    <definedName name="ttt">'[1]CT Thang Mo'!$B$309:$M$309</definedName>
    <definedName name="tttb">'[1]CT Thang Mo'!$B$431:$I$431</definedName>
    <definedName name="vc3.">'[1]CT  PL'!$B$125:$H$125</definedName>
    <definedName name="vca">'[1]CT  PL'!$B$25:$H$25</definedName>
    <definedName name="vccot" localSheetId="1">#REF!</definedName>
    <definedName name="vccot" localSheetId="3">#REF!</definedName>
    <definedName name="vccot" localSheetId="5">#REF!</definedName>
    <definedName name="vccot" localSheetId="7">#REF!</definedName>
    <definedName name="vccot" localSheetId="2">#REF!</definedName>
    <definedName name="vccot" localSheetId="6">#REF!</definedName>
    <definedName name="vccot" localSheetId="8">#REF!</definedName>
    <definedName name="vccot" localSheetId="4">#REF!</definedName>
    <definedName name="vccot" localSheetId="21">#REF!</definedName>
    <definedName name="vccot" localSheetId="23">#REF!</definedName>
    <definedName name="vccot" localSheetId="27">#REF!</definedName>
    <definedName name="vccot">#REF!</definedName>
    <definedName name="vccot.">'[1]CT  PL'!$B$8:$H$8</definedName>
    <definedName name="vcdbt">'[1]CT Thang Mo'!$B$220:$I$220</definedName>
    <definedName name="vcdc.">'[35]Chi tiet'!#REF!</definedName>
    <definedName name="vcdd">'[1]CT Thang Mo'!$B$182:$H$182</definedName>
    <definedName name="vcdt">'[1]CT Thang Mo'!$B$406:$I$406</definedName>
    <definedName name="vcdtb">'[1]CT Thang Mo'!$B$432:$I$432</definedName>
    <definedName name="vctb">#REF!</definedName>
    <definedName name="vctt">'[1]CT  PL'!$B$288:$H$288</definedName>
    <definedName name="VDCLY">[15]QMCT!#REF!</definedName>
    <definedName name="Vlcap0.7" localSheetId="21">#REF!</definedName>
    <definedName name="Vlcap0.7" localSheetId="23">#REF!</definedName>
    <definedName name="Vlcap0.7">#REF!</definedName>
    <definedName name="VLcap1" localSheetId="21">#REF!</definedName>
    <definedName name="VLcap1" localSheetId="23">#REF!</definedName>
    <definedName name="VLcap1">#REF!</definedName>
    <definedName name="WeekNumbers" localSheetId="21">[18]P3!#REF!</definedName>
    <definedName name="WeekNumbers" localSheetId="23">[18]P3!#REF!</definedName>
    <definedName name="WeekNumbers">[18]P3!#REF!</definedName>
    <definedName name="xfconc">[16]CHITIET!$G$173</definedName>
    <definedName name="xfcovl">[16]CHITIET!$G$169</definedName>
    <definedName name="xh_bq">'[4]truc tiep'!#REF!</definedName>
    <definedName name="xh_bv">'[4]truc tiep'!#REF!</definedName>
    <definedName name="xh_ck">'[4]truc tiep'!#REF!</definedName>
    <definedName name="xh_d1">'[4]truc tiep'!#REF!</definedName>
    <definedName name="xh_d2">'[4]truc tiep'!#REF!</definedName>
    <definedName name="xh_d3">'[4]truc tiep'!#REF!</definedName>
    <definedName name="xh_dl">'[4]truc tiep'!#REF!</definedName>
    <definedName name="xh_kcs">'[4]truc tiep'!#REF!</definedName>
    <definedName name="xh_nb">'[4]truc tiep'!#REF!</definedName>
    <definedName name="xh_ngio">'[4]truc tiep'!#REF!</definedName>
    <definedName name="xh_nv">'[4]truc tiep'!#REF!</definedName>
    <definedName name="xh_t3">'[4]truc tiep'!#REF!</definedName>
    <definedName name="xh_t4">'[4]truc tiep'!#REF!</definedName>
    <definedName name="xh_t5">'[4]truc tiep'!#REF!</definedName>
    <definedName name="xh_t6">'[4]truc tiep'!#REF!</definedName>
    <definedName name="xh_tc">'[4]truc tiep'!#REF!</definedName>
    <definedName name="xh_tm">'[4]truc tiep'!#REF!</definedName>
    <definedName name="xh_vs">'[4]truc tiep'!#REF!</definedName>
    <definedName name="xh_xh">'[4]truc tiep'!#REF!</definedName>
    <definedName name="Yomost">#REF!</definedName>
    <definedName name="yt_bq">'[4]truc tiep'!#REF!</definedName>
    <definedName name="yt_bv">'[4]truc tiep'!#REF!</definedName>
    <definedName name="yt_ck">'[4]truc tiep'!#REF!</definedName>
    <definedName name="yt_d1">'[4]truc tiep'!#REF!</definedName>
    <definedName name="yt_d2">'[4]truc tiep'!#REF!</definedName>
    <definedName name="yt_d3">'[4]truc tiep'!#REF!</definedName>
    <definedName name="yt_dl">'[4]truc tiep'!#REF!</definedName>
    <definedName name="yt_kcs">'[4]truc tiep'!#REF!</definedName>
    <definedName name="yt_nb">'[4]truc tiep'!#REF!</definedName>
    <definedName name="yt_ngio">'[4]truc tiep'!#REF!</definedName>
    <definedName name="yt_nv">'[4]truc tiep'!#REF!</definedName>
    <definedName name="yt_t3">'[4]truc tiep'!#REF!</definedName>
    <definedName name="yt_t4">'[4]truc tiep'!#REF!</definedName>
    <definedName name="yt_t5">'[4]truc tiep'!#REF!</definedName>
    <definedName name="yt_t6">'[4]truc tiep'!#REF!</definedName>
    <definedName name="yt_tc">'[4]truc tiep'!#REF!</definedName>
    <definedName name="yt_tm">'[4]truc tiep'!#REF!</definedName>
    <definedName name="yt_vs">'[4]truc tiep'!#REF!</definedName>
    <definedName name="yt_xh">'[4]truc tiep'!#REF!</definedName>
    <definedName name="ZYX">#REF!</definedName>
    <definedName name="Z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70" i="96" l="1"/>
  <c r="AS91" i="96" s="1"/>
  <c r="AS69" i="96"/>
  <c r="AS90" i="96" s="1"/>
  <c r="AS68" i="96"/>
  <c r="AS91" i="89"/>
  <c r="AS92" i="89" s="1"/>
  <c r="AS80" i="89"/>
  <c r="AS69" i="89"/>
  <c r="AS90" i="89" s="1"/>
  <c r="AS89" i="89" s="1"/>
  <c r="AS68" i="89"/>
  <c r="AS72" i="95"/>
  <c r="AS50" i="95"/>
  <c r="AS71" i="95" s="1"/>
  <c r="AS49" i="95"/>
  <c r="AS72" i="92"/>
  <c r="AS50" i="92"/>
  <c r="AS71" i="92" s="1"/>
  <c r="AS72" i="91"/>
  <c r="AS50" i="91"/>
  <c r="AS71" i="91" s="1"/>
  <c r="AS72" i="87"/>
  <c r="AS71" i="87"/>
  <c r="AR70" i="96"/>
  <c r="AR91" i="96" s="1"/>
  <c r="AR69" i="96"/>
  <c r="AR90" i="96" s="1"/>
  <c r="AR68" i="96"/>
  <c r="AR91" i="89"/>
  <c r="AR80" i="89"/>
  <c r="AR69" i="89"/>
  <c r="AR90" i="89" s="1"/>
  <c r="AR68" i="89"/>
  <c r="AR72" i="95"/>
  <c r="AR50" i="95"/>
  <c r="AR71" i="95" s="1"/>
  <c r="AR49" i="95"/>
  <c r="AR72" i="92"/>
  <c r="AR50" i="92"/>
  <c r="AR71" i="92" s="1"/>
  <c r="AR72" i="91"/>
  <c r="AR50" i="91"/>
  <c r="AR71" i="91" s="1"/>
  <c r="AR72" i="87"/>
  <c r="AR71" i="87"/>
  <c r="AS92" i="96" l="1"/>
  <c r="AS89" i="96"/>
  <c r="AS80" i="96"/>
  <c r="AR89" i="89"/>
  <c r="AS70" i="95"/>
  <c r="AS73" i="95"/>
  <c r="AS70" i="92"/>
  <c r="AS73" i="92"/>
  <c r="AS70" i="91"/>
  <c r="AS73" i="91"/>
  <c r="AS73" i="87"/>
  <c r="AS70" i="87"/>
  <c r="AR70" i="87"/>
  <c r="AR70" i="95"/>
  <c r="AR73" i="91"/>
  <c r="AR73" i="87"/>
  <c r="AR70" i="92"/>
  <c r="AR73" i="95"/>
  <c r="AR92" i="89"/>
  <c r="AR73" i="92"/>
  <c r="AR92" i="96"/>
  <c r="AR89" i="96"/>
  <c r="AR80" i="96"/>
  <c r="AR70" i="91"/>
  <c r="AQ72" i="95" l="1"/>
  <c r="AQ70" i="96"/>
  <c r="AQ91" i="96" s="1"/>
  <c r="AQ69" i="96"/>
  <c r="AQ90" i="96" s="1"/>
  <c r="AQ68" i="96"/>
  <c r="AQ91" i="89"/>
  <c r="AQ80" i="89"/>
  <c r="AQ69" i="89"/>
  <c r="AQ90" i="89" s="1"/>
  <c r="AQ68" i="89"/>
  <c r="AQ50" i="95"/>
  <c r="AQ71" i="95" s="1"/>
  <c r="AQ49" i="95"/>
  <c r="AQ72" i="92"/>
  <c r="AQ50" i="92"/>
  <c r="AQ71" i="92" s="1"/>
  <c r="AQ49" i="92"/>
  <c r="AQ72" i="91"/>
  <c r="AQ50" i="91"/>
  <c r="AQ71" i="91" s="1"/>
  <c r="AQ49" i="91"/>
  <c r="AQ72" i="87"/>
  <c r="AQ71" i="87"/>
  <c r="AP70" i="96"/>
  <c r="AP91" i="96" s="1"/>
  <c r="AP69" i="96"/>
  <c r="AP90" i="96" s="1"/>
  <c r="AP68" i="96"/>
  <c r="AP91" i="89"/>
  <c r="AP80" i="89"/>
  <c r="AP69" i="89"/>
  <c r="AP90" i="89" s="1"/>
  <c r="AP68" i="89"/>
  <c r="AP50" i="95"/>
  <c r="AP71" i="95" s="1"/>
  <c r="AP70" i="95" s="1"/>
  <c r="AP49" i="95"/>
  <c r="AP72" i="92"/>
  <c r="AP50" i="92"/>
  <c r="AP71" i="92" s="1"/>
  <c r="AP49" i="92"/>
  <c r="AP72" i="91"/>
  <c r="AP50" i="91"/>
  <c r="AP71" i="91" s="1"/>
  <c r="AP49" i="91"/>
  <c r="AQ70" i="95" l="1"/>
  <c r="AQ73" i="95"/>
  <c r="AQ70" i="87"/>
  <c r="AQ70" i="91"/>
  <c r="AQ73" i="91"/>
  <c r="AQ73" i="87"/>
  <c r="AQ89" i="96"/>
  <c r="AQ92" i="96"/>
  <c r="AQ80" i="96"/>
  <c r="AQ89" i="89"/>
  <c r="AQ92" i="89"/>
  <c r="AQ70" i="92"/>
  <c r="AQ73" i="92"/>
  <c r="AP70" i="92"/>
  <c r="AP73" i="92"/>
  <c r="AP92" i="96"/>
  <c r="AP89" i="96"/>
  <c r="AP80" i="96"/>
  <c r="AP92" i="89"/>
  <c r="AP89" i="89"/>
  <c r="AP73" i="91"/>
  <c r="AP70" i="91"/>
  <c r="AP72" i="87" l="1"/>
  <c r="AP71" i="87"/>
  <c r="AO72" i="87"/>
  <c r="AO69" i="89"/>
  <c r="AO90" i="89" s="1"/>
  <c r="AM49" i="91"/>
  <c r="AN49" i="91"/>
  <c r="AM49" i="92"/>
  <c r="AN49" i="92"/>
  <c r="AM49" i="95"/>
  <c r="AN49" i="95"/>
  <c r="AM68" i="89"/>
  <c r="AN68" i="89"/>
  <c r="AM68" i="96"/>
  <c r="AN68" i="96"/>
  <c r="AO68" i="96"/>
  <c r="AO70" i="96"/>
  <c r="AO80" i="96" s="1"/>
  <c r="AO68" i="89"/>
  <c r="AO91" i="89"/>
  <c r="AO80" i="89"/>
  <c r="AO49" i="95"/>
  <c r="AO49" i="92"/>
  <c r="AO49" i="91"/>
  <c r="AO72" i="92"/>
  <c r="AO72" i="91"/>
  <c r="AN91" i="89"/>
  <c r="AN80" i="89"/>
  <c r="AN69" i="89"/>
  <c r="AN90" i="89" s="1"/>
  <c r="AM70" i="96"/>
  <c r="AN70" i="96"/>
  <c r="AN91" i="96" s="1"/>
  <c r="AN69" i="96"/>
  <c r="AN90" i="96" s="1"/>
  <c r="AN50" i="95"/>
  <c r="AN71" i="95" s="1"/>
  <c r="AN70" i="95" s="1"/>
  <c r="AN72" i="92"/>
  <c r="AN50" i="92"/>
  <c r="AN71" i="92" s="1"/>
  <c r="AN72" i="91"/>
  <c r="AN50" i="91"/>
  <c r="AN71" i="91" s="1"/>
  <c r="AN72" i="87"/>
  <c r="AN71" i="87"/>
  <c r="AN89" i="89" l="1"/>
  <c r="AP73" i="87"/>
  <c r="AP70" i="87"/>
  <c r="AO69" i="96"/>
  <c r="AO90" i="96" s="1"/>
  <c r="AO50" i="92"/>
  <c r="AO71" i="92" s="1"/>
  <c r="AO70" i="92" s="1"/>
  <c r="AO50" i="95"/>
  <c r="AO71" i="95" s="1"/>
  <c r="AO70" i="95" s="1"/>
  <c r="AO71" i="87"/>
  <c r="AO70" i="87" s="1"/>
  <c r="AO50" i="91"/>
  <c r="AO71" i="91" s="1"/>
  <c r="AO70" i="91" s="1"/>
  <c r="AO91" i="96"/>
  <c r="AO92" i="89"/>
  <c r="AO89" i="89"/>
  <c r="AN92" i="89"/>
  <c r="AN80" i="96"/>
  <c r="AN92" i="96"/>
  <c r="AN89" i="96"/>
  <c r="AN70" i="92"/>
  <c r="AN73" i="92"/>
  <c r="AN70" i="91"/>
  <c r="AN73" i="91"/>
  <c r="AN70" i="87"/>
  <c r="AN73" i="87"/>
  <c r="AO73" i="91" l="1"/>
  <c r="AO73" i="92"/>
  <c r="AO73" i="87"/>
  <c r="AO92" i="96"/>
  <c r="AO89" i="96"/>
  <c r="AM91" i="96"/>
  <c r="AM69" i="96"/>
  <c r="AM90" i="96" s="1"/>
  <c r="AM91" i="89"/>
  <c r="AM80" i="89"/>
  <c r="AM69" i="89"/>
  <c r="AM90" i="89" s="1"/>
  <c r="AM92" i="89" s="1"/>
  <c r="AM50" i="95"/>
  <c r="AM71" i="95" s="1"/>
  <c r="AM72" i="92"/>
  <c r="AM50" i="92"/>
  <c r="AM71" i="92" s="1"/>
  <c r="AM72" i="91"/>
  <c r="AM50" i="91"/>
  <c r="AM71" i="91" s="1"/>
  <c r="AM89" i="96" l="1"/>
  <c r="AM80" i="96"/>
  <c r="AM92" i="96"/>
  <c r="AM89" i="89"/>
  <c r="AM70" i="95"/>
  <c r="AM70" i="92"/>
  <c r="AM73" i="92"/>
  <c r="AM70" i="91"/>
  <c r="AM73" i="91"/>
  <c r="AM72" i="87" l="1"/>
  <c r="AM71" i="87"/>
  <c r="D70" i="96"/>
  <c r="E70" i="96"/>
  <c r="F70" i="96"/>
  <c r="G70" i="96"/>
  <c r="H70" i="96"/>
  <c r="I70" i="96"/>
  <c r="J70" i="96"/>
  <c r="K70" i="96"/>
  <c r="L70" i="96"/>
  <c r="M70" i="96"/>
  <c r="N70" i="96"/>
  <c r="O70" i="96"/>
  <c r="P70" i="96"/>
  <c r="Q70" i="96"/>
  <c r="R70" i="96"/>
  <c r="S70" i="96"/>
  <c r="T70" i="96"/>
  <c r="U70" i="96"/>
  <c r="V70" i="96"/>
  <c r="W70" i="96"/>
  <c r="X70" i="96"/>
  <c r="Y70" i="96"/>
  <c r="Z70" i="96"/>
  <c r="AA70" i="96"/>
  <c r="AB70" i="96"/>
  <c r="AC70" i="96"/>
  <c r="AD70" i="96"/>
  <c r="AE70" i="96"/>
  <c r="AF70" i="96"/>
  <c r="AG70" i="96"/>
  <c r="AH70" i="96"/>
  <c r="AI70" i="96"/>
  <c r="AJ70" i="96"/>
  <c r="AK70" i="96"/>
  <c r="AL70" i="96"/>
  <c r="C70" i="96"/>
  <c r="D69" i="96"/>
  <c r="E69" i="96"/>
  <c r="F69" i="96"/>
  <c r="G69" i="96"/>
  <c r="H69" i="96"/>
  <c r="I69" i="96"/>
  <c r="J69" i="96"/>
  <c r="K69" i="96"/>
  <c r="L69" i="96"/>
  <c r="M69" i="96"/>
  <c r="N69" i="96"/>
  <c r="O69" i="96"/>
  <c r="P69" i="96"/>
  <c r="Q69" i="96"/>
  <c r="R69" i="96"/>
  <c r="S69" i="96"/>
  <c r="T69" i="96"/>
  <c r="U69" i="96"/>
  <c r="V69" i="96"/>
  <c r="W69" i="96"/>
  <c r="X69" i="96"/>
  <c r="Y69" i="96"/>
  <c r="Z69" i="96"/>
  <c r="AA69" i="96"/>
  <c r="AB69" i="96"/>
  <c r="AC69" i="96"/>
  <c r="AD69" i="96"/>
  <c r="AE69" i="96"/>
  <c r="AF69" i="96"/>
  <c r="AG69" i="96"/>
  <c r="AH69" i="96"/>
  <c r="AI69" i="96"/>
  <c r="AJ69" i="96"/>
  <c r="AK69" i="96"/>
  <c r="AL69" i="96"/>
  <c r="C69" i="96"/>
  <c r="C90" i="96" s="1"/>
  <c r="AM73" i="87" l="1"/>
  <c r="AM70" i="87"/>
  <c r="AL91" i="96"/>
  <c r="AK91" i="96"/>
  <c r="AJ91" i="96"/>
  <c r="AI91" i="96"/>
  <c r="AH91" i="96"/>
  <c r="AG91" i="96"/>
  <c r="AF91" i="96"/>
  <c r="AE91" i="96"/>
  <c r="AD91" i="96"/>
  <c r="AC91" i="96"/>
  <c r="AB91" i="96"/>
  <c r="AA91" i="96"/>
  <c r="Z91" i="96"/>
  <c r="Y91" i="96"/>
  <c r="X91" i="96"/>
  <c r="W91" i="96"/>
  <c r="V91" i="96"/>
  <c r="U91" i="96"/>
  <c r="T91" i="96"/>
  <c r="S91" i="96"/>
  <c r="R91" i="96"/>
  <c r="Q91" i="96"/>
  <c r="P91" i="96"/>
  <c r="O91" i="96"/>
  <c r="N91" i="96"/>
  <c r="M91" i="96"/>
  <c r="L91" i="96"/>
  <c r="K91" i="96"/>
  <c r="J91" i="96"/>
  <c r="I91" i="96"/>
  <c r="H91" i="96"/>
  <c r="G91" i="96"/>
  <c r="F91" i="96"/>
  <c r="E91" i="96"/>
  <c r="D91" i="96"/>
  <c r="C91" i="96"/>
  <c r="C89" i="96" s="1"/>
  <c r="AL90" i="96"/>
  <c r="AL89" i="96" s="1"/>
  <c r="AJ90" i="96"/>
  <c r="AJ92" i="96" s="1"/>
  <c r="AI90" i="96"/>
  <c r="AC90" i="96"/>
  <c r="AC89" i="96" s="1"/>
  <c r="AB90" i="96"/>
  <c r="AA90" i="96"/>
  <c r="Z90" i="96"/>
  <c r="X90" i="96"/>
  <c r="X89" i="96" s="1"/>
  <c r="W90" i="96"/>
  <c r="Q90" i="96"/>
  <c r="Q89" i="96" s="1"/>
  <c r="P90" i="96"/>
  <c r="P89" i="96" s="1"/>
  <c r="O90" i="96"/>
  <c r="N90" i="96"/>
  <c r="N89" i="96" s="1"/>
  <c r="L90" i="96"/>
  <c r="L89" i="96" s="1"/>
  <c r="K90" i="96"/>
  <c r="E90" i="96"/>
  <c r="E89" i="96" s="1"/>
  <c r="D90" i="96"/>
  <c r="AA88" i="96"/>
  <c r="Z88" i="96"/>
  <c r="Y88" i="96"/>
  <c r="X88" i="96"/>
  <c r="W88" i="96"/>
  <c r="V88" i="96"/>
  <c r="AL80" i="96"/>
  <c r="AK80" i="96"/>
  <c r="AJ80" i="96"/>
  <c r="AI80" i="96"/>
  <c r="AH80" i="96"/>
  <c r="AG80" i="96"/>
  <c r="AF80" i="96"/>
  <c r="AE80" i="96"/>
  <c r="AD80" i="96"/>
  <c r="AC80" i="96"/>
  <c r="AB80" i="96"/>
  <c r="AA80" i="96"/>
  <c r="Z80" i="96"/>
  <c r="Y80" i="96"/>
  <c r="X80" i="96"/>
  <c r="W80" i="96"/>
  <c r="V80" i="96"/>
  <c r="U80" i="96"/>
  <c r="T80" i="96"/>
  <c r="S80" i="96"/>
  <c r="R80" i="96"/>
  <c r="Q80" i="96"/>
  <c r="P80" i="96"/>
  <c r="O80" i="96"/>
  <c r="N80" i="96"/>
  <c r="M80" i="96"/>
  <c r="L80" i="96"/>
  <c r="K80" i="96"/>
  <c r="J80" i="96"/>
  <c r="I80" i="96"/>
  <c r="H80" i="96"/>
  <c r="G80" i="96"/>
  <c r="F80" i="96"/>
  <c r="E80" i="96"/>
  <c r="D80" i="96"/>
  <c r="C80" i="96"/>
  <c r="J75" i="96"/>
  <c r="I75" i="96"/>
  <c r="AK90" i="96"/>
  <c r="AK89" i="96" s="1"/>
  <c r="AH90" i="96"/>
  <c r="AH89" i="96" s="1"/>
  <c r="AG90" i="96"/>
  <c r="AF90" i="96"/>
  <c r="AF89" i="96" s="1"/>
  <c r="AE90" i="96"/>
  <c r="AE89" i="96" s="1"/>
  <c r="AD90" i="96"/>
  <c r="AD89" i="96" s="1"/>
  <c r="Y90" i="96"/>
  <c r="Y89" i="96" s="1"/>
  <c r="V90" i="96"/>
  <c r="V89" i="96" s="1"/>
  <c r="U90" i="96"/>
  <c r="U89" i="96" s="1"/>
  <c r="T90" i="96"/>
  <c r="S90" i="96"/>
  <c r="S89" i="96" s="1"/>
  <c r="R90" i="96"/>
  <c r="R89" i="96" s="1"/>
  <c r="M90" i="96"/>
  <c r="M89" i="96" s="1"/>
  <c r="J90" i="96"/>
  <c r="J89" i="96" s="1"/>
  <c r="I90" i="96"/>
  <c r="H90" i="96"/>
  <c r="H89" i="96" s="1"/>
  <c r="G90" i="96"/>
  <c r="G89" i="96" s="1"/>
  <c r="F90" i="96"/>
  <c r="F89" i="96" s="1"/>
  <c r="D91" i="89"/>
  <c r="E91" i="89"/>
  <c r="F91" i="89"/>
  <c r="G91" i="89"/>
  <c r="H91" i="89"/>
  <c r="I91" i="89"/>
  <c r="J91" i="89"/>
  <c r="K91" i="89"/>
  <c r="L91" i="89"/>
  <c r="M91" i="89"/>
  <c r="N91" i="89"/>
  <c r="O91" i="89"/>
  <c r="P91" i="89"/>
  <c r="Q91" i="89"/>
  <c r="R91" i="89"/>
  <c r="S91" i="89"/>
  <c r="T91" i="89"/>
  <c r="U91" i="89"/>
  <c r="V91" i="89"/>
  <c r="W91" i="89"/>
  <c r="X91" i="89"/>
  <c r="Y91" i="89"/>
  <c r="Z91" i="89"/>
  <c r="AA91" i="89"/>
  <c r="AB91" i="89"/>
  <c r="AC91" i="89"/>
  <c r="AD91" i="89"/>
  <c r="AE91" i="89"/>
  <c r="AF91" i="89"/>
  <c r="AG91" i="89"/>
  <c r="AH91" i="89"/>
  <c r="AI91" i="89"/>
  <c r="AJ91" i="89"/>
  <c r="AK91" i="89"/>
  <c r="AL91" i="89"/>
  <c r="C91" i="89"/>
  <c r="D80" i="89"/>
  <c r="E80" i="89"/>
  <c r="F80" i="89"/>
  <c r="G80" i="89"/>
  <c r="H80" i="89"/>
  <c r="I80" i="89"/>
  <c r="J80" i="89"/>
  <c r="K80" i="89"/>
  <c r="L80" i="89"/>
  <c r="M80" i="89"/>
  <c r="N80" i="89"/>
  <c r="O80" i="89"/>
  <c r="P80" i="89"/>
  <c r="Q80" i="89"/>
  <c r="R80" i="89"/>
  <c r="S80" i="89"/>
  <c r="T80" i="89"/>
  <c r="U80" i="89"/>
  <c r="V80" i="89"/>
  <c r="W80" i="89"/>
  <c r="X80" i="89"/>
  <c r="Y80" i="89"/>
  <c r="Z80" i="89"/>
  <c r="AA80" i="89"/>
  <c r="AB80" i="89"/>
  <c r="AC80" i="89"/>
  <c r="AD80" i="89"/>
  <c r="AE80" i="89"/>
  <c r="AF80" i="89"/>
  <c r="AG80" i="89"/>
  <c r="AH80" i="89"/>
  <c r="AI80" i="89"/>
  <c r="AJ80" i="89"/>
  <c r="AK80" i="89"/>
  <c r="AL80" i="89"/>
  <c r="C80" i="89"/>
  <c r="D69" i="89"/>
  <c r="D90" i="89" s="1"/>
  <c r="D92" i="89" s="1"/>
  <c r="E69" i="89"/>
  <c r="E90" i="89" s="1"/>
  <c r="E92" i="89" s="1"/>
  <c r="F69" i="89"/>
  <c r="F90" i="89" s="1"/>
  <c r="G69" i="89"/>
  <c r="G90" i="89" s="1"/>
  <c r="H69" i="89"/>
  <c r="H90" i="89" s="1"/>
  <c r="H92" i="89" s="1"/>
  <c r="I69" i="89"/>
  <c r="I90" i="89" s="1"/>
  <c r="I92" i="89" s="1"/>
  <c r="J69" i="89"/>
  <c r="J90" i="89" s="1"/>
  <c r="K69" i="89"/>
  <c r="K90" i="89" s="1"/>
  <c r="L69" i="89"/>
  <c r="L90" i="89" s="1"/>
  <c r="M69" i="89"/>
  <c r="M90" i="89" s="1"/>
  <c r="M92" i="89" s="1"/>
  <c r="N69" i="89"/>
  <c r="N90" i="89" s="1"/>
  <c r="O69" i="89"/>
  <c r="O90" i="89" s="1"/>
  <c r="O92" i="89" s="1"/>
  <c r="P69" i="89"/>
  <c r="P90" i="89" s="1"/>
  <c r="P92" i="89" s="1"/>
  <c r="Q69" i="89"/>
  <c r="Q90" i="89" s="1"/>
  <c r="Q92" i="89" s="1"/>
  <c r="R69" i="89"/>
  <c r="R90" i="89" s="1"/>
  <c r="R92" i="89" s="1"/>
  <c r="S69" i="89"/>
  <c r="S90" i="89" s="1"/>
  <c r="T69" i="89"/>
  <c r="T90" i="89" s="1"/>
  <c r="T92" i="89" s="1"/>
  <c r="U69" i="89"/>
  <c r="U90" i="89" s="1"/>
  <c r="V69" i="89"/>
  <c r="V90" i="89" s="1"/>
  <c r="W69" i="89"/>
  <c r="W90" i="89" s="1"/>
  <c r="X69" i="89"/>
  <c r="X90" i="89" s="1"/>
  <c r="Y69" i="89"/>
  <c r="Y90" i="89" s="1"/>
  <c r="Y92" i="89" s="1"/>
  <c r="Z69" i="89"/>
  <c r="Z90" i="89" s="1"/>
  <c r="AA69" i="89"/>
  <c r="AA90" i="89" s="1"/>
  <c r="AA92" i="89" s="1"/>
  <c r="AB69" i="89"/>
  <c r="AB90" i="89" s="1"/>
  <c r="AB92" i="89" s="1"/>
  <c r="AC69" i="89"/>
  <c r="AC90" i="89" s="1"/>
  <c r="AC92" i="89" s="1"/>
  <c r="AD69" i="89"/>
  <c r="AD90" i="89" s="1"/>
  <c r="AD92" i="89" s="1"/>
  <c r="AE69" i="89"/>
  <c r="AE90" i="89" s="1"/>
  <c r="AF69" i="89"/>
  <c r="AF90" i="89" s="1"/>
  <c r="AG69" i="89"/>
  <c r="AG90" i="89" s="1"/>
  <c r="AH69" i="89"/>
  <c r="AH90" i="89" s="1"/>
  <c r="AI69" i="89"/>
  <c r="AI90" i="89" s="1"/>
  <c r="AI92" i="89" s="1"/>
  <c r="AJ69" i="89"/>
  <c r="AJ90" i="89" s="1"/>
  <c r="AK69" i="89"/>
  <c r="AK90" i="89" s="1"/>
  <c r="AK92" i="89" s="1"/>
  <c r="AL69" i="89"/>
  <c r="AL90" i="89" s="1"/>
  <c r="C69" i="89"/>
  <c r="C90" i="89" s="1"/>
  <c r="B72" i="95"/>
  <c r="O72" i="95"/>
  <c r="P72" i="95"/>
  <c r="Q72" i="95"/>
  <c r="R72" i="95"/>
  <c r="S72" i="95"/>
  <c r="T72" i="95"/>
  <c r="U72" i="95"/>
  <c r="V72" i="95"/>
  <c r="AA72" i="95"/>
  <c r="AB72" i="95"/>
  <c r="AC72" i="95"/>
  <c r="AD72" i="95"/>
  <c r="AE72" i="95"/>
  <c r="AF72" i="95"/>
  <c r="AG72" i="95"/>
  <c r="AH72" i="95"/>
  <c r="AI72" i="95"/>
  <c r="AD86" i="95"/>
  <c r="AA86" i="95"/>
  <c r="AD81" i="95"/>
  <c r="AA81" i="95"/>
  <c r="X81" i="95"/>
  <c r="U81" i="95"/>
  <c r="R81" i="95"/>
  <c r="O81" i="95"/>
  <c r="L81" i="95"/>
  <c r="I81" i="95"/>
  <c r="F81" i="95"/>
  <c r="C81" i="95"/>
  <c r="AD75" i="95"/>
  <c r="AA75" i="95"/>
  <c r="X75" i="95"/>
  <c r="U75" i="95"/>
  <c r="R75" i="95"/>
  <c r="O75" i="95"/>
  <c r="L75" i="95"/>
  <c r="I75" i="95"/>
  <c r="F75" i="95"/>
  <c r="C75" i="95"/>
  <c r="Z69" i="95"/>
  <c r="Y69" i="95"/>
  <c r="X69" i="95"/>
  <c r="W69" i="95"/>
  <c r="V69" i="95"/>
  <c r="J56" i="95"/>
  <c r="I56" i="95"/>
  <c r="AL50" i="95"/>
  <c r="AL71" i="95" s="1"/>
  <c r="AK50" i="95"/>
  <c r="AK71" i="95" s="1"/>
  <c r="AJ50" i="95"/>
  <c r="AJ71" i="95" s="1"/>
  <c r="AI50" i="95"/>
  <c r="AI71" i="95" s="1"/>
  <c r="AI70" i="95" s="1"/>
  <c r="AH50" i="95"/>
  <c r="AH71" i="95" s="1"/>
  <c r="AH70" i="95" s="1"/>
  <c r="AG50" i="95"/>
  <c r="AG71" i="95" s="1"/>
  <c r="AF50" i="95"/>
  <c r="AF71" i="95" s="1"/>
  <c r="AE50" i="95"/>
  <c r="AE71" i="95" s="1"/>
  <c r="AD50" i="95"/>
  <c r="AC50" i="95"/>
  <c r="AC71" i="95" s="1"/>
  <c r="AB50" i="95"/>
  <c r="AA50" i="95"/>
  <c r="AA71" i="95" s="1"/>
  <c r="Z50" i="95"/>
  <c r="Z71" i="95" s="1"/>
  <c r="Z70" i="95" s="1"/>
  <c r="Y50" i="95"/>
  <c r="Y71" i="95" s="1"/>
  <c r="X50" i="95"/>
  <c r="X71" i="95" s="1"/>
  <c r="X70" i="95" s="1"/>
  <c r="W50" i="95"/>
  <c r="W71" i="95" s="1"/>
  <c r="W70" i="95" s="1"/>
  <c r="V50" i="95"/>
  <c r="V71" i="95" s="1"/>
  <c r="V70" i="95" s="1"/>
  <c r="U50" i="95"/>
  <c r="U71" i="95" s="1"/>
  <c r="U70" i="95" s="1"/>
  <c r="T50" i="95"/>
  <c r="T71" i="95" s="1"/>
  <c r="S50" i="95"/>
  <c r="S71" i="95" s="1"/>
  <c r="S70" i="95" s="1"/>
  <c r="R50" i="95"/>
  <c r="Q50" i="95"/>
  <c r="Q71" i="95" s="1"/>
  <c r="P50" i="95"/>
  <c r="P71" i="95" s="1"/>
  <c r="O50" i="95"/>
  <c r="O71" i="95" s="1"/>
  <c r="N50" i="95"/>
  <c r="N71" i="95" s="1"/>
  <c r="M50" i="95"/>
  <c r="M71" i="95" s="1"/>
  <c r="L50" i="95"/>
  <c r="L71" i="95" s="1"/>
  <c r="L70" i="95" s="1"/>
  <c r="K50" i="95"/>
  <c r="J50" i="95"/>
  <c r="J71" i="95" s="1"/>
  <c r="I50" i="95"/>
  <c r="I71" i="95" s="1"/>
  <c r="I70" i="95" s="1"/>
  <c r="H50" i="95"/>
  <c r="H71" i="95" s="1"/>
  <c r="G50" i="95"/>
  <c r="G71" i="95" s="1"/>
  <c r="G70" i="95" s="1"/>
  <c r="F50" i="95"/>
  <c r="F71" i="95" s="1"/>
  <c r="E50" i="95"/>
  <c r="E71" i="95" s="1"/>
  <c r="D50" i="95"/>
  <c r="D71" i="95" s="1"/>
  <c r="D70" i="95" s="1"/>
  <c r="C50" i="95"/>
  <c r="AD86" i="94"/>
  <c r="AA86" i="94"/>
  <c r="AD81" i="94"/>
  <c r="AA81" i="94"/>
  <c r="X81" i="94"/>
  <c r="U81" i="94"/>
  <c r="R81" i="94"/>
  <c r="O81" i="94"/>
  <c r="L81" i="94"/>
  <c r="I81" i="94"/>
  <c r="F81" i="94"/>
  <c r="C81" i="94"/>
  <c r="AD75" i="94"/>
  <c r="AA75" i="94"/>
  <c r="X75" i="94"/>
  <c r="U75" i="94"/>
  <c r="R75" i="94"/>
  <c r="O75" i="94"/>
  <c r="L75" i="94"/>
  <c r="I75" i="94"/>
  <c r="F75" i="94"/>
  <c r="C75" i="94"/>
  <c r="AI72" i="94"/>
  <c r="AH72" i="94"/>
  <c r="AG72" i="94"/>
  <c r="AF72" i="94"/>
  <c r="AE72" i="94"/>
  <c r="AD72" i="94"/>
  <c r="AC72" i="94"/>
  <c r="AB72" i="94"/>
  <c r="AA72" i="94"/>
  <c r="V72" i="94"/>
  <c r="U72" i="94"/>
  <c r="T72" i="94"/>
  <c r="T73" i="94" s="1"/>
  <c r="R72" i="94"/>
  <c r="Q72" i="94"/>
  <c r="P72" i="94"/>
  <c r="O72" i="94"/>
  <c r="M71" i="94"/>
  <c r="M70" i="94" s="1"/>
  <c r="Z69" i="94"/>
  <c r="Y69" i="94"/>
  <c r="X69" i="94"/>
  <c r="W69" i="94"/>
  <c r="V69" i="94"/>
  <c r="J56" i="94"/>
  <c r="I56" i="94"/>
  <c r="AL50" i="94"/>
  <c r="AL71" i="94" s="1"/>
  <c r="AL73" i="94" s="1"/>
  <c r="AK50" i="94"/>
  <c r="AK71" i="94" s="1"/>
  <c r="AK70" i="94" s="1"/>
  <c r="AJ50" i="94"/>
  <c r="AJ71" i="94" s="1"/>
  <c r="AJ70" i="94" s="1"/>
  <c r="AI50" i="94"/>
  <c r="AI71" i="94" s="1"/>
  <c r="AI70" i="94" s="1"/>
  <c r="AH50" i="94"/>
  <c r="AH71" i="94" s="1"/>
  <c r="AH70" i="94" s="1"/>
  <c r="AG50" i="94"/>
  <c r="AG71" i="94" s="1"/>
  <c r="AG70" i="94" s="1"/>
  <c r="AF50" i="94"/>
  <c r="AF71" i="94" s="1"/>
  <c r="AE50" i="94"/>
  <c r="AE71" i="94" s="1"/>
  <c r="AD50" i="94"/>
  <c r="AD74" i="94" s="1"/>
  <c r="AD78" i="94" s="1"/>
  <c r="AC50" i="94"/>
  <c r="AC71" i="94" s="1"/>
  <c r="AC70" i="94" s="1"/>
  <c r="AB50" i="94"/>
  <c r="AB71" i="94" s="1"/>
  <c r="AA50" i="94"/>
  <c r="AA74" i="94" s="1"/>
  <c r="AA87" i="94" s="1"/>
  <c r="AA88" i="94" s="1"/>
  <c r="Z50" i="94"/>
  <c r="Z71" i="94" s="1"/>
  <c r="Z70" i="94" s="1"/>
  <c r="Y50" i="94"/>
  <c r="Y71" i="94" s="1"/>
  <c r="Y70" i="94" s="1"/>
  <c r="X50" i="94"/>
  <c r="X71" i="94" s="1"/>
  <c r="X70" i="94" s="1"/>
  <c r="W50" i="94"/>
  <c r="W71" i="94" s="1"/>
  <c r="W70" i="94" s="1"/>
  <c r="V50" i="94"/>
  <c r="V71" i="94" s="1"/>
  <c r="U50" i="94"/>
  <c r="U71" i="94" s="1"/>
  <c r="U70" i="94" s="1"/>
  <c r="T50" i="94"/>
  <c r="T71" i="94" s="1"/>
  <c r="S50" i="94"/>
  <c r="S71" i="94" s="1"/>
  <c r="S70" i="94" s="1"/>
  <c r="R50" i="94"/>
  <c r="R71" i="94" s="1"/>
  <c r="R70" i="94" s="1"/>
  <c r="Q50" i="94"/>
  <c r="Q71" i="94" s="1"/>
  <c r="Q70" i="94" s="1"/>
  <c r="P50" i="94"/>
  <c r="P71" i="94" s="1"/>
  <c r="P70" i="94" s="1"/>
  <c r="O50" i="94"/>
  <c r="O74" i="94" s="1"/>
  <c r="N50" i="94"/>
  <c r="N71" i="94" s="1"/>
  <c r="N70" i="94" s="1"/>
  <c r="M50" i="94"/>
  <c r="L50" i="94"/>
  <c r="L71" i="94" s="1"/>
  <c r="L70" i="94" s="1"/>
  <c r="K50" i="94"/>
  <c r="K71" i="94" s="1"/>
  <c r="K70" i="94" s="1"/>
  <c r="J50" i="94"/>
  <c r="J71" i="94" s="1"/>
  <c r="J70" i="94" s="1"/>
  <c r="I50" i="94"/>
  <c r="I71" i="94" s="1"/>
  <c r="I70" i="94" s="1"/>
  <c r="H50" i="94"/>
  <c r="H71" i="94" s="1"/>
  <c r="H70" i="94" s="1"/>
  <c r="G50" i="94"/>
  <c r="G71" i="94" s="1"/>
  <c r="G70" i="94" s="1"/>
  <c r="F50" i="94"/>
  <c r="F71" i="94" s="1"/>
  <c r="F70" i="94" s="1"/>
  <c r="E50" i="94"/>
  <c r="E71" i="94" s="1"/>
  <c r="E70" i="94" s="1"/>
  <c r="D50" i="94"/>
  <c r="D71" i="94" s="1"/>
  <c r="D70" i="94" s="1"/>
  <c r="C50" i="94"/>
  <c r="C74" i="94" s="1"/>
  <c r="D50" i="92"/>
  <c r="D71" i="92" s="1"/>
  <c r="E50" i="92"/>
  <c r="F50" i="92"/>
  <c r="G50" i="92"/>
  <c r="H50" i="92"/>
  <c r="H71" i="92" s="1"/>
  <c r="I50" i="92"/>
  <c r="J50" i="92"/>
  <c r="K50" i="92"/>
  <c r="L50" i="92"/>
  <c r="M50" i="92"/>
  <c r="M71" i="92" s="1"/>
  <c r="M70" i="92" s="1"/>
  <c r="N50" i="92"/>
  <c r="N71" i="92" s="1"/>
  <c r="N70" i="92" s="1"/>
  <c r="O50" i="92"/>
  <c r="P50" i="92"/>
  <c r="P71" i="92" s="1"/>
  <c r="P70" i="92" s="1"/>
  <c r="Q50" i="92"/>
  <c r="R50" i="92"/>
  <c r="S50" i="92"/>
  <c r="T50" i="92"/>
  <c r="R74" i="92" s="1"/>
  <c r="U50" i="92"/>
  <c r="U71" i="92" s="1"/>
  <c r="U70" i="92" s="1"/>
  <c r="V50" i="92"/>
  <c r="W50" i="92"/>
  <c r="X50" i="92"/>
  <c r="X71" i="92" s="1"/>
  <c r="Y50" i="92"/>
  <c r="Z50" i="92"/>
  <c r="Z71" i="92" s="1"/>
  <c r="Z70" i="92" s="1"/>
  <c r="AA50" i="92"/>
  <c r="AB50" i="92"/>
  <c r="AB71" i="92" s="1"/>
  <c r="AC50" i="92"/>
  <c r="AD50" i="92"/>
  <c r="AE50" i="92"/>
  <c r="AF50" i="92"/>
  <c r="AF71" i="92" s="1"/>
  <c r="AG50" i="92"/>
  <c r="AG71" i="92" s="1"/>
  <c r="AG70" i="92" s="1"/>
  <c r="AH50" i="92"/>
  <c r="AI50" i="92"/>
  <c r="AJ50" i="92"/>
  <c r="AJ71" i="92" s="1"/>
  <c r="AJ70" i="92" s="1"/>
  <c r="AK50" i="92"/>
  <c r="AK71" i="92" s="1"/>
  <c r="AK70" i="92" s="1"/>
  <c r="AL50" i="92"/>
  <c r="AL71" i="92" s="1"/>
  <c r="C50" i="92"/>
  <c r="C71" i="92" s="1"/>
  <c r="C70" i="92" s="1"/>
  <c r="D50" i="91"/>
  <c r="D71" i="91" s="1"/>
  <c r="D70" i="91" s="1"/>
  <c r="E50" i="91"/>
  <c r="F50" i="91"/>
  <c r="G50" i="91"/>
  <c r="H50" i="91"/>
  <c r="H71" i="91" s="1"/>
  <c r="I50" i="91"/>
  <c r="I71" i="91" s="1"/>
  <c r="J50" i="91"/>
  <c r="K50" i="91"/>
  <c r="L50" i="91"/>
  <c r="L71" i="91" s="1"/>
  <c r="L70" i="91" s="1"/>
  <c r="M50" i="91"/>
  <c r="M71" i="91" s="1"/>
  <c r="M70" i="91" s="1"/>
  <c r="N50" i="91"/>
  <c r="L74" i="91" s="1"/>
  <c r="O50" i="91"/>
  <c r="O71" i="91" s="1"/>
  <c r="P50" i="91"/>
  <c r="P71" i="91" s="1"/>
  <c r="Q50" i="91"/>
  <c r="R50" i="91"/>
  <c r="S50" i="91"/>
  <c r="T50" i="91"/>
  <c r="T71" i="91" s="1"/>
  <c r="T70" i="91" s="1"/>
  <c r="U50" i="91"/>
  <c r="U71" i="91" s="1"/>
  <c r="V50" i="91"/>
  <c r="W50" i="91"/>
  <c r="X50" i="91"/>
  <c r="Y50" i="91"/>
  <c r="Y71" i="91" s="1"/>
  <c r="Z50" i="91"/>
  <c r="Z71" i="91" s="1"/>
  <c r="AA50" i="91"/>
  <c r="AA71" i="91" s="1"/>
  <c r="AB50" i="91"/>
  <c r="AB71" i="91" s="1"/>
  <c r="AC50" i="91"/>
  <c r="AD50" i="91"/>
  <c r="AE50" i="91"/>
  <c r="AF50" i="91"/>
  <c r="AG50" i="91"/>
  <c r="AH50" i="91"/>
  <c r="AI50" i="91"/>
  <c r="AI71" i="91" s="1"/>
  <c r="AI70" i="91" s="1"/>
  <c r="AJ50" i="91"/>
  <c r="AK50" i="91"/>
  <c r="AL50" i="91"/>
  <c r="AL71" i="91" s="1"/>
  <c r="C50" i="91"/>
  <c r="AL72" i="87"/>
  <c r="AK72" i="87"/>
  <c r="AJ72" i="87"/>
  <c r="C72" i="87"/>
  <c r="AD86" i="92"/>
  <c r="AA86" i="92"/>
  <c r="AD81" i="92"/>
  <c r="AA81" i="92"/>
  <c r="X81" i="92"/>
  <c r="U81" i="92"/>
  <c r="R81" i="92"/>
  <c r="O81" i="92"/>
  <c r="L81" i="92"/>
  <c r="I81" i="92"/>
  <c r="F81" i="92"/>
  <c r="C81" i="92"/>
  <c r="AD75" i="92"/>
  <c r="AA75" i="92"/>
  <c r="X75" i="92"/>
  <c r="U75" i="92"/>
  <c r="R75" i="92"/>
  <c r="O75" i="92"/>
  <c r="L75" i="92"/>
  <c r="I75" i="92"/>
  <c r="F75" i="92"/>
  <c r="C75" i="92"/>
  <c r="AL72" i="92"/>
  <c r="AK72" i="92"/>
  <c r="AJ72" i="92"/>
  <c r="AI72" i="92"/>
  <c r="AH72" i="92"/>
  <c r="AG72" i="92"/>
  <c r="AF72" i="92"/>
  <c r="AE72" i="92"/>
  <c r="AD72" i="92"/>
  <c r="AC72" i="92"/>
  <c r="AB72" i="92"/>
  <c r="AA72" i="92"/>
  <c r="Z72" i="92"/>
  <c r="Y72" i="92"/>
  <c r="X72" i="92"/>
  <c r="W72" i="92"/>
  <c r="V72" i="92"/>
  <c r="U72" i="92"/>
  <c r="T72" i="92"/>
  <c r="S72" i="92"/>
  <c r="R72" i="92"/>
  <c r="Q72" i="92"/>
  <c r="P72" i="92"/>
  <c r="O72" i="92"/>
  <c r="N72" i="92"/>
  <c r="M72" i="92"/>
  <c r="L72" i="92"/>
  <c r="K72" i="92"/>
  <c r="J72" i="92"/>
  <c r="I72" i="92"/>
  <c r="H72" i="92"/>
  <c r="G72" i="92"/>
  <c r="F72" i="92"/>
  <c r="E72" i="92"/>
  <c r="D72" i="92"/>
  <c r="C72" i="92"/>
  <c r="AI71" i="92"/>
  <c r="AI70" i="92" s="1"/>
  <c r="AH71" i="92"/>
  <c r="AH70" i="92" s="1"/>
  <c r="AE71" i="92"/>
  <c r="AE70" i="92" s="1"/>
  <c r="AD71" i="92"/>
  <c r="AD70" i="92" s="1"/>
  <c r="AC71" i="92"/>
  <c r="W71" i="92"/>
  <c r="W70" i="92" s="1"/>
  <c r="V71" i="92"/>
  <c r="V70" i="92" s="1"/>
  <c r="T71" i="92"/>
  <c r="S71" i="92"/>
  <c r="S70" i="92" s="1"/>
  <c r="R71" i="92"/>
  <c r="R70" i="92" s="1"/>
  <c r="Q71" i="92"/>
  <c r="Q70" i="92" s="1"/>
  <c r="K71" i="92"/>
  <c r="K73" i="92" s="1"/>
  <c r="J71" i="92"/>
  <c r="G71" i="92"/>
  <c r="F71" i="92"/>
  <c r="F70" i="92" s="1"/>
  <c r="E71" i="92"/>
  <c r="AC70" i="92"/>
  <c r="Z69" i="92"/>
  <c r="Y69" i="92"/>
  <c r="X69" i="92"/>
  <c r="W69" i="92"/>
  <c r="V69" i="92"/>
  <c r="J56" i="92"/>
  <c r="I56" i="92"/>
  <c r="AD86" i="91"/>
  <c r="AA86" i="91"/>
  <c r="AD81" i="91"/>
  <c r="AA81" i="91"/>
  <c r="X81" i="91"/>
  <c r="U81" i="91"/>
  <c r="R81" i="91"/>
  <c r="O81" i="91"/>
  <c r="L81" i="91"/>
  <c r="I81" i="91"/>
  <c r="F81" i="91"/>
  <c r="C81" i="91"/>
  <c r="AD75" i="91"/>
  <c r="AA75" i="91"/>
  <c r="X75" i="91"/>
  <c r="U75" i="91"/>
  <c r="R75" i="91"/>
  <c r="O75" i="91"/>
  <c r="L75" i="91"/>
  <c r="I75" i="91"/>
  <c r="F75" i="91"/>
  <c r="C75" i="91"/>
  <c r="AD74" i="91"/>
  <c r="AL72" i="91"/>
  <c r="AK72" i="91"/>
  <c r="AK70" i="91" s="1"/>
  <c r="AJ72" i="91"/>
  <c r="AI72" i="91"/>
  <c r="AH72" i="91"/>
  <c r="AG72" i="91"/>
  <c r="AF72" i="91"/>
  <c r="AE72" i="91"/>
  <c r="AD72" i="91"/>
  <c r="AC72" i="91"/>
  <c r="AB72" i="91"/>
  <c r="AA72" i="91"/>
  <c r="Z72" i="91"/>
  <c r="Y72" i="91"/>
  <c r="X72" i="91"/>
  <c r="W72" i="91"/>
  <c r="V72" i="91"/>
  <c r="U72" i="91"/>
  <c r="T72" i="91"/>
  <c r="S72" i="91"/>
  <c r="R72" i="91"/>
  <c r="Q72" i="91"/>
  <c r="P72" i="91"/>
  <c r="O72" i="91"/>
  <c r="N72" i="91"/>
  <c r="M72" i="91"/>
  <c r="L72" i="91"/>
  <c r="K72" i="91"/>
  <c r="J72" i="91"/>
  <c r="I72" i="91"/>
  <c r="H72" i="91"/>
  <c r="G72" i="91"/>
  <c r="F72" i="91"/>
  <c r="E72" i="91"/>
  <c r="D72" i="91"/>
  <c r="C72" i="91"/>
  <c r="AK71" i="91"/>
  <c r="AJ71" i="91"/>
  <c r="AH71" i="91"/>
  <c r="AH70" i="91" s="1"/>
  <c r="AG71" i="91"/>
  <c r="AG70" i="91" s="1"/>
  <c r="AF71" i="91"/>
  <c r="AF70" i="91" s="1"/>
  <c r="AE71" i="91"/>
  <c r="AD71" i="91"/>
  <c r="AD70" i="91" s="1"/>
  <c r="AC71" i="91"/>
  <c r="X71" i="91"/>
  <c r="X70" i="91" s="1"/>
  <c r="W71" i="91"/>
  <c r="W70" i="91" s="1"/>
  <c r="V71" i="91"/>
  <c r="R71" i="91"/>
  <c r="Q71" i="91"/>
  <c r="K71" i="91"/>
  <c r="J71" i="91"/>
  <c r="J70" i="91" s="1"/>
  <c r="G71" i="91"/>
  <c r="F71" i="91"/>
  <c r="E71" i="91"/>
  <c r="AE70" i="91"/>
  <c r="Z69" i="91"/>
  <c r="Y69" i="91"/>
  <c r="X69" i="91"/>
  <c r="W69" i="91"/>
  <c r="V69" i="91"/>
  <c r="J56" i="91"/>
  <c r="I56" i="91"/>
  <c r="AJ70" i="91" l="1"/>
  <c r="C74" i="91"/>
  <c r="C74" i="92"/>
  <c r="K70" i="91"/>
  <c r="L74" i="92"/>
  <c r="L82" i="92" s="1"/>
  <c r="L83" i="92" s="1"/>
  <c r="F74" i="94"/>
  <c r="F82" i="94" s="1"/>
  <c r="F83" i="94" s="1"/>
  <c r="F84" i="94"/>
  <c r="U73" i="94"/>
  <c r="I74" i="91"/>
  <c r="I84" i="91" s="1"/>
  <c r="U74" i="91"/>
  <c r="R74" i="91"/>
  <c r="R76" i="91" s="1"/>
  <c r="R77" i="91" s="1"/>
  <c r="F74" i="91"/>
  <c r="F76" i="91" s="1"/>
  <c r="F77" i="91" s="1"/>
  <c r="AD74" i="92"/>
  <c r="AD82" i="92" s="1"/>
  <c r="AD83" i="92" s="1"/>
  <c r="F74" i="92"/>
  <c r="AA92" i="96"/>
  <c r="G70" i="91"/>
  <c r="L71" i="92"/>
  <c r="AD76" i="92"/>
  <c r="AD77" i="92" s="1"/>
  <c r="AD82" i="94"/>
  <c r="AD83" i="94" s="1"/>
  <c r="H70" i="91"/>
  <c r="I70" i="91"/>
  <c r="U70" i="91"/>
  <c r="AD76" i="94"/>
  <c r="AD77" i="94" s="1"/>
  <c r="AD88" i="94"/>
  <c r="X74" i="92"/>
  <c r="X82" i="92" s="1"/>
  <c r="X83" i="92" s="1"/>
  <c r="C71" i="91"/>
  <c r="C70" i="91" s="1"/>
  <c r="S71" i="91"/>
  <c r="S70" i="91" s="1"/>
  <c r="V70" i="91"/>
  <c r="T70" i="92"/>
  <c r="AF70" i="92"/>
  <c r="R73" i="94"/>
  <c r="AI73" i="94"/>
  <c r="C74" i="95"/>
  <c r="C84" i="95" s="1"/>
  <c r="F78" i="92"/>
  <c r="Y70" i="91"/>
  <c r="P70" i="91"/>
  <c r="AB70" i="91"/>
  <c r="AD88" i="91"/>
  <c r="Y71" i="92"/>
  <c r="P73" i="92"/>
  <c r="I74" i="92"/>
  <c r="AE70" i="94"/>
  <c r="I74" i="95"/>
  <c r="I78" i="95" s="1"/>
  <c r="D92" i="96"/>
  <c r="AB92" i="96"/>
  <c r="AD74" i="95"/>
  <c r="AD82" i="95" s="1"/>
  <c r="AD83" i="95" s="1"/>
  <c r="AE70" i="95"/>
  <c r="Q70" i="95"/>
  <c r="Q73" i="95"/>
  <c r="F74" i="95"/>
  <c r="F82" i="95" s="1"/>
  <c r="F83" i="95" s="1"/>
  <c r="I84" i="95"/>
  <c r="AA74" i="95"/>
  <c r="AA78" i="95" s="1"/>
  <c r="R74" i="95"/>
  <c r="R82" i="95" s="1"/>
  <c r="R83" i="95" s="1"/>
  <c r="AG70" i="95"/>
  <c r="P73" i="95"/>
  <c r="AB71" i="95"/>
  <c r="AB73" i="95" s="1"/>
  <c r="AC73" i="95"/>
  <c r="U74" i="92"/>
  <c r="U76" i="92" s="1"/>
  <c r="U77" i="92" s="1"/>
  <c r="AD88" i="92"/>
  <c r="J70" i="92"/>
  <c r="I71" i="92"/>
  <c r="I70" i="92" s="1"/>
  <c r="L70" i="92"/>
  <c r="AA74" i="92"/>
  <c r="AA87" i="92" s="1"/>
  <c r="AA88" i="92" s="1"/>
  <c r="O74" i="92"/>
  <c r="O76" i="92" s="1"/>
  <c r="O77" i="92" s="1"/>
  <c r="O89" i="96"/>
  <c r="T89" i="96"/>
  <c r="F92" i="96"/>
  <c r="AD92" i="96"/>
  <c r="AI92" i="96"/>
  <c r="C92" i="96"/>
  <c r="AA89" i="96"/>
  <c r="W89" i="96"/>
  <c r="AB89" i="96"/>
  <c r="AI89" i="96"/>
  <c r="Z89" i="96"/>
  <c r="D89" i="96"/>
  <c r="I89" i="96"/>
  <c r="AG89" i="96"/>
  <c r="E92" i="96"/>
  <c r="AC92" i="96"/>
  <c r="M92" i="96"/>
  <c r="AK92" i="96"/>
  <c r="R92" i="96"/>
  <c r="AJ89" i="96"/>
  <c r="K92" i="96"/>
  <c r="W92" i="96"/>
  <c r="Q92" i="96"/>
  <c r="L92" i="96"/>
  <c r="X92" i="96"/>
  <c r="Y92" i="96"/>
  <c r="N92" i="96"/>
  <c r="Z92" i="96"/>
  <c r="AL92" i="96"/>
  <c r="O92" i="96"/>
  <c r="P92" i="96"/>
  <c r="S92" i="96"/>
  <c r="I92" i="96"/>
  <c r="U92" i="96"/>
  <c r="AG92" i="96"/>
  <c r="G92" i="96"/>
  <c r="AE92" i="96"/>
  <c r="H92" i="96"/>
  <c r="T92" i="96"/>
  <c r="AF92" i="96"/>
  <c r="J92" i="96"/>
  <c r="V92" i="96"/>
  <c r="AH92" i="96"/>
  <c r="K89" i="96"/>
  <c r="AL70" i="94"/>
  <c r="K92" i="89"/>
  <c r="W92" i="89"/>
  <c r="AE89" i="89"/>
  <c r="S92" i="89"/>
  <c r="G92" i="89"/>
  <c r="AI89" i="89"/>
  <c r="X92" i="89"/>
  <c r="AH89" i="89"/>
  <c r="V92" i="89"/>
  <c r="J92" i="89"/>
  <c r="AJ89" i="89"/>
  <c r="AG89" i="89"/>
  <c r="U92" i="89"/>
  <c r="AF89" i="89"/>
  <c r="AF92" i="89"/>
  <c r="F92" i="89"/>
  <c r="L92" i="89"/>
  <c r="C92" i="89"/>
  <c r="AL92" i="89"/>
  <c r="Z92" i="89"/>
  <c r="N92" i="89"/>
  <c r="AK89" i="89"/>
  <c r="AJ92" i="89"/>
  <c r="AL89" i="89"/>
  <c r="AH92" i="89"/>
  <c r="AG92" i="89"/>
  <c r="AE92" i="89"/>
  <c r="I76" i="92"/>
  <c r="I77" i="92" s="1"/>
  <c r="E70" i="95"/>
  <c r="M70" i="95"/>
  <c r="P70" i="95"/>
  <c r="AC70" i="95"/>
  <c r="J70" i="95"/>
  <c r="AJ70" i="95"/>
  <c r="V73" i="95"/>
  <c r="AH73" i="95"/>
  <c r="U73" i="95"/>
  <c r="F70" i="95"/>
  <c r="AG73" i="95"/>
  <c r="AL70" i="95"/>
  <c r="Y70" i="95"/>
  <c r="N70" i="95"/>
  <c r="O70" i="95"/>
  <c r="AA70" i="95"/>
  <c r="AK70" i="95"/>
  <c r="H70" i="95"/>
  <c r="T70" i="95"/>
  <c r="AF70" i="95"/>
  <c r="T73" i="95"/>
  <c r="AF73" i="95"/>
  <c r="S73" i="95"/>
  <c r="I76" i="95"/>
  <c r="I77" i="95" s="1"/>
  <c r="I82" i="95"/>
  <c r="I83" i="95" s="1"/>
  <c r="AE73" i="95"/>
  <c r="AI73" i="95"/>
  <c r="C76" i="95"/>
  <c r="C77" i="95" s="1"/>
  <c r="C78" i="95"/>
  <c r="O73" i="95"/>
  <c r="AA73" i="95"/>
  <c r="C82" i="95"/>
  <c r="C83" i="95" s="1"/>
  <c r="R71" i="95"/>
  <c r="R70" i="95" s="1"/>
  <c r="AD71" i="95"/>
  <c r="AD70" i="95" s="1"/>
  <c r="L74" i="95"/>
  <c r="O74" i="95"/>
  <c r="O76" i="95" s="1"/>
  <c r="O77" i="95" s="1"/>
  <c r="AD84" i="95"/>
  <c r="U74" i="95"/>
  <c r="U78" i="95" s="1"/>
  <c r="X74" i="95"/>
  <c r="K71" i="95"/>
  <c r="K70" i="95" s="1"/>
  <c r="C71" i="95"/>
  <c r="C70" i="95" s="1"/>
  <c r="C76" i="94"/>
  <c r="C77" i="94" s="1"/>
  <c r="O84" i="94"/>
  <c r="C82" i="94"/>
  <c r="C83" i="94" s="1"/>
  <c r="AF70" i="94"/>
  <c r="AF73" i="94"/>
  <c r="AC73" i="94"/>
  <c r="O76" i="94"/>
  <c r="O77" i="94" s="1"/>
  <c r="V70" i="94"/>
  <c r="V73" i="94"/>
  <c r="AA82" i="94"/>
  <c r="AA83" i="94" s="1"/>
  <c r="AB70" i="94"/>
  <c r="AB73" i="94"/>
  <c r="P73" i="94"/>
  <c r="AG73" i="94"/>
  <c r="AA78" i="94"/>
  <c r="AA89" i="94"/>
  <c r="Q73" i="94"/>
  <c r="AH73" i="94"/>
  <c r="I74" i="94"/>
  <c r="I82" i="94" s="1"/>
  <c r="I83" i="94" s="1"/>
  <c r="C71" i="94"/>
  <c r="C70" i="94" s="1"/>
  <c r="O71" i="94"/>
  <c r="AA71" i="94"/>
  <c r="L74" i="94"/>
  <c r="L82" i="94" s="1"/>
  <c r="L83" i="94" s="1"/>
  <c r="AA76" i="94"/>
  <c r="AA77" i="94" s="1"/>
  <c r="C78" i="94"/>
  <c r="O82" i="94"/>
  <c r="O83" i="94" s="1"/>
  <c r="AA84" i="94"/>
  <c r="R74" i="94"/>
  <c r="R78" i="94" s="1"/>
  <c r="AD84" i="94"/>
  <c r="AD71" i="94"/>
  <c r="AD73" i="94" s="1"/>
  <c r="AE73" i="94"/>
  <c r="U74" i="94"/>
  <c r="U78" i="94" s="1"/>
  <c r="X74" i="94"/>
  <c r="L78" i="94"/>
  <c r="T70" i="94"/>
  <c r="O78" i="94"/>
  <c r="C84" i="94"/>
  <c r="AD87" i="94"/>
  <c r="C82" i="92"/>
  <c r="C83" i="92" s="1"/>
  <c r="F82" i="92"/>
  <c r="F83" i="92" s="1"/>
  <c r="D73" i="92"/>
  <c r="D70" i="92"/>
  <c r="AB73" i="92"/>
  <c r="I78" i="92"/>
  <c r="F84" i="92"/>
  <c r="N73" i="92"/>
  <c r="E73" i="92"/>
  <c r="Q73" i="92"/>
  <c r="AC73" i="92"/>
  <c r="L78" i="92"/>
  <c r="I82" i="92"/>
  <c r="I83" i="92" s="1"/>
  <c r="AL73" i="92"/>
  <c r="O71" i="92"/>
  <c r="O70" i="92" s="1"/>
  <c r="AA71" i="92"/>
  <c r="AA70" i="92" s="1"/>
  <c r="AA73" i="92"/>
  <c r="K70" i="92"/>
  <c r="F73" i="92"/>
  <c r="R73" i="92"/>
  <c r="AD73" i="92"/>
  <c r="L84" i="92"/>
  <c r="G73" i="92"/>
  <c r="S73" i="92"/>
  <c r="AE73" i="92"/>
  <c r="R78" i="92"/>
  <c r="H73" i="92"/>
  <c r="T73" i="92"/>
  <c r="AF73" i="92"/>
  <c r="R82" i="92"/>
  <c r="R83" i="92" s="1"/>
  <c r="I73" i="92"/>
  <c r="U73" i="92"/>
  <c r="AG73" i="92"/>
  <c r="J73" i="92"/>
  <c r="V73" i="92"/>
  <c r="AH73" i="92"/>
  <c r="W73" i="92"/>
  <c r="AI73" i="92"/>
  <c r="L73" i="92"/>
  <c r="X73" i="92"/>
  <c r="AJ73" i="92"/>
  <c r="F76" i="92"/>
  <c r="F77" i="92" s="1"/>
  <c r="AD84" i="92"/>
  <c r="Z73" i="92"/>
  <c r="M73" i="92"/>
  <c r="Y70" i="92"/>
  <c r="AK73" i="92"/>
  <c r="C84" i="92"/>
  <c r="C76" i="92"/>
  <c r="C77" i="92" s="1"/>
  <c r="C78" i="92"/>
  <c r="C73" i="92"/>
  <c r="E70" i="92"/>
  <c r="G70" i="92"/>
  <c r="H70" i="92"/>
  <c r="I84" i="92"/>
  <c r="E70" i="91"/>
  <c r="F70" i="91"/>
  <c r="C82" i="91"/>
  <c r="C83" i="91" s="1"/>
  <c r="AA70" i="91"/>
  <c r="AC70" i="91"/>
  <c r="AD82" i="91"/>
  <c r="AD83" i="91" s="1"/>
  <c r="O70" i="91"/>
  <c r="U82" i="91"/>
  <c r="U83" i="91" s="1"/>
  <c r="Q70" i="91"/>
  <c r="R70" i="91"/>
  <c r="Z70" i="91"/>
  <c r="L82" i="91"/>
  <c r="L83" i="91" s="1"/>
  <c r="G73" i="91"/>
  <c r="S73" i="91"/>
  <c r="AE73" i="91"/>
  <c r="O74" i="91"/>
  <c r="O76" i="91" s="1"/>
  <c r="O77" i="91" s="1"/>
  <c r="U76" i="91"/>
  <c r="U77" i="91" s="1"/>
  <c r="AC73" i="91"/>
  <c r="H73" i="91"/>
  <c r="T73" i="91"/>
  <c r="AF73" i="91"/>
  <c r="R84" i="91"/>
  <c r="Q73" i="91"/>
  <c r="I73" i="91"/>
  <c r="U73" i="91"/>
  <c r="AG73" i="91"/>
  <c r="U84" i="91"/>
  <c r="J73" i="91"/>
  <c r="V73" i="91"/>
  <c r="AH73" i="91"/>
  <c r="X74" i="91"/>
  <c r="X82" i="91" s="1"/>
  <c r="X83" i="91" s="1"/>
  <c r="AD78" i="91"/>
  <c r="K73" i="91"/>
  <c r="W73" i="91"/>
  <c r="AI73" i="91"/>
  <c r="AA74" i="91"/>
  <c r="AA82" i="91" s="1"/>
  <c r="AA83" i="91" s="1"/>
  <c r="C76" i="91"/>
  <c r="C77" i="91" s="1"/>
  <c r="R73" i="91"/>
  <c r="L73" i="91"/>
  <c r="X73" i="91"/>
  <c r="AJ73" i="91"/>
  <c r="F73" i="91"/>
  <c r="M73" i="91"/>
  <c r="Y73" i="91"/>
  <c r="AK73" i="91"/>
  <c r="C78" i="91"/>
  <c r="AD76" i="91"/>
  <c r="AD77" i="91" s="1"/>
  <c r="C84" i="91"/>
  <c r="I82" i="91"/>
  <c r="I83" i="91" s="1"/>
  <c r="AD73" i="91"/>
  <c r="N71" i="91"/>
  <c r="N70" i="91" s="1"/>
  <c r="Z73" i="91"/>
  <c r="AL73" i="91"/>
  <c r="O73" i="91"/>
  <c r="AA73" i="91"/>
  <c r="I78" i="91"/>
  <c r="E73" i="91"/>
  <c r="D73" i="91"/>
  <c r="P73" i="91"/>
  <c r="AB73" i="91"/>
  <c r="L76" i="91"/>
  <c r="L77" i="91" s="1"/>
  <c r="AD84" i="91"/>
  <c r="R76" i="92"/>
  <c r="R77" i="92" s="1"/>
  <c r="L78" i="91"/>
  <c r="R78" i="91"/>
  <c r="I76" i="91"/>
  <c r="I77" i="91" s="1"/>
  <c r="X70" i="92"/>
  <c r="AD87" i="92"/>
  <c r="Y73" i="92"/>
  <c r="AD78" i="92"/>
  <c r="R84" i="92"/>
  <c r="AL70" i="92"/>
  <c r="AB70" i="92"/>
  <c r="R82" i="91"/>
  <c r="R83" i="91" s="1"/>
  <c r="AD87" i="91"/>
  <c r="U78" i="91"/>
  <c r="AL70" i="91"/>
  <c r="L84" i="91"/>
  <c r="AH73" i="87"/>
  <c r="AI72" i="87"/>
  <c r="AH72" i="87"/>
  <c r="AG72" i="87"/>
  <c r="AF72" i="87"/>
  <c r="AE72" i="87"/>
  <c r="AE73" i="87" s="1"/>
  <c r="AD72" i="87"/>
  <c r="AD73" i="87" s="1"/>
  <c r="AC72" i="87"/>
  <c r="AC70" i="87" s="1"/>
  <c r="AB72" i="87"/>
  <c r="AL71" i="87"/>
  <c r="AL73" i="87" s="1"/>
  <c r="AK71" i="87"/>
  <c r="AK73" i="87" s="1"/>
  <c r="AJ71" i="87"/>
  <c r="AJ70" i="87" s="1"/>
  <c r="AI71" i="87"/>
  <c r="AH71" i="87"/>
  <c r="AG71" i="87"/>
  <c r="AF71" i="87"/>
  <c r="AE71" i="87"/>
  <c r="AD71" i="87"/>
  <c r="AC71" i="87"/>
  <c r="AB71" i="87"/>
  <c r="AK70" i="87" l="1"/>
  <c r="AA89" i="92"/>
  <c r="F82" i="91"/>
  <c r="F83" i="91" s="1"/>
  <c r="AA84" i="92"/>
  <c r="L76" i="92"/>
  <c r="L77" i="92" s="1"/>
  <c r="AJ73" i="87"/>
  <c r="F84" i="91"/>
  <c r="F78" i="94"/>
  <c r="F78" i="95"/>
  <c r="AC73" i="87"/>
  <c r="AD70" i="87"/>
  <c r="AB70" i="87"/>
  <c r="AA84" i="91"/>
  <c r="AA87" i="91"/>
  <c r="AA88" i="91" s="1"/>
  <c r="O78" i="92"/>
  <c r="AE70" i="87"/>
  <c r="AF73" i="87"/>
  <c r="AG73" i="87"/>
  <c r="L84" i="94"/>
  <c r="AH70" i="87"/>
  <c r="F78" i="91"/>
  <c r="F76" i="94"/>
  <c r="F77" i="94" s="1"/>
  <c r="O84" i="91"/>
  <c r="AI70" i="87"/>
  <c r="AA82" i="92"/>
  <c r="AA83" i="92" s="1"/>
  <c r="AG70" i="87"/>
  <c r="X84" i="92"/>
  <c r="AD87" i="95"/>
  <c r="AA76" i="92"/>
  <c r="AA77" i="92" s="1"/>
  <c r="U82" i="94"/>
  <c r="U83" i="94" s="1"/>
  <c r="AD88" i="95"/>
  <c r="AD78" i="95"/>
  <c r="AA78" i="92"/>
  <c r="U82" i="92"/>
  <c r="U83" i="92" s="1"/>
  <c r="AA89" i="95"/>
  <c r="AB73" i="87"/>
  <c r="AA78" i="91"/>
  <c r="X76" i="92"/>
  <c r="X77" i="92" s="1"/>
  <c r="U78" i="92"/>
  <c r="AI73" i="87"/>
  <c r="U84" i="92"/>
  <c r="C73" i="91"/>
  <c r="O78" i="91"/>
  <c r="AD76" i="95"/>
  <c r="AD77" i="95" s="1"/>
  <c r="I84" i="94"/>
  <c r="X78" i="92"/>
  <c r="N73" i="91"/>
  <c r="O82" i="95"/>
  <c r="O83" i="95" s="1"/>
  <c r="AA76" i="95"/>
  <c r="AA77" i="95" s="1"/>
  <c r="AF70" i="87"/>
  <c r="F76" i="95"/>
  <c r="F77" i="95" s="1"/>
  <c r="R78" i="95"/>
  <c r="AA87" i="95"/>
  <c r="AA88" i="95" s="1"/>
  <c r="AA84" i="95"/>
  <c r="AB70" i="95"/>
  <c r="F84" i="95"/>
  <c r="AA82" i="95"/>
  <c r="AA83" i="95" s="1"/>
  <c r="R73" i="95"/>
  <c r="R76" i="95"/>
  <c r="R77" i="95" s="1"/>
  <c r="R84" i="95"/>
  <c r="O84" i="92"/>
  <c r="O82" i="92"/>
  <c r="O83" i="92" s="1"/>
  <c r="AL70" i="87"/>
  <c r="X78" i="95"/>
  <c r="X82" i="95"/>
  <c r="X83" i="95" s="1"/>
  <c r="X84" i="95"/>
  <c r="X76" i="95"/>
  <c r="X77" i="95" s="1"/>
  <c r="U76" i="95"/>
  <c r="U77" i="95" s="1"/>
  <c r="U84" i="95"/>
  <c r="L84" i="95"/>
  <c r="L82" i="95"/>
  <c r="L83" i="95" s="1"/>
  <c r="L76" i="95"/>
  <c r="L77" i="95" s="1"/>
  <c r="O78" i="95"/>
  <c r="AD73" i="95"/>
  <c r="U82" i="95"/>
  <c r="U83" i="95" s="1"/>
  <c r="O84" i="95"/>
  <c r="L78" i="95"/>
  <c r="X82" i="94"/>
  <c r="X83" i="94" s="1"/>
  <c r="X84" i="94"/>
  <c r="X76" i="94"/>
  <c r="X77" i="94" s="1"/>
  <c r="AD70" i="94"/>
  <c r="R76" i="94"/>
  <c r="R77" i="94" s="1"/>
  <c r="R84" i="94"/>
  <c r="I76" i="94"/>
  <c r="I77" i="94" s="1"/>
  <c r="I78" i="94"/>
  <c r="L76" i="94"/>
  <c r="L77" i="94" s="1"/>
  <c r="O73" i="94"/>
  <c r="O70" i="94"/>
  <c r="R82" i="94"/>
  <c r="R83" i="94" s="1"/>
  <c r="U84" i="94"/>
  <c r="U76" i="94"/>
  <c r="U77" i="94" s="1"/>
  <c r="AA70" i="94"/>
  <c r="AA73" i="94"/>
  <c r="X78" i="94"/>
  <c r="O73" i="92"/>
  <c r="O82" i="91"/>
  <c r="O83" i="91" s="1"/>
  <c r="AA76" i="91"/>
  <c r="AA77" i="91" s="1"/>
  <c r="X78" i="91"/>
  <c r="X84" i="91"/>
  <c r="X76" i="91"/>
  <c r="X77" i="91" s="1"/>
  <c r="AA89" i="91"/>
  <c r="AF50" i="90" l="1"/>
  <c r="AF71" i="90" s="1"/>
  <c r="AF70" i="90" s="1"/>
  <c r="AF72" i="90"/>
  <c r="AF73" i="90" l="1"/>
  <c r="AD86" i="90" l="1"/>
  <c r="AA86" i="90"/>
  <c r="O84" i="90"/>
  <c r="AD81" i="90"/>
  <c r="AA81" i="90"/>
  <c r="X81" i="90"/>
  <c r="X84" i="90" s="1"/>
  <c r="U81" i="90"/>
  <c r="R81" i="90"/>
  <c r="R82" i="90" s="1"/>
  <c r="R83" i="90" s="1"/>
  <c r="O81" i="90"/>
  <c r="O82" i="90" s="1"/>
  <c r="O83" i="90" s="1"/>
  <c r="L81" i="90"/>
  <c r="L84" i="90" s="1"/>
  <c r="I81" i="90"/>
  <c r="I84" i="90" s="1"/>
  <c r="F81" i="90"/>
  <c r="C81" i="90"/>
  <c r="C84" i="90" s="1"/>
  <c r="AD75" i="90"/>
  <c r="AA75" i="90"/>
  <c r="X75" i="90"/>
  <c r="X78" i="90" s="1"/>
  <c r="U75" i="90"/>
  <c r="U78" i="90" s="1"/>
  <c r="R75" i="90"/>
  <c r="R78" i="90" s="1"/>
  <c r="O75" i="90"/>
  <c r="O78" i="90" s="1"/>
  <c r="L75" i="90"/>
  <c r="L76" i="90" s="1"/>
  <c r="L77" i="90" s="1"/>
  <c r="I75" i="90"/>
  <c r="I76" i="90" s="1"/>
  <c r="I77" i="90" s="1"/>
  <c r="F75" i="90"/>
  <c r="C75" i="90"/>
  <c r="C78" i="90" s="1"/>
  <c r="AD74" i="90"/>
  <c r="AA74" i="90"/>
  <c r="X74" i="90"/>
  <c r="U74" i="90"/>
  <c r="R74" i="90"/>
  <c r="O74" i="90"/>
  <c r="L74" i="90"/>
  <c r="I74" i="90"/>
  <c r="F74" i="90"/>
  <c r="C74" i="90"/>
  <c r="AE72" i="90"/>
  <c r="AD72" i="90"/>
  <c r="AC72" i="90"/>
  <c r="AB72" i="90"/>
  <c r="AA72" i="90"/>
  <c r="AA70" i="90" s="1"/>
  <c r="Z72" i="90"/>
  <c r="Z70" i="90" s="1"/>
  <c r="Y72" i="90"/>
  <c r="Y73" i="90" s="1"/>
  <c r="X72" i="90"/>
  <c r="W72" i="90"/>
  <c r="W73" i="90" s="1"/>
  <c r="V72" i="90"/>
  <c r="V70" i="90" s="1"/>
  <c r="U72" i="90"/>
  <c r="U70" i="90" s="1"/>
  <c r="T72" i="90"/>
  <c r="T70" i="90" s="1"/>
  <c r="S72" i="90"/>
  <c r="S73" i="90" s="1"/>
  <c r="R72" i="90"/>
  <c r="Q72" i="90"/>
  <c r="Q73" i="90" s="1"/>
  <c r="P72" i="90"/>
  <c r="P70" i="90" s="1"/>
  <c r="O72" i="90"/>
  <c r="O70" i="90" s="1"/>
  <c r="N72" i="90"/>
  <c r="N70" i="90" s="1"/>
  <c r="M72" i="90"/>
  <c r="M73" i="90" s="1"/>
  <c r="L72" i="90"/>
  <c r="K72" i="90"/>
  <c r="K73" i="90" s="1"/>
  <c r="J72" i="90"/>
  <c r="J70" i="90" s="1"/>
  <c r="I72" i="90"/>
  <c r="I70" i="90" s="1"/>
  <c r="H72" i="90"/>
  <c r="H70" i="90" s="1"/>
  <c r="G72" i="90"/>
  <c r="G73" i="90" s="1"/>
  <c r="F72" i="90"/>
  <c r="E72" i="90"/>
  <c r="E73" i="90" s="1"/>
  <c r="D72" i="90"/>
  <c r="D70" i="90" s="1"/>
  <c r="C72" i="90"/>
  <c r="C70" i="90" s="1"/>
  <c r="AE71" i="90"/>
  <c r="AD71" i="90"/>
  <c r="AC71" i="90"/>
  <c r="AB71" i="90"/>
  <c r="AA71" i="90"/>
  <c r="AA73" i="90" s="1"/>
  <c r="Z71" i="90"/>
  <c r="Y71" i="90"/>
  <c r="X71" i="90"/>
  <c r="W71" i="90"/>
  <c r="V71" i="90"/>
  <c r="U71" i="90"/>
  <c r="T71" i="90"/>
  <c r="S71" i="90"/>
  <c r="R71" i="90"/>
  <c r="Q71" i="90"/>
  <c r="P71" i="90"/>
  <c r="O71" i="90"/>
  <c r="N71" i="90"/>
  <c r="M71" i="90"/>
  <c r="L71" i="90"/>
  <c r="K71" i="90"/>
  <c r="J71" i="90"/>
  <c r="I71" i="90"/>
  <c r="H71" i="90"/>
  <c r="G71" i="90"/>
  <c r="F71" i="90"/>
  <c r="E71" i="90"/>
  <c r="D71" i="90"/>
  <c r="C71" i="90"/>
  <c r="AA69" i="90"/>
  <c r="Z69" i="90"/>
  <c r="Y69" i="90"/>
  <c r="X69" i="90"/>
  <c r="W69" i="90"/>
  <c r="V69" i="90"/>
  <c r="J56" i="90"/>
  <c r="I56" i="90"/>
  <c r="D71" i="87"/>
  <c r="E71" i="87"/>
  <c r="F71" i="87"/>
  <c r="G71" i="87"/>
  <c r="H71" i="87"/>
  <c r="I71" i="87"/>
  <c r="J71" i="87"/>
  <c r="K71" i="87"/>
  <c r="L71" i="87"/>
  <c r="M71" i="87"/>
  <c r="N71" i="87"/>
  <c r="O71" i="87"/>
  <c r="P71" i="87"/>
  <c r="Q71" i="87"/>
  <c r="R71" i="87"/>
  <c r="S71" i="87"/>
  <c r="T71" i="87"/>
  <c r="U71" i="87"/>
  <c r="V71" i="87"/>
  <c r="W71" i="87"/>
  <c r="X71" i="87"/>
  <c r="Y71" i="87"/>
  <c r="Z71" i="87"/>
  <c r="AA71" i="87"/>
  <c r="C71" i="87"/>
  <c r="D72" i="87"/>
  <c r="E72" i="87"/>
  <c r="F72" i="87"/>
  <c r="G72" i="87"/>
  <c r="H72" i="87"/>
  <c r="I72" i="87"/>
  <c r="J72" i="87"/>
  <c r="K72" i="87"/>
  <c r="L72" i="87"/>
  <c r="M72" i="87"/>
  <c r="N72" i="87"/>
  <c r="O72" i="87"/>
  <c r="P72" i="87"/>
  <c r="Q72" i="87"/>
  <c r="R72" i="87"/>
  <c r="S72" i="87"/>
  <c r="T72" i="87"/>
  <c r="U72" i="87"/>
  <c r="V72" i="87"/>
  <c r="W72" i="87"/>
  <c r="X72" i="87"/>
  <c r="Y72" i="87"/>
  <c r="Z72" i="87"/>
  <c r="AA72" i="87"/>
  <c r="C70" i="87"/>
  <c r="C76" i="90" l="1"/>
  <c r="C77" i="90" s="1"/>
  <c r="R76" i="90"/>
  <c r="R77" i="90" s="1"/>
  <c r="AB73" i="90"/>
  <c r="F73" i="90"/>
  <c r="V73" i="90"/>
  <c r="Z73" i="90"/>
  <c r="AD76" i="90"/>
  <c r="AD77" i="90" s="1"/>
  <c r="AB70" i="90"/>
  <c r="AC70" i="90"/>
  <c r="AA84" i="90"/>
  <c r="AA76" i="90"/>
  <c r="AA77" i="90" s="1"/>
  <c r="AD84" i="90"/>
  <c r="AE73" i="90"/>
  <c r="AA87" i="90"/>
  <c r="AA88" i="90" s="1"/>
  <c r="AD88" i="90"/>
  <c r="W70" i="90"/>
  <c r="X73" i="90"/>
  <c r="U73" i="90"/>
  <c r="T73" i="90"/>
  <c r="E70" i="90"/>
  <c r="C73" i="90"/>
  <c r="D73" i="90"/>
  <c r="L73" i="90"/>
  <c r="K70" i="90"/>
  <c r="L82" i="90"/>
  <c r="L83" i="90" s="1"/>
  <c r="Q70" i="90"/>
  <c r="X82" i="90"/>
  <c r="X83" i="90" s="1"/>
  <c r="AA82" i="90"/>
  <c r="AA83" i="90" s="1"/>
  <c r="N73" i="90"/>
  <c r="I73" i="90"/>
  <c r="J73" i="90"/>
  <c r="AD73" i="90"/>
  <c r="AC73" i="90"/>
  <c r="O73" i="90"/>
  <c r="U82" i="90"/>
  <c r="U83" i="90" s="1"/>
  <c r="AD82" i="90"/>
  <c r="AD83" i="90" s="1"/>
  <c r="R73" i="90"/>
  <c r="P73" i="90"/>
  <c r="I82" i="90"/>
  <c r="I83" i="90" s="1"/>
  <c r="F84" i="90"/>
  <c r="H73" i="90"/>
  <c r="O76" i="90"/>
  <c r="O77" i="90" s="1"/>
  <c r="L78" i="90"/>
  <c r="AA78" i="90"/>
  <c r="C82" i="90"/>
  <c r="C83" i="90" s="1"/>
  <c r="AA89" i="90"/>
  <c r="L70" i="90"/>
  <c r="X70" i="90"/>
  <c r="AD78" i="90"/>
  <c r="F82" i="90"/>
  <c r="F83" i="90" s="1"/>
  <c r="R84" i="90"/>
  <c r="M70" i="90"/>
  <c r="Y70" i="90"/>
  <c r="U76" i="90"/>
  <c r="U77" i="90" s="1"/>
  <c r="U84" i="90"/>
  <c r="X76" i="90"/>
  <c r="X77" i="90" s="1"/>
  <c r="F78" i="90"/>
  <c r="R70" i="90"/>
  <c r="G70" i="90"/>
  <c r="AE70" i="90"/>
  <c r="I78" i="90"/>
  <c r="F70" i="90"/>
  <c r="AD70" i="90"/>
  <c r="S70" i="90"/>
  <c r="F76" i="90"/>
  <c r="F77" i="90" s="1"/>
  <c r="AD87" i="90"/>
  <c r="D89" i="89"/>
  <c r="E89" i="89"/>
  <c r="F89" i="89"/>
  <c r="G89" i="89"/>
  <c r="H89" i="89"/>
  <c r="I89" i="89"/>
  <c r="J89" i="89"/>
  <c r="K89" i="89"/>
  <c r="L89" i="89"/>
  <c r="M89" i="89"/>
  <c r="N89" i="89"/>
  <c r="O89" i="89"/>
  <c r="P89" i="89"/>
  <c r="Q89" i="89"/>
  <c r="R89" i="89"/>
  <c r="S89" i="89"/>
  <c r="T89" i="89"/>
  <c r="U89" i="89"/>
  <c r="V89" i="89"/>
  <c r="W89" i="89"/>
  <c r="X89" i="89"/>
  <c r="Y89" i="89"/>
  <c r="Z89" i="89"/>
  <c r="AA89" i="89"/>
  <c r="AB89" i="89"/>
  <c r="AC89" i="89"/>
  <c r="AD89" i="89"/>
  <c r="C89" i="89"/>
  <c r="AB77" i="88"/>
  <c r="AC77" i="88"/>
  <c r="AD77" i="88"/>
  <c r="AA77" i="88"/>
  <c r="AB80" i="88"/>
  <c r="AC80" i="88"/>
  <c r="AD80" i="88"/>
  <c r="AA80" i="88"/>
  <c r="AA88" i="89"/>
  <c r="Z88" i="89"/>
  <c r="Y88" i="89"/>
  <c r="X88" i="89"/>
  <c r="W88" i="89"/>
  <c r="V88" i="89"/>
  <c r="J75" i="89"/>
  <c r="I75" i="89"/>
  <c r="AA70" i="87"/>
  <c r="Z70" i="87"/>
  <c r="Y70" i="87"/>
  <c r="X70" i="87"/>
  <c r="W70" i="87"/>
  <c r="V70" i="87"/>
  <c r="U70" i="87"/>
  <c r="T70" i="87"/>
  <c r="S70" i="87"/>
  <c r="R70" i="87"/>
  <c r="Q70" i="87"/>
  <c r="P70" i="87"/>
  <c r="O70" i="87"/>
  <c r="N70" i="87"/>
  <c r="M70" i="87"/>
  <c r="L70" i="87"/>
  <c r="K70" i="87"/>
  <c r="J70" i="87"/>
  <c r="I70" i="87"/>
  <c r="H70" i="87"/>
  <c r="G70" i="87"/>
  <c r="F70" i="87"/>
  <c r="E70" i="87"/>
  <c r="D70" i="87"/>
  <c r="AA73" i="87"/>
  <c r="Z73" i="87"/>
  <c r="Y73" i="87"/>
  <c r="X73" i="87"/>
  <c r="W73" i="87"/>
  <c r="V73" i="87"/>
  <c r="U73" i="87"/>
  <c r="T73" i="87"/>
  <c r="S73" i="87"/>
  <c r="R73" i="87"/>
  <c r="Q73" i="87"/>
  <c r="P73" i="87"/>
  <c r="O73" i="87"/>
  <c r="N73" i="87"/>
  <c r="M73" i="87"/>
  <c r="L73" i="87"/>
  <c r="K73" i="87"/>
  <c r="J73" i="87"/>
  <c r="I73" i="87"/>
  <c r="H73" i="87"/>
  <c r="G73" i="87"/>
  <c r="F73" i="87"/>
  <c r="E73" i="87"/>
  <c r="D73" i="87"/>
  <c r="C73" i="87"/>
  <c r="Z69" i="87"/>
  <c r="Y69" i="87"/>
  <c r="X69" i="87"/>
  <c r="W69" i="87"/>
  <c r="V69" i="87"/>
  <c r="L74" i="87"/>
  <c r="C81" i="87"/>
  <c r="C75" i="87"/>
  <c r="C74" i="87"/>
  <c r="AD86" i="87"/>
  <c r="AA86" i="87"/>
  <c r="AD81" i="87"/>
  <c r="AA81" i="87"/>
  <c r="X81" i="87"/>
  <c r="U81" i="87"/>
  <c r="R81" i="87"/>
  <c r="O81" i="87"/>
  <c r="L81" i="87"/>
  <c r="I81" i="87"/>
  <c r="F81" i="87"/>
  <c r="AD75" i="87"/>
  <c r="AA75" i="87"/>
  <c r="X75" i="87"/>
  <c r="U75" i="87"/>
  <c r="R75" i="87"/>
  <c r="O75" i="87"/>
  <c r="L75" i="87"/>
  <c r="I75" i="87"/>
  <c r="F75" i="87"/>
  <c r="AD74" i="87"/>
  <c r="AA74" i="87"/>
  <c r="X74" i="87"/>
  <c r="U74" i="87"/>
  <c r="R74" i="87"/>
  <c r="O74" i="87"/>
  <c r="I74" i="87"/>
  <c r="F74" i="87"/>
  <c r="AA76" i="88"/>
  <c r="Z76" i="88"/>
  <c r="Y76" i="88"/>
  <c r="X76" i="88"/>
  <c r="W76" i="88"/>
  <c r="V76" i="88"/>
  <c r="J63" i="88"/>
  <c r="I63" i="88"/>
  <c r="J56" i="87"/>
  <c r="I56" i="87"/>
  <c r="DO3" i="84"/>
  <c r="DJ3" i="84"/>
  <c r="DK3" i="84" s="1"/>
  <c r="DL3" i="84" s="1"/>
  <c r="DM3" i="84" s="1"/>
  <c r="DN3" i="84" s="1"/>
  <c r="DP3" i="84" s="1"/>
  <c r="CG27" i="75"/>
  <c r="CG17" i="75"/>
  <c r="CG15" i="75"/>
  <c r="CG14" i="75"/>
  <c r="CG12" i="75"/>
  <c r="CG8" i="75"/>
  <c r="A15" i="79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CG29" i="75"/>
  <c r="C78" i="87" l="1"/>
  <c r="L76" i="87"/>
  <c r="L77" i="87" s="1"/>
  <c r="F76" i="87"/>
  <c r="F77" i="87" s="1"/>
  <c r="AD78" i="87"/>
  <c r="C84" i="87"/>
  <c r="AA84" i="87"/>
  <c r="I78" i="87"/>
  <c r="AD84" i="87"/>
  <c r="AA89" i="87"/>
  <c r="AD88" i="87"/>
  <c r="C76" i="87"/>
  <c r="C77" i="87" s="1"/>
  <c r="X78" i="87"/>
  <c r="AA76" i="87"/>
  <c r="AA77" i="87" s="1"/>
  <c r="L78" i="87"/>
  <c r="O76" i="87"/>
  <c r="O77" i="87" s="1"/>
  <c r="L84" i="87"/>
  <c r="AD87" i="87"/>
  <c r="F78" i="87"/>
  <c r="O84" i="87"/>
  <c r="AA78" i="87"/>
  <c r="F84" i="87"/>
  <c r="O78" i="87"/>
  <c r="R84" i="87"/>
  <c r="AA87" i="87"/>
  <c r="AA88" i="87" s="1"/>
  <c r="I84" i="87"/>
  <c r="I76" i="87"/>
  <c r="I77" i="87" s="1"/>
  <c r="R76" i="87"/>
  <c r="R77" i="87" s="1"/>
  <c r="U84" i="87"/>
  <c r="C82" i="87"/>
  <c r="C83" i="87" s="1"/>
  <c r="U76" i="87"/>
  <c r="U77" i="87" s="1"/>
  <c r="X84" i="87"/>
  <c r="I82" i="87"/>
  <c r="I83" i="87" s="1"/>
  <c r="O82" i="87"/>
  <c r="O83" i="87" s="1"/>
  <c r="U82" i="87"/>
  <c r="U83" i="87" s="1"/>
  <c r="AA82" i="87"/>
  <c r="AA83" i="87" s="1"/>
  <c r="AD82" i="87"/>
  <c r="AD83" i="87" s="1"/>
  <c r="F82" i="87"/>
  <c r="F83" i="87" s="1"/>
  <c r="L82" i="87"/>
  <c r="L83" i="87" s="1"/>
  <c r="R82" i="87"/>
  <c r="R83" i="87" s="1"/>
  <c r="X82" i="87"/>
  <c r="X83" i="87" s="1"/>
  <c r="U78" i="87"/>
  <c r="X76" i="87"/>
  <c r="X77" i="87" s="1"/>
  <c r="AD76" i="87"/>
  <c r="AD77" i="87" s="1"/>
  <c r="R78" i="87"/>
  <c r="CU34" i="84"/>
  <c r="CW3" i="84" l="1"/>
  <c r="CX3" i="84" s="1"/>
  <c r="CY3" i="84" s="1"/>
  <c r="CZ3" i="84" s="1"/>
  <c r="DA3" i="84" s="1"/>
  <c r="DB3" i="84" s="1"/>
  <c r="DC3" i="84" s="1"/>
  <c r="DD3" i="84" s="1"/>
  <c r="DE3" i="84" s="1"/>
  <c r="DF3" i="84" s="1"/>
  <c r="DG3" i="84" s="1"/>
  <c r="DH3" i="84" s="1"/>
  <c r="DI3" i="84" s="1"/>
  <c r="CU27" i="84"/>
  <c r="CU22" i="84"/>
  <c r="CU20" i="84"/>
  <c r="CU17" i="84"/>
  <c r="CU10" i="84"/>
  <c r="CW6" i="47"/>
  <c r="CV6" i="47"/>
  <c r="CU6" i="47"/>
  <c r="BR9" i="78"/>
  <c r="BR8" i="78"/>
  <c r="BR4" i="78"/>
  <c r="BR5" i="78" s="1"/>
  <c r="BR7" i="72"/>
  <c r="BR4" i="72"/>
  <c r="BR5" i="72" s="1"/>
  <c r="BS6" i="70"/>
  <c r="BR13" i="78" l="1"/>
  <c r="BR11" i="78"/>
  <c r="BR10" i="78" s="1"/>
  <c r="BR12" i="72"/>
  <c r="BR10" i="72"/>
  <c r="BR9" i="72"/>
  <c r="BT6" i="70" l="1"/>
  <c r="BT9" i="70"/>
  <c r="BT4" i="70"/>
  <c r="BT5" i="70" s="1"/>
  <c r="BT13" i="70" l="1"/>
  <c r="BT11" i="70"/>
  <c r="BT10" i="70"/>
  <c r="BT8" i="70"/>
  <c r="BT7" i="70"/>
  <c r="CX9" i="47" l="1"/>
  <c r="CX7" i="47"/>
  <c r="CX5" i="47"/>
  <c r="CX15" i="47" s="1"/>
  <c r="BO65" i="84"/>
  <c r="CX13" i="47" l="1"/>
  <c r="CX10" i="47" s="1"/>
  <c r="BR6" i="70" l="1"/>
  <c r="BO8" i="78"/>
  <c r="BQ11" i="78"/>
  <c r="BQ10" i="78" s="1"/>
  <c r="BQ9" i="78"/>
  <c r="BQ5" i="78"/>
  <c r="BQ13" i="78" s="1"/>
  <c r="BQ4" i="78"/>
  <c r="BQ7" i="72"/>
  <c r="BQ4" i="72"/>
  <c r="BQ5" i="72" s="1"/>
  <c r="BS4" i="70"/>
  <c r="BS7" i="70" s="1"/>
  <c r="BQ12" i="72" l="1"/>
  <c r="BQ10" i="72"/>
  <c r="BQ9" i="72"/>
  <c r="BS5" i="70"/>
  <c r="BS8" i="70"/>
  <c r="BS11" i="70" l="1"/>
  <c r="BS13" i="70"/>
  <c r="BS10" i="70"/>
  <c r="CE17" i="75" l="1"/>
  <c r="CE14" i="75"/>
  <c r="CE15" i="75"/>
  <c r="CE12" i="75"/>
  <c r="CE8" i="75"/>
  <c r="BQ3" i="84"/>
  <c r="BR3" i="84" s="1"/>
  <c r="BS3" i="84" s="1"/>
  <c r="BT3" i="84" s="1"/>
  <c r="BU3" i="84" s="1"/>
  <c r="BV3" i="84" s="1"/>
  <c r="BW3" i="84" s="1"/>
  <c r="CC11" i="75"/>
  <c r="CE29" i="75"/>
  <c r="BO27" i="84"/>
  <c r="BO22" i="84"/>
  <c r="BO20" i="84"/>
  <c r="BO17" i="84"/>
  <c r="BO10" i="84"/>
  <c r="BX3" i="84" l="1"/>
  <c r="BY3" i="84" s="1"/>
  <c r="BZ3" i="84" s="1"/>
  <c r="CA3" i="84" s="1"/>
  <c r="CB3" i="84" s="1"/>
  <c r="CC3" i="84" s="1"/>
  <c r="CD3" i="84" s="1"/>
  <c r="CE3" i="84" s="1"/>
  <c r="CF3" i="84" s="1"/>
  <c r="CG3" i="84" s="1"/>
  <c r="CH3" i="84" s="1"/>
  <c r="CI3" i="84" s="1"/>
  <c r="CJ3" i="84" s="1"/>
  <c r="CK3" i="84" s="1"/>
  <c r="CL3" i="84" s="1"/>
  <c r="CM3" i="84" s="1"/>
  <c r="CN3" i="84" s="1"/>
  <c r="CO3" i="84" s="1"/>
  <c r="CP3" i="84" s="1"/>
  <c r="CQ3" i="84" s="1"/>
  <c r="CR3" i="84" s="1"/>
  <c r="CS3" i="84" s="1"/>
  <c r="CT3" i="84" s="1"/>
  <c r="CW9" i="47"/>
  <c r="CW7" i="47"/>
  <c r="CW5" i="47"/>
  <c r="CW13" i="47" s="1"/>
  <c r="CW10" i="47" s="1"/>
  <c r="CW15" i="47" l="1"/>
  <c r="CC20" i="75"/>
  <c r="AL28" i="84"/>
  <c r="AL29" i="84"/>
  <c r="AL30" i="84"/>
  <c r="CC22" i="75"/>
  <c r="CC21" i="75"/>
  <c r="B10" i="84" l="1"/>
  <c r="B11" i="84"/>
  <c r="B12" i="84"/>
  <c r="B13" i="84"/>
  <c r="B14" i="84"/>
  <c r="B15" i="84"/>
  <c r="B16" i="84"/>
  <c r="B17" i="84"/>
  <c r="B18" i="84"/>
  <c r="B19" i="84"/>
  <c r="B20" i="84"/>
  <c r="B21" i="84"/>
  <c r="B22" i="84"/>
  <c r="B23" i="84"/>
  <c r="B24" i="84"/>
  <c r="B25" i="84"/>
  <c r="B26" i="84"/>
  <c r="B31" i="84"/>
  <c r="B32" i="84"/>
  <c r="B33" i="84"/>
  <c r="BP9" i="78"/>
  <c r="BP4" i="78"/>
  <c r="BP5" i="78" s="1"/>
  <c r="BP13" i="78" s="1"/>
  <c r="BP11" i="78" l="1"/>
  <c r="BP10" i="78" s="1"/>
  <c r="BP7" i="72"/>
  <c r="BP4" i="72"/>
  <c r="BP5" i="72" s="1"/>
  <c r="BP12" i="72" l="1"/>
  <c r="BP10" i="72"/>
  <c r="BP9" i="72"/>
  <c r="BR4" i="70"/>
  <c r="BR7" i="70" s="1"/>
  <c r="BR5" i="70" l="1"/>
  <c r="BR8" i="70"/>
  <c r="BR10" i="70" l="1"/>
  <c r="BR13" i="70"/>
  <c r="BR11" i="70"/>
  <c r="CV9" i="47" l="1"/>
  <c r="CV5" i="47"/>
  <c r="CV13" i="47" s="1"/>
  <c r="CV10" i="47" s="1"/>
  <c r="CV7" i="47"/>
  <c r="CV15" i="47" l="1"/>
  <c r="CB29" i="75" l="1"/>
  <c r="CC17" i="75"/>
  <c r="CC14" i="75"/>
  <c r="CC15" i="75"/>
  <c r="CC12" i="75"/>
  <c r="CC8" i="75"/>
  <c r="CC29" i="75" l="1"/>
  <c r="AL27" i="84"/>
  <c r="AL22" i="84"/>
  <c r="AL20" i="84"/>
  <c r="AL17" i="84"/>
  <c r="AL10" i="84"/>
  <c r="B38" i="84" l="1"/>
  <c r="B39" i="84"/>
  <c r="B40" i="84"/>
  <c r="B41" i="84"/>
  <c r="B37" i="84"/>
  <c r="T77" i="84" l="1"/>
  <c r="S77" i="84"/>
  <c r="Q77" i="84" l="1"/>
  <c r="P77" i="84"/>
  <c r="O77" i="84"/>
  <c r="N77" i="84" l="1"/>
  <c r="M77" i="84"/>
  <c r="L77" i="84" l="1"/>
  <c r="F10" i="84"/>
  <c r="J77" i="84"/>
  <c r="I77" i="84" l="1"/>
  <c r="H77" i="84"/>
  <c r="B80" i="84"/>
  <c r="B81" i="84"/>
  <c r="B82" i="84"/>
  <c r="B83" i="84"/>
  <c r="B84" i="84"/>
  <c r="B85" i="84"/>
  <c r="B86" i="84"/>
  <c r="B91" i="84"/>
  <c r="B92" i="84"/>
  <c r="B93" i="84"/>
  <c r="B94" i="84"/>
  <c r="B79" i="84"/>
  <c r="B48" i="84"/>
  <c r="B49" i="84"/>
  <c r="B50" i="84"/>
  <c r="B51" i="84"/>
  <c r="B52" i="84"/>
  <c r="B53" i="84"/>
  <c r="B54" i="84"/>
  <c r="B55" i="84"/>
  <c r="B56" i="84"/>
  <c r="B57" i="84"/>
  <c r="B58" i="84"/>
  <c r="B59" i="84"/>
  <c r="B60" i="84"/>
  <c r="B66" i="84"/>
  <c r="B67" i="84"/>
  <c r="B69" i="84"/>
  <c r="B9" i="84"/>
  <c r="AN3" i="84" l="1"/>
  <c r="AO3" i="84" s="1"/>
  <c r="AP3" i="84" s="1"/>
  <c r="AQ3" i="84" s="1"/>
  <c r="A79" i="84"/>
  <c r="A33" i="84"/>
  <c r="A31" i="84"/>
  <c r="A32" i="84" s="1"/>
  <c r="A24" i="84"/>
  <c r="A25" i="84" s="1"/>
  <c r="A26" i="84" s="1"/>
  <c r="A28" i="84" s="1"/>
  <c r="A7" i="84"/>
  <c r="H3" i="84"/>
  <c r="I3" i="84" s="1"/>
  <c r="J3" i="84" s="1"/>
  <c r="K3" i="84" s="1"/>
  <c r="L3" i="84" s="1"/>
  <c r="M3" i="84" s="1"/>
  <c r="N3" i="84" s="1"/>
  <c r="O3" i="84" s="1"/>
  <c r="BBK65" i="74"/>
  <c r="BBI65" i="74"/>
  <c r="BBG65" i="74"/>
  <c r="BBJ53" i="74"/>
  <c r="BBJ15" i="74"/>
  <c r="BBJ14" i="74"/>
  <c r="BBJ12" i="74"/>
  <c r="BBJ8" i="74"/>
  <c r="BBH53" i="74"/>
  <c r="BBH15" i="74"/>
  <c r="BBH14" i="74"/>
  <c r="BBH12" i="74"/>
  <c r="BBH8" i="74"/>
  <c r="BBF53" i="74"/>
  <c r="BBF15" i="74"/>
  <c r="BBF14" i="74"/>
  <c r="BBF12" i="74"/>
  <c r="BBF8" i="74"/>
  <c r="BBE65" i="74"/>
  <c r="DD67" i="83"/>
  <c r="CA15" i="75"/>
  <c r="CA14" i="75"/>
  <c r="CA12" i="75"/>
  <c r="CA8" i="75"/>
  <c r="AR3" i="84" l="1"/>
  <c r="AS3" i="84" s="1"/>
  <c r="AT3" i="84" s="1"/>
  <c r="AU3" i="84" s="1"/>
  <c r="AV3" i="84" s="1"/>
  <c r="AW3" i="84" s="1"/>
  <c r="P3" i="84"/>
  <c r="Q3" i="84" s="1"/>
  <c r="R3" i="84" s="1"/>
  <c r="CB40" i="79"/>
  <c r="CD40" i="79"/>
  <c r="CA29" i="75"/>
  <c r="BBD53" i="74"/>
  <c r="BBD15" i="74"/>
  <c r="BBD14" i="74"/>
  <c r="BBD8" i="74"/>
  <c r="BBD12" i="74"/>
  <c r="BBC65" i="74"/>
  <c r="AX3" i="84" l="1"/>
  <c r="AY3" i="84" s="1"/>
  <c r="AZ3" i="84" s="1"/>
  <c r="BA3" i="84" s="1"/>
  <c r="BB3" i="84" s="1"/>
  <c r="BC3" i="84" s="1"/>
  <c r="BD3" i="84" s="1"/>
  <c r="BE3" i="84" s="1"/>
  <c r="BF3" i="84" s="1"/>
  <c r="BG3" i="84" s="1"/>
  <c r="BH3" i="84" s="1"/>
  <c r="BI3" i="84" s="1"/>
  <c r="BJ3" i="84" s="1"/>
  <c r="BK3" i="84" s="1"/>
  <c r="BL3" i="84" s="1"/>
  <c r="BM3" i="84" s="1"/>
  <c r="BN3" i="84" s="1"/>
  <c r="S3" i="84"/>
  <c r="T3" i="84" s="1"/>
  <c r="U3" i="84" s="1"/>
  <c r="V3" i="84" s="1"/>
  <c r="W3" i="84" s="1"/>
  <c r="X3" i="84" s="1"/>
  <c r="Y3" i="84" s="1"/>
  <c r="BBB53" i="74"/>
  <c r="BBB14" i="74"/>
  <c r="BBB12" i="74"/>
  <c r="BBB8" i="74"/>
  <c r="AA68" i="81"/>
  <c r="BZ29" i="75"/>
  <c r="Z3" i="84" l="1"/>
  <c r="AA3" i="84" s="1"/>
  <c r="AB3" i="84" s="1"/>
  <c r="AC3" i="84" s="1"/>
  <c r="DB67" i="83"/>
  <c r="CZ67" i="83"/>
  <c r="AD3" i="84" l="1"/>
  <c r="AE3" i="84" s="1"/>
  <c r="AF3" i="84" s="1"/>
  <c r="AG3" i="84" s="1"/>
  <c r="AH3" i="84" s="1"/>
  <c r="AI3" i="84" s="1"/>
  <c r="AJ3" i="84" s="1"/>
  <c r="AK3" i="84" s="1"/>
  <c r="BO9" i="78"/>
  <c r="BO4" i="78"/>
  <c r="BO5" i="78" s="1"/>
  <c r="BO13" i="78" s="1"/>
  <c r="BO4" i="72"/>
  <c r="BO5" i="72" s="1"/>
  <c r="BO10" i="72" s="1"/>
  <c r="BO7" i="72"/>
  <c r="BBA65" i="74"/>
  <c r="BQ4" i="70"/>
  <c r="BQ5" i="70" s="1"/>
  <c r="BQ6" i="70"/>
  <c r="BQ8" i="70" s="1"/>
  <c r="BAY65" i="74"/>
  <c r="CU5" i="47"/>
  <c r="CU15" i="47" s="1"/>
  <c r="CU7" i="47"/>
  <c r="CU9" i="47"/>
  <c r="BAW65" i="74"/>
  <c r="BAU65" i="74"/>
  <c r="BAS65" i="74"/>
  <c r="BAQ65" i="74"/>
  <c r="BAZ53" i="74"/>
  <c r="BAZ14" i="74"/>
  <c r="BAZ12" i="74"/>
  <c r="BAZ8" i="74"/>
  <c r="BAX53" i="74"/>
  <c r="BAX14" i="74"/>
  <c r="BAX12" i="74"/>
  <c r="BAX8" i="74"/>
  <c r="BAV53" i="74"/>
  <c r="BAV14" i="74"/>
  <c r="BAV12" i="74"/>
  <c r="BAV8" i="74"/>
  <c r="BAT53" i="74"/>
  <c r="BAT14" i="74"/>
  <c r="BAT12" i="74"/>
  <c r="BAT8" i="74"/>
  <c r="BAR53" i="74"/>
  <c r="BAR14" i="74"/>
  <c r="BAR12" i="74"/>
  <c r="BAR8" i="74"/>
  <c r="BAP53" i="74"/>
  <c r="BAP14" i="74"/>
  <c r="BAP12" i="74"/>
  <c r="BAP8" i="74"/>
  <c r="BQ7" i="70" l="1"/>
  <c r="BO11" i="78"/>
  <c r="BO10" i="78" s="1"/>
  <c r="BO9" i="72"/>
  <c r="BO12" i="72"/>
  <c r="BQ10" i="70"/>
  <c r="BQ11" i="70"/>
  <c r="BQ13" i="70"/>
  <c r="CU13" i="47"/>
  <c r="CU10" i="47" s="1"/>
  <c r="CE8" i="83"/>
  <c r="BAO65" i="74"/>
  <c r="BAM65" i="74"/>
  <c r="BAK65" i="74"/>
  <c r="BAI65" i="74"/>
  <c r="BAG65" i="74" l="1"/>
  <c r="BAE65" i="74"/>
  <c r="BAN53" i="74"/>
  <c r="BAN14" i="74"/>
  <c r="BAN12" i="74"/>
  <c r="BAN8" i="74"/>
  <c r="BAL53" i="74"/>
  <c r="BAL14" i="74"/>
  <c r="BAL12" i="74"/>
  <c r="BAL8" i="74"/>
  <c r="BAJ53" i="74"/>
  <c r="BAJ14" i="74"/>
  <c r="BAJ12" i="74"/>
  <c r="BAJ8" i="74"/>
  <c r="BAH53" i="74"/>
  <c r="BAH14" i="74"/>
  <c r="BAH12" i="74"/>
  <c r="BAH8" i="74"/>
  <c r="BAF53" i="74"/>
  <c r="BAF14" i="74"/>
  <c r="BAF12" i="74"/>
  <c r="BAF8" i="74"/>
  <c r="BAD53" i="74"/>
  <c r="BAD14" i="74"/>
  <c r="BAD12" i="74"/>
  <c r="BAD8" i="74"/>
  <c r="Z68" i="81" l="1"/>
  <c r="CX67" i="83" l="1"/>
  <c r="BAC65" i="74"/>
  <c r="BAA65" i="74"/>
  <c r="AZY65" i="74" l="1"/>
  <c r="AZW65" i="74"/>
  <c r="AZU65" i="74"/>
  <c r="AZS65" i="74"/>
  <c r="BAB53" i="74"/>
  <c r="BAB14" i="74"/>
  <c r="BAB12" i="74"/>
  <c r="BAB8" i="74"/>
  <c r="AZZ53" i="74"/>
  <c r="AZZ14" i="74"/>
  <c r="AZZ12" i="74"/>
  <c r="AZZ8" i="74"/>
  <c r="AZX53" i="74"/>
  <c r="AZX14" i="74"/>
  <c r="AZX12" i="74"/>
  <c r="AZX8" i="74"/>
  <c r="AZV53" i="74"/>
  <c r="AZV14" i="74"/>
  <c r="AZV12" i="74"/>
  <c r="AZV8" i="74"/>
  <c r="AZT53" i="74"/>
  <c r="AZT14" i="74"/>
  <c r="AZT12" i="74"/>
  <c r="AZT8" i="74"/>
  <c r="AZR53" i="74"/>
  <c r="AZR14" i="74"/>
  <c r="AZR12" i="74"/>
  <c r="AZR8" i="74"/>
  <c r="CV67" i="83"/>
  <c r="AZQ65" i="74"/>
  <c r="AZO65" i="74"/>
  <c r="AZM65" i="74"/>
  <c r="AZK65" i="74"/>
  <c r="AZI65" i="74" l="1"/>
  <c r="AZG65" i="74"/>
  <c r="AZE65" i="74"/>
  <c r="AZP53" i="74"/>
  <c r="AZP14" i="74"/>
  <c r="AZP12" i="74"/>
  <c r="AZP8" i="74"/>
  <c r="AZN53" i="74"/>
  <c r="AZN14" i="74"/>
  <c r="AZN12" i="74"/>
  <c r="AZN8" i="74"/>
  <c r="AZL53" i="74"/>
  <c r="AZL14" i="74"/>
  <c r="AZL12" i="74"/>
  <c r="AZL8" i="74"/>
  <c r="AZJ53" i="74"/>
  <c r="AZJ14" i="74"/>
  <c r="AZJ12" i="74"/>
  <c r="AZJ8" i="74"/>
  <c r="AZH53" i="74"/>
  <c r="AZH14" i="74"/>
  <c r="AZH12" i="74"/>
  <c r="AZH8" i="74"/>
  <c r="AZF53" i="74"/>
  <c r="AZF14" i="74"/>
  <c r="AZF12" i="74"/>
  <c r="AZF8" i="74"/>
  <c r="AZD53" i="74"/>
  <c r="AZD14" i="74"/>
  <c r="AZD12" i="74"/>
  <c r="AZD8" i="74"/>
  <c r="CT67" i="83" l="1"/>
  <c r="AZC65" i="74" l="1"/>
  <c r="AZA65" i="74"/>
  <c r="AYY65" i="74"/>
  <c r="AYW65" i="74"/>
  <c r="AYU65" i="74"/>
  <c r="AZB53" i="74"/>
  <c r="AZB14" i="74"/>
  <c r="AZB12" i="74"/>
  <c r="AZB8" i="74"/>
  <c r="AYZ53" i="74"/>
  <c r="AYZ14" i="74"/>
  <c r="AYZ12" i="74"/>
  <c r="AYZ8" i="74"/>
  <c r="AYX53" i="74"/>
  <c r="AYX14" i="74"/>
  <c r="AYX12" i="74"/>
  <c r="AYX8" i="74"/>
  <c r="AYV53" i="74"/>
  <c r="AYV14" i="74"/>
  <c r="AYV12" i="74"/>
  <c r="AYV8" i="74"/>
  <c r="AYT53" i="74"/>
  <c r="AYT14" i="74"/>
  <c r="AYT12" i="74"/>
  <c r="AYT8" i="74"/>
  <c r="A14" i="80"/>
  <c r="A15" i="80" s="1"/>
  <c r="A16" i="80" s="1"/>
  <c r="A17" i="80" s="1"/>
  <c r="A18" i="80" s="1"/>
  <c r="A19" i="80" s="1"/>
  <c r="A20" i="80" s="1"/>
  <c r="A21" i="80" s="1"/>
  <c r="A22" i="80" s="1"/>
  <c r="BZ40" i="79"/>
  <c r="BY15" i="75"/>
  <c r="BY14" i="75"/>
  <c r="BY12" i="75"/>
  <c r="BW15" i="75"/>
  <c r="BW14" i="75"/>
  <c r="BX40" i="79"/>
  <c r="BU15" i="75"/>
  <c r="BU14" i="75"/>
  <c r="BU12" i="75"/>
  <c r="BV40" i="79"/>
  <c r="BS15" i="75"/>
  <c r="BS14" i="75"/>
  <c r="BS12" i="75"/>
  <c r="BW12" i="75" l="1"/>
  <c r="BX29" i="75"/>
  <c r="BY29" i="75"/>
  <c r="BY8" i="75"/>
  <c r="BP6" i="70"/>
  <c r="BP8" i="70" s="1"/>
  <c r="BP4" i="70"/>
  <c r="BP7" i="70" s="1"/>
  <c r="BL4" i="78"/>
  <c r="BM4" i="78"/>
  <c r="BN4" i="78"/>
  <c r="BK4" i="78"/>
  <c r="BN4" i="70"/>
  <c r="BO4" i="70"/>
  <c r="BM4" i="70"/>
  <c r="BL4" i="72"/>
  <c r="BM4" i="72"/>
  <c r="BN4" i="72"/>
  <c r="BN5" i="72" s="1"/>
  <c r="BN12" i="72" s="1"/>
  <c r="BK4" i="72"/>
  <c r="BN7" i="72"/>
  <c r="CT9" i="47"/>
  <c r="CT7" i="47"/>
  <c r="CT5" i="47"/>
  <c r="CT13" i="47" s="1"/>
  <c r="CT10" i="47" s="1"/>
  <c r="BN9" i="78"/>
  <c r="BP5" i="70" l="1"/>
  <c r="BP13" i="70" s="1"/>
  <c r="BN5" i="78"/>
  <c r="BN11" i="78" s="1"/>
  <c r="BN10" i="72"/>
  <c r="BN9" i="72"/>
  <c r="CT15" i="47"/>
  <c r="BP10" i="70" l="1"/>
  <c r="BP11" i="70"/>
  <c r="BN13" i="78"/>
  <c r="BN10" i="78" s="1"/>
  <c r="Y68" i="81" l="1"/>
  <c r="AYI65" i="74"/>
  <c r="AYG65" i="74" l="1"/>
  <c r="AYE65" i="74"/>
  <c r="AYC65" i="74"/>
  <c r="AYA65" i="74"/>
  <c r="AXY65" i="74" l="1"/>
  <c r="AYR53" i="74"/>
  <c r="AYR14" i="74"/>
  <c r="AYR12" i="74"/>
  <c r="AYR8" i="74"/>
  <c r="AYP53" i="74"/>
  <c r="AYP14" i="74"/>
  <c r="AYP12" i="74"/>
  <c r="AYP8" i="74"/>
  <c r="AYN53" i="74"/>
  <c r="AYN14" i="74"/>
  <c r="AYN12" i="74"/>
  <c r="AYN8" i="74"/>
  <c r="AYL53" i="74"/>
  <c r="AYL14" i="74"/>
  <c r="AYL12" i="74"/>
  <c r="AYL8" i="74"/>
  <c r="AYJ53" i="74"/>
  <c r="AYJ14" i="74"/>
  <c r="AYJ12" i="74"/>
  <c r="AYJ8" i="74"/>
  <c r="AYH53" i="74"/>
  <c r="AYH14" i="74"/>
  <c r="AYH12" i="74"/>
  <c r="AYH8" i="74"/>
  <c r="AYF53" i="74"/>
  <c r="AYF14" i="74"/>
  <c r="AYF12" i="74"/>
  <c r="AYF8" i="74"/>
  <c r="AYD53" i="74"/>
  <c r="AYD14" i="74"/>
  <c r="AYD12" i="74"/>
  <c r="AYD8" i="74"/>
  <c r="AYB53" i="74"/>
  <c r="AYB14" i="74"/>
  <c r="AYB12" i="74"/>
  <c r="AYB8" i="74"/>
  <c r="CN67" i="83"/>
  <c r="AXW65" i="74" l="1"/>
  <c r="AXU65" i="74"/>
  <c r="AXS65" i="74"/>
  <c r="AWR15" i="74"/>
  <c r="AWP15" i="74"/>
  <c r="AWN15" i="74"/>
  <c r="AWL15" i="74"/>
  <c r="AWJ15" i="74"/>
  <c r="AWH15" i="74"/>
  <c r="AWF15" i="74"/>
  <c r="AWD15" i="74"/>
  <c r="AWB15" i="74"/>
  <c r="AVZ15" i="74"/>
  <c r="AVX15" i="74"/>
  <c r="AVV15" i="74"/>
  <c r="AVT15" i="74"/>
  <c r="AVR15" i="74"/>
  <c r="AVP15" i="74"/>
  <c r="AVN15" i="74"/>
  <c r="AVL15" i="74"/>
  <c r="AVJ15" i="74"/>
  <c r="AVH15" i="74"/>
  <c r="AVF15" i="74"/>
  <c r="AVD15" i="74"/>
  <c r="AVB15" i="74"/>
  <c r="AUZ15" i="74"/>
  <c r="AUX15" i="74"/>
  <c r="AUV15" i="74"/>
  <c r="AUT15" i="74"/>
  <c r="AUR15" i="74"/>
  <c r="AXQ65" i="74"/>
  <c r="AXO65" i="74"/>
  <c r="AXM65" i="74"/>
  <c r="AXZ53" i="74"/>
  <c r="AXZ14" i="74"/>
  <c r="AXZ12" i="74"/>
  <c r="AXZ8" i="74"/>
  <c r="AXX53" i="74"/>
  <c r="AXX14" i="74"/>
  <c r="AXX12" i="74"/>
  <c r="AXX8" i="74"/>
  <c r="AXV53" i="74"/>
  <c r="AXV14" i="74"/>
  <c r="AXV12" i="74"/>
  <c r="AXV8" i="74"/>
  <c r="AXT53" i="74"/>
  <c r="AXT14" i="74"/>
  <c r="AXT12" i="74"/>
  <c r="AXT8" i="74"/>
  <c r="AXR53" i="74"/>
  <c r="AXR14" i="74"/>
  <c r="AXR12" i="74"/>
  <c r="AXR8" i="74"/>
  <c r="AXP53" i="74"/>
  <c r="AXP14" i="74"/>
  <c r="AXP12" i="74"/>
  <c r="AXP8" i="74"/>
  <c r="AXN53" i="74"/>
  <c r="AXN14" i="74"/>
  <c r="AXN12" i="74"/>
  <c r="AXN8" i="74"/>
  <c r="AXL53" i="74"/>
  <c r="AXL14" i="74"/>
  <c r="AXL12" i="74"/>
  <c r="AXL8" i="74"/>
  <c r="CL67" i="83"/>
  <c r="AXK65" i="74"/>
  <c r="AXJ53" i="74"/>
  <c r="AXJ8" i="74"/>
  <c r="AXJ12" i="74"/>
  <c r="AXJ14" i="74"/>
  <c r="AXI65" i="74"/>
  <c r="AXH53" i="74"/>
  <c r="AXH8" i="74"/>
  <c r="AXH12" i="74"/>
  <c r="AXH14" i="74"/>
  <c r="AXG65" i="74"/>
  <c r="AXF53" i="74"/>
  <c r="AXF8" i="74"/>
  <c r="AXF12" i="74"/>
  <c r="AXF14" i="74"/>
  <c r="AXE65" i="74"/>
  <c r="AXD53" i="74"/>
  <c r="AXD8" i="74"/>
  <c r="AXD12" i="74"/>
  <c r="AXD14" i="74"/>
  <c r="AXC65" i="74"/>
  <c r="AXB53" i="74"/>
  <c r="AXB8" i="74"/>
  <c r="AXB12" i="74"/>
  <c r="AXB14" i="74"/>
  <c r="AXA65" i="74"/>
  <c r="AWZ53" i="74"/>
  <c r="AWZ8" i="74"/>
  <c r="AWZ12" i="74"/>
  <c r="AWZ14" i="74"/>
  <c r="AWX53" i="74"/>
  <c r="AWX14" i="74"/>
  <c r="AWX12" i="74"/>
  <c r="AWV53" i="74"/>
  <c r="AWV14" i="74"/>
  <c r="AWV12" i="74"/>
  <c r="AWY65" i="74"/>
  <c r="AWW65" i="74"/>
  <c r="AWT53" i="74"/>
  <c r="AWT14" i="74"/>
  <c r="AWT12" i="74"/>
  <c r="AWU65" i="74"/>
  <c r="CK8" i="83"/>
  <c r="AWX8" i="74"/>
  <c r="AWV8" i="74"/>
  <c r="AWT8" i="74"/>
  <c r="AWS65" i="74"/>
  <c r="AWQ65" i="74"/>
  <c r="AWO65" i="74"/>
  <c r="BV29" i="75"/>
  <c r="X68" i="81"/>
  <c r="BW29" i="75" l="1"/>
  <c r="BW8" i="75"/>
  <c r="BM9" i="78"/>
  <c r="BM5" i="78"/>
  <c r="BM5" i="72"/>
  <c r="BM12" i="72" s="1"/>
  <c r="BM7" i="72"/>
  <c r="BO6" i="70"/>
  <c r="BO7" i="70"/>
  <c r="BM13" i="78" l="1"/>
  <c r="BM11" i="78"/>
  <c r="BM10" i="78" s="1"/>
  <c r="BM10" i="72"/>
  <c r="BM9" i="72"/>
  <c r="BO5" i="70"/>
  <c r="BO8" i="70"/>
  <c r="CS9" i="47"/>
  <c r="CS7" i="47"/>
  <c r="CS5" i="47"/>
  <c r="CS13" i="47" s="1"/>
  <c r="CS10" i="47" s="1"/>
  <c r="BO11" i="70" l="1"/>
  <c r="BO10" i="70"/>
  <c r="BO13" i="70"/>
  <c r="CS15" i="47"/>
  <c r="CJ67" i="83" l="1"/>
  <c r="CI8" i="83"/>
  <c r="AWM65" i="74" l="1"/>
  <c r="AWK65" i="74"/>
  <c r="AWI65" i="74"/>
  <c r="AWG65" i="74"/>
  <c r="AWE65" i="74"/>
  <c r="AWC65" i="74"/>
  <c r="BT29" i="75" l="1"/>
  <c r="BR29" i="75"/>
  <c r="CH67" i="83" l="1"/>
  <c r="CG8" i="83"/>
  <c r="AWA65" i="74"/>
  <c r="AVY65" i="74"/>
  <c r="AVW65" i="74"/>
  <c r="AVU65" i="74"/>
  <c r="AVS65" i="74"/>
  <c r="AVQ65" i="74"/>
  <c r="W68" i="81"/>
  <c r="V68" i="81" l="1"/>
  <c r="CF67" i="83" l="1"/>
  <c r="AVO65" i="74"/>
  <c r="AVM65" i="74"/>
  <c r="AVK65" i="74"/>
  <c r="AVI65" i="74"/>
  <c r="AVG65" i="74"/>
  <c r="AVE65" i="74"/>
  <c r="BU29" i="75"/>
  <c r="CD67" i="83"/>
  <c r="AVC65" i="74"/>
  <c r="AVA65" i="74"/>
  <c r="AUY65" i="74"/>
  <c r="AUW65" i="74"/>
  <c r="AUU65" i="74" l="1"/>
  <c r="CC8" i="83" l="1"/>
  <c r="BQ10" i="75"/>
  <c r="BQ8" i="75"/>
  <c r="BO8" i="75"/>
  <c r="BO10" i="75"/>
  <c r="BL7" i="72"/>
  <c r="BN6" i="70"/>
  <c r="BM6" i="70"/>
  <c r="BN8" i="70" l="1"/>
  <c r="BN7" i="70"/>
  <c r="CR9" i="47"/>
  <c r="CR7" i="47"/>
  <c r="CR5" i="47"/>
  <c r="CR15" i="47" s="1"/>
  <c r="BL9" i="78"/>
  <c r="BN5" i="70" l="1"/>
  <c r="CR13" i="47"/>
  <c r="CR10" i="47" s="1"/>
  <c r="BN13" i="70" l="1"/>
  <c r="BN11" i="70"/>
  <c r="BN10" i="70"/>
  <c r="CB67" i="83" l="1"/>
  <c r="AUQ65" i="74"/>
  <c r="AUO65" i="74"/>
  <c r="AUK65" i="74"/>
  <c r="AUI65" i="74"/>
  <c r="AUG65" i="74"/>
  <c r="BZ67" i="83"/>
  <c r="AUE65" i="74"/>
  <c r="AUC65" i="74"/>
  <c r="AUA65" i="74"/>
  <c r="ATY65" i="74"/>
  <c r="ATW65" i="74"/>
  <c r="BS29" i="75" l="1"/>
  <c r="BX67" i="83"/>
  <c r="BV67" i="83"/>
  <c r="ATQ65" i="74" l="1"/>
  <c r="ATO65" i="74" l="1"/>
  <c r="ATM65" i="74" l="1"/>
  <c r="ATK65" i="74"/>
  <c r="ATG65" i="74"/>
  <c r="ATE65" i="74" l="1"/>
  <c r="ATC65" i="74"/>
  <c r="ATA65" i="74"/>
  <c r="ASY65" i="74"/>
  <c r="BT67" i="83"/>
  <c r="BR67" i="83" l="1"/>
  <c r="A69" i="83"/>
  <c r="A70" i="83" s="1"/>
  <c r="A71" i="83" s="1"/>
  <c r="A72" i="83" s="1"/>
  <c r="A73" i="83" s="1"/>
  <c r="A74" i="83" s="1"/>
  <c r="A75" i="83" s="1"/>
  <c r="A76" i="83" s="1"/>
  <c r="A77" i="83" s="1"/>
  <c r="A78" i="83" s="1"/>
  <c r="A79" i="83" s="1"/>
  <c r="BP67" i="83"/>
  <c r="BN67" i="83"/>
  <c r="BL67" i="83"/>
  <c r="BJ67" i="83"/>
  <c r="BH67" i="83"/>
  <c r="BF67" i="83"/>
  <c r="BD67" i="83"/>
  <c r="BB67" i="83"/>
  <c r="AZ67" i="83"/>
  <c r="AX67" i="83"/>
  <c r="AV67" i="83"/>
  <c r="AT67" i="83"/>
  <c r="AR67" i="83"/>
  <c r="AP67" i="83"/>
  <c r="AN67" i="83"/>
  <c r="AL67" i="83"/>
  <c r="AJ67" i="83"/>
  <c r="AH67" i="83"/>
  <c r="AF67" i="83"/>
  <c r="AD67" i="83"/>
  <c r="AB67" i="83"/>
  <c r="Z67" i="83"/>
  <c r="X67" i="83"/>
  <c r="V67" i="83"/>
  <c r="T67" i="83"/>
  <c r="R67" i="83"/>
  <c r="P67" i="83"/>
  <c r="N67" i="83"/>
  <c r="L67" i="83"/>
  <c r="J67" i="83"/>
  <c r="H67" i="83"/>
  <c r="F67" i="83"/>
  <c r="A67" i="83"/>
  <c r="A28" i="83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A60" i="83" s="1"/>
  <c r="A61" i="83" s="1"/>
  <c r="A62" i="83" s="1"/>
  <c r="A63" i="83" s="1"/>
  <c r="A64" i="83" s="1"/>
  <c r="A65" i="83" s="1"/>
  <c r="BK9" i="78"/>
  <c r="BK7" i="72"/>
  <c r="A80" i="83" l="1"/>
  <c r="A81" i="83" s="1"/>
  <c r="A82" i="83" s="1"/>
  <c r="A83" i="83" s="1"/>
  <c r="A84" i="83" s="1"/>
  <c r="A85" i="83" s="1"/>
  <c r="BL5" i="72"/>
  <c r="BL12" i="72" s="1"/>
  <c r="BM8" i="70"/>
  <c r="BK5" i="72"/>
  <c r="BK12" i="72" s="1"/>
  <c r="BL5" i="78"/>
  <c r="BK5" i="78"/>
  <c r="BK13" i="78" s="1"/>
  <c r="BM5" i="70"/>
  <c r="BM13" i="70" s="1"/>
  <c r="BM7" i="70"/>
  <c r="BL9" i="72" l="1"/>
  <c r="BL10" i="72"/>
  <c r="BK10" i="72"/>
  <c r="BK9" i="72"/>
  <c r="BM10" i="70"/>
  <c r="BM11" i="70"/>
  <c r="BK11" i="78"/>
  <c r="BK10" i="78" s="1"/>
  <c r="BL13" i="78"/>
  <c r="BL11" i="78"/>
  <c r="CQ9" i="47"/>
  <c r="CQ7" i="47"/>
  <c r="CQ5" i="47"/>
  <c r="CQ15" i="47" s="1"/>
  <c r="ASW65" i="74"/>
  <c r="ASU65" i="74"/>
  <c r="ASS65" i="74"/>
  <c r="ASQ65" i="74"/>
  <c r="ASO65" i="74"/>
  <c r="ASM65" i="74"/>
  <c r="ASK65" i="74"/>
  <c r="ASI65" i="74"/>
  <c r="ASG65" i="74"/>
  <c r="ASE65" i="74"/>
  <c r="ASC65" i="74"/>
  <c r="BL10" i="78" l="1"/>
  <c r="CQ13" i="47"/>
  <c r="CQ10" i="47" s="1"/>
  <c r="AB10" i="82"/>
  <c r="AC10" i="82"/>
  <c r="AD10" i="82"/>
  <c r="AE10" i="82"/>
  <c r="AF10" i="82"/>
  <c r="AG10" i="82"/>
  <c r="AH10" i="82"/>
  <c r="AI10" i="82"/>
  <c r="AJ10" i="82"/>
  <c r="AK10" i="82"/>
  <c r="AL10" i="82"/>
  <c r="AM10" i="82"/>
  <c r="AN10" i="82"/>
  <c r="AO10" i="82"/>
  <c r="AP10" i="82"/>
  <c r="AQ10" i="82"/>
  <c r="AR10" i="82"/>
  <c r="AS10" i="82"/>
  <c r="AT10" i="82"/>
  <c r="AU10" i="82"/>
  <c r="AV10" i="82"/>
  <c r="AW10" i="82"/>
  <c r="AX10" i="82"/>
  <c r="AY10" i="82"/>
  <c r="AZ10" i="82"/>
  <c r="BA10" i="82"/>
  <c r="BB10" i="82"/>
  <c r="BC10" i="82"/>
  <c r="BD10" i="82"/>
  <c r="BE10" i="82"/>
  <c r="BF10" i="82"/>
  <c r="BG10" i="82"/>
  <c r="AA10" i="82"/>
  <c r="AM55" i="71"/>
  <c r="AN55" i="71"/>
  <c r="AO55" i="71"/>
  <c r="AP55" i="71"/>
  <c r="AQ55" i="71"/>
  <c r="AR55" i="71"/>
  <c r="AS55" i="71"/>
  <c r="AT55" i="71"/>
  <c r="AU55" i="71"/>
  <c r="AV55" i="71"/>
  <c r="AW55" i="71"/>
  <c r="AX55" i="71"/>
  <c r="AY55" i="71"/>
  <c r="AZ55" i="71"/>
  <c r="BA55" i="71"/>
  <c r="BB55" i="71"/>
  <c r="BC55" i="71"/>
  <c r="BD55" i="71"/>
  <c r="BE55" i="71"/>
  <c r="BF55" i="71"/>
  <c r="BG55" i="71"/>
  <c r="BH55" i="71"/>
  <c r="BI55" i="71"/>
  <c r="BJ55" i="71"/>
  <c r="BK55" i="71"/>
  <c r="BL55" i="71"/>
  <c r="BM55" i="71"/>
  <c r="BN55" i="71"/>
  <c r="BO55" i="71"/>
  <c r="BP55" i="71"/>
  <c r="BQ55" i="71"/>
  <c r="BR55" i="71"/>
  <c r="BS55" i="71"/>
  <c r="AL56" i="71"/>
  <c r="AL55" i="71"/>
  <c r="X51" i="69"/>
  <c r="Y51" i="69"/>
  <c r="Z51" i="69"/>
  <c r="AA51" i="69"/>
  <c r="AB51" i="69"/>
  <c r="AC51" i="69"/>
  <c r="AD51" i="69"/>
  <c r="AE51" i="69"/>
  <c r="AF51" i="69"/>
  <c r="AG51" i="69"/>
  <c r="AH51" i="69"/>
  <c r="AI51" i="69"/>
  <c r="AJ51" i="69"/>
  <c r="AK51" i="69"/>
  <c r="AL51" i="69"/>
  <c r="AM51" i="69"/>
  <c r="AN51" i="69"/>
  <c r="AO51" i="69"/>
  <c r="AP51" i="69"/>
  <c r="AQ51" i="69"/>
  <c r="AR51" i="69"/>
  <c r="AS51" i="69"/>
  <c r="AT51" i="69"/>
  <c r="AU51" i="69"/>
  <c r="AV51" i="69"/>
  <c r="AW51" i="69"/>
  <c r="AX51" i="69"/>
  <c r="AY51" i="69"/>
  <c r="AZ51" i="69"/>
  <c r="BA51" i="69"/>
  <c r="BB51" i="69"/>
  <c r="BC51" i="69"/>
  <c r="BD51" i="69"/>
  <c r="W51" i="69"/>
  <c r="BG50" i="56"/>
  <c r="BH50" i="56"/>
  <c r="BI50" i="56"/>
  <c r="BJ50" i="56"/>
  <c r="BK50" i="56"/>
  <c r="BL50" i="56"/>
  <c r="BM50" i="56"/>
  <c r="BN50" i="56"/>
  <c r="BO50" i="56"/>
  <c r="BP50" i="56"/>
  <c r="BQ50" i="56"/>
  <c r="BR50" i="56"/>
  <c r="BS50" i="56"/>
  <c r="BT50" i="56"/>
  <c r="BU50" i="56"/>
  <c r="BV50" i="56"/>
  <c r="BW50" i="56"/>
  <c r="BX50" i="56"/>
  <c r="BY50" i="56"/>
  <c r="BZ50" i="56"/>
  <c r="CA50" i="56"/>
  <c r="CB50" i="56"/>
  <c r="CC50" i="56"/>
  <c r="CD50" i="56"/>
  <c r="CE50" i="56"/>
  <c r="CF50" i="56"/>
  <c r="CG50" i="56"/>
  <c r="CH50" i="56"/>
  <c r="CI50" i="56"/>
  <c r="CJ50" i="56"/>
  <c r="CK50" i="56"/>
  <c r="CL50" i="56"/>
  <c r="CM50" i="56"/>
  <c r="BF50" i="56"/>
  <c r="BF53" i="56"/>
  <c r="BF46" i="56"/>
  <c r="CM46" i="56"/>
  <c r="CP5" i="47"/>
  <c r="CP13" i="47" s="1"/>
  <c r="BF54" i="56" l="1"/>
  <c r="AU9" i="82" l="1"/>
  <c r="AV9" i="82"/>
  <c r="AW9" i="82"/>
  <c r="AX9" i="82"/>
  <c r="AY9" i="82"/>
  <c r="AZ9" i="82"/>
  <c r="BA9" i="82"/>
  <c r="BB9" i="82"/>
  <c r="BC9" i="82"/>
  <c r="BD9" i="82"/>
  <c r="BE9" i="82"/>
  <c r="BF9" i="82"/>
  <c r="BG9" i="82"/>
  <c r="AT9" i="82"/>
  <c r="AS9" i="82"/>
  <c r="AR9" i="82"/>
  <c r="AQ9" i="82"/>
  <c r="AP9" i="82"/>
  <c r="AO9" i="82"/>
  <c r="AN9" i="82"/>
  <c r="AM9" i="82"/>
  <c r="AL9" i="82"/>
  <c r="AK9" i="82"/>
  <c r="AJ9" i="82"/>
  <c r="AI9" i="82"/>
  <c r="AH9" i="82"/>
  <c r="AG9" i="82"/>
  <c r="AF9" i="82"/>
  <c r="AE9" i="82"/>
  <c r="AD9" i="82"/>
  <c r="AC9" i="82"/>
  <c r="AB9" i="82"/>
  <c r="AA9" i="82"/>
  <c r="AM53" i="71"/>
  <c r="AN53" i="71"/>
  <c r="AO53" i="71"/>
  <c r="AP53" i="71"/>
  <c r="AQ53" i="71"/>
  <c r="AR53" i="71"/>
  <c r="AS53" i="71"/>
  <c r="AT53" i="71"/>
  <c r="AU53" i="71"/>
  <c r="AV53" i="71"/>
  <c r="AW53" i="71"/>
  <c r="AX53" i="71"/>
  <c r="AY53" i="71"/>
  <c r="AZ53" i="71"/>
  <c r="BA53" i="71"/>
  <c r="BB53" i="71"/>
  <c r="BC53" i="71"/>
  <c r="BD53" i="71"/>
  <c r="BE53" i="71"/>
  <c r="BF53" i="71"/>
  <c r="BG53" i="71"/>
  <c r="BH53" i="71"/>
  <c r="BI53" i="71"/>
  <c r="BJ53" i="71"/>
  <c r="BK53" i="71"/>
  <c r="BL53" i="71"/>
  <c r="BM53" i="71"/>
  <c r="BN53" i="71"/>
  <c r="BO53" i="71"/>
  <c r="BP53" i="71"/>
  <c r="BQ53" i="71"/>
  <c r="BR53" i="71"/>
  <c r="BS53" i="71"/>
  <c r="BU49" i="71"/>
  <c r="BV49" i="71"/>
  <c r="BW49" i="71"/>
  <c r="X53" i="69"/>
  <c r="Y53" i="69"/>
  <c r="Z53" i="69"/>
  <c r="AA53" i="69"/>
  <c r="AB53" i="69"/>
  <c r="AC53" i="69"/>
  <c r="AD53" i="69"/>
  <c r="AE53" i="69"/>
  <c r="AF53" i="69"/>
  <c r="AG53" i="69"/>
  <c r="AH53" i="69"/>
  <c r="AI53" i="69"/>
  <c r="AJ53" i="69"/>
  <c r="AK53" i="69"/>
  <c r="AL53" i="69"/>
  <c r="AM53" i="69"/>
  <c r="AN53" i="69"/>
  <c r="AO53" i="69"/>
  <c r="AP53" i="69"/>
  <c r="AQ53" i="69"/>
  <c r="AR53" i="69"/>
  <c r="AS53" i="69"/>
  <c r="AT53" i="69"/>
  <c r="AU53" i="69"/>
  <c r="AV53" i="69"/>
  <c r="AW53" i="69"/>
  <c r="AX53" i="69"/>
  <c r="AY53" i="69"/>
  <c r="AZ53" i="69"/>
  <c r="BA53" i="69"/>
  <c r="BB53" i="69"/>
  <c r="BC53" i="69"/>
  <c r="BD53" i="69"/>
  <c r="W53" i="69"/>
  <c r="X49" i="69"/>
  <c r="Y49" i="69"/>
  <c r="Z49" i="69"/>
  <c r="AA49" i="69"/>
  <c r="AB49" i="69"/>
  <c r="AC49" i="69"/>
  <c r="AD49" i="69"/>
  <c r="AE49" i="69"/>
  <c r="AF49" i="69"/>
  <c r="AG49" i="69"/>
  <c r="AH49" i="69"/>
  <c r="AI49" i="69"/>
  <c r="AJ49" i="69"/>
  <c r="AK49" i="69"/>
  <c r="AL49" i="69"/>
  <c r="AM49" i="69"/>
  <c r="AN49" i="69"/>
  <c r="AO49" i="69"/>
  <c r="AP49" i="69"/>
  <c r="AQ49" i="69"/>
  <c r="AR49" i="69"/>
  <c r="AS49" i="69"/>
  <c r="AT49" i="69"/>
  <c r="AU49" i="69"/>
  <c r="AV49" i="69"/>
  <c r="AW49" i="69"/>
  <c r="AX49" i="69"/>
  <c r="AY49" i="69"/>
  <c r="AZ49" i="69"/>
  <c r="BA49" i="69"/>
  <c r="BB49" i="69"/>
  <c r="BC49" i="69"/>
  <c r="BD49" i="69"/>
  <c r="BE46" i="69"/>
  <c r="BT49" i="71" s="1"/>
  <c r="Z46" i="69"/>
  <c r="AO49" i="71" s="1"/>
  <c r="AA46" i="69"/>
  <c r="AP49" i="71" s="1"/>
  <c r="AB46" i="69"/>
  <c r="AQ49" i="71" s="1"/>
  <c r="AC46" i="69"/>
  <c r="AR49" i="71" s="1"/>
  <c r="AR50" i="71" s="1"/>
  <c r="AR56" i="71" s="1"/>
  <c r="AD46" i="69"/>
  <c r="AS49" i="71" s="1"/>
  <c r="AH4" i="82" s="1"/>
  <c r="AE46" i="69"/>
  <c r="AT49" i="71" s="1"/>
  <c r="AF46" i="69"/>
  <c r="AU49" i="71" s="1"/>
  <c r="AG46" i="69"/>
  <c r="AV49" i="71" s="1"/>
  <c r="AH46" i="69"/>
  <c r="AW49" i="71" s="1"/>
  <c r="AW50" i="71" s="1"/>
  <c r="AW56" i="71" s="1"/>
  <c r="AI46" i="69"/>
  <c r="AJ46" i="69"/>
  <c r="AY49" i="71" s="1"/>
  <c r="AY50" i="71" s="1"/>
  <c r="AY56" i="71" s="1"/>
  <c r="AK46" i="69"/>
  <c r="AZ49" i="71" s="1"/>
  <c r="AL46" i="69"/>
  <c r="AM46" i="69"/>
  <c r="BB49" i="71" s="1"/>
  <c r="AN46" i="69"/>
  <c r="BC49" i="71" s="1"/>
  <c r="AO46" i="69"/>
  <c r="BD49" i="71" s="1"/>
  <c r="AP46" i="69"/>
  <c r="BE49" i="71" s="1"/>
  <c r="AQ46" i="69"/>
  <c r="BF49" i="71" s="1"/>
  <c r="AR46" i="69"/>
  <c r="BG49" i="71" s="1"/>
  <c r="AS46" i="69"/>
  <c r="BH49" i="71" s="1"/>
  <c r="AT46" i="69"/>
  <c r="BI49" i="71" s="1"/>
  <c r="BI50" i="71" s="1"/>
  <c r="BI56" i="71" s="1"/>
  <c r="AU46" i="69"/>
  <c r="AV46" i="69"/>
  <c r="BK49" i="71" s="1"/>
  <c r="AW46" i="69"/>
  <c r="AW47" i="69" s="1"/>
  <c r="AW52" i="69" s="1"/>
  <c r="AX46" i="69"/>
  <c r="AX47" i="69" s="1"/>
  <c r="AX52" i="69" s="1"/>
  <c r="AY46" i="69"/>
  <c r="AZ46" i="69"/>
  <c r="BO49" i="71" s="1"/>
  <c r="BO50" i="71" s="1"/>
  <c r="BO56" i="71" s="1"/>
  <c r="BA46" i="69"/>
  <c r="BP49" i="71" s="1"/>
  <c r="BB46" i="69"/>
  <c r="BQ49" i="71" s="1"/>
  <c r="BC46" i="69"/>
  <c r="BR49" i="71" s="1"/>
  <c r="BD46" i="69"/>
  <c r="BD47" i="69" s="1"/>
  <c r="BD52" i="69" s="1"/>
  <c r="X46" i="69"/>
  <c r="AM49" i="71" s="1"/>
  <c r="Y46" i="69"/>
  <c r="AN49" i="71" s="1"/>
  <c r="W46" i="69"/>
  <c r="AU47" i="69" l="1"/>
  <c r="AU52" i="69" s="1"/>
  <c r="W47" i="69"/>
  <c r="W52" i="69" s="1"/>
  <c r="BJ49" i="71"/>
  <c r="BJ50" i="71" s="1"/>
  <c r="BJ56" i="71" s="1"/>
  <c r="BB47" i="69"/>
  <c r="BB52" i="69" s="1"/>
  <c r="AL47" i="69"/>
  <c r="AL52" i="69" s="1"/>
  <c r="AV47" i="69"/>
  <c r="AV52" i="69" s="1"/>
  <c r="AS50" i="71"/>
  <c r="AS56" i="71" s="1"/>
  <c r="AV50" i="71"/>
  <c r="AV56" i="71" s="1"/>
  <c r="AK4" i="82"/>
  <c r="AK5" i="82" s="1"/>
  <c r="BK50" i="71"/>
  <c r="BK56" i="71" s="1"/>
  <c r="AZ4" i="82"/>
  <c r="AZ5" i="82" s="1"/>
  <c r="AZ11" i="82" s="1"/>
  <c r="AU50" i="71"/>
  <c r="AU56" i="71" s="1"/>
  <c r="AJ4" i="82"/>
  <c r="AJ5" i="82" s="1"/>
  <c r="AJ11" i="82" s="1"/>
  <c r="AI4" i="82"/>
  <c r="AT50" i="71"/>
  <c r="AT56" i="71" s="1"/>
  <c r="AH47" i="69"/>
  <c r="AH52" i="69" s="1"/>
  <c r="AG47" i="69"/>
  <c r="AG52" i="69" s="1"/>
  <c r="AF47" i="69"/>
  <c r="AF52" i="69" s="1"/>
  <c r="AE47" i="69"/>
  <c r="AE52" i="69" s="1"/>
  <c r="AD47" i="69"/>
  <c r="AD52" i="69" s="1"/>
  <c r="AC47" i="69"/>
  <c r="AC52" i="69" s="1"/>
  <c r="AB47" i="69"/>
  <c r="AB52" i="69" s="1"/>
  <c r="AA47" i="69"/>
  <c r="AA52" i="69" s="1"/>
  <c r="Z47" i="69"/>
  <c r="Z52" i="69" s="1"/>
  <c r="Y47" i="69"/>
  <c r="Y52" i="69" s="1"/>
  <c r="AY4" i="82"/>
  <c r="AY5" i="82" s="1"/>
  <c r="AY11" i="82" s="1"/>
  <c r="X47" i="69"/>
  <c r="X52" i="69" s="1"/>
  <c r="AX4" i="82"/>
  <c r="AX5" i="82" s="1"/>
  <c r="AX11" i="82" s="1"/>
  <c r="BC47" i="69"/>
  <c r="BC52" i="69" s="1"/>
  <c r="BM49" i="71"/>
  <c r="AZ47" i="69"/>
  <c r="AZ52" i="69" s="1"/>
  <c r="AJ47" i="69"/>
  <c r="AJ52" i="69" s="1"/>
  <c r="BL49" i="71"/>
  <c r="AG4" i="82"/>
  <c r="AG7" i="82" s="1"/>
  <c r="AC4" i="82"/>
  <c r="AN50" i="71"/>
  <c r="AN56" i="71" s="1"/>
  <c r="AO50" i="71"/>
  <c r="AO56" i="71" s="1"/>
  <c r="AD4" i="82"/>
  <c r="AR4" i="82"/>
  <c r="AR5" i="82" s="1"/>
  <c r="AR11" i="82" s="1"/>
  <c r="BC50" i="71"/>
  <c r="BC56" i="71" s="1"/>
  <c r="BG4" i="82"/>
  <c r="BG5" i="82" s="1"/>
  <c r="BG11" i="82" s="1"/>
  <c r="BR50" i="71"/>
  <c r="BR56" i="71" s="1"/>
  <c r="AQ4" i="82"/>
  <c r="AQ5" i="82" s="1"/>
  <c r="AQ11" i="82" s="1"/>
  <c r="BB50" i="71"/>
  <c r="BB56" i="71" s="1"/>
  <c r="BF4" i="82"/>
  <c r="BF5" i="82" s="1"/>
  <c r="BF11" i="82" s="1"/>
  <c r="BQ50" i="71"/>
  <c r="BQ56" i="71" s="1"/>
  <c r="AY47" i="69"/>
  <c r="AY52" i="69" s="1"/>
  <c r="BN49" i="71"/>
  <c r="AI47" i="69"/>
  <c r="AI52" i="69" s="1"/>
  <c r="AX49" i="71"/>
  <c r="BH50" i="71"/>
  <c r="BH56" i="71" s="1"/>
  <c r="AW4" i="82"/>
  <c r="AW5" i="82" s="1"/>
  <c r="AW11" i="82" s="1"/>
  <c r="BF50" i="71"/>
  <c r="BF56" i="71" s="1"/>
  <c r="AU4" i="82"/>
  <c r="AU5" i="82" s="1"/>
  <c r="AU11" i="82" s="1"/>
  <c r="AP50" i="71"/>
  <c r="AP56" i="71" s="1"/>
  <c r="AE4" i="82"/>
  <c r="BE50" i="71"/>
  <c r="BE56" i="71" s="1"/>
  <c r="AT4" i="82"/>
  <c r="AT5" i="82" s="1"/>
  <c r="AT11" i="82" s="1"/>
  <c r="AB4" i="82"/>
  <c r="AM50" i="71"/>
  <c r="AM56" i="71" s="1"/>
  <c r="AS4" i="82"/>
  <c r="AS5" i="82" s="1"/>
  <c r="AS11" i="82" s="1"/>
  <c r="BD50" i="71"/>
  <c r="BD56" i="71" s="1"/>
  <c r="AO4" i="82"/>
  <c r="AO5" i="82" s="1"/>
  <c r="AO11" i="82" s="1"/>
  <c r="AZ50" i="71"/>
  <c r="AZ56" i="71" s="1"/>
  <c r="AH7" i="82"/>
  <c r="AH5" i="82"/>
  <c r="AH11" i="82" s="1"/>
  <c r="BG50" i="71"/>
  <c r="BG56" i="71" s="1"/>
  <c r="AV4" i="82"/>
  <c r="AV5" i="82" s="1"/>
  <c r="AV11" i="82" s="1"/>
  <c r="AQ50" i="71"/>
  <c r="AQ56" i="71" s="1"/>
  <c r="AF4" i="82"/>
  <c r="BE4" i="82"/>
  <c r="BE5" i="82" s="1"/>
  <c r="BE11" i="82" s="1"/>
  <c r="BP50" i="71"/>
  <c r="BP56" i="71" s="1"/>
  <c r="AT47" i="69"/>
  <c r="AT52" i="69" s="1"/>
  <c r="AS47" i="69"/>
  <c r="AS52" i="69" s="1"/>
  <c r="AR47" i="69"/>
  <c r="AR52" i="69" s="1"/>
  <c r="AQ47" i="69"/>
  <c r="AQ52" i="69" s="1"/>
  <c r="AP47" i="69"/>
  <c r="AP52" i="69" s="1"/>
  <c r="AL49" i="71"/>
  <c r="AN4" i="82"/>
  <c r="AN5" i="82" s="1"/>
  <c r="AN11" i="82" s="1"/>
  <c r="AO47" i="69"/>
  <c r="AO52" i="69" s="1"/>
  <c r="AN47" i="69"/>
  <c r="AN52" i="69" s="1"/>
  <c r="AL4" i="82"/>
  <c r="AL5" i="82" s="1"/>
  <c r="AL11" i="82" s="1"/>
  <c r="AM47" i="69"/>
  <c r="AM52" i="69" s="1"/>
  <c r="BA47" i="69"/>
  <c r="BA52" i="69" s="1"/>
  <c r="AK47" i="69"/>
  <c r="AK52" i="69" s="1"/>
  <c r="BS49" i="71"/>
  <c r="BS50" i="71" s="1"/>
  <c r="BS56" i="71" s="1"/>
  <c r="BD4" i="82"/>
  <c r="BD5" i="82" s="1"/>
  <c r="BD11" i="82" s="1"/>
  <c r="BA49" i="71"/>
  <c r="AK11" i="82"/>
  <c r="BG54" i="56"/>
  <c r="BH54" i="56"/>
  <c r="BI54" i="56"/>
  <c r="BI53" i="56" s="1"/>
  <c r="BJ54" i="56"/>
  <c r="BK54" i="56"/>
  <c r="BL54" i="56"/>
  <c r="BM54" i="56"/>
  <c r="BN54" i="56"/>
  <c r="BO54" i="56"/>
  <c r="BP54" i="56"/>
  <c r="BQ54" i="56"/>
  <c r="BR54" i="56"/>
  <c r="BS54" i="56"/>
  <c r="BT54" i="56"/>
  <c r="BU54" i="56"/>
  <c r="BV54" i="56"/>
  <c r="BW54" i="56"/>
  <c r="BX54" i="56"/>
  <c r="BY54" i="56"/>
  <c r="BZ54" i="56"/>
  <c r="CA54" i="56"/>
  <c r="CB54" i="56"/>
  <c r="CC54" i="56"/>
  <c r="CD54" i="56"/>
  <c r="CE54" i="56"/>
  <c r="CF54" i="56"/>
  <c r="CF53" i="56" s="1"/>
  <c r="CG54" i="56"/>
  <c r="CG53" i="56" s="1"/>
  <c r="CH54" i="56"/>
  <c r="CH53" i="56" s="1"/>
  <c r="CI54" i="56"/>
  <c r="CI53" i="56" s="1"/>
  <c r="CJ54" i="56"/>
  <c r="CJ53" i="56" s="1"/>
  <c r="CK54" i="56"/>
  <c r="CK53" i="56" s="1"/>
  <c r="CL54" i="56"/>
  <c r="CL53" i="56" s="1"/>
  <c r="CM54" i="56"/>
  <c r="CM53" i="56" s="1"/>
  <c r="CF49" i="56"/>
  <c r="CG49" i="56"/>
  <c r="CH49" i="56"/>
  <c r="CI49" i="56"/>
  <c r="CJ49" i="56"/>
  <c r="CK49" i="56"/>
  <c r="CL49" i="56"/>
  <c r="CM49" i="56"/>
  <c r="BG46" i="56"/>
  <c r="BH46" i="56"/>
  <c r="BI46" i="56"/>
  <c r="BJ46" i="56"/>
  <c r="BK46" i="56"/>
  <c r="BL46" i="56"/>
  <c r="BM46" i="56"/>
  <c r="BN46" i="56"/>
  <c r="BO46" i="56"/>
  <c r="BP46" i="56"/>
  <c r="BQ46" i="56"/>
  <c r="BR46" i="56"/>
  <c r="BS46" i="56"/>
  <c r="BT46" i="56"/>
  <c r="BU46" i="56"/>
  <c r="BV46" i="56"/>
  <c r="BW46" i="56"/>
  <c r="BX46" i="56"/>
  <c r="BY46" i="56"/>
  <c r="BZ46" i="56"/>
  <c r="CA46" i="56"/>
  <c r="CB46" i="56"/>
  <c r="CC46" i="56"/>
  <c r="CD46" i="56"/>
  <c r="CE46" i="56"/>
  <c r="CF46" i="56"/>
  <c r="CG46" i="56"/>
  <c r="CH46" i="56"/>
  <c r="CI46" i="56"/>
  <c r="CJ46" i="56"/>
  <c r="CK46" i="56"/>
  <c r="CL46" i="56"/>
  <c r="BI49" i="56"/>
  <c r="AG5" i="82" l="1"/>
  <c r="AG11" i="82" s="1"/>
  <c r="BL50" i="71"/>
  <c r="BL56" i="71" s="1"/>
  <c r="BA4" i="82"/>
  <c r="BA5" i="82" s="1"/>
  <c r="BA11" i="82" s="1"/>
  <c r="BM50" i="71"/>
  <c r="BM56" i="71" s="1"/>
  <c r="BB4" i="82"/>
  <c r="BB5" i="82" s="1"/>
  <c r="BB11" i="82" s="1"/>
  <c r="AI7" i="82"/>
  <c r="AI5" i="82"/>
  <c r="AI11" i="82" s="1"/>
  <c r="AA4" i="82"/>
  <c r="AL50" i="71"/>
  <c r="BN50" i="71"/>
  <c r="BN56" i="71" s="1"/>
  <c r="BC4" i="82"/>
  <c r="BC5" i="82" s="1"/>
  <c r="BC11" i="82" s="1"/>
  <c r="AP4" i="82"/>
  <c r="AP5" i="82" s="1"/>
  <c r="AP11" i="82" s="1"/>
  <c r="BA50" i="71"/>
  <c r="BA56" i="71" s="1"/>
  <c r="AB5" i="82"/>
  <c r="AB11" i="82" s="1"/>
  <c r="AB7" i="82"/>
  <c r="AF5" i="82"/>
  <c r="AF11" i="82" s="1"/>
  <c r="AF7" i="82"/>
  <c r="AX50" i="71"/>
  <c r="AX56" i="71" s="1"/>
  <c r="AM4" i="82"/>
  <c r="AM5" i="82" s="1"/>
  <c r="AM11" i="82" s="1"/>
  <c r="AE7" i="82"/>
  <c r="AE5" i="82"/>
  <c r="AE11" i="82" s="1"/>
  <c r="AD7" i="82"/>
  <c r="AD5" i="82"/>
  <c r="AD11" i="82" s="1"/>
  <c r="AC5" i="82"/>
  <c r="AC11" i="82" s="1"/>
  <c r="AC7" i="82"/>
  <c r="ARY65" i="74"/>
  <c r="ARW65" i="74"/>
  <c r="ARU65" i="74"/>
  <c r="ARS65" i="74"/>
  <c r="ARQ65" i="74"/>
  <c r="ARM65" i="74"/>
  <c r="ARK65" i="74"/>
  <c r="ARI65" i="74"/>
  <c r="ARG65" i="74"/>
  <c r="ARE65" i="74"/>
  <c r="AA5" i="82" l="1"/>
  <c r="AA11" i="82" s="1"/>
  <c r="AA7" i="82"/>
  <c r="ARC65" i="74" l="1"/>
  <c r="AQY65" i="74"/>
  <c r="AQU65" i="74" l="1"/>
  <c r="AQS65" i="74"/>
  <c r="AQQ65" i="74" l="1"/>
  <c r="AQO65" i="74"/>
  <c r="AQK65" i="74"/>
  <c r="AQI65" i="74"/>
  <c r="BJ9" i="78" l="1"/>
  <c r="BJ5" i="78"/>
  <c r="BJ13" i="78" s="1"/>
  <c r="BJ7" i="72"/>
  <c r="BJ5" i="72"/>
  <c r="BJ12" i="72" s="1"/>
  <c r="BL8" i="70"/>
  <c r="BL7" i="70"/>
  <c r="BL5" i="70"/>
  <c r="BL13" i="70" s="1"/>
  <c r="CP9" i="47"/>
  <c r="CP7" i="47"/>
  <c r="CP10" i="47"/>
  <c r="CO9" i="47"/>
  <c r="CO7" i="47"/>
  <c r="CO5" i="47"/>
  <c r="CO13" i="47" s="1"/>
  <c r="CO10" i="47" s="1"/>
  <c r="BJ11" i="78" l="1"/>
  <c r="BJ10" i="78" s="1"/>
  <c r="BJ9" i="72"/>
  <c r="BJ10" i="72"/>
  <c r="BL10" i="70"/>
  <c r="BL11" i="70"/>
  <c r="CP15" i="47"/>
  <c r="CO15" i="47"/>
  <c r="BK8" i="70"/>
  <c r="BK7" i="70"/>
  <c r="BK5" i="70"/>
  <c r="BK13" i="70" s="1"/>
  <c r="BI7" i="72"/>
  <c r="BI5" i="72"/>
  <c r="BI12" i="72" s="1"/>
  <c r="BK10" i="70" l="1"/>
  <c r="BK11" i="70"/>
  <c r="BI10" i="72"/>
  <c r="BI9" i="72"/>
  <c r="BI9" i="78" l="1"/>
  <c r="BI5" i="78"/>
  <c r="BI11" i="78" s="1"/>
  <c r="BI13" i="78" l="1"/>
  <c r="BI10" i="78"/>
  <c r="CN9" i="47" l="1"/>
  <c r="CN7" i="47"/>
  <c r="CN5" i="47"/>
  <c r="CN15" i="47" s="1"/>
  <c r="CN13" i="47" l="1"/>
  <c r="CN10" i="47" s="1"/>
  <c r="BJ8" i="70"/>
  <c r="BJ7" i="70"/>
  <c r="BJ5" i="70"/>
  <c r="BJ13" i="70" s="1"/>
  <c r="BH7" i="72"/>
  <c r="BH5" i="72"/>
  <c r="BH12" i="72" s="1"/>
  <c r="BH9" i="78"/>
  <c r="BH5" i="78"/>
  <c r="BH13" i="78" s="1"/>
  <c r="BH9" i="72" l="1"/>
  <c r="BJ10" i="70"/>
  <c r="BJ11" i="70"/>
  <c r="BH10" i="72"/>
  <c r="BH11" i="78"/>
  <c r="BH10" i="78" s="1"/>
  <c r="BH8" i="70"/>
  <c r="BG9" i="78" l="1"/>
  <c r="BG5" i="78"/>
  <c r="BG7" i="72"/>
  <c r="BG5" i="72"/>
  <c r="BG12" i="72" s="1"/>
  <c r="BI8" i="70"/>
  <c r="BI7" i="70"/>
  <c r="BI5" i="70"/>
  <c r="BI13" i="70" s="1"/>
  <c r="CM9" i="47"/>
  <c r="CM7" i="47"/>
  <c r="CM5" i="47"/>
  <c r="CM15" i="47" s="1"/>
  <c r="Q50" i="81"/>
  <c r="J55" i="81"/>
  <c r="I55" i="81"/>
  <c r="J50" i="81"/>
  <c r="CK8" i="47"/>
  <c r="BG11" i="78" l="1"/>
  <c r="BG13" i="78"/>
  <c r="BG10" i="78" s="1"/>
  <c r="BG9" i="72"/>
  <c r="BG10" i="72"/>
  <c r="BI10" i="70"/>
  <c r="BI11" i="70"/>
  <c r="CM13" i="47"/>
  <c r="CM10" i="47" s="1"/>
  <c r="BF9" i="78"/>
  <c r="BF5" i="78"/>
  <c r="BF11" i="78" s="1"/>
  <c r="BF7" i="72"/>
  <c r="BF5" i="72"/>
  <c r="BF12" i="72" s="1"/>
  <c r="BH14" i="70"/>
  <c r="BH7" i="70" s="1"/>
  <c r="BH5" i="70"/>
  <c r="BH13" i="70" s="1"/>
  <c r="CL9" i="47"/>
  <c r="CL7" i="47"/>
  <c r="CL5" i="47"/>
  <c r="CL15" i="47" s="1"/>
  <c r="BF13" i="78" l="1"/>
  <c r="BF10" i="78" s="1"/>
  <c r="BF9" i="72"/>
  <c r="BF10" i="72"/>
  <c r="BH10" i="70"/>
  <c r="BH11" i="70"/>
  <c r="CL13" i="47"/>
  <c r="CL10" i="47" s="1"/>
  <c r="BG6" i="70" l="1"/>
  <c r="BF6" i="70"/>
  <c r="BE9" i="78"/>
  <c r="BE5" i="78"/>
  <c r="BE11" i="78" s="1"/>
  <c r="BE7" i="72"/>
  <c r="BE5" i="72"/>
  <c r="BE12" i="72" s="1"/>
  <c r="BG14" i="70"/>
  <c r="BG7" i="70" s="1"/>
  <c r="BG5" i="70"/>
  <c r="BG13" i="70" s="1"/>
  <c r="CK9" i="47"/>
  <c r="CK7" i="47"/>
  <c r="CK5" i="47"/>
  <c r="CK15" i="47" s="1"/>
  <c r="BG8" i="70" l="1"/>
  <c r="BE13" i="78"/>
  <c r="BE10" i="78" s="1"/>
  <c r="BE9" i="72"/>
  <c r="BE10" i="72"/>
  <c r="BG11" i="70"/>
  <c r="BG10" i="70"/>
  <c r="CK13" i="47"/>
  <c r="CK10" i="47" s="1"/>
  <c r="BD9" i="78" l="1"/>
  <c r="BD5" i="78"/>
  <c r="BD13" i="78" s="1"/>
  <c r="BD7" i="72"/>
  <c r="BD5" i="72"/>
  <c r="BD12" i="72" s="1"/>
  <c r="AZ8" i="70"/>
  <c r="BA8" i="70"/>
  <c r="BB8" i="70"/>
  <c r="BC8" i="70"/>
  <c r="BD8" i="70"/>
  <c r="BE8" i="70"/>
  <c r="BF8" i="70"/>
  <c r="BF14" i="70"/>
  <c r="BF7" i="70" s="1"/>
  <c r="BF5" i="70"/>
  <c r="BF10" i="70" s="1"/>
  <c r="BF13" i="70" l="1"/>
  <c r="BD11" i="78"/>
  <c r="BD10" i="78" s="1"/>
  <c r="BD9" i="72"/>
  <c r="BD10" i="72"/>
  <c r="BF11" i="70"/>
  <c r="CJ9" i="47" l="1"/>
  <c r="CJ7" i="47"/>
  <c r="CJ5" i="47"/>
  <c r="CJ15" i="47" s="1"/>
  <c r="CJ13" i="47" l="1"/>
  <c r="CJ10" i="47" s="1"/>
  <c r="BC7" i="72"/>
  <c r="BC5" i="72"/>
  <c r="BC12" i="72" s="1"/>
  <c r="BE14" i="70"/>
  <c r="BE7" i="70" s="1"/>
  <c r="BD14" i="70"/>
  <c r="BE5" i="70"/>
  <c r="BE13" i="70" s="1"/>
  <c r="BC9" i="72" l="1"/>
  <c r="BC10" i="72"/>
  <c r="BE10" i="70"/>
  <c r="BE11" i="70"/>
  <c r="BC9" i="78" l="1"/>
  <c r="CI7" i="47"/>
  <c r="CI9" i="47"/>
  <c r="CI5" i="47"/>
  <c r="CI13" i="47" s="1"/>
  <c r="CI10" i="47" s="1"/>
  <c r="BC5" i="78"/>
  <c r="BC11" i="78" s="1"/>
  <c r="BC13" i="78" l="1"/>
  <c r="CI15" i="47"/>
  <c r="BC10" i="78"/>
  <c r="CH9" i="47" l="1"/>
  <c r="CH7" i="47"/>
  <c r="CH5" i="47"/>
  <c r="CH13" i="47" s="1"/>
  <c r="CH10" i="47" s="1"/>
  <c r="BD7" i="70"/>
  <c r="BC14" i="70"/>
  <c r="BB14" i="70"/>
  <c r="BD5" i="70"/>
  <c r="BD11" i="70" s="1"/>
  <c r="BB7" i="72"/>
  <c r="BB5" i="72"/>
  <c r="BB10" i="72" s="1"/>
  <c r="CH15" i="47" l="1"/>
  <c r="BD13" i="70"/>
  <c r="BD10" i="70"/>
  <c r="BB12" i="72"/>
  <c r="BB9" i="72"/>
  <c r="BB9" i="78" l="1"/>
  <c r="BB5" i="78"/>
  <c r="BB13" i="78" s="1"/>
  <c r="BB11" i="78" l="1"/>
  <c r="BB10" i="78" s="1"/>
  <c r="BA9" i="78" l="1"/>
  <c r="BA5" i="78"/>
  <c r="BA13" i="78" s="1"/>
  <c r="BC7" i="70"/>
  <c r="BC5" i="70"/>
  <c r="BC13" i="70" s="1"/>
  <c r="CF9" i="47"/>
  <c r="CG9" i="47"/>
  <c r="CE9" i="47"/>
  <c r="CG7" i="47"/>
  <c r="CG5" i="47"/>
  <c r="CG15" i="47" s="1"/>
  <c r="CG13" i="47" l="1"/>
  <c r="CG10" i="47" s="1"/>
  <c r="BC10" i="70"/>
  <c r="BC11" i="70"/>
  <c r="BA11" i="78"/>
  <c r="BA10" i="78" s="1"/>
  <c r="BA7" i="72"/>
  <c r="BA5" i="72"/>
  <c r="BA12" i="72" s="1"/>
  <c r="BA9" i="72" l="1"/>
  <c r="BA10" i="72"/>
  <c r="A20" i="75"/>
  <c r="A21" i="75" s="1"/>
  <c r="A22" i="75" s="1"/>
  <c r="A23" i="75" s="1"/>
  <c r="A24" i="75" s="1"/>
  <c r="A25" i="75" s="1"/>
  <c r="A26" i="75" s="1"/>
  <c r="A27" i="75" s="1"/>
  <c r="CF7" i="47" l="1"/>
  <c r="CF5" i="47"/>
  <c r="CF15" i="47" s="1"/>
  <c r="CF13" i="47" l="1"/>
  <c r="CF10" i="47" s="1"/>
  <c r="BB7" i="70"/>
  <c r="BB5" i="70"/>
  <c r="BB13" i="70" s="1"/>
  <c r="BA14" i="70"/>
  <c r="AZ7" i="72"/>
  <c r="AZ5" i="72"/>
  <c r="AZ12" i="72" s="1"/>
  <c r="AZ10" i="72" l="1"/>
  <c r="AZ9" i="72"/>
  <c r="BB10" i="70"/>
  <c r="BB11" i="70"/>
  <c r="AZ9" i="78"/>
  <c r="AY7" i="78"/>
  <c r="AZ5" i="78"/>
  <c r="AZ13" i="78" s="1"/>
  <c r="CE7" i="47"/>
  <c r="A32" i="79"/>
  <c r="A33" i="79" s="1"/>
  <c r="A34" i="79" s="1"/>
  <c r="A35" i="79" s="1"/>
  <c r="A36" i="79" s="1"/>
  <c r="A37" i="79" s="1"/>
  <c r="A38" i="79" s="1"/>
  <c r="AR13" i="75"/>
  <c r="AT13" i="75"/>
  <c r="AT7" i="75"/>
  <c r="AZ11" i="78" l="1"/>
  <c r="AZ10" i="78" s="1"/>
  <c r="AY9" i="78"/>
  <c r="AY5" i="78" l="1"/>
  <c r="CE5" i="47"/>
  <c r="CE13" i="47" s="1"/>
  <c r="CE10" i="47" s="1"/>
  <c r="BA7" i="70"/>
  <c r="AZ14" i="70"/>
  <c r="AY13" i="78" l="1"/>
  <c r="AY11" i="78"/>
  <c r="AY10" i="78" s="1"/>
  <c r="CE15" i="47"/>
  <c r="BA5" i="70"/>
  <c r="BA13" i="70" s="1"/>
  <c r="BA11" i="70" l="1"/>
  <c r="BA10" i="70"/>
  <c r="AY7" i="72" l="1"/>
  <c r="AY5" i="72"/>
  <c r="AY12" i="72" l="1"/>
  <c r="AY10" i="72"/>
  <c r="AY9" i="72"/>
  <c r="AR7" i="78"/>
  <c r="AS7" i="78"/>
  <c r="AT7" i="78"/>
  <c r="AU7" i="78"/>
  <c r="AV7" i="78"/>
  <c r="AW7" i="78"/>
  <c r="AX7" i="78"/>
  <c r="AQ7" i="78"/>
  <c r="AR5" i="78"/>
  <c r="AS5" i="78"/>
  <c r="AT5" i="78"/>
  <c r="AU5" i="78"/>
  <c r="AV5" i="78"/>
  <c r="AW5" i="78"/>
  <c r="AX5" i="78"/>
  <c r="AQ5" i="78"/>
  <c r="AR5" i="72"/>
  <c r="AS5" i="72"/>
  <c r="AT5" i="72"/>
  <c r="AU5" i="72"/>
  <c r="AV5" i="72"/>
  <c r="AW5" i="72"/>
  <c r="AX5" i="72"/>
  <c r="AX12" i="72" s="1"/>
  <c r="AQ5" i="72"/>
  <c r="AQ10" i="72" l="1"/>
  <c r="AQ9" i="72"/>
  <c r="AT7" i="70"/>
  <c r="AU7" i="70"/>
  <c r="AV7" i="70"/>
  <c r="AW7" i="70"/>
  <c r="AZ7" i="70"/>
  <c r="AS7" i="70"/>
  <c r="AY14" i="70"/>
  <c r="AY7" i="70" s="1"/>
  <c r="AX14" i="70"/>
  <c r="AX7" i="70" s="1"/>
  <c r="AT5" i="70"/>
  <c r="AU5" i="70"/>
  <c r="AV5" i="70"/>
  <c r="AW5" i="70"/>
  <c r="AX5" i="70"/>
  <c r="AY5" i="70"/>
  <c r="AZ5" i="70"/>
  <c r="AZ13" i="70" s="1"/>
  <c r="AS5" i="70"/>
  <c r="BP9" i="47"/>
  <c r="BQ7" i="47"/>
  <c r="BR7" i="47"/>
  <c r="BS7" i="47"/>
  <c r="BT7" i="47"/>
  <c r="BU7" i="47"/>
  <c r="BV7" i="47"/>
  <c r="BW7" i="47"/>
  <c r="BX7" i="47"/>
  <c r="BY7" i="47"/>
  <c r="BZ7" i="47"/>
  <c r="CA7" i="47"/>
  <c r="CB7" i="47"/>
  <c r="CC7" i="47"/>
  <c r="CD7" i="47"/>
  <c r="BP7" i="47"/>
  <c r="BQ5" i="47"/>
  <c r="BQ13" i="47" s="1"/>
  <c r="BQ10" i="47" s="1"/>
  <c r="BR5" i="47"/>
  <c r="BR13" i="47" s="1"/>
  <c r="BR10" i="47" s="1"/>
  <c r="BS5" i="47"/>
  <c r="BS13" i="47" s="1"/>
  <c r="BS10" i="47" s="1"/>
  <c r="BT5" i="47"/>
  <c r="BT13" i="47" s="1"/>
  <c r="BT10" i="47" s="1"/>
  <c r="BU5" i="47"/>
  <c r="BU13" i="47" s="1"/>
  <c r="BU10" i="47" s="1"/>
  <c r="BV5" i="47"/>
  <c r="BV13" i="47" s="1"/>
  <c r="BV10" i="47" s="1"/>
  <c r="BW5" i="47"/>
  <c r="BW13" i="47" s="1"/>
  <c r="BW10" i="47" s="1"/>
  <c r="BX5" i="47"/>
  <c r="BX13" i="47" s="1"/>
  <c r="BX10" i="47" s="1"/>
  <c r="BY5" i="47"/>
  <c r="BY13" i="47" s="1"/>
  <c r="BY10" i="47" s="1"/>
  <c r="BZ5" i="47"/>
  <c r="BZ13" i="47" s="1"/>
  <c r="BZ10" i="47" s="1"/>
  <c r="CA5" i="47"/>
  <c r="CA13" i="47" s="1"/>
  <c r="CA10" i="47" s="1"/>
  <c r="CB5" i="47"/>
  <c r="CB13" i="47" s="1"/>
  <c r="CB10" i="47" s="1"/>
  <c r="CC5" i="47"/>
  <c r="CC13" i="47" s="1"/>
  <c r="CC10" i="47" s="1"/>
  <c r="CD5" i="47"/>
  <c r="CD13" i="47" s="1"/>
  <c r="CD10" i="47" s="1"/>
  <c r="BP5" i="47"/>
  <c r="AS10" i="70" l="1"/>
  <c r="AS11" i="70"/>
  <c r="BP13" i="47"/>
  <c r="BP10" i="47" s="1"/>
  <c r="CD15" i="47"/>
  <c r="CC15" i="47"/>
  <c r="CB15" i="47"/>
  <c r="CD9" i="47"/>
  <c r="AX9" i="72"/>
  <c r="A65" i="74" l="1"/>
  <c r="A67" i="74" s="1"/>
  <c r="A68" i="74" s="1"/>
  <c r="A69" i="74" s="1"/>
  <c r="A70" i="74" s="1"/>
  <c r="A71" i="74" s="1"/>
  <c r="A72" i="74" s="1"/>
  <c r="A73" i="74" s="1"/>
  <c r="A74" i="74" s="1"/>
  <c r="A75" i="74" s="1"/>
  <c r="A76" i="74" s="1"/>
  <c r="A77" i="74" s="1"/>
  <c r="A78" i="74" s="1"/>
  <c r="A79" i="74" s="1"/>
  <c r="A80" i="74" s="1"/>
  <c r="A81" i="74" s="1"/>
  <c r="A82" i="74" s="1"/>
  <c r="A83" i="74" s="1"/>
  <c r="AZ10" i="70"/>
  <c r="AZ11" i="70"/>
  <c r="AX10" i="72"/>
  <c r="AX7" i="72"/>
  <c r="AX13" i="78" l="1"/>
  <c r="AW13" i="78"/>
  <c r="AX11" i="78" l="1"/>
  <c r="AX10" i="78" s="1"/>
  <c r="AX9" i="78"/>
  <c r="BR9" i="47" l="1"/>
  <c r="BS9" i="47"/>
  <c r="BT9" i="47"/>
  <c r="BU9" i="47"/>
  <c r="BV9" i="47"/>
  <c r="BW9" i="47"/>
  <c r="BX9" i="47"/>
  <c r="BZ9" i="47"/>
  <c r="CA9" i="47"/>
  <c r="CB9" i="47"/>
  <c r="CC9" i="47"/>
  <c r="BQ9" i="47"/>
  <c r="BY9" i="47"/>
  <c r="AW12" i="72"/>
  <c r="AW10" i="72"/>
  <c r="AW9" i="72" l="1"/>
  <c r="AW7" i="72"/>
  <c r="AW9" i="78" l="1"/>
  <c r="AW11" i="78"/>
  <c r="AW10" i="78" l="1"/>
  <c r="AY13" i="70" l="1"/>
  <c r="AT13" i="70"/>
  <c r="AU13" i="70"/>
  <c r="AV13" i="70"/>
  <c r="AW13" i="70"/>
  <c r="AX13" i="70"/>
  <c r="AS13" i="70"/>
  <c r="AY8" i="70"/>
  <c r="A6" i="80"/>
  <c r="A7" i="80" s="1"/>
  <c r="A8" i="80" s="1"/>
  <c r="A9" i="80" s="1"/>
  <c r="A10" i="80" s="1"/>
  <c r="A11" i="80" s="1"/>
  <c r="A12" i="80" s="1"/>
  <c r="A13" i="80" s="1"/>
  <c r="G3" i="80"/>
  <c r="I3" i="80" s="1"/>
  <c r="K3" i="80" s="1"/>
  <c r="M3" i="80" s="1"/>
  <c r="O3" i="80" s="1"/>
  <c r="Q3" i="80" s="1"/>
  <c r="S3" i="80" s="1"/>
  <c r="U3" i="80" s="1"/>
  <c r="W3" i="80" s="1"/>
  <c r="Y3" i="80" s="1"/>
  <c r="AA3" i="80" s="1"/>
  <c r="A7" i="79"/>
  <c r="A8" i="79" s="1"/>
  <c r="A9" i="79" s="1"/>
  <c r="A10" i="79" s="1"/>
  <c r="A11" i="79" s="1"/>
  <c r="A12" i="79" s="1"/>
  <c r="A13" i="79" s="1"/>
  <c r="A14" i="79" s="1"/>
  <c r="G3" i="79"/>
  <c r="I3" i="79" s="1"/>
  <c r="K3" i="79" s="1"/>
  <c r="M3" i="79" s="1"/>
  <c r="O3" i="79" s="1"/>
  <c r="Q3" i="79" s="1"/>
  <c r="S3" i="79" s="1"/>
  <c r="U3" i="79" s="1"/>
  <c r="W3" i="79" s="1"/>
  <c r="Y3" i="79" s="1"/>
  <c r="AA3" i="79" s="1"/>
  <c r="AY10" i="70" l="1"/>
  <c r="AY11" i="70"/>
  <c r="AR13" i="78"/>
  <c r="AS13" i="78"/>
  <c r="AT13" i="78"/>
  <c r="AU13" i="78"/>
  <c r="AV13" i="78"/>
  <c r="AQ13" i="78"/>
  <c r="AQ9" i="78"/>
  <c r="AQ11" i="78" l="1"/>
  <c r="AQ10" i="78" s="1"/>
  <c r="AV11" i="78" l="1"/>
  <c r="AU11" i="78"/>
  <c r="AT11" i="78"/>
  <c r="AS11" i="78"/>
  <c r="AR11" i="78"/>
  <c r="CE53" i="56"/>
  <c r="CE49" i="56" l="1"/>
  <c r="AV10" i="78"/>
  <c r="AV9" i="78"/>
  <c r="AR10" i="78"/>
  <c r="AR9" i="78"/>
  <c r="AS10" i="78"/>
  <c r="AS9" i="78"/>
  <c r="AT10" i="78"/>
  <c r="AT9" i="78"/>
  <c r="AU10" i="78"/>
  <c r="AU9" i="78"/>
  <c r="CD53" i="56" l="1"/>
  <c r="CD49" i="56"/>
  <c r="AQ7" i="72" l="1"/>
  <c r="BW49" i="56" l="1"/>
  <c r="BG53" i="56"/>
  <c r="BH53" i="56"/>
  <c r="BJ53" i="56"/>
  <c r="BK53" i="56"/>
  <c r="BL53" i="56"/>
  <c r="BM53" i="56"/>
  <c r="BN53" i="56"/>
  <c r="BO53" i="56"/>
  <c r="BP53" i="56"/>
  <c r="BQ53" i="56"/>
  <c r="BR53" i="56"/>
  <c r="BS53" i="56"/>
  <c r="BT53" i="56"/>
  <c r="BU53" i="56"/>
  <c r="BV53" i="56"/>
  <c r="BW53" i="56"/>
  <c r="BX53" i="56"/>
  <c r="BY53" i="56"/>
  <c r="BZ53" i="56"/>
  <c r="CA53" i="56"/>
  <c r="CB53" i="56"/>
  <c r="CC53" i="56"/>
  <c r="BO49" i="56" l="1"/>
  <c r="BF49" i="56"/>
  <c r="BV49" i="56"/>
  <c r="BN49" i="56"/>
  <c r="CC49" i="56"/>
  <c r="BU49" i="56"/>
  <c r="BM49" i="56"/>
  <c r="CB49" i="56"/>
  <c r="BT49" i="56"/>
  <c r="BL49" i="56"/>
  <c r="CA49" i="56"/>
  <c r="BS49" i="56"/>
  <c r="BK49" i="56"/>
  <c r="BZ49" i="56"/>
  <c r="BR49" i="56"/>
  <c r="BJ49" i="56"/>
  <c r="BY49" i="56"/>
  <c r="BQ49" i="56"/>
  <c r="BH49" i="56"/>
  <c r="BX49" i="56"/>
  <c r="BP49" i="56"/>
  <c r="BG49" i="56"/>
  <c r="AR12" i="72"/>
  <c r="AS12" i="72"/>
  <c r="AT12" i="72"/>
  <c r="AU12" i="72"/>
  <c r="AV12" i="72"/>
  <c r="AQ12" i="72" l="1"/>
  <c r="AV7" i="72"/>
  <c r="AU10" i="72"/>
  <c r="AT10" i="72"/>
  <c r="AS9" i="72"/>
  <c r="AR9" i="72"/>
  <c r="AR7" i="72" l="1"/>
  <c r="AS10" i="72"/>
  <c r="AS7" i="72"/>
  <c r="AT7" i="72"/>
  <c r="AT9" i="72"/>
  <c r="AV10" i="72"/>
  <c r="AU7" i="72"/>
  <c r="AU9" i="72"/>
  <c r="AV9" i="72"/>
  <c r="AR10" i="72"/>
  <c r="AL53" i="71" l="1"/>
  <c r="W49" i="69"/>
  <c r="AW10" i="70" l="1"/>
  <c r="AW8" i="70"/>
  <c r="AW11" i="70"/>
  <c r="AV10" i="70"/>
  <c r="AV8" i="70"/>
  <c r="AV11" i="70"/>
  <c r="AU8" i="70"/>
  <c r="AU10" i="70"/>
  <c r="AU11" i="70"/>
  <c r="AS8" i="70"/>
  <c r="AX8" i="70"/>
  <c r="AX10" i="70"/>
  <c r="AX11" i="70"/>
  <c r="AT11" i="70"/>
  <c r="AT8" i="70"/>
  <c r="AT10" i="70"/>
  <c r="BN6" i="47"/>
  <c r="BO6" i="47"/>
  <c r="BM6" i="47"/>
  <c r="BL6" i="47"/>
  <c r="BK6" i="4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Diễm, Nguyễn Thị Thanh</author>
  </authors>
  <commentList>
    <comment ref="AK55" authorId="0" shapeId="0" xr:uid="{C230EC36-5531-4B67-B854-D1030550CFCC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Lấy từ ICIS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Diễm, Nguyễn Thị Thanh</author>
  </authors>
  <commentList>
    <comment ref="BH13" authorId="0" shapeId="0" xr:uid="{03F9C2A3-6795-4F01-9D06-2C624E306AC4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I13" authorId="0" shapeId="0" xr:uid="{FF7C9FB7-1CA9-4BFC-AE12-167D93C480B9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J13" authorId="0" shapeId="0" xr:uid="{E21F496F-6A0D-48DA-8643-1DD71D2303AF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K13" authorId="0" shapeId="0" xr:uid="{38DE2F4F-91CB-4E54-A9BD-D6239C8B5247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L13" authorId="0" shapeId="0" xr:uid="{AB70D347-598F-481B-9B7E-A147362E79E2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M13" authorId="0" shapeId="0" xr:uid="{E7D05CAD-4209-469A-BEDB-C43D71044B34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N13" authorId="0" shapeId="0" xr:uid="{4BB1AF04-9A5E-453E-A42F-0E8D317C1CD7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O13" authorId="0" shapeId="0" xr:uid="{4D0A9FA6-6206-4480-B29E-0C1586D51BA1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P13" authorId="0" shapeId="0" xr:uid="{08D8F0A8-2363-4FB9-8253-65F67542E764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Q13" authorId="0" shapeId="0" xr:uid="{1CEAD9A3-DA31-4380-B87D-A11F3862B5E4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  <comment ref="BR13" authorId="0" shapeId="0" xr:uid="{F7014CC0-7B8D-446D-9DEE-620D24B5B303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ICIS ko thể hiện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Diễm, Nguyễn Thị Thanh</author>
    <author>Huyền, Lữ Ngọc Mỹ</author>
  </authors>
  <commentList>
    <comment ref="B50" authorId="0" shapeId="0" xr:uid="{E15D96F6-555B-49F6-A455-D3EFDC7205EE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Tổng B1+ B1 KPL</t>
        </r>
      </text>
    </comment>
    <comment ref="Z59" authorId="1" shapeId="0" xr:uid="{8AB08781-2799-428A-9051-1ABB9C209EC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59" authorId="1" shapeId="0" xr:uid="{6DD222FD-3827-4CF4-87B0-527C96CB846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AF50" authorId="0" shapeId="0" xr:uid="{832BC983-538D-461C-A8F1-C3EA27122CD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= Tổng giá trị mua chai B0 3 trạm/Tổng sản lượng B0 3 trạm</t>
        </r>
      </text>
    </comment>
    <comment ref="B51" authorId="0" shapeId="0" xr:uid="{1F7AAF6D-C8B5-4B0D-B5F7-DDBCAA68F1B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Giá mua NCC ngoài + Trạm</t>
        </r>
      </text>
    </comment>
    <comment ref="U51" authorId="0" shapeId="0" xr:uid="{4FCA57A0-B6D6-4B75-BF2F-ADDA36B2EDB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không mua, lấy bằng giá duyệt</t>
        </r>
      </text>
    </comment>
    <comment ref="V51" authorId="0" shapeId="0" xr:uid="{15FB438C-C348-4627-9E52-4D5C7438089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chỉ mua của NCC ngoài</t>
        </r>
      </text>
    </comment>
    <comment ref="AF52" authorId="0" shapeId="0" xr:uid="{033C85BB-2A7C-402E-8C1D-CD4EC0A9B07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mua từ trạm Đại Lộc
</t>
        </r>
      </text>
    </comment>
    <comment ref="Z60" authorId="0" shapeId="0" xr:uid="{A976EF54-53A1-469C-A3A1-2385127B7F9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60" authorId="0" shapeId="0" xr:uid="{8E2CED35-DE34-440A-A8B6-9165D5A52B2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AF50" authorId="0" shapeId="0" xr:uid="{8C6335B1-CB3F-44C2-A788-1D3AFB742EB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= Tổng giá trị mua chai B0 3 trạm/Tổng sản lượng B0 3 trạm</t>
        </r>
      </text>
    </comment>
    <comment ref="B51" authorId="0" shapeId="0" xr:uid="{ED0B835D-F400-4BDF-91A4-CB34B2510A6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Giá mua Trạm</t>
        </r>
      </text>
    </comment>
    <comment ref="S51" authorId="0" shapeId="0" xr:uid="{A989A6FF-F2DC-48AE-B108-06CA3B51FAE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T51" authorId="0" shapeId="0" xr:uid="{463326E3-6F3D-44BD-AB46-D18A881284C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U51" authorId="0" shapeId="0" xr:uid="{2105261E-81AC-400B-93DE-D0C30D5F4E2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V51" authorId="0" shapeId="0" xr:uid="{4F87CBEB-4C84-4706-9B89-B084456E275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AF52" authorId="0" shapeId="0" xr:uid="{9C7C9247-6414-49B7-BB9D-5CA08BE7E56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mua từ trạm Đại Lộc
</t>
        </r>
      </text>
    </comment>
    <comment ref="Z60" authorId="0" shapeId="0" xr:uid="{182FF528-0885-4F1C-BE9A-571B93B979C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60" authorId="0" shapeId="0" xr:uid="{151C9850-54F1-433A-810A-A54905592E2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AF50" authorId="0" shapeId="0" xr:uid="{EEEE3F59-578C-4D4A-B60E-94041F442CB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= Tổng giá trị mua chai B0 3 trạm/Tổng sản lượng B0 3 trạm</t>
        </r>
      </text>
    </comment>
    <comment ref="B51" authorId="0" shapeId="0" xr:uid="{3C6C88F6-55D4-416A-9F5D-38CF015E17D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Giá mua NCC ngoài + Trạm</t>
        </r>
      </text>
    </comment>
    <comment ref="J51" authorId="0" shapeId="0" xr:uid="{75C2C665-6011-412B-89DF-4287AFAA000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K51" authorId="0" shapeId="0" xr:uid="{9BEA866C-0F66-420B-B478-6DFAEE2E25C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L51" authorId="0" shapeId="0" xr:uid="{88AEF6E3-4BD1-4C7A-BF28-098194EA421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U51" authorId="0" shapeId="0" xr:uid="{56E459B3-D404-4D37-BA41-F73B84EA299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không mua, lấy bằng giá duyệt</t>
        </r>
      </text>
    </comment>
    <comment ref="V51" authorId="0" shapeId="0" xr:uid="{86759210-F6B6-40BB-8369-6BD4EC38FD6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chỉ mua của NCC ngoài</t>
        </r>
      </text>
    </comment>
    <comment ref="AF52" authorId="0" shapeId="0" xr:uid="{E60DDA89-CF85-4F40-9A7A-8350FE9AA06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mua từ trạm Đại Lộc
</t>
        </r>
      </text>
    </comment>
    <comment ref="Z60" authorId="0" shapeId="0" xr:uid="{61F2BCD2-BAED-4D09-A8BF-506E10EDADC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60" authorId="0" shapeId="0" xr:uid="{633ECF89-85AD-4ED1-837B-6EFD6053061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AF50" authorId="0" shapeId="0" xr:uid="{E0B00440-C9BF-4394-A26B-F49CBCA1E82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= Tổng giá trị mua chai B0 3 trạm/Tổng sản lượng B0 3 trạm</t>
        </r>
      </text>
    </comment>
    <comment ref="J51" authorId="0" shapeId="0" xr:uid="{01B1FA70-0832-44E6-9B82-AEE6783C9BD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K51" authorId="0" shapeId="0" xr:uid="{F717C481-1E2B-47D6-B725-75ADB5CDC88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L51" authorId="0" shapeId="0" xr:uid="{5E865725-1E0A-4F4D-8DEE-4DA8352DD5C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U51" authorId="0" shapeId="0" xr:uid="{71F69F74-D52E-45EB-905F-5881108733E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không mua, lấy bằng giá duyệt</t>
        </r>
      </text>
    </comment>
    <comment ref="V51" authorId="0" shapeId="0" xr:uid="{65661D6B-2D93-4595-B979-39BF569CF92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chỉ mua của NCC ngoài</t>
        </r>
      </text>
    </comment>
    <comment ref="AF52" authorId="0" shapeId="0" xr:uid="{74FEC3E2-042F-4A96-8C11-90FC9E9CBDF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mua từ trạm Đại Lộc
</t>
        </r>
      </text>
    </comment>
    <comment ref="Z60" authorId="0" shapeId="0" xr:uid="{C583C609-F4FD-4011-98E0-41991151EF5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60" authorId="0" shapeId="0" xr:uid="{229ED27F-9B1F-4C7D-A36A-6BF7BABA7B4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J51" authorId="0" shapeId="0" xr:uid="{DD1AC8D9-3950-4AAC-8939-D2476D618F9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không mua, lấy bằng giá duyệt</t>
        </r>
      </text>
    </comment>
    <comment ref="K51" authorId="0" shapeId="0" xr:uid="{D3CEB706-D4D7-4B19-A43F-DD7A71F239A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không mua, lấy bằng giá duyệt</t>
        </r>
      </text>
    </comment>
    <comment ref="L51" authorId="0" shapeId="0" xr:uid="{AE296DD7-2165-4B1D-AD0E-8D2D4E05DA4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không mua, lấy bằng giá duyệt</t>
        </r>
      </text>
    </comment>
    <comment ref="U51" authorId="0" shapeId="0" xr:uid="{8B01530F-706E-4611-8AAB-C725B6B410E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không mua, lấy bằng giá duyệt</t>
        </r>
      </text>
    </comment>
    <comment ref="Z60" authorId="0" shapeId="0" xr:uid="{9A4A4B1B-5F30-4429-BFFA-A9CDFC5AEDD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60" authorId="0" shapeId="0" xr:uid="{71437785-39ED-4E9A-864B-DF0359D4507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Z79" authorId="0" shapeId="0" xr:uid="{92C2E839-F546-47FD-AB44-6AE10D8E37C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79" authorId="0" shapeId="0" xr:uid="{0CC72A2B-3517-4698-9668-BBE42281CF1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Z79" authorId="0" shapeId="0" xr:uid="{AF5A0A32-5431-482F-AD62-BD095EC9942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79" authorId="0" shapeId="0" xr:uid="{D971E54F-51BB-4CC0-9F76-AA7663DDD6A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Diễm, Nguyễn Thị Thanh</author>
    <author>Huyền, Lữ Ngọc Mỹ</author>
  </authors>
  <commentList>
    <comment ref="B58" authorId="0" shapeId="0" xr:uid="{E92AE4EF-3F63-4AEB-A833-272CD6CE669E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Tổng B1+ B1 KPL</t>
        </r>
      </text>
    </comment>
    <comment ref="Z67" authorId="1" shapeId="0" xr:uid="{08DC31D8-AF2B-4495-812B-AA8321DF84D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67" authorId="1" shapeId="0" xr:uid="{9DDD0576-B56C-4ADD-82BD-F772309DFBF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AF50" authorId="0" shapeId="0" xr:uid="{2C5C56CA-BB71-45CB-AD7E-49741F41012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= Tổng giá trị mua chai B0 3 trạm/Tổng sản lượng B0 3 trạm</t>
        </r>
      </text>
    </comment>
    <comment ref="B51" authorId="0" shapeId="0" xr:uid="{242CEE54-3BFB-45E7-9D84-DF229BBBFC6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Giá mua NCC ngoài + Trạm</t>
        </r>
      </text>
    </comment>
    <comment ref="J51" authorId="0" shapeId="0" xr:uid="{C6023ECE-6433-4542-A534-D59F26A1A9C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K51" authorId="0" shapeId="0" xr:uid="{05049A7F-4B69-4629-9E05-EF447ED6E97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L51" authorId="0" shapeId="0" xr:uid="{EEAB5D69-9209-4D12-900E-8EB0F77FE61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ko mua, lấy bằng giá duyệt</t>
        </r>
      </text>
    </comment>
    <comment ref="U51" authorId="0" shapeId="0" xr:uid="{3F741930-55FD-4BBE-B557-3F685F3514B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không mua, lấy bằng giá duyệt</t>
        </r>
      </text>
    </comment>
    <comment ref="V51" authorId="0" shapeId="0" xr:uid="{8E10E140-1783-46A4-BF41-4F385000E23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chỉ mua của NCC ngoài</t>
        </r>
      </text>
    </comment>
    <comment ref="AF52" authorId="0" shapeId="0" xr:uid="{F951A0F3-8A6A-40DA-B337-3F07E1D9D99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mua từ trạm Đại Lộc
</t>
        </r>
      </text>
    </comment>
    <comment ref="Z60" authorId="0" shapeId="0" xr:uid="{DE096296-6C17-4204-B9E7-422DE3B43C8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  <comment ref="AA60" authorId="0" shapeId="0" xr:uid="{E0E40F9C-F2BC-4A85-8836-9E5A2692966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Lâm: B6.2 đã tách nhãn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tc={99B9574F-BB33-4A7C-BBED-80E3545F6DD9}</author>
    <author>Huyền, Lữ Ngọc Mỹ</author>
  </authors>
  <commentList>
    <comment ref="C6" authorId="0" shapeId="0" xr:uid="{99B9574F-BB33-4A7C-BBED-80E3545F6DD9}">
      <text>
        <t>[Threaded comment]
Your version of Excel allows you to read this threaded comment; however, any edits to it will get removed if the file is opened in a newer version of Excel. Learn more: https://go.microsoft.com/fwlink/?linkid=870924
Comment:
    Đồng Lâm</t>
      </text>
    </comment>
    <comment ref="BV9" authorId="1" shapeId="0" xr:uid="{AE31E3F4-7DFA-4B15-8B7A-C0974220B91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HKD Từ Thị Nhung</t>
        </r>
      </text>
    </comment>
    <comment ref="V10" authorId="1" shapeId="0" xr:uid="{73EF6D0E-B3F2-4BD4-BEDC-B2E2FB12C94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Lộc: 17.276: mô hình gia công
Khánh Nga: 17.030</t>
        </r>
      </text>
    </comment>
    <comment ref="W10" authorId="1" shapeId="0" xr:uid="{7E9FF1C9-C82E-4365-AD45-2A32AD9B592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Khánh Nga</t>
        </r>
      </text>
    </comment>
    <comment ref="X10" authorId="1" shapeId="0" xr:uid="{0DEBC9B9-9DF3-4A45-8A3F-9D6A11D3FC5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Lộc: 17.522: mô hình gia công
Đồng Lâm: 17.800: tồn kho cũ nên chốt theo giá đã ký duyệt đầu tháng</t>
        </r>
      </text>
    </comment>
    <comment ref="AT10" authorId="1" shapeId="0" xr:uid="{BA866304-060B-4CB5-A4F9-AAF0506D0D3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mô hình gia công từ chai B1.2 trạm Đại Lộc đang trình ký (tới anh Hoàng GDTC)</t>
        </r>
      </text>
    </comment>
    <comment ref="AV11" authorId="1" shapeId="0" xr:uid="{BFF4D40A-E2C9-479A-9767-B01C967E413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Chiến: 16.195đ (đã cộng hỗ trợ 2.5% xuất hóa đơn)</t>
        </r>
      </text>
    </comment>
    <comment ref="BY11" authorId="1" shapeId="0" xr:uid="{87A91275-C1E8-472B-95B6-4CD5C2AEFAD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HKD Quang Chiến</t>
        </r>
      </text>
    </comment>
    <comment ref="W21" authorId="1" shapeId="0" xr:uid="{666F0BB8-FB4C-48C5-B122-4E3792BD0B8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Khánh Nga</t>
        </r>
      </text>
    </comment>
    <comment ref="Q24" authorId="1" shapeId="0" xr:uid="{7AABAE81-87C9-4548-BEF4-CD4054EB1C2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xử lý hàng trạm Đồng Lâm (chai B6.2 đã tách nhãn)</t>
        </r>
      </text>
    </comment>
    <comment ref="X24" authorId="1" shapeId="0" xr:uid="{89320A3F-6451-47F8-9909-8CE1091362F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</t>
        </r>
      </text>
    </comment>
    <comment ref="AV27" authorId="1" shapeId="0" xr:uid="{3546F133-1E07-4BF9-A8FD-B9E8C94EEC8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mô hình gia công từ chai B1.2 trạm Đại Lộc đang trình ký (tới anh Hoàng GDTC)</t>
        </r>
      </text>
    </comment>
    <comment ref="BS27" authorId="1" shapeId="0" xr:uid="{609EF066-54C7-4E3C-AA57-5B8C13C1332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15.800+2.500+15.800*5%</t>
        </r>
      </text>
    </comment>
    <comment ref="CW28" authorId="1" shapeId="0" xr:uid="{2F79CB16-A537-48A8-909E-0BAE32B195E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Chí Bảo: 19.700 + 700đ nếu hoàn thanh PO 500đ/kg</t>
        </r>
      </text>
    </comment>
    <comment ref="CX28" authorId="1" shapeId="0" xr:uid="{78E355B0-744D-4FF3-B7E5-7EFD79EB905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Chí Bảo: 19.700 + 700đ nếu hoàn thanh PO 500đ/kg</t>
        </r>
      </text>
    </comment>
    <comment ref="CY28" authorId="1" shapeId="0" xr:uid="{C44F9A72-F0A6-4790-8666-B09ACBD78A1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Chí Bảo: 19.700 + 700đ nếu hoàn thanh PO 500đ/kg</t>
        </r>
      </text>
    </comment>
    <comment ref="CZ28" authorId="1" shapeId="0" xr:uid="{03177067-CF6C-4B1B-8628-A2CFEA24C47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Chí Bảo: 19.700 + 700đ nếu hoàn thanh PO 500đ/kg</t>
        </r>
      </text>
    </comment>
    <comment ref="DA28" authorId="1" shapeId="0" xr:uid="{FD2F15FB-180B-4D49-8551-7A250775F69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Chí Bảo: 19.700 + 700đ nếu hoàn thanh PO 500đ/kg</t>
        </r>
      </text>
    </comment>
    <comment ref="DH28" authorId="1" shapeId="0" xr:uid="{7B292336-6897-42B1-BFA0-4B78FF3418C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Chí Bảo: 19.700 + 700đ nếu hoàn thanh PO 500đ/kg</t>
        </r>
      </text>
    </comment>
    <comment ref="DI28" authorId="1" shapeId="0" xr:uid="{71B8DC33-47A2-43CC-8BFC-F7ED8E280D5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Chí Bảo: 19.700 + 700đ nếu hoàn thanh PO 500đ/kg</t>
        </r>
      </text>
    </comment>
    <comment ref="DE29" authorId="1" shapeId="0" xr:uid="{53E7C75B-DB5A-47EB-8BDB-98B4E6706D3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R1 + R2</t>
        </r>
      </text>
    </comment>
    <comment ref="Q30" authorId="1" shapeId="0" xr:uid="{F3A47124-205A-467A-86F0-B5243CA1FB5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B2B Botol, sản lượng 4.1 tấn, cung ứng deal giá</t>
        </r>
      </text>
    </comment>
    <comment ref="CX30" authorId="1" shapeId="0" xr:uid="{BFAC3A78-EB1E-47E0-B952-31F1489DE84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TGĐ đã ký duyệt giá Nhất Hoàng Gia: 20.300 nhưng do rớt chất lượng -&gt; trừ tiền 1000đ</t>
        </r>
      </text>
    </comment>
    <comment ref="CU34" authorId="1" shapeId="0" xr:uid="{C8A07C2C-ACDD-40D1-BB7E-D717383F286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chốt công thức tính giá băm vảy từ chai B0, giá vảy Đại Lộc bán về DTR = giá B0 + 6500đ/kg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  <author>tc={A48801EC-2776-4CB5-BB54-B14B1E2023E0}</author>
    <author>tc={107C870A-6629-4D51-9934-317F19B32285}</author>
    <author>tc={90C7040A-5BB1-4510-996A-5097C1857434}</author>
    <author>tc={E3ACA5B3-0CD8-453A-B80E-44AD19B1498F}</author>
    <author>tc={DBB5E48E-E131-4C27-94CC-F01F6580C2D2}</author>
    <author>tc={D3F1FC4A-5745-45C4-AE73-EA7619E4130B}</author>
    <author>tc={AA465187-561D-4A85-9E2B-76EFF63E3F62}</author>
    <author>tc={97265638-CFB3-4140-9635-F7216848D037}</author>
    <author>tc={68335174-85FC-4DAC-87F6-2158955A4C3E}</author>
    <author>tc={CCC7EBCE-0AF9-442D-94BF-5209DA209E94}</author>
    <author>tc={89C1609E-678A-4F0E-8357-6607BC7FAE88}</author>
    <author>tc={003AC75A-642E-41D8-A757-BCE6CCFD9FDD}</author>
    <author>tc={90769627-4B9E-4B7D-B7DD-EA43B983FE96}</author>
    <author>tc={F06C0FC6-0C20-4FF0-B497-D4EBBF529B82}</author>
    <author>tc={F317B882-0934-43BC-B713-53702FE6BB4F}</author>
    <author>tc={CE5FEEA8-2D52-4C50-B5BF-A48646FE5CE5}</author>
    <author>tc={25034AB6-D69A-4217-AAE4-89CB05FA3401}</author>
    <author>tc={E27B05D3-0149-45F9-8F42-D6DCA17F351A}</author>
    <author>tc={06D44604-94C2-416A-9D9C-66CC92FD4219}</author>
    <author>tc={061D23CA-C384-417F-AF46-D3EF4A7900D1}</author>
    <author>tc={5AF5809C-18F5-4766-95C5-7156E2DA536D}</author>
    <author>tc={F3D95E88-B0F7-49EF-9B52-AB08B8821889}</author>
    <author>tc={9A2C36AD-04FF-4028-A298-F95FCC59E055}</author>
    <author>tc={7B40732A-3F37-4DFA-9A1A-0C6EFE03CBFE}</author>
    <author>tc={4A51CCE5-7159-4AB4-B9A9-51504D4B89AD}</author>
    <author>tc={73CC19FC-AD11-4E8C-9A8E-42413F222C87}</author>
    <author>tc={1135EC53-0AC5-42D9-9914-7A1330E6627D}</author>
    <author>tc={72C55D32-30B5-4D9B-BCF0-29C2280FF773}</author>
    <author>tc={67C90424-92D3-4F32-A116-CF3B87B55386}</author>
    <author>tc={1316DAC4-EEDF-49E2-A557-DC5E2AB852FD}</author>
    <author>tc={FDB9F45D-C8B1-44ED-AFF7-19F3B632FF5A}</author>
    <author>tc={80190B7B-9D6E-4EC6-B619-0D31D351FF9D}</author>
    <author>tc={E8C9DCCB-57BF-4B76-93B8-3270223DE648}</author>
    <author>tc={788BF8E6-D50B-4050-A3D4-9600B5146FC3}</author>
    <author>tc={3690B847-7172-459A-9746-C63B8814AE45}</author>
    <author>tc={B1F9AD5C-1A9C-479C-8BB7-4490DFF6E0D3}</author>
    <author>tc={F4AE085A-9356-45A1-9653-1CFA081D0888}</author>
  </authors>
  <commentList>
    <comment ref="AUI7" authorId="0" shapeId="0" xr:uid="{F7247D35-94FB-47E1-AA6A-7A242E71E55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HKD Từ Thị Nhung
</t>
        </r>
      </text>
    </comment>
    <comment ref="AVC7" authorId="0" shapeId="0" xr:uid="{7DFDC284-9F1F-44DC-AA9F-087699FFF59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Chí Bảo + An Hưng</t>
        </r>
      </text>
    </comment>
    <comment ref="AVU7" authorId="0" shapeId="0" xr:uid="{6463DDB6-665F-4A1F-AEDA-781D5E4535C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An Hưng anh Thạch đã ký duyệt giá 16.000
NCC Nguyễn Linh Tâm mua giá 16.200 anh Thạch đã duyệt qua mail </t>
        </r>
      </text>
    </comment>
    <comment ref="AVW7" authorId="0" shapeId="0" xr:uid="{99FE81BD-D598-4CED-AC31-FA768557050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HKD Từ Thị Nhung và Quang Anh anh Thạch đã duyệt giá 16.000</t>
        </r>
      </text>
    </comment>
    <comment ref="AVY7" authorId="0" shapeId="0" xr:uid="{FC9E8058-C63E-47C3-8B32-37F46E5C8C5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An Hưng anh Thạch đã duyệt giá 16.000</t>
        </r>
      </text>
    </comment>
    <comment ref="AWG7" authorId="0" shapeId="0" xr:uid="{1723D812-5DB4-4A0B-B239-52E99C0387D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đã duyệt giá Quang Chí Bảo</t>
        </r>
      </text>
    </comment>
    <comment ref="AWK7" authorId="0" shapeId="0" xr:uid="{1068FF8E-082D-4BAB-9B53-6C3C5D40C86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đã duyệt giá NCC Nguyễn Linh Tâm (Kiên Cường)</t>
        </r>
      </text>
    </comment>
    <comment ref="AXT7" authorId="0" shapeId="0" xr:uid="{0AFDB680-9694-4100-8171-E0A01B433FA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Ký duyệt NCC Quang Chí Bảo</t>
        </r>
      </text>
    </comment>
    <comment ref="AXV7" authorId="0" shapeId="0" xr:uid="{786AB57D-95CC-4D13-B231-82F10A0B3C7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Ký duyệt NCC An Hưng</t>
        </r>
      </text>
    </comment>
    <comment ref="AXY7" authorId="0" shapeId="0" xr:uid="{63DA6FFF-3ABB-4110-B837-73B340ABA3A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đã ký duyệt NCC Quang Chí Bảo 16.800</t>
        </r>
      </text>
    </comment>
    <comment ref="AZI7" authorId="0" shapeId="0" xr:uid="{E417D792-3DFA-4ACD-A61E-F9BD4329010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Quang Chiến mua giá 16.200 + 2.5% hỗ trợ xuất hóa đơn</t>
        </r>
      </text>
    </comment>
    <comment ref="AZO7" authorId="0" shapeId="0" xr:uid="{E20095D1-9387-4FD9-9FA4-58E0AB850AC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An Hưng: đang trình ký anh Thạch</t>
        </r>
      </text>
    </comment>
    <comment ref="AZQ7" authorId="0" shapeId="0" xr:uid="{E4FD6071-0B07-4D29-A4CB-A8ED2E3FEBF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An Hưng: đang trình ký anh Thạch
NCC Nguyễn Văn Thảo + 2.5% hỗ trợ xuất hóa đơn</t>
        </r>
      </text>
    </comment>
    <comment ref="AZW7" authorId="0" shapeId="0" xr:uid="{051F5EF0-D9EC-4CC9-859A-492DEA95EB6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Quang Chí Bảo: Anh Thạch đã duyệt giá</t>
        </r>
      </text>
    </comment>
    <comment ref="BAA7" authorId="0" shapeId="0" xr:uid="{1549F8BB-0D66-4744-B36C-F61084CE23F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Quang Chiến mua 16.400đ + 2.5% hỗ trợ xuất hóa đơn</t>
        </r>
      </text>
    </comment>
    <comment ref="BAC7" authorId="0" shapeId="0" xr:uid="{BC06564F-1C77-46B3-9193-789C2C9B190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Quang Chí Bảo: Anh Thạch đã duyệt giá</t>
        </r>
      </text>
    </comment>
    <comment ref="BAI7" authorId="0" shapeId="0" xr:uid="{E062A378-DA57-4EB0-A5FD-EBF1CFEA9E9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Quang Chí Bảo: Anh Thạch đã duyệt giá</t>
        </r>
      </text>
    </comment>
    <comment ref="BAM7" authorId="0" shapeId="0" xr:uid="{31FF29F2-519D-4C0B-B894-6D7FB821DE6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Quang Chí Bảo: Anh Thạch đã duyệt giá</t>
        </r>
      </text>
    </comment>
    <comment ref="BBC7" authorId="0" shapeId="0" xr:uid="{AA411255-EA05-418F-9309-E480DF58BD3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Quang Chiến: 16.400 + 2.5% xuất hóa đơn</t>
        </r>
      </text>
    </comment>
    <comment ref="ASX8" authorId="0" shapeId="0" xr:uid="{2F795F48-261E-4DD8-A710-1AB7FF95221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SZ8" authorId="0" shapeId="0" xr:uid="{646A6D6D-6AD7-42EB-A5C2-3445B97A7F0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B8" authorId="0" shapeId="0" xr:uid="{F1D290F4-E37D-43C2-A144-5EAEDAD40BE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D8" authorId="0" shapeId="0" xr:uid="{56EC2824-F49B-4209-B6DE-451C15842F1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F8" authorId="0" shapeId="0" xr:uid="{764EDECE-BBAA-4AC7-95BB-3D37DE30360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H8" authorId="0" shapeId="0" xr:uid="{3BE048BF-1BF2-41B9-B196-107E055C6AF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J8" authorId="0" shapeId="0" xr:uid="{E36B672A-DC78-45E4-A131-F1979A1CABD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L8" authorId="0" shapeId="0" xr:uid="{FD715E0C-ABA2-484C-8621-A5870977C48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N8" authorId="0" shapeId="0" xr:uid="{F8B978B4-FE34-46AB-8FE9-AC7E8C0D0A3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P8" authorId="0" shapeId="0" xr:uid="{63CC5B14-29C8-4D00-AE58-91C324FF5BE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</t>
        </r>
      </text>
    </comment>
    <comment ref="ATR8" authorId="0" shapeId="0" xr:uid="{8712A93E-8891-4F06-B925-1E5C58876D8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TT8" authorId="0" shapeId="0" xr:uid="{4815F68E-544D-4E4B-B40C-B0660BBBEE3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TV8" authorId="0" shapeId="0" xr:uid="{040F9090-F5A6-4FAF-A3AD-B772D199F0E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TX8" authorId="0" shapeId="0" xr:uid="{FFECC7B1-3B0D-4740-AF9B-6BAAB4DD204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TZ8" authorId="0" shapeId="0" xr:uid="{E124E34F-E564-4B2C-8C9C-8350A9EADCA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UB8" authorId="0" shapeId="0" xr:uid="{CFDC0500-BC41-4889-9CCB-6044DE90621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UD8" authorId="0" shapeId="0" xr:uid="{D215312E-2C42-4021-98BC-A053B91E87A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UF8" authorId="0" shapeId="0" xr:uid="{ABAAAAD9-25A8-4208-8B61-A2120C3277C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UH8" authorId="0" shapeId="0" xr:uid="{6B114E60-38D7-4688-B0A4-A48405939BE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UJ8" authorId="0" shapeId="0" xr:uid="{16244EEE-01A8-4E59-84A5-464E5767327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UL8" authorId="0" shapeId="0" xr:uid="{7D47C336-3F55-431E-B1AA-36A90C47FC7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UN8" authorId="0" shapeId="0" xr:uid="{37096882-7050-4485-BEFB-3738563A487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UP8" authorId="0" shapeId="0" xr:uid="{E0757AAD-F031-4E1F-B839-6ED7620E3B7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tăng hỗ trợ 200đ, Khánh Nga tăng 100đ
Từ 17.500 tăng lên 17.700</t>
        </r>
      </text>
    </comment>
    <comment ref="AWT8" authorId="0" shapeId="0" xr:uid="{BDD11F92-D8EB-46A8-9FE8-F1D6ADB3BDE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WV8" authorId="0" shapeId="0" xr:uid="{296CA71B-EB31-4D1E-89C4-578D77A291A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WX8" authorId="0" shapeId="0" xr:uid="{AD9FD93B-6DA5-42A6-9D6A-54345C8A797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WZ8" authorId="0" shapeId="0" xr:uid="{1235642F-A28B-44D2-BAAC-6362561A7B9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B8" authorId="0" shapeId="0" xr:uid="{F611D223-CA2C-4A99-BFA3-1D81828F206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D8" authorId="0" shapeId="0" xr:uid="{F0FBBCD2-0B32-4AB5-B610-BA68D512DB0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F8" authorId="0" shapeId="0" xr:uid="{0CA68954-1676-4A77-AF6B-FAE846ADCA1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H8" authorId="0" shapeId="0" xr:uid="{F01B222A-9A6A-4881-AD2E-90396D0851F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J8" authorId="0" shapeId="0" xr:uid="{F4108006-1F81-4AF7-A3E1-C160F18C7FA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L8" authorId="0" shapeId="0" xr:uid="{EDC66F8A-D0C3-4D43-8717-9DE889B2E56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N8" authorId="0" shapeId="0" xr:uid="{50F5A060-2BA6-47C0-81A5-569D612F095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P8" authorId="0" shapeId="0" xr:uid="{26DD1736-F5E4-4667-9327-4796D8A2089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R8" authorId="0" shapeId="0" xr:uid="{B677B786-59C2-4A8E-A5AD-5540D584754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T8" authorId="0" shapeId="0" xr:uid="{AC70293E-7AD1-47D8-ADB2-78D35E48AEA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V8" authorId="0" shapeId="0" xr:uid="{EFBCB378-68A5-4447-865C-9BBF7E18973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X8" authorId="0" shapeId="0" xr:uid="{82D21419-3463-4C12-86CC-AE93B758261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XZ8" authorId="0" shapeId="0" xr:uid="{890C4CD1-6958-4C73-B097-C741B19300B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B8" authorId="0" shapeId="0" xr:uid="{AE2A6238-1578-4DEE-B4F0-3382F413569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D8" authorId="0" shapeId="0" xr:uid="{F50906EC-562A-4916-A156-AA40054E4F6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F8" authorId="0" shapeId="0" xr:uid="{2B8E134B-24B1-45A6-9848-5A5E2164E34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H8" authorId="0" shapeId="0" xr:uid="{B954CCDD-201C-49F8-882C-231DB68A72D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J8" authorId="0" shapeId="0" xr:uid="{AD50CD36-455D-4165-89C7-1EBC5D768B5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L8" authorId="0" shapeId="0" xr:uid="{99B1ABF2-D62F-485B-9EE6-F62CEC80C0C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N8" authorId="0" shapeId="0" xr:uid="{9DE22F74-5619-4E3C-8B0D-BD098B95668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P8" authorId="0" shapeId="0" xr:uid="{C9943EEB-CC95-4AA8-AC21-19136E6A6AD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R8" authorId="0" shapeId="0" xr:uid="{A80AEEFD-1EE8-417F-857A-C8E93B29488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T8" authorId="0" shapeId="0" xr:uid="{888E4003-CCC5-4FC3-B2C8-F614717EA3D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V8" authorId="0" shapeId="0" xr:uid="{87BF5BCD-9B64-4FE1-AC9B-568BFC4E8CE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X8" authorId="0" shapeId="0" xr:uid="{113A63BC-957E-436D-B7AC-95B7910BF8C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YZ8" authorId="0" shapeId="0" xr:uid="{91AF1E39-99E6-4D67-80EB-D06C3794C8B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B8" authorId="0" shapeId="0" xr:uid="{F23BF913-2DBE-452C-A21B-CC20EFF3EF6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D8" authorId="0" shapeId="0" xr:uid="{BBFF9178-CE5D-4643-87B6-0764D7DAA3B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F8" authorId="0" shapeId="0" xr:uid="{79ED1FF8-2F46-439C-91A4-8594E8CBFAA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H8" authorId="0" shapeId="0" xr:uid="{68626D00-D4E0-4ED6-AF83-DB14471BA82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J8" authorId="0" shapeId="0" xr:uid="{F251AD27-8559-4E92-917C-3C8510C9BE1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L8" authorId="0" shapeId="0" xr:uid="{D243802D-9B20-4974-AA7A-3CCB3EBED22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N8" authorId="0" shapeId="0" xr:uid="{8524E022-8E1D-415D-BE87-D092EFAC25B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P8" authorId="0" shapeId="0" xr:uid="{BB4CDDD3-42F8-46C2-BD90-B05E8664C9F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R8" authorId="0" shapeId="0" xr:uid="{0CDD9380-489D-4BAE-8450-207FCD66D1C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T8" authorId="0" shapeId="0" xr:uid="{1F13C585-5607-4DA9-A8D2-1630A7851A6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V8" authorId="0" shapeId="0" xr:uid="{90F52493-BAE1-42AF-9578-EBDF54FA4EC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X8" authorId="0" shapeId="0" xr:uid="{B308CBDF-585D-4F9B-8CE9-FF1947ACF8D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ZZ8" authorId="0" shapeId="0" xr:uid="{DD2EB64C-54D4-497E-8B07-CDA61779E86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B8" authorId="0" shapeId="0" xr:uid="{37D7C254-B51A-4A6E-B313-D917A114D96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D8" authorId="0" shapeId="0" xr:uid="{BB9C2B48-892A-4BB2-9669-475F1C623BC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F8" authorId="0" shapeId="0" xr:uid="{DAF2469A-9A1C-40E5-9274-C01050B3E94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H8" authorId="0" shapeId="0" xr:uid="{92D05D88-9E65-485B-A9F6-B2AC92B8C60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J8" authorId="0" shapeId="0" xr:uid="{13DB5555-1799-4992-B680-EA9B3D3BAF2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L8" authorId="0" shapeId="0" xr:uid="{F3A6FD0B-DADB-47B0-BA7A-205FBD08788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N8" authorId="0" shapeId="0" xr:uid="{13D237DD-358D-47CF-8560-24D3204AEC6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P8" authorId="0" shapeId="0" xr:uid="{883C7808-B967-43B5-93B5-90CE2E62EF1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R8" authorId="0" shapeId="0" xr:uid="{5B1B5F85-EF5F-4DD6-9E69-A097A2F60C6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T8" authorId="0" shapeId="0" xr:uid="{BDE8CE30-DBD7-4C80-96AB-7580210C5BD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V8" authorId="0" shapeId="0" xr:uid="{EF725205-E671-4968-8282-6FC6997CC2A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X8" authorId="0" shapeId="0" xr:uid="{24D83FB3-2A5B-4700-8458-53D3B13321E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AZ8" authorId="0" shapeId="0" xr:uid="{F453A640-2E57-4C06-A999-51E82821253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BB8" authorId="0" shapeId="0" xr:uid="{A60BC526-9BF7-4775-843E-115E36BD595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BD8" authorId="0" shapeId="0" xr:uid="{2FEA236F-6840-48C2-B611-9A9AB4AA1DD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BF8" authorId="0" shapeId="0" xr:uid="{6BAA0DA4-C2F6-40C2-85EE-4CC17996235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BH8" authorId="0" shapeId="0" xr:uid="{C21F2BB9-4FF4-4F18-9C35-D539243B627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BBJ8" authorId="0" shapeId="0" xr:uid="{17227293-E72B-4D26-A008-C4F9FCF747B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 + 1.200, Khánh Nga: + 1.100, Đồng Lâm: + 1.000</t>
        </r>
      </text>
    </comment>
    <comment ref="ASX9" authorId="0" shapeId="0" xr:uid="{E453C742-C90D-497D-B96E-6E520C799DB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SZ9" authorId="0" shapeId="0" xr:uid="{EEEACC23-FF61-461C-BEC3-A099191437B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B9" authorId="0" shapeId="0" xr:uid="{CF2FA96C-C7AC-4892-A70A-762C9872F43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D9" authorId="0" shapeId="0" xr:uid="{38934F7F-8E2E-48DE-8E0D-502FDA22107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F9" authorId="0" shapeId="0" xr:uid="{5CF67194-A1A0-4042-BAC5-51755393CD8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H9" authorId="0" shapeId="0" xr:uid="{BC6C898B-D8CA-41AC-A69A-9FF466EC182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J9" authorId="0" shapeId="0" xr:uid="{C1D3C021-FBFB-4DA5-BCF5-4DC91D38741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L9" authorId="0" shapeId="0" xr:uid="{7801CB34-87C8-4CA9-8BCD-EDBC9EC8736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N9" authorId="0" shapeId="0" xr:uid="{1B830680-5973-4CCA-9818-9F9B92AF3C1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P9" authorId="0" shapeId="0" xr:uid="{B60D080E-1485-4119-992F-43EF8E7A5A4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R9" authorId="0" shapeId="0" xr:uid="{8EC36551-9606-4C58-A775-D005ED46461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T9" authorId="0" shapeId="0" xr:uid="{AC2D09EB-564F-4AB9-A65F-9E53F12E574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V9" authorId="0" shapeId="0" xr:uid="{74BDE867-829D-4F53-AB41-179215D1B7A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X9" authorId="0" shapeId="0" xr:uid="{ADF1F749-F594-4C3E-9AB1-7D7071C84D2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TZ9" authorId="0" shapeId="0" xr:uid="{D0EE802A-3804-46CD-9EB9-D383D633DC6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UB9" authorId="0" shapeId="0" xr:uid="{40028B9E-B1D2-40C5-A037-94DF29C8694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UD9" authorId="0" shapeId="0" xr:uid="{FB03F8D2-2135-49EF-AFD0-123A4D2F86D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UF9" authorId="0" shapeId="0" xr:uid="{3321CA3D-C3A3-4841-AC0B-B462AA6F65C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UH9" authorId="0" shapeId="0" xr:uid="{E38A7E91-A748-4A33-B497-91419B5ACC9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UI9" authorId="0" shapeId="0" xr:uid="{A3F55089-3E67-417B-9F6E-F02BDE52115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J9" authorId="0" shapeId="0" xr:uid="{662F9282-A108-4096-9459-DCFE43D3E31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UL9" authorId="0" shapeId="0" xr:uid="{F1E4FEDA-2EEA-4D5C-9997-D024B2B03DC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UN9" authorId="0" shapeId="0" xr:uid="{67C2AD18-D40A-4C36-A582-F97E5E111B9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UP9" authorId="0" shapeId="0" xr:uid="{41ADEE2A-8ACC-4D00-A638-DB9839773D1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
</t>
        </r>
      </text>
    </comment>
    <comment ref="AWA9" authorId="0" shapeId="0" xr:uid="{9D074737-E72F-4450-9057-81AD3951CF7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Sơn Trung Thành đã được duyệt giá 15.500</t>
        </r>
      </text>
    </comment>
    <comment ref="AWC9" authorId="0" shapeId="0" xr:uid="{EB74B19A-A4A3-4A63-8AB0-DFB717B73A1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2.5% xuất hóa đơn </t>
        </r>
      </text>
    </comment>
    <comment ref="AXT9" authorId="0" shapeId="0" xr:uid="{7AE5E4C1-93ED-4778-940B-0A55F7A3F82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ký duyệt NCC Tấn Phát</t>
        </r>
      </text>
    </comment>
    <comment ref="AXY9" authorId="0" shapeId="0" xr:uid="{A7AFC3DA-0AA7-41FD-8900-65944FDA5B6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đã ký duyệt NCC Tấn Phát 15.700</t>
        </r>
      </text>
    </comment>
    <comment ref="AYI9" authorId="0" shapeId="0" xr:uid="{996B5C07-03C6-4C30-9869-3EBACFC63B5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đã ký duyệt NCC Tấn Phát giá 15.800</t>
        </r>
      </text>
    </comment>
    <comment ref="BAA9" authorId="0" shapeId="0" xr:uid="{A8B17C2C-D354-47F7-B784-71A6243ACD2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Quang Chiến hỗ trợ 2.5% xuất hóa đơn</t>
        </r>
      </text>
    </comment>
    <comment ref="BBC9" authorId="0" shapeId="0" xr:uid="{E52AD583-2AB4-41EB-98E0-F70E99A5421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2.5% xuất hóa đơn</t>
        </r>
      </text>
    </comment>
    <comment ref="ASX12" authorId="0" shapeId="0" xr:uid="{56C29231-1281-4C23-A8EC-2640C04A338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SZ12" authorId="0" shapeId="0" xr:uid="{AAAC229E-AF77-4BC9-92BE-393785736F2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B12" authorId="0" shapeId="0" xr:uid="{7E7701F2-4ED8-4F1D-9A93-7996F6A875E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D12" authorId="0" shapeId="0" xr:uid="{7B2EC194-2F5C-49C9-8A8C-3ECB309B7F5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F12" authorId="0" shapeId="0" xr:uid="{6028B422-FB1E-4688-A409-2AD2433E4DE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H12" authorId="0" shapeId="0" xr:uid="{695365FC-B14E-4A23-8C34-02B54C1E46F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J12" authorId="0" shapeId="0" xr:uid="{46DDC824-6BDD-4E77-AF3E-1B878600507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L12" authorId="0" shapeId="0" xr:uid="{2E554F78-9803-4715-BFF7-A07DD32A335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N12" authorId="0" shapeId="0" xr:uid="{72FA82BD-C20C-428C-9FCC-022A872360D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P12" authorId="0" shapeId="0" xr:uid="{ACDC9363-B32E-4D71-B05E-8A74D45FB34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R12" authorId="0" shapeId="0" xr:uid="{0006FDB5-B251-46A3-BB69-C721BDA424F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T12" authorId="0" shapeId="0" xr:uid="{6A764B12-DEA1-4978-AF76-9848DF3A6B6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V12" authorId="0" shapeId="0" xr:uid="{FBC3A80D-FEFE-47F0-AEE9-931583FFBAD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X12" authorId="0" shapeId="0" xr:uid="{4E6443FC-12C7-446C-A743-11A9726DBF6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Z12" authorId="0" shapeId="0" xr:uid="{BCBF500A-1AA5-4008-9676-AA558F8C6A6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B12" authorId="0" shapeId="0" xr:uid="{D2157DA3-5839-4E3A-B00D-49B3AF2847E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D12" authorId="0" shapeId="0" xr:uid="{6F8C9A94-5216-4335-B1A1-B879C963D4F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F12" authorId="0" shapeId="0" xr:uid="{00E8437D-A2DE-472B-9BC3-3D6065DA5AD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H12" authorId="0" shapeId="0" xr:uid="{5068E0EA-8796-4968-A666-01BF2FCC637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J12" authorId="0" shapeId="0" xr:uid="{BEBF634B-09BC-4523-995C-75C62A74BDC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L12" authorId="0" shapeId="0" xr:uid="{ADB05595-EF3B-4131-A311-1D5ED00AC3F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N12" authorId="0" shapeId="0" xr:uid="{7132CA72-10ED-470D-8FE0-9E6D7971234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P12" authorId="0" shapeId="0" xr:uid="{53E0923A-8F52-46AE-9BA7-CF6E6EE0CA2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VC12" authorId="0" shapeId="0" xr:uid="{B94DA465-629B-44E9-8003-DB059EC159D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E12" authorId="0" shapeId="0" xr:uid="{863C4C15-A8AD-41FC-9E17-9E981C1851C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G12" authorId="0" shapeId="0" xr:uid="{D6790426-F2C1-428F-86CA-F4670CC3AF5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I12" authorId="0" shapeId="0" xr:uid="{19C173FD-0663-4F67-91AE-73DAD41CE43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K12" authorId="0" shapeId="0" xr:uid="{6656330D-982A-47FE-8902-2607EB6BBFE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O12" authorId="0" shapeId="0" xr:uid="{DBC61803-0F22-4B2B-8123-2E1B17D5C01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S12" authorId="0" shapeId="0" xr:uid="{EFC5FF66-A0C5-450A-9577-DAA2B631894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U12" authorId="0" shapeId="0" xr:uid="{7266B8A5-625C-4363-B527-8916BECE2A9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S13" authorId="0" shapeId="0" xr:uid="{0BC1296C-5414-430B-90E4-902F69C4A58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đã ký duyệt NCC Quang Anh</t>
        </r>
      </text>
    </comment>
    <comment ref="AVY13" authorId="0" shapeId="0" xr:uid="{D6F6A66C-A828-44EE-8869-A8F25103870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Quang Anh anh Thạch đã duyệt giá</t>
        </r>
      </text>
    </comment>
    <comment ref="AWE13" authorId="0" shapeId="0" xr:uid="{5C484FB4-F8D9-491B-AD2C-FCBCE20F855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Anh Thạch đã duyệt giá NCC Quang Anh</t>
        </r>
      </text>
    </comment>
    <comment ref="AUU14" authorId="0" shapeId="0" xr:uid="{C38B56E9-4B3D-47C7-8E1B-A7A2C178D64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C14" authorId="0" shapeId="0" xr:uid="{6A6B1DAA-E0C1-4491-B271-FC098FFF4AC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Q14" authorId="0" shapeId="0" xr:uid="{21616485-CF14-43A9-82D3-6D1D4B0A351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S14" authorId="0" shapeId="0" xr:uid="{B4173651-A330-4D8A-BC37-ACE6E631BB3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Y14" authorId="0" shapeId="0" xr:uid="{701B646E-13E6-4658-B894-0EA2DE1516B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SX15" authorId="0" shapeId="0" xr:uid="{960E1FAF-901E-41E4-BA61-E7E56053684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SZ15" authorId="0" shapeId="0" xr:uid="{79B76048-4D20-4B39-8C83-2886AC2EC5F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B15" authorId="0" shapeId="0" xr:uid="{7A1DCADA-E492-4D25-94D7-EBE1A1894C7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D15" authorId="0" shapeId="0" xr:uid="{34D050C3-757E-4357-9CB5-BDE625A8B5A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F15" authorId="0" shapeId="0" xr:uid="{8195A9C8-0FE6-4139-AA11-E8BFDE6044E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H15" authorId="0" shapeId="0" xr:uid="{4A314FB4-62D8-4743-A838-BF8B52C53C7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J15" authorId="0" shapeId="0" xr:uid="{ED287726-0553-433C-B531-A7029D7E79A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L15" authorId="0" shapeId="0" xr:uid="{5352E2E7-0015-42E0-94D6-866963C6B9A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N15" authorId="0" shapeId="0" xr:uid="{594B9BFF-500E-47C7-AC61-37E0BCB35E6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P15" authorId="0" shapeId="0" xr:uid="{12D589A8-F8CC-4F29-8A7C-95A9A63437F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R15" authorId="0" shapeId="0" xr:uid="{9CBD5CB3-CB82-417D-B2BA-FFE82306DFA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T15" authorId="0" shapeId="0" xr:uid="{2647571C-E872-4707-9728-5A8CB2F6006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V15" authorId="0" shapeId="0" xr:uid="{C6429CBB-D0BE-450C-AA2F-15134288C2F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X15" authorId="0" shapeId="0" xr:uid="{FC7B8333-3022-4B04-942E-A7084202B11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TZ15" authorId="0" shapeId="0" xr:uid="{B54E39E7-DDCC-4A1F-A16D-AC44BAEA741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B15" authorId="0" shapeId="0" xr:uid="{AF3D3EB3-012F-443D-81FA-ED91B535423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D15" authorId="0" shapeId="0" xr:uid="{260B4D2D-73A9-4558-A376-76BDCCCFE76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F15" authorId="0" shapeId="0" xr:uid="{A8C9CC2F-4DC4-474E-B20B-F1CFB1E6659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H15" authorId="0" shapeId="0" xr:uid="{ED51CCA8-A06C-4017-B8D7-64039B01D84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J15" authorId="0" shapeId="0" xr:uid="{1BDA344C-6E09-4080-9007-7C683478017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L15" authorId="0" shapeId="0" xr:uid="{313E9237-0A84-4990-86FB-0EE30A7B4DE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N15" authorId="0" shapeId="0" xr:uid="{00EEA146-E157-4D2C-BF13-B626DA7760B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P15" authorId="0" shapeId="0" xr:uid="{93761819-A7AF-41DF-B0A8-987357FE6EE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thêm 1.500đ so với bảng trình duyệt đã hỗ trợ 500đ</t>
        </r>
      </text>
    </comment>
    <comment ref="AUR15" authorId="0" shapeId="0" xr:uid="{DCD5A5A8-258E-49B5-AAE0-8074678E8E9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UT15" authorId="0" shapeId="0" xr:uid="{727F9896-0405-4BA2-BDA3-D7E5C954164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UU15" authorId="0" shapeId="0" xr:uid="{27F4C8E7-A4F9-4C56-96BB-920AAEDE48A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UV15" authorId="0" shapeId="0" xr:uid="{111079F5-25B1-47A1-817E-B8A11B25ED9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UX15" authorId="0" shapeId="0" xr:uid="{9CDC591A-2908-4015-824B-08F9EFAED36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UZ15" authorId="0" shapeId="0" xr:uid="{BEE54168-EE44-4BA5-83CD-A7A66AB7140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B15" authorId="0" shapeId="0" xr:uid="{60489BC7-6AA1-422E-BCC1-8BED817DA33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D15" authorId="0" shapeId="0" xr:uid="{83A02CD4-8024-41F2-A9F1-4FC05B52464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F15" authorId="0" shapeId="0" xr:uid="{8C5BCB5D-4479-4B7D-AF24-46F5A1600F1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H15" authorId="0" shapeId="0" xr:uid="{299A45A7-BC1E-4FAA-8755-B443BC6E623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J15" authorId="0" shapeId="0" xr:uid="{A84DF915-18CD-4899-B1F1-EF8BAB095B1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L15" authorId="0" shapeId="0" xr:uid="{2BB8877E-55A8-4D6E-9D6F-A311683A9BD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N15" authorId="0" shapeId="0" xr:uid="{E5AFD066-F29F-41C1-B5CE-F888B894B6D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P15" authorId="0" shapeId="0" xr:uid="{1C4E0844-FB2E-43D0-B935-A8A2857A6CB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Q15" authorId="0" shapeId="0" xr:uid="{61218EF4-60FA-43A3-BDB4-0196345DA3B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R15" authorId="0" shapeId="0" xr:uid="{5FF4F12A-8C29-4091-86D3-00AA2E9A40C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S15" authorId="0" shapeId="0" xr:uid="{4E0AFD2D-CFD9-41CC-B1CA-78C631A8167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+1.700đ hỗ trợ</t>
        </r>
      </text>
    </comment>
    <comment ref="AVT15" authorId="0" shapeId="0" xr:uid="{E4D3872C-15E1-4052-A344-540952DE872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V15" authorId="0" shapeId="0" xr:uid="{D8E9B700-640B-4D0B-AF97-C7C727C49D0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X15" authorId="0" shapeId="0" xr:uid="{D77A9C1C-7CE5-4276-8BAE-DF78B6AFD84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VZ15" authorId="0" shapeId="0" xr:uid="{4098CFB9-C8F1-43D6-B0A4-91024BD2065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B15" authorId="0" shapeId="0" xr:uid="{01A466A2-2344-4658-AC1E-35B42A90898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D15" authorId="0" shapeId="0" xr:uid="{204A614D-5BB3-4467-ABEF-B52B0E57975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F15" authorId="0" shapeId="0" xr:uid="{399FE3A5-1FA8-4C31-BA48-5BE7A5D8C78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H15" authorId="0" shapeId="0" xr:uid="{A4F45ED3-0EA9-4CE6-A50E-AB723735F1E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J15" authorId="0" shapeId="0" xr:uid="{E0795BB4-6669-43F4-A168-00284A4167B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L15" authorId="0" shapeId="0" xr:uid="{5DCBBE6A-850F-4BDE-932B-AC11387994F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N15" authorId="0" shapeId="0" xr:uid="{34EB9B96-FE36-4210-B596-73CD51182AD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P15" authorId="0" shapeId="0" xr:uid="{59020414-8AC8-412E-BFBA-D4B9E5C4212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R15" authorId="0" shapeId="0" xr:uid="{15E44DC1-E5BB-4CF6-A669-FD0E39A42C8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trạm hỗ trợ 1.700
</t>
        </r>
      </text>
    </comment>
    <comment ref="AWT15" authorId="0" shapeId="0" xr:uid="{75EA55DC-EB52-4DB3-844B-8A03D7AA66E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WV15" authorId="0" shapeId="0" xr:uid="{21A344D7-E026-4353-B529-73515F17F26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WX15" authorId="0" shapeId="0" xr:uid="{C5DE629D-A92F-4174-ABB3-D875D7F670E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WZ15" authorId="0" shapeId="0" xr:uid="{85EDED69-7C10-4EEF-B392-32B160134C9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B15" authorId="0" shapeId="0" xr:uid="{0DDD4FDF-C1B3-4264-B4F9-6C5562D0AFC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D15" authorId="0" shapeId="0" xr:uid="{BD7BA10A-3D30-490A-8843-6AFE6E8EE72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F15" authorId="0" shapeId="0" xr:uid="{E6456755-1CD5-4EE8-8C92-23B47B45506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H15" authorId="0" shapeId="0" xr:uid="{8F03F8C3-3FE9-4384-96B2-B4E3D4000A1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J15" authorId="0" shapeId="0" xr:uid="{D5AA2C4D-9EB8-499F-A162-F21F5A36958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L15" authorId="0" shapeId="0" xr:uid="{5BE4D7C7-AE73-484E-BE58-4CFFC06A9F3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N15" authorId="0" shapeId="0" xr:uid="{B8597D96-1108-4C16-BC22-8C7DF844676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P15" authorId="0" shapeId="0" xr:uid="{1321A8F4-C999-4A29-95D9-7A37462D61F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Q15" authorId="0" shapeId="0" xr:uid="{80F779F1-696A-4E39-9B67-F27C299AF7B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mua NCC ngoài</t>
        </r>
      </text>
    </comment>
    <comment ref="AXR15" authorId="0" shapeId="0" xr:uid="{2994337B-6E52-4F82-8E2D-C193EC7493E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T15" authorId="0" shapeId="0" xr:uid="{FD19C20B-394A-4AF1-B95A-8E07B8DBC1E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V15" authorId="0" shapeId="0" xr:uid="{E0941E12-7EAE-4FFE-86E1-8B5E8D62017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X15" authorId="0" shapeId="0" xr:uid="{2800828E-9B00-4AF1-B0DA-28188E30289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XZ15" authorId="0" shapeId="0" xr:uid="{A2471263-EF21-409A-A5FD-C2D8FB0680F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B15" authorId="0" shapeId="0" xr:uid="{B62F91C3-2910-41A2-8D9F-45D9763AF70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D15" authorId="0" shapeId="0" xr:uid="{B9F53E41-DF29-4593-B277-3443B57D313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F15" authorId="0" shapeId="0" xr:uid="{D2ECE326-A367-4321-B9C5-6266F512B93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H15" authorId="0" shapeId="0" xr:uid="{07B5CB5B-E9B4-448E-9B96-E3E8EA4040E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J15" authorId="0" shapeId="0" xr:uid="{E8E2A196-3596-49D3-BF20-1B99DCE582B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L15" authorId="0" shapeId="0" xr:uid="{9663F320-1D36-4832-BCF4-A1A2ACEAEA8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N15" authorId="0" shapeId="0" xr:uid="{CAB2F951-93E5-4485-BF43-C68CC0EF3E1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P15" authorId="0" shapeId="0" xr:uid="{94E66577-A378-470C-80E2-AF13BD3C773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R15" authorId="0" shapeId="0" xr:uid="{39FA1458-7A95-432C-B654-A9E852EE98D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T15" authorId="0" shapeId="0" xr:uid="{0581BEB1-EC92-4852-8089-2F33DCE08A1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V15" authorId="0" shapeId="0" xr:uid="{FF9FF80A-F6CA-47D3-9D2A-9912CB9F231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X15" authorId="0" shapeId="0" xr:uid="{D607CBDF-43C0-4481-A680-26D2856FAB4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YZ15" authorId="0" shapeId="0" xr:uid="{34EB2B78-3758-48F5-BA66-FF45E963E06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B15" authorId="0" shapeId="0" xr:uid="{E36CFE37-5258-450C-9887-EE51A54D41E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D15" authorId="0" shapeId="0" xr:uid="{3AC8D5E8-EFCB-43D3-B887-B5CC25C61D7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F15" authorId="0" shapeId="0" xr:uid="{E4B74D69-4E0F-4EB5-8ED0-1B16E40F980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H15" authorId="0" shapeId="0" xr:uid="{34F6DFC9-326F-4636-8599-F14C2D0DDE1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J15" authorId="0" shapeId="0" xr:uid="{25FA0D6A-7459-4429-A114-A9B51B20CAF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L15" authorId="0" shapeId="0" xr:uid="{AC64DF65-C181-4EA0-8EB4-946F44E0B39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N15" authorId="0" shapeId="0" xr:uid="{5589E001-6E8E-464D-B1DC-6D179C09312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P15" authorId="0" shapeId="0" xr:uid="{9F6C554E-EE49-494B-9941-06801FDDFF8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R15" authorId="0" shapeId="0" xr:uid="{87B61408-2683-43B1-A389-2DF51CADC3B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T15" authorId="0" shapeId="0" xr:uid="{158749E3-C50C-459E-A06F-090EC51C1AB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V15" authorId="0" shapeId="0" xr:uid="{7A342AC9-A409-434F-B281-73C987F03F0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X15" authorId="0" shapeId="0" xr:uid="{6FEA2557-156A-4859-BF7C-5C0BF64B521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AZZ15" authorId="0" shapeId="0" xr:uid="{C62337DB-3BB0-48A0-B842-7004CEAD82B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B15" authorId="0" shapeId="0" xr:uid="{A787F890-44E0-4141-9B0C-452900A9ADC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D15" authorId="0" shapeId="0" xr:uid="{580C69BB-4C1A-4C3D-98EB-A8935258D60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F15" authorId="0" shapeId="0" xr:uid="{768D1798-AE3E-4E1A-BA4F-A1B8651F516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H15" authorId="0" shapeId="0" xr:uid="{05114D9D-2184-4E74-AA86-02FFA06E928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J15" authorId="0" shapeId="0" xr:uid="{E910F543-6E9C-42DC-85BA-927E23F4F70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L15" authorId="0" shapeId="0" xr:uid="{F987B5E5-6542-4588-B27B-1D53216249D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N15" authorId="0" shapeId="0" xr:uid="{38426F6C-C625-4C10-8B55-04E150CCA15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P15" authorId="0" shapeId="0" xr:uid="{4FB0E2AA-EF38-4C27-9964-90AF2B21363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R15" authorId="0" shapeId="0" xr:uid="{B906F769-8CE5-4EE6-9065-B73D5C54B6C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T15" authorId="0" shapeId="0" xr:uid="{3224BD95-51E8-4D7A-BF56-909A4007D8B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V15" authorId="0" shapeId="0" xr:uid="{86E44916-E121-427E-B58E-ADB09762293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X15" authorId="0" shapeId="0" xr:uid="{BEBAABA2-6F8C-4683-A96F-CC26E6B2EBF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Z15" authorId="0" shapeId="0" xr:uid="{D7150685-589D-4014-9793-3A014C7C351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BB15" authorId="0" shapeId="0" xr:uid="{2474BE1D-85AE-4672-8B68-F154EB0CB70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hỗ trợ trạm 2.000đ</t>
        </r>
      </text>
    </comment>
    <comment ref="BAC16" authorId="0" shapeId="0" xr:uid="{F00791E5-F9BA-4C4A-821E-11096E7A48C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nhập thử nghiệm 30 tấn chai B6.2 đã tách nhãn của trạm Đồng Lâm </t>
        </r>
      </text>
    </comment>
    <comment ref="BAD16" authorId="0" shapeId="0" xr:uid="{88691E96-FCC0-4F7B-83A3-5FA82BF4F20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E16" authorId="0" shapeId="0" xr:uid="{1B4CC83D-713E-4E0C-8606-BCF22CCB07B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nhập thử nghiệm 30 tấn chai B6.2 đã tách nhãn của trạm Đồng Lâm </t>
        </r>
      </text>
    </comment>
    <comment ref="BAH16" authorId="0" shapeId="0" xr:uid="{D398C102-5650-40BC-A0FC-9AD59732F86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I16" authorId="0" shapeId="0" xr:uid="{899E509D-F4FA-4BC0-80D2-956E4934163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nhập thử nghiệm 30 tấn chai B6.2 đã tách nhãn của trạm Đồng Lâm </t>
        </r>
      </text>
    </comment>
    <comment ref="BAJ16" authorId="0" shapeId="0" xr:uid="{5B49FB70-1648-4924-81DC-11517350A0F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L16" authorId="0" shapeId="0" xr:uid="{9113E303-AB7C-4B80-98F6-9EC16B7CF79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N16" authorId="0" shapeId="0" xr:uid="{F78FC2F6-BA0F-412D-BBF4-CBADC6E43E7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P16" authorId="0" shapeId="0" xr:uid="{B88995EA-412B-481F-957D-7412D18E498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R16" authorId="0" shapeId="0" xr:uid="{C4B9571F-5BEB-4077-8312-5160E9C80B3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T16" authorId="0" shapeId="0" xr:uid="{F53DAF40-CD64-4CB3-BA74-9471900EC14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V16" authorId="0" shapeId="0" xr:uid="{089FCD2E-C7B3-43F4-8005-E193E31CF6C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X16" authorId="0" shapeId="0" xr:uid="{A6A0E650-3277-4B6B-AB93-AFE03C96453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AZ16" authorId="0" shapeId="0" xr:uid="{ECFEF371-02E5-4144-918C-E4C8D39E4CC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BBB16" authorId="0" shapeId="0" xr:uid="{6E3939E5-C5C9-4456-BF67-8C22AFB3768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D18" authorId="1" shapeId="0" xr:uid="{A48801EC-2776-4CB5-BB54-B14B1E2023E0}">
      <text>
        <t>[Threaded comment]
Your version of Excel allows you to read this threaded comment; however, any edits to it will get removed if the file is opened in a newer version of Excel. Learn more: https://go.microsoft.com/fwlink/?linkid=870924
Comment:
    Từ tháng 6/2022 chuyển mã 150000007 sang mã 150000019 (không sử dụng mã 150000007 nữa)</t>
      </text>
    </comment>
    <comment ref="JC19" authorId="2" shapeId="0" xr:uid="{107C870A-6629-4D51-9934-317F19B32285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theo PO mở rộng T2</t>
      </text>
    </comment>
    <comment ref="JE19" authorId="3" shapeId="0" xr:uid="{90C7040A-5BB1-4510-996A-5097C1857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PO mở rộng T2</t>
      </text>
    </comment>
    <comment ref="JG19" authorId="4" shapeId="0" xr:uid="{E3ACA5B3-0CD8-453A-B80E-44AD19B1498F}">
      <text>
        <t>[Threaded comment]
Your version of Excel allows you to read this threaded comment; however, any edits to it will get removed if the file is opened in a newer version of Excel. Learn more: https://go.microsoft.com/fwlink/?linkid=870924
Comment:
    PO mở rộng T2</t>
      </text>
    </comment>
    <comment ref="PM19" authorId="5" shapeId="0" xr:uid="{DBB5E48E-E131-4C27-94CC-F01F6580C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PO tháng 5 chưa giao đủ</t>
      </text>
    </comment>
    <comment ref="JE20" authorId="6" shapeId="0" xr:uid="{D3F1FC4A-5745-45C4-AE73-EA7619E4130B}">
      <text>
        <t>[Threaded comment]
Your version of Excel allows you to read this threaded comment; however, any edits to it will get removed if the file is opened in a newer version of Excel. Learn more: https://go.microsoft.com/fwlink/?linkid=870924
Comment:
    PO mở rộng T2</t>
      </text>
    </comment>
    <comment ref="JG20" authorId="7" shapeId="0" xr:uid="{AA465187-561D-4A85-9E2B-76EFF63E3F62}">
      <text>
        <t>[Threaded comment]
Your version of Excel allows you to read this threaded comment; however, any edits to it will get removed if the file is opened in a newer version of Excel. Learn more: https://go.microsoft.com/fwlink/?linkid=870924
Comment:
    PO mở rộng T2</t>
      </text>
    </comment>
    <comment ref="JI20" authorId="8" shapeId="0" xr:uid="{97265638-CFB3-4140-9635-F7216848D037}">
      <text>
        <t>[Threaded comment]
Your version of Excel allows you to read this threaded comment; however, any edits to it will get removed if the file is opened in a newer version of Excel. Learn more: https://go.microsoft.com/fwlink/?linkid=870924
Comment:
    PO Dũng Vân T3</t>
      </text>
    </comment>
    <comment ref="MC27" authorId="9" shapeId="0" xr:uid="{68335174-85FC-4DAC-87F6-2158955A4C3E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MG27" authorId="10" shapeId="0" xr:uid="{CCC7EBCE-0AF9-442D-94BF-5209DA209E94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MM27" authorId="11" shapeId="0" xr:uid="{89C1609E-678A-4F0E-8357-6607BC7FAE88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MS27" authorId="12" shapeId="0" xr:uid="{003AC75A-642E-41D8-A757-BCE6CCFD9FDD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JO28" authorId="13" shapeId="0" xr:uid="{90769627-4B9E-4B7D-B7DD-EA43B983FE96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JS28" authorId="14" shapeId="0" xr:uid="{F06C0FC6-0C20-4FF0-B497-D4EBBF529B82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JU28" authorId="15" shapeId="0" xr:uid="{F317B882-0934-43BC-B713-53702FE6BB4F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JW28" authorId="16" shapeId="0" xr:uid="{CE5FEEA8-2D52-4C50-B5BF-A48646FE5CE5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JY28" authorId="17" shapeId="0" xr:uid="{25034AB6-D69A-4217-AAE4-89CB05FA3401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KC28" authorId="18" shapeId="0" xr:uid="{E27B05D3-0149-45F9-8F42-D6DCA17F351A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KE28" authorId="19" shapeId="0" xr:uid="{06D44604-94C2-416A-9D9C-66CC92FD4219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KM28" authorId="20" shapeId="0" xr:uid="{061D23CA-C384-417F-AF46-D3EF4A7900D1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KO28" authorId="21" shapeId="0" xr:uid="{5AF5809C-18F5-4766-95C5-7156E2DA536D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KQ28" authorId="22" shapeId="0" xr:uid="{F3D95E88-B0F7-49EF-9B52-AB08B8821889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KS28" authorId="23" shapeId="0" xr:uid="{9A2C36AD-04FF-4028-A298-F95FCC59E055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KU28" authorId="24" shapeId="0" xr:uid="{7B40732A-3F37-4DFA-9A1A-0C6EFE03CBFE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KY28" authorId="25" shapeId="0" xr:uid="{4A51CCE5-7159-4AB4-B9A9-51504D4B89AD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A28" authorId="26" shapeId="0" xr:uid="{73CC19FC-AD11-4E8C-9A8E-42413F222C87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C28" authorId="27" shapeId="0" xr:uid="{1135EC53-0AC5-42D9-9914-7A1330E6627D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G28" authorId="28" shapeId="0" xr:uid="{72C55D32-30B5-4D9B-BCF0-29C2280FF773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I28" authorId="29" shapeId="0" xr:uid="{67C90424-92D3-4F32-A116-CF3B87B55386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K28" authorId="30" shapeId="0" xr:uid="{1316DAC4-EEDF-49E2-A557-DC5E2AB852FD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O28" authorId="31" shapeId="0" xr:uid="{FDB9F45D-C8B1-44ED-AFF7-19F3B632FF5A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U28" authorId="32" shapeId="0" xr:uid="{80190B7B-9D6E-4EC6-B619-0D31D351FF9D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W28" authorId="33" shapeId="0" xr:uid="{E8C9DCCB-57BF-4B76-93B8-3270223DE648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LY28" authorId="34" shapeId="0" xr:uid="{788BF8E6-D50B-4050-A3D4-9600B5146FC3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MA28" authorId="35" shapeId="0" xr:uid="{3690B847-7172-459A-9746-C63B8814AE45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MC28" authorId="36" shapeId="0" xr:uid="{B1F9AD5C-1A9C-479C-8BB7-4490DFF6E0D3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MG28" authorId="37" shapeId="0" xr:uid="{F4AE085A-9356-45A1-9653-1CFA081D0888}">
      <text>
        <t>[Threaded comment]
Your version of Excel allows you to read this threaded comment; however, any edits to it will get removed if the file is opened in a newer version of Excel. Learn more: https://go.microsoft.com/fwlink/?linkid=870924
Comment:
    Mua Đại Lộc</t>
      </text>
    </comment>
    <comment ref="ASS34" authorId="0" shapeId="0" xr:uid="{E5EE42ED-078C-4F4F-A82C-FC5859F73B4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ncc Tuấn Hùng</t>
        </r>
      </text>
    </comment>
    <comment ref="ASW35" authorId="0" shapeId="0" xr:uid="{60E5092A-CEF8-4B27-8EB7-8071D299AE2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phú vinh: hỗ trợ 2.5% xuất hóa đơn trực tiếp</t>
        </r>
      </text>
    </comment>
    <comment ref="AWU35" authorId="0" shapeId="0" xr:uid="{68422D0F-221A-434F-B326-838CA70A579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xuất hóa đơn trực tiếp: Phú Vinh</t>
        </r>
      </text>
    </comment>
    <comment ref="ASX53" authorId="0" shapeId="0" xr:uid="{5F135636-2BBF-4A1B-A1FB-E60F5619F19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SZ53" authorId="0" shapeId="0" xr:uid="{332CEC6C-E30C-41EC-8632-157EDE1BE76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B53" authorId="0" shapeId="0" xr:uid="{09414C0C-4E9B-4062-B32A-A3729128D11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D53" authorId="0" shapeId="0" xr:uid="{484B2F6A-8239-4AB2-80AF-7BD4CBC5D89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F53" authorId="0" shapeId="0" xr:uid="{87485AB5-38CC-47D3-8D99-3E05B943639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H53" authorId="0" shapeId="0" xr:uid="{F04F39BE-236D-4915-A8F5-CA2B1A36577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J53" authorId="0" shapeId="0" xr:uid="{0B8DECFA-A7BB-4B48-810C-62BB26DEFFC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L53" authorId="0" shapeId="0" xr:uid="{BBAFA708-2C9F-4E5B-BB86-EC637366D75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N53" authorId="0" shapeId="0" xr:uid="{144799D1-1AE3-40C2-AA7B-FC0F2F9AC7A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P53" authorId="0" shapeId="0" xr:uid="{0C5C7D08-C239-4757-A169-7CF7F893993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R53" authorId="0" shapeId="0" xr:uid="{D7FC328F-D3E6-4FC4-80AD-5891E4B48C1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T53" authorId="0" shapeId="0" xr:uid="{7CF05E3A-D26E-4D2E-90FC-C92CC6C9138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V53" authorId="0" shapeId="0" xr:uid="{2AF96D1A-A155-479E-AE6D-5ECFC715FD3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X53" authorId="0" shapeId="0" xr:uid="{C3B748DF-FD09-4B96-8E56-2A4D8BE46D0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TZ53" authorId="0" shapeId="0" xr:uid="{DF1332EB-1B9B-4286-8FAD-1D2A1DE4EC4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B53" authorId="0" shapeId="0" xr:uid="{64C269E4-C3DA-4284-A0A6-90D5171B3FE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D53" authorId="0" shapeId="0" xr:uid="{8425444C-6CCB-43EF-A28B-4663C277444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F53" authorId="0" shapeId="0" xr:uid="{250539D8-DBF2-45FA-B62D-6D0E641DC6E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H53" authorId="0" shapeId="0" xr:uid="{7AD3B2B5-2A36-457A-9220-DE9A4074FE0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J53" authorId="0" shapeId="0" xr:uid="{04300894-344B-461F-8789-A8AD9AECEBE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L53" authorId="0" shapeId="0" xr:uid="{9D4A12A3-3B84-439F-99AB-90EC178C7BA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N53" authorId="0" shapeId="0" xr:uid="{5E5F3B7E-6C49-460D-A375-0FCAAF685B0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P53" authorId="0" shapeId="0" xr:uid="{CF70C46A-E425-4C73-B768-87B8AEBBD4D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R53" authorId="0" shapeId="0" xr:uid="{BD88A921-D073-41A2-88F1-028CEB682F0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T53" authorId="0" shapeId="0" xr:uid="{95039781-0A3B-4DF4-B5F3-34E81536C84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V53" authorId="0" shapeId="0" xr:uid="{C68E8E84-6536-45CA-8604-B701FCD8057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X53" authorId="0" shapeId="0" xr:uid="{E70067C6-F66A-48BF-9612-056C4EC9352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UZ53" authorId="0" shapeId="0" xr:uid="{DBF0E9CD-E74B-4DAC-9B3A-30E6CECCF34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B53" authorId="0" shapeId="0" xr:uid="{99742BE4-274C-44BE-AED2-2047FA76839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D53" authorId="0" shapeId="0" xr:uid="{DF900F73-9D14-4D14-9974-0F2C4BDA350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F53" authorId="0" shapeId="0" xr:uid="{4C608D15-B20B-4DFA-88FC-542DF182AA7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H53" authorId="0" shapeId="0" xr:uid="{3ABAE58D-0858-4979-9DBE-B5258D6985B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J53" authorId="0" shapeId="0" xr:uid="{021258B0-5270-4C2F-99F8-451C741D5A7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L53" authorId="0" shapeId="0" xr:uid="{FE867835-F0C6-4EA4-9FAB-FB848D65BAD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N53" authorId="0" shapeId="0" xr:uid="{1177EE83-E58F-42EA-A25A-5D01F9D1DB2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P53" authorId="0" shapeId="0" xr:uid="{8024F73F-0EC5-4228-A889-84377FD2345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R53" authorId="0" shapeId="0" xr:uid="{A68D7E6C-79C8-4B0A-AECD-A72D838C024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T53" authorId="0" shapeId="0" xr:uid="{E9773DB8-8844-4152-BA5B-268763E4A7E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V53" authorId="0" shapeId="0" xr:uid="{7DEC4F9F-6880-4602-AB57-D27520DB4E1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X53" authorId="0" shapeId="0" xr:uid="{683A6F39-D2DA-4446-9090-3363F704CB2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VZ53" authorId="0" shapeId="0" xr:uid="{EE05496E-5825-496B-A58D-5CB55439878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B53" authorId="0" shapeId="0" xr:uid="{CFD3E4E1-5226-4446-AA3F-218B527BEC4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D53" authorId="0" shapeId="0" xr:uid="{9E3AACA3-19B4-414A-9FC0-608A8A5CAD5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F53" authorId="0" shapeId="0" xr:uid="{1BC06020-6C3C-4FA6-9281-7CF45C1F662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H53" authorId="0" shapeId="0" xr:uid="{C4B5C609-9862-4ECF-815B-CD135EFF228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J53" authorId="0" shapeId="0" xr:uid="{1F3CDF28-11E8-4F94-A30B-8948136540A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L53" authorId="0" shapeId="0" xr:uid="{BC898B6B-1CA0-4BC2-9B33-955A16F8D04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N53" authorId="0" shapeId="0" xr:uid="{7F49838D-D719-48E8-A25C-B0A4D7035F7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P53" authorId="0" shapeId="0" xr:uid="{260C087F-88CC-4D0D-B79D-12D828299C2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R53" authorId="0" shapeId="0" xr:uid="{89E453F2-7DDB-4A15-97CE-B05F6BC0C7C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tăng hỗ trợ +1.000đ từ 01.09</t>
        </r>
      </text>
    </comment>
    <comment ref="AWT53" authorId="0" shapeId="0" xr:uid="{C50EF525-0B38-40E5-9F37-356A1F5B31A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WV53" authorId="0" shapeId="0" xr:uid="{DB426B44-106B-49E0-8844-3BD200F5B35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WX53" authorId="0" shapeId="0" xr:uid="{F8F2DE87-0B07-4A5B-A884-270163F68F6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WZ53" authorId="0" shapeId="0" xr:uid="{1B2BB536-55DB-4965-9589-2C838F1A2E9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B53" authorId="0" shapeId="0" xr:uid="{EAE4D57E-26CC-4E34-AC46-A1F1FB8E094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D53" authorId="0" shapeId="0" xr:uid="{7A3F93CF-1F20-43CC-B38E-ADEE2A75472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F53" authorId="0" shapeId="0" xr:uid="{3B1EA0FE-8197-407B-9A0A-AE96D4C9D6A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H53" authorId="0" shapeId="0" xr:uid="{A04F897E-67D9-4508-9F69-EFF2D134A6C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J53" authorId="0" shapeId="0" xr:uid="{9373EC0D-1F06-4F1F-8681-D2FAA5287C1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L53" authorId="0" shapeId="0" xr:uid="{63D511F5-78A3-4028-8237-E7D2D692DDB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N53" authorId="0" shapeId="0" xr:uid="{D259E5E5-86F6-4AD3-8812-1D78B7DC0B8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P53" authorId="0" shapeId="0" xr:uid="{656B746F-D555-43A4-A52F-6AF451FFA88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R53" authorId="0" shapeId="0" xr:uid="{0D15956F-FF2A-4EFD-88AD-06CB9EE68B8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T53" authorId="0" shapeId="0" xr:uid="{A576BBDD-E895-4560-A361-AC4319E123D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V53" authorId="0" shapeId="0" xr:uid="{D365C957-40ED-4579-B841-11455266272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X53" authorId="0" shapeId="0" xr:uid="{5A70956A-1039-41B7-AF38-5FF58417E64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XZ53" authorId="0" shapeId="0" xr:uid="{0515AC24-B414-4243-9DDE-C0205C7F701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B53" authorId="0" shapeId="0" xr:uid="{99E27B9B-7B71-4295-8DEA-525B4AF8AD3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D53" authorId="0" shapeId="0" xr:uid="{84422FFA-7C57-498E-8E87-092CCC7B749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F53" authorId="0" shapeId="0" xr:uid="{EBE88831-4E27-4BBF-83D6-0D4A526BC4C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H53" authorId="0" shapeId="0" xr:uid="{8F3E0821-8E29-4457-9E76-5A7D04F43B6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J53" authorId="0" shapeId="0" xr:uid="{EED35714-EAC0-4A74-9F3C-5E93AAC6198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L53" authorId="0" shapeId="0" xr:uid="{EDCC8ACD-A3B1-4A7B-B58D-682F7136745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N53" authorId="0" shapeId="0" xr:uid="{CBD6708E-16F3-4858-A668-4B3A05F1B53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P53" authorId="0" shapeId="0" xr:uid="{9C04459E-5FF4-4C42-823E-04C7ABFB87C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R53" authorId="0" shapeId="0" xr:uid="{061882C7-6E1E-4BF3-BBBC-7C3C6A1AE3C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T53" authorId="0" shapeId="0" xr:uid="{166D3419-A4BF-4D64-8AFE-7B2D10C08D1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V53" authorId="0" shapeId="0" xr:uid="{FE54443E-D240-4F9C-9939-E345FE0A1A0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X53" authorId="0" shapeId="0" xr:uid="{6448E58E-7DC2-4C46-A4AF-E21B2982DA5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YZ53" authorId="0" shapeId="0" xr:uid="{D447CCBB-BA8D-43BA-8147-9BC191CDC8B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B53" authorId="0" shapeId="0" xr:uid="{CD45D377-57FF-42F3-B7C9-499A833DBF8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D53" authorId="0" shapeId="0" xr:uid="{9EB6A781-C829-4214-A5B5-F51F4A78089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F53" authorId="0" shapeId="0" xr:uid="{A2C64277-0036-4B69-8DE5-E462AFA794E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H53" authorId="0" shapeId="0" xr:uid="{62F80877-E4FF-4AC1-AD4B-41A708DF9FD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J53" authorId="0" shapeId="0" xr:uid="{4AEA4C2A-8268-4AEC-A045-1B487413076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L53" authorId="0" shapeId="0" xr:uid="{0BA53484-68AA-448C-899C-AFAF02E1172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N53" authorId="0" shapeId="0" xr:uid="{354C8E53-76F7-4015-A185-A8838A39EE8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P53" authorId="0" shapeId="0" xr:uid="{43C1A7CF-4DD1-468A-8F1A-C88B37C26F7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R53" authorId="0" shapeId="0" xr:uid="{9A028CD9-1537-4492-B221-15992AF7288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T53" authorId="0" shapeId="0" xr:uid="{CFFE5FD9-4573-48D4-86F0-A28002A63B1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V53" authorId="0" shapeId="0" xr:uid="{888E7DE9-F10C-48C9-8804-1B1826F7380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X53" authorId="0" shapeId="0" xr:uid="{8BCB39DB-DC5F-45F0-9BB6-EA04C813704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ZZ53" authorId="0" shapeId="0" xr:uid="{CB7A46BB-44E9-4377-9CCE-6C1EFE289BC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B53" authorId="0" shapeId="0" xr:uid="{C67AA897-99C9-494F-BC94-F31D9D21C7E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D53" authorId="0" shapeId="0" xr:uid="{EC16025E-273D-4637-8898-C3DB5492075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F53" authorId="0" shapeId="0" xr:uid="{EF29A233-6C01-4DD1-B162-4935FFB7143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H53" authorId="0" shapeId="0" xr:uid="{3C553245-BBAB-45C9-84CF-D8796D7001A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J53" authorId="0" shapeId="0" xr:uid="{CE005BAF-B938-4511-BAE6-B085C45A088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L53" authorId="0" shapeId="0" xr:uid="{378B49D0-7F07-43A4-BDE7-1B5DA204D48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N53" authorId="0" shapeId="0" xr:uid="{009E6DD0-912A-4B0F-ADB1-A6892048FF5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P53" authorId="0" shapeId="0" xr:uid="{6C2911B5-9A07-41E7-8769-4D66EE2B2A1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R53" authorId="0" shapeId="0" xr:uid="{A25B7597-654D-4CE4-B0DB-72DE36E6BC3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T53" authorId="0" shapeId="0" xr:uid="{66CC4F0D-F9AF-4232-9B61-B5D3D1E9E73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V53" authorId="0" shapeId="0" xr:uid="{A06ACB20-089A-4BDA-98F3-F39187C0CD3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X53" authorId="0" shapeId="0" xr:uid="{3CF75329-5FE9-45E6-AF03-F0519994D3B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AZ53" authorId="0" shapeId="0" xr:uid="{D6AD8F0D-D12F-4325-90E2-78EDB38ADFD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BB53" authorId="0" shapeId="0" xr:uid="{5AF4EF61-21E7-4D75-B777-97D009F1420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BD53" authorId="0" shapeId="0" xr:uid="{9374C27E-8BFE-422E-91CB-0F8FBB5D741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BF53" authorId="0" shapeId="0" xr:uid="{9C32244A-CA94-4C6F-A54D-4A81B96F49E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BH53" authorId="0" shapeId="0" xr:uid="{DA55D68B-8D81-4727-861E-D121F6B02E3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BBJ53" authorId="0" shapeId="0" xr:uid="{2B4EB043-FBBA-441C-907F-F5F55705EC9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+ 1.000 hỗ trợ trạm
</t>
        </r>
      </text>
    </comment>
    <comment ref="AQS75" authorId="0" shapeId="0" xr:uid="{D967C7A2-67E1-4937-AF01-3C1849EAE8B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phí xuất hóa đơn 2.5%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tc={0CDF56DB-F87E-460F-BCC9-22938A23D0ED}</author>
    <author>Huyền, Lữ Ngọc Mỹ</author>
    <author>tc={B08AFCFA-B42E-451D-A097-F207A44236E7}</author>
  </authors>
  <commentList>
    <comment ref="B6" authorId="0" shapeId="0" xr:uid="{0CDF56DB-F87E-460F-BCC9-22938A23D0ED}">
      <text>
        <t>[Threaded comment]
Your version of Excel allows you to read this threaded comment; however, any edits to it will get removed if the file is opened in a newer version of Excel. Learn more: https://go.microsoft.com/fwlink/?linkid=870924
Comment:
    Đồng Lâm</t>
      </text>
    </comment>
    <comment ref="CB7" authorId="1" shapeId="0" xr:uid="{7436391D-B44D-4C82-86AB-301FB24DBE1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HKD nên hỗ trợ 2.5% </t>
        </r>
      </text>
    </comment>
    <comment ref="CE12" authorId="1" shapeId="0" xr:uid="{7C00ABC3-6B0E-4699-8408-1D3E448DDE7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G12" authorId="1" shapeId="0" xr:uid="{63ABE634-697A-40ED-B566-DCE35DE94CC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I12" authorId="1" shapeId="0" xr:uid="{576B33EC-5281-46AC-AACA-C8F10D689CC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K12" authorId="1" shapeId="0" xr:uid="{39278E66-912F-4F02-9859-F8A05780D54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M12" authorId="1" shapeId="0" xr:uid="{6B12C7D3-3A67-44A4-BD26-7E0C6FAC02E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O12" authorId="1" shapeId="0" xr:uid="{BA773D03-20C1-4B00-BBBE-8AF24C7010C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Q12" authorId="1" shapeId="0" xr:uid="{81DDD396-5183-47E1-89CC-39D3EB4204A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S12" authorId="1" shapeId="0" xr:uid="{8A51CC57-D5A8-4767-B217-9B9FC263BE0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U12" authorId="1" shapeId="0" xr:uid="{D34061D0-A9BC-426A-8CC2-F236F11BC78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W12" authorId="1" shapeId="0" xr:uid="{44F37A06-28B2-400E-A556-AD43BE440ED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Y12" authorId="1" shapeId="0" xr:uid="{4C9BD43F-EF8A-4A74-9B95-8804DEB7CE8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DA12" authorId="1" shapeId="0" xr:uid="{552992AB-0612-462F-8921-66271BA1FD6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DC12" authorId="1" shapeId="0" xr:uid="{8F0DFF6B-EBDF-4617-8CAA-94D9DE2E830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E14" authorId="1" shapeId="0" xr:uid="{0AD19799-EE08-4BC9-8EC4-B7AABC05FAF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G14" authorId="1" shapeId="0" xr:uid="{ADC3C883-643B-4EC5-A1ED-4F7245F886D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I14" authorId="1" shapeId="0" xr:uid="{D729E6B4-2677-4367-BE00-493A5355243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K14" authorId="1" shapeId="0" xr:uid="{8DFEEF5D-A81F-4A3F-948B-44C7C4E33EB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M14" authorId="1" shapeId="0" xr:uid="{1014EEE9-8918-436D-A9AF-690214057AE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O14" authorId="1" shapeId="0" xr:uid="{734EAE15-2AC2-47CF-8FE8-941D14BA2EF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Q14" authorId="1" shapeId="0" xr:uid="{5AF150DE-9970-4490-82F4-92C091B764F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S14" authorId="1" shapeId="0" xr:uid="{A876B1AE-720B-49E8-95EA-F7EE9C4666C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U14" authorId="1" shapeId="0" xr:uid="{1144DE6A-9032-40EC-BFA9-F1E5F54B7DD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W14" authorId="1" shapeId="0" xr:uid="{F93A9B56-B0B4-40AC-8E17-914D9CC52FB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Y14" authorId="1" shapeId="0" xr:uid="{33EFB994-D2A8-4888-8D52-60FB67D393E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DA14" authorId="1" shapeId="0" xr:uid="{36EB660D-2298-4D7D-ABD7-10CA0C69961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DC14" authorId="1" shapeId="0" xr:uid="{187514EC-4277-4C04-B04D-D650B9DD952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E15" authorId="1" shapeId="0" xr:uid="{04388A17-CDB3-4103-BFDD-FBE9BDC4ECE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G15" authorId="1" shapeId="0" xr:uid="{BA18E0EC-DF36-4386-B29F-1AA117209F9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I15" authorId="1" shapeId="0" xr:uid="{5327E872-2D2E-45BA-B682-C09D02D6781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K15" authorId="1" shapeId="0" xr:uid="{93863B16-A4DE-4D25-BA25-277BF864169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1.700 hỗ trợ trạm
</t>
        </r>
      </text>
    </comment>
    <comment ref="CM15" authorId="1" shapeId="0" xr:uid="{71C32EDA-22C6-4605-95D9-05A129A0B82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O15" authorId="1" shapeId="0" xr:uid="{B13707A8-CB42-4C79-B3FF-7F3CCD7972F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Q15" authorId="1" shapeId="0" xr:uid="{E7FA357A-CABF-447F-AFC4-6C6B99C6B07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S15" authorId="1" shapeId="0" xr:uid="{29873AAA-0A15-4E92-B95E-188000853A5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U15" authorId="1" shapeId="0" xr:uid="{885E2262-E802-4F65-B45A-5F2F07DA3A1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W15" authorId="1" shapeId="0" xr:uid="{DCB3773F-565F-425B-BEB0-EC0F3C7F2AE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Y15" authorId="1" shapeId="0" xr:uid="{2BD72BC3-2CA9-4C47-A3B6-1A1F5D2E52D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DA15" authorId="1" shapeId="0" xr:uid="{7E5FC423-6F06-4A77-A735-7B19D50EA69F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DC15" authorId="1" shapeId="0" xr:uid="{94461292-EE8A-4057-80AF-A3F99D3E45A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đã tính +2000 hỗ trợ trạm</t>
        </r>
      </text>
    </comment>
    <comment ref="CY16" authorId="1" shapeId="0" xr:uid="{2813C4AD-4586-402A-8093-DFFC0DDC6C7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DA16" authorId="1" shapeId="0" xr:uid="{D371BB5F-824C-4499-8215-F3FA2D4715E0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DC16" authorId="1" shapeId="0" xr:uid="{FD1A4177-A760-4711-BD96-2C922C1B60D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
</t>
        </r>
      </text>
    </comment>
    <comment ref="D18" authorId="2" shapeId="0" xr:uid="{B08AFCFA-B42E-451D-A097-F207A44236E7}">
      <text>
        <t>[Threaded comment]
Your version of Excel allows you to read this threaded comment; however, any edits to it will get removed if the file is opened in a newer version of Excel. Learn more: https://go.microsoft.com/fwlink/?linkid=870924
Comment:
    Từ tháng 6/2022 chuyển mã 150000007 sang mã 150000019 (không sử dụng mã 150000007 nữa)</t>
      </text>
    </comment>
    <comment ref="BQ52" authorId="1" shapeId="0" xr:uid="{D81914E3-F362-4697-82DF-DC64F315D95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</t>
        </r>
      </text>
    </comment>
    <comment ref="BS52" authorId="1" shapeId="0" xr:uid="{1A4137E2-E050-4D7B-B0D7-74D6F042996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</t>
        </r>
      </text>
    </comment>
    <comment ref="BU52" authorId="1" shapeId="0" xr:uid="{03932B10-F353-4129-8DA6-1375F3C922D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</t>
        </r>
      </text>
    </comment>
    <comment ref="BW52" authorId="1" shapeId="0" xr:uid="{6FB82168-843D-4252-82B4-5D61006D75B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</t>
        </r>
      </text>
    </comment>
    <comment ref="BY52" authorId="1" shapeId="0" xr:uid="{929487A8-14A7-4789-93BB-6469888D5C4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</t>
        </r>
      </text>
    </comment>
    <comment ref="CA52" authorId="1" shapeId="0" xr:uid="{D9D9EF3B-DA28-4EEE-8EA9-3ED52CEF144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Đại Lộc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  <author>tc={D8D389F8-01AB-4BEF-919B-2F895C007602}</author>
    <author>tc={7FF1C266-5363-44E6-82E6-50F123E201D1}</author>
  </authors>
  <commentList>
    <comment ref="BM7" authorId="0" shapeId="0" xr:uid="{1D0E6012-D5AE-4342-8F4B-216047EA9F2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</t>
        </r>
      </text>
    </comment>
    <comment ref="BM9" authorId="0" shapeId="0" xr:uid="{0A893C44-483B-4E73-A036-E8E3A93FBE55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An Hưng &amp; Quang Chí Bảo</t>
        </r>
      </text>
    </comment>
    <comment ref="BS12" authorId="0" shapeId="0" xr:uid="{4901BC8C-BD05-404A-89D0-18BED30CF33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BU12" authorId="0" shapeId="0" xr:uid="{8C8FD69C-9B43-4141-8907-3DDD45D785AD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1.700</t>
        </r>
      </text>
    </comment>
    <comment ref="BW12" authorId="0" shapeId="0" xr:uid="{7AD26BDF-2213-4A41-9739-CD1EC7EB4A56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BY12" authorId="0" shapeId="0" xr:uid="{F6FB94E4-AF55-4016-8E23-C2C68570D09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CA12" authorId="0" shapeId="0" xr:uid="{BF3313AD-D9C0-4508-B84F-6B232AF9CAE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I13" authorId="1" shapeId="0" xr:uid="{D8D389F8-01AB-4BEF-919B-2F895C007602}">
      <text>
        <t>[Threaded comment]
Your version of Excel allows you to read this threaded comment; however, any edits to it will get removed if the file is opened in a newer version of Excel. Learn more: https://go.microsoft.com/fwlink/?linkid=870924
Comment:
    Đgiá MIN B1</t>
      </text>
    </comment>
    <comment ref="BS14" authorId="0" shapeId="0" xr:uid="{16335A56-F1F0-4FFE-BDC2-B5196C8EA24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BU14" authorId="0" shapeId="0" xr:uid="{11E4BDC5-00CC-4138-A52C-913D4C8B013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1.700</t>
        </r>
      </text>
    </comment>
    <comment ref="BW14" authorId="0" shapeId="0" xr:uid="{CB3B040E-8E91-426E-842C-91351736B7DC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BY14" authorId="0" shapeId="0" xr:uid="{726A5A18-1F5A-4285-9655-A3386CE8DD6B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CA14" authorId="0" shapeId="0" xr:uid="{A8F0E6D1-BF64-47DC-A5C9-6423FE1508F2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BS15" authorId="0" shapeId="0" xr:uid="{24154518-852A-485C-B5C5-66FCF00632B8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BU15" authorId="0" shapeId="0" xr:uid="{887BFE1E-852C-4629-BBAC-659B19EDD6B3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1.700</t>
        </r>
      </text>
    </comment>
    <comment ref="BW15" authorId="0" shapeId="0" xr:uid="{ABE32A8A-BC9D-45EE-83E6-349B534B70E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BY15" authorId="0" shapeId="0" xr:uid="{5D51442C-6478-4EF1-8816-01A2BC2BAD91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CA15" authorId="0" shapeId="0" xr:uid="{D0A6D32A-B020-4E0E-A259-AB79C5FBF10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2.000đ</t>
        </r>
      </text>
    </comment>
    <comment ref="BY17" authorId="0" shapeId="0" xr:uid="{22D31420-CDBB-4C3D-A09D-5DD664D481E4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
</t>
        </r>
      </text>
    </comment>
    <comment ref="CA17" authorId="0" shapeId="0" xr:uid="{D0CF6084-C2EC-45C0-A6E9-6CA42F11BFB7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Đồng Lâm
</t>
        </r>
      </text>
    </comment>
    <comment ref="O19" authorId="2" shapeId="0" xr:uid="{7FF1C266-5363-44E6-82E6-50F123E201D1}">
      <text>
        <t>[Threaded comment]
Your version of Excel allows you to read this threaded comment; however, any edits to it will get removed if the file is opened in a newer version of Excel. Learn more: https://go.microsoft.com/fwlink/?linkid=870924
Comment:
    Từ tháng 6 chuyển từ mã 150000007 sang mã 150000019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Huyền, Lữ Ngọc Mỹ</author>
  </authors>
  <commentList>
    <comment ref="CG14" authorId="0" shapeId="0" xr:uid="{A8EAC28B-A576-4621-8392-07773B7882B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2.5% xuất hóa đơn</t>
        </r>
      </text>
    </comment>
    <comment ref="BV40" authorId="0" shapeId="0" xr:uid="{2165C45D-546B-47D9-B55B-9D9DFD0FB52E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1000đ
</t>
        </r>
      </text>
    </comment>
    <comment ref="BX40" authorId="0" shapeId="0" xr:uid="{55778CF0-903C-4516-9363-4D221AD88C99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700đ</t>
        </r>
      </text>
    </comment>
    <comment ref="BZ40" authorId="0" shapeId="0" xr:uid="{3568F202-5F7E-4BC3-BCE1-E62D6979EECA}">
      <text>
        <r>
          <rPr>
            <b/>
            <sz val="9"/>
            <color indexed="81"/>
            <rFont val="Tahoma"/>
            <family val="2"/>
          </rPr>
          <t>Huyền, Lữ Ngọc Mỹ:</t>
        </r>
        <r>
          <rPr>
            <sz val="9"/>
            <color indexed="81"/>
            <rFont val="Tahoma"/>
            <family val="2"/>
          </rPr>
          <t xml:space="preserve">
hỗ trợ 1.000đ</t>
        </r>
      </text>
    </comment>
  </commentList>
</comments>
</file>

<file path=xl/sharedStrings.xml><?xml version="1.0" encoding="utf-8"?>
<sst xmlns="http://schemas.openxmlformats.org/spreadsheetml/2006/main" count="38918" uniqueCount="531">
  <si>
    <t>Stt</t>
  </si>
  <si>
    <t>Mã SAP</t>
  </si>
  <si>
    <t>A4</t>
  </si>
  <si>
    <t>Tên SP</t>
  </si>
  <si>
    <t>Tên thị trường</t>
  </si>
  <si>
    <t>B0</t>
  </si>
  <si>
    <t>B1</t>
  </si>
  <si>
    <t>B2</t>
  </si>
  <si>
    <t>B3</t>
  </si>
  <si>
    <t>Chai sting ,chai 247</t>
  </si>
  <si>
    <t>B5</t>
  </si>
  <si>
    <t>B6</t>
  </si>
  <si>
    <t>Chai PET còn lại</t>
  </si>
  <si>
    <t>B7.1</t>
  </si>
  <si>
    <t>Bình  5G Lavie</t>
  </si>
  <si>
    <t>HV-01.1</t>
  </si>
  <si>
    <t>Vảy HD trong loại 1</t>
  </si>
  <si>
    <t>HV-01.2</t>
  </si>
  <si>
    <t>Vảy HD trong loại 2</t>
  </si>
  <si>
    <t>HV-03.1</t>
  </si>
  <si>
    <t>HV-04.2</t>
  </si>
  <si>
    <t>HV-04.1</t>
  </si>
  <si>
    <t>HV-07.1</t>
  </si>
  <si>
    <t>HV-05</t>
  </si>
  <si>
    <t>A6</t>
  </si>
  <si>
    <t>Tháng</t>
  </si>
  <si>
    <t>Data</t>
  </si>
  <si>
    <t>T6</t>
  </si>
  <si>
    <t>III. BÌNH 5G</t>
  </si>
  <si>
    <t>HV-03.2</t>
  </si>
  <si>
    <t>HV-02.1</t>
  </si>
  <si>
    <t>HV-02.2</t>
  </si>
  <si>
    <t>Vảy HD trắng sữa loại 1</t>
  </si>
  <si>
    <t>Vảy HD trắng sữa loại 2</t>
  </si>
  <si>
    <t>HV-01.3</t>
  </si>
  <si>
    <t>Vảy HD trong loại 3</t>
  </si>
  <si>
    <t>HV-07.2</t>
  </si>
  <si>
    <t>Vảy HD lá sáng</t>
  </si>
  <si>
    <t>Vảy HD màu vàng chanh</t>
  </si>
  <si>
    <t>Vảy HD màu vàng nghệ</t>
  </si>
  <si>
    <t>Vảy HD màu lá đậm</t>
  </si>
  <si>
    <t>Vảy HD màu  đỏ tươi</t>
  </si>
  <si>
    <t>Vảy HD màu dương đậm</t>
  </si>
  <si>
    <t>Vảy HD màu dương nhạt</t>
  </si>
  <si>
    <t>T12</t>
  </si>
  <si>
    <t>1165,1272.5,1346,1297.5,1316.66666666665,1390,1220,1270,1190,1130,1040,1040</t>
  </si>
  <si>
    <t>1165,</t>
  </si>
  <si>
    <t>1272.5,</t>
  </si>
  <si>
    <t>1346,</t>
  </si>
  <si>
    <t>1297.5,</t>
  </si>
  <si>
    <t>1316.66666666665,1390,1220,1270,1190,1130,1040,1040</t>
  </si>
  <si>
    <t>% chênh lệch giữa keo chính phẩm so với chai B1</t>
  </si>
  <si>
    <t>GAP giữa T6 &amp; T12</t>
  </si>
  <si>
    <t xml:space="preserve">tỉ lệ </t>
  </si>
  <si>
    <t>Tỷ giá USD</t>
  </si>
  <si>
    <t>Giá chai B1 (VND)</t>
  </si>
  <si>
    <t>Năm 2021</t>
  </si>
  <si>
    <t>Năm 2022</t>
  </si>
  <si>
    <t>Giá chai B1</t>
  </si>
  <si>
    <t>% Keo chính phẩm so với chai B1</t>
  </si>
  <si>
    <t>Giá chai B1 thể hiện</t>
  </si>
  <si>
    <t>Chênh lệch</t>
  </si>
  <si>
    <t>% Giá chai B1 tháng sau so với tháng trước</t>
  </si>
  <si>
    <t>% Giá chính phẩm tháng sau so với tháng trước</t>
  </si>
  <si>
    <t>Giá keo chính phẩm</t>
  </si>
  <si>
    <t>1/23</t>
  </si>
  <si>
    <t>Giá bán rPET</t>
  </si>
  <si>
    <t>% Giá chính phẩm tuần sau so với tuần trước</t>
  </si>
  <si>
    <t>% Giá chai B1 tuần sau so với tuần trước</t>
  </si>
  <si>
    <t>Giá chính phẩm dự báo</t>
  </si>
  <si>
    <t>Giá chính phẩm</t>
  </si>
  <si>
    <t>1</t>
  </si>
  <si>
    <t>Giá bale ĐNA</t>
  </si>
  <si>
    <t>Giá vảy ĐNA</t>
  </si>
  <si>
    <t>Giá vảy thể hiện</t>
  </si>
  <si>
    <t>% Keo chính phẩm so với vảy PET</t>
  </si>
  <si>
    <t>Giá vảy PET thể hiện</t>
  </si>
  <si>
    <t>Giá vảy HDPE thể hiện</t>
  </si>
  <si>
    <t>Giá bán rHDPE</t>
  </si>
  <si>
    <t>% Keo chính phẩm so với vảy HDPE</t>
  </si>
  <si>
    <t>06/22</t>
  </si>
  <si>
    <t>01/23</t>
  </si>
  <si>
    <t>Không để số âm vùng chênh lệch</t>
  </si>
  <si>
    <t>Kéo ngang và dọc cho nó cân xứng</t>
  </si>
  <si>
    <t>trình bày 25 tuần gần nhất</t>
  </si>
  <si>
    <t>Tiêu đề các biểu đồ font chữ size 24</t>
  </si>
  <si>
    <t>font Size số, chữ đều là 14, time new roman , chữ đen</t>
  </si>
  <si>
    <t>Zoom 90%, theo khung canh của anh Lộc, đã chỉnh làm mẫu tại sheet "vảy HDPE 2023-Tuần"</t>
  </si>
  <si>
    <t>Giá mua trung bình các loại vảy: (HDPE: vảy trong, PET: vảy A4 đến A6)</t>
  </si>
  <si>
    <t>Giá duyệt</t>
  </si>
  <si>
    <t>Giá mua</t>
  </si>
  <si>
    <t>Giá duyệt trạm</t>
  </si>
  <si>
    <t>Giá duyệt NCC ngoài</t>
  </si>
  <si>
    <t>Chai xá</t>
  </si>
  <si>
    <t>Không mua</t>
  </si>
  <si>
    <t>Chai PET nước suối</t>
  </si>
  <si>
    <t>Chai PET nước ngọt màu lơ/ màu dương</t>
  </si>
  <si>
    <t>A5.1</t>
  </si>
  <si>
    <t>A5.2</t>
  </si>
  <si>
    <t>Chưa PO</t>
  </si>
  <si>
    <t>150000037</t>
  </si>
  <si>
    <t>150000039</t>
  </si>
  <si>
    <t>Vảy màu lá sáng</t>
  </si>
  <si>
    <t>150000009</t>
  </si>
  <si>
    <t>Vảy màu lá đậm</t>
  </si>
  <si>
    <t>150000011</t>
  </si>
  <si>
    <t>Vảy màu dương đậm</t>
  </si>
  <si>
    <t>150000041</t>
  </si>
  <si>
    <t>Vảy màu dương nhạt</t>
  </si>
  <si>
    <t>150000013</t>
  </si>
  <si>
    <t>Vảy màu  đỏ tươi</t>
  </si>
  <si>
    <t>Bình HD-01 Trong</t>
  </si>
  <si>
    <t>150000022</t>
  </si>
  <si>
    <t>Bình HD-02 Trắng</t>
  </si>
  <si>
    <t>150000023</t>
  </si>
  <si>
    <t>Bình HD-03.1 Vàng chanh</t>
  </si>
  <si>
    <t>150000025</t>
  </si>
  <si>
    <t>Bình HD-04.1 Lá sáng</t>
  </si>
  <si>
    <t>Vảy HD ép dương loại 1</t>
  </si>
  <si>
    <t>150000075</t>
  </si>
  <si>
    <t>Vảy HD ép dương loại 2</t>
  </si>
  <si>
    <t>150000057</t>
  </si>
  <si>
    <t>PP thô thử nghiệm màu đỏ</t>
  </si>
  <si>
    <t>150000058</t>
  </si>
  <si>
    <t>PP thô thử nghiệm màu cam</t>
  </si>
  <si>
    <t>150000059</t>
  </si>
  <si>
    <t>PP thô thử nghiệm màu dương</t>
  </si>
  <si>
    <t>150000060</t>
  </si>
  <si>
    <t>PP thô thử nghiệm màu vàng</t>
  </si>
  <si>
    <t>150000062</t>
  </si>
  <si>
    <t>PP thô thử nghiệm màu lá</t>
  </si>
  <si>
    <t>MA TRẬN GIÁ MUA NGUYÊN LIỆU THEO THÁNG CỦA NĂM 2022 (THÔNG DỤNG)</t>
  </si>
  <si>
    <t>T1.23</t>
  </si>
  <si>
    <t>T2.23</t>
  </si>
  <si>
    <t>T3.23</t>
  </si>
  <si>
    <t>T4.23</t>
  </si>
  <si>
    <t>T5.23</t>
  </si>
  <si>
    <t>T6.23</t>
  </si>
  <si>
    <t>ĐG duyệt</t>
  </si>
  <si>
    <t>ĐG TB</t>
  </si>
  <si>
    <t>ĐG duyệt trạm nội bộ</t>
  </si>
  <si>
    <t>ĐG duyệt NCC ngoài</t>
  </si>
  <si>
    <t>Duyệt trạm</t>
  </si>
  <si>
    <t>Ô trống không phát sinh mua</t>
  </si>
  <si>
    <t>HD ép thô thử nghiệm dương</t>
  </si>
  <si>
    <t>150000064</t>
  </si>
  <si>
    <t>PP thô thử nghiệm màu trắng sữa</t>
  </si>
  <si>
    <t>150000073</t>
  </si>
  <si>
    <t>PP thô thử nghiệm màu hồng</t>
  </si>
  <si>
    <t>I. Chai + Vảy PET</t>
  </si>
  <si>
    <t>II. Vảy HDPE</t>
  </si>
  <si>
    <t>chưa chốt giá mua</t>
  </si>
  <si>
    <t>Vảy PET-A6 (rửa lạnh)</t>
  </si>
  <si>
    <t>Vảy PET-A6.B3 (rửa lạnh)</t>
  </si>
  <si>
    <t>Vảy PET-A4 (rửa nóng)</t>
  </si>
  <si>
    <t>Vảy PET-A5.1 (rửa nóng)</t>
  </si>
  <si>
    <t>Vảy PET-A4 ( rửa nóng)</t>
  </si>
  <si>
    <t>Vảy PET-A5.1 ( rửa nóng)</t>
  </si>
  <si>
    <t>Vảy PET-A5.2 (rửa nóng)</t>
  </si>
  <si>
    <t>Vảy PET-A6 ( rửa lạnh)</t>
  </si>
  <si>
    <t>Vảy PET-A6.B3 ( rửa lạnh)</t>
  </si>
  <si>
    <t>% Giá chính phẩm so với với chai B1</t>
  </si>
  <si>
    <t>% chính phẩm với vảy PET</t>
  </si>
  <si>
    <t>% chính phẩm với vảy HDPE</t>
  </si>
  <si>
    <t>Giá duyệt mua chai B1</t>
  </si>
  <si>
    <t>Giá duyệt mua vảy PET</t>
  </si>
  <si>
    <t>Giá duyệt mua vảy HDPE</t>
  </si>
  <si>
    <t>Giá PP ĐNA</t>
  </si>
  <si>
    <t>Giá duyệt mua PP</t>
  </si>
  <si>
    <t>Giá PP thể hiện</t>
  </si>
  <si>
    <t>% Keo chính phẩm so với PP</t>
  </si>
  <si>
    <t>I. HDPE THỔI</t>
  </si>
  <si>
    <t>II. HDPE ÉP</t>
  </si>
  <si>
    <t>II. VẢY PET</t>
  </si>
  <si>
    <t>I. CHAI PET</t>
  </si>
  <si>
    <t>Vảy HD thổi trong L1 HV01.1_KR</t>
  </si>
  <si>
    <t>Vảy HD thổi trong L1 HV01.1_TM</t>
  </si>
  <si>
    <t>Vảy HD trắng loại 2</t>
  </si>
  <si>
    <t>Vảy HD vàng chanh</t>
  </si>
  <si>
    <t>Vảy HD vàng nghệ</t>
  </si>
  <si>
    <t>Vảy HD lá đậm</t>
  </si>
  <si>
    <t>T7.23</t>
  </si>
  <si>
    <t>150000104</t>
  </si>
  <si>
    <t>150000106</t>
  </si>
  <si>
    <t>Vảy HD ép dương nhạt loại 1</t>
  </si>
  <si>
    <t>Vảy HD ép dương nhạt loại 2</t>
  </si>
  <si>
    <t>HD ép thô dương đậm loại 1</t>
  </si>
  <si>
    <t>HD ép thô dương đậm loại 2</t>
  </si>
  <si>
    <t>HD ép thô dương nhạt loại 1</t>
  </si>
  <si>
    <t>HD ép thô dương nhạt loại 2</t>
  </si>
  <si>
    <t>Giá bán rPP</t>
  </si>
  <si>
    <t>Vảy HD trong HV01.1- KR</t>
  </si>
  <si>
    <t>Vảy HD trong HV01.1- TM</t>
  </si>
  <si>
    <t>Vảy HD trong HV01.1 (Đại Lộc)</t>
  </si>
  <si>
    <t>Vảy HD trong HV01.1 (NCC ngoài)</t>
  </si>
  <si>
    <t>Vảy HD trong HV01.3 (Đại Lộc)</t>
  </si>
  <si>
    <t>Vảy HD trong HV01.2 (Đại Lộc)</t>
  </si>
  <si>
    <t>Vảy HD trong HV01.2 (NCC ngoài)</t>
  </si>
  <si>
    <t>Chai B0</t>
  </si>
  <si>
    <t>Chai B1</t>
  </si>
  <si>
    <t>Chai B2.1</t>
  </si>
  <si>
    <t>Chai B3</t>
  </si>
  <si>
    <t>Chai B5</t>
  </si>
  <si>
    <t>Bình 5G</t>
  </si>
  <si>
    <t>PP</t>
  </si>
  <si>
    <t>150000032</t>
  </si>
  <si>
    <t>150000027</t>
  </si>
  <si>
    <t xml:space="preserve">Bình HD-08_Cam </t>
  </si>
  <si>
    <t>Bình HD-05_ Đỏ</t>
  </si>
  <si>
    <t>150000034</t>
  </si>
  <si>
    <t>150000031</t>
  </si>
  <si>
    <t>Bình HD-10_Hồng</t>
  </si>
  <si>
    <t>Bình HD-07.3_Xanh ngọc</t>
  </si>
  <si>
    <t>T8.23</t>
  </si>
  <si>
    <t>B4</t>
  </si>
  <si>
    <t>Chai PET xanh lá</t>
  </si>
  <si>
    <t>A5.2.B3</t>
  </si>
  <si>
    <t>A5.1.B3</t>
  </si>
  <si>
    <t>Vảy PET-A5.1.B3 ( rửa nóng)</t>
  </si>
  <si>
    <t>Vảy PET-A5.2.B3 (rửa nóng)</t>
  </si>
  <si>
    <t>Vảy PET-A5.1.B3 (rửa nóng)</t>
  </si>
  <si>
    <t>150000065</t>
  </si>
  <si>
    <t>PP thô thử nghiệm màu trong</t>
  </si>
  <si>
    <t>1. Sửa lại Tiêu đề (đã chỉnh biểu đồ bên dưới)</t>
  </si>
  <si>
    <t>2. chỉnh lại size để thấy 1 màn hình</t>
  </si>
  <si>
    <t>3. biểu đồ trình bày bằng VNĐ/kg, lấy tỷ giá tại ngày cuối tháng</t>
  </si>
  <si>
    <t>4. Bảng số liệu chỉ trình bày 1 dòng giá keo chính phẩm bằng usd/tấn</t>
  </si>
  <si>
    <t>5. Thêm 1 đường giá thực mua trung bình hàng tháng</t>
  </si>
  <si>
    <t>Giá bale ĐNA ( USD)</t>
  </si>
  <si>
    <t>Giá chai B1 thực tế mua trung bình</t>
  </si>
  <si>
    <t>Giá vảy ĐNA (usd)</t>
  </si>
  <si>
    <t>Giá vảy HDPE thực tế mua trung bình</t>
  </si>
  <si>
    <t>Giá vảy PET thực tế mua trung bình</t>
  </si>
  <si>
    <t>Giá vảy ĐNA (USD)</t>
  </si>
  <si>
    <t>Giá PP ĐNA (USD)</t>
  </si>
  <si>
    <t>Giá PP thực tế mua trung bình</t>
  </si>
  <si>
    <t>T9.23</t>
  </si>
  <si>
    <t>Vảy HD thổi trong L1 HV01.1_RL</t>
  </si>
  <si>
    <t>T10.23</t>
  </si>
  <si>
    <t>Thô PP Đỏ PP-06</t>
  </si>
  <si>
    <t>Thô PP Cam PP-08</t>
  </si>
  <si>
    <t>Thô PP Dương PP-05</t>
  </si>
  <si>
    <t>Thô PP Vàng PP-03</t>
  </si>
  <si>
    <t>Thô PP Lá PP-04</t>
  </si>
  <si>
    <t>Thô PP Trắng Sữa PP-02</t>
  </si>
  <si>
    <t>Thô PP Trong PP-01</t>
  </si>
  <si>
    <t>Thô PP Hồng PP-09</t>
  </si>
  <si>
    <t>Thô PP Xám PP-07</t>
  </si>
  <si>
    <t>150000105</t>
  </si>
  <si>
    <t>T11.23</t>
  </si>
  <si>
    <t>B6.2</t>
  </si>
  <si>
    <t>B2.1</t>
  </si>
  <si>
    <t>B2.2</t>
  </si>
  <si>
    <t>Chai PET B2.2 ( không thương hiệu)</t>
  </si>
  <si>
    <t>Vảy PET B6 thử nghiệm</t>
  </si>
  <si>
    <t>Chai PET B6.2 (không thương hiệu)</t>
  </si>
  <si>
    <t>Vảy PP Trắng sữa PV-02</t>
  </si>
  <si>
    <t>Nắp HD Ép Các Màu HDE-06</t>
  </si>
  <si>
    <t>T12.23</t>
  </si>
  <si>
    <t>150000050</t>
  </si>
  <si>
    <t>T6/22</t>
  </si>
  <si>
    <t>T01.24</t>
  </si>
  <si>
    <t>Vảy PET B2.2_A6</t>
  </si>
  <si>
    <t>Vảy PP Đỏ Nhạt PV-10</t>
  </si>
  <si>
    <t>Vảy PP Môn PV-09</t>
  </si>
  <si>
    <t>1.24</t>
  </si>
  <si>
    <t>T02.24</t>
  </si>
  <si>
    <t>Vảy PP Dương Nhạt PV-07</t>
  </si>
  <si>
    <t>T1.24</t>
  </si>
  <si>
    <t>T03.24</t>
  </si>
  <si>
    <t>GIÁ MUA NVL PET</t>
  </si>
  <si>
    <t>T1.22</t>
  </si>
  <si>
    <t>T2.22</t>
  </si>
  <si>
    <t>T3.22</t>
  </si>
  <si>
    <t>T4.22</t>
  </si>
  <si>
    <t>T5.22</t>
  </si>
  <si>
    <t>T6.22</t>
  </si>
  <si>
    <t>T7.22</t>
  </si>
  <si>
    <t>T8.22</t>
  </si>
  <si>
    <t>T9.22</t>
  </si>
  <si>
    <t>T10.22</t>
  </si>
  <si>
    <t>T11.22</t>
  </si>
  <si>
    <t>T12.22</t>
  </si>
  <si>
    <t>GIÁ MUA NVL HDPE</t>
  </si>
  <si>
    <t>GIÁ MUA NVL PP</t>
  </si>
  <si>
    <t>T04.24</t>
  </si>
  <si>
    <t>Vảy PP Vàng Nhạt PV-03</t>
  </si>
  <si>
    <t>Vảy PP Lá Nhạt PV-05</t>
  </si>
  <si>
    <t>Vảy PP Dương Đậm PV-08</t>
  </si>
  <si>
    <t>Vảy HD Thổi Vàng Nhạt</t>
  </si>
  <si>
    <t>Vảy HD Thổi Vàng</t>
  </si>
  <si>
    <t>Giá mua chai B0</t>
  </si>
  <si>
    <t>Giá Resin (USD/ Tấn)</t>
  </si>
  <si>
    <t>Giá RESIN (USD/ Tấn)</t>
  </si>
  <si>
    <t>Chai B1 KPL</t>
  </si>
  <si>
    <t>Chai B2.2</t>
  </si>
  <si>
    <t>Chai B4</t>
  </si>
  <si>
    <t>Chai B6.2</t>
  </si>
  <si>
    <t>Vảy PET-A5.1</t>
  </si>
  <si>
    <t>Vảy PET-A5.2</t>
  </si>
  <si>
    <t>Vảy PET-A6</t>
  </si>
  <si>
    <t>Vảy PET-A5.1.B3</t>
  </si>
  <si>
    <t>Vảy PET-A5.2.B3</t>
  </si>
  <si>
    <t>Vảy PET-A6.B3</t>
  </si>
  <si>
    <t>Chai B7</t>
  </si>
  <si>
    <t>T05.24</t>
  </si>
  <si>
    <t>VNĐ/KG</t>
  </si>
  <si>
    <t>T06.24</t>
  </si>
  <si>
    <t>1.23</t>
  </si>
  <si>
    <t>Từ T7.23 giá hỗ trợ trạm tính vào PO ( giá thể hiện ko tính hỗ trợ)</t>
  </si>
  <si>
    <t>DTR hỗ trợ trạm</t>
  </si>
  <si>
    <t>T07.24</t>
  </si>
  <si>
    <t>Chai PET tuyển dày (mua từ Trạm)</t>
  </si>
  <si>
    <t>Chai PET không phân loại (mua từ Trạm)</t>
  </si>
  <si>
    <t>Chai PET tuyển dày (mua ngoài)</t>
  </si>
  <si>
    <t>T08.24</t>
  </si>
  <si>
    <t>B1 KPL</t>
  </si>
  <si>
    <t>150000066</t>
  </si>
  <si>
    <t/>
  </si>
  <si>
    <t>Giá bale ĐNA USD</t>
  </si>
  <si>
    <t>Giá chính phẩm USD</t>
  </si>
  <si>
    <t>Giá keo chính phẩm USD</t>
  </si>
  <si>
    <t>Bình HD Thổi Trong HD-01.2</t>
  </si>
  <si>
    <t>150000116</t>
  </si>
  <si>
    <t>150000115</t>
  </si>
  <si>
    <t>Bình HD Thổi Trong HD-01.1</t>
  </si>
  <si>
    <r>
      <t xml:space="preserve">Tuần 1
</t>
    </r>
    <r>
      <rPr>
        <b/>
        <sz val="12"/>
        <rFont val="Times New Roman"/>
        <family val="1"/>
      </rPr>
      <t>01.01 - 06.01</t>
    </r>
  </si>
  <si>
    <r>
      <t xml:space="preserve">Tuần 2
</t>
    </r>
    <r>
      <rPr>
        <b/>
        <sz val="12"/>
        <rFont val="Times New Roman"/>
        <family val="1"/>
      </rPr>
      <t>08.01 - 13.01</t>
    </r>
  </si>
  <si>
    <r>
      <t xml:space="preserve">Tuần 3
</t>
    </r>
    <r>
      <rPr>
        <b/>
        <sz val="12"/>
        <rFont val="Times New Roman"/>
        <family val="1"/>
      </rPr>
      <t>15.01 - 20.01</t>
    </r>
  </si>
  <si>
    <r>
      <t xml:space="preserve">Tuần 4
</t>
    </r>
    <r>
      <rPr>
        <b/>
        <sz val="12"/>
        <rFont val="Times New Roman"/>
        <family val="1"/>
      </rPr>
      <t>22.01 - 27.01</t>
    </r>
  </si>
  <si>
    <r>
      <t xml:space="preserve">Tuần 5
</t>
    </r>
    <r>
      <rPr>
        <b/>
        <sz val="12"/>
        <rFont val="Times New Roman"/>
        <family val="1"/>
      </rPr>
      <t>29.01 - 03.02</t>
    </r>
  </si>
  <si>
    <r>
      <t xml:space="preserve">Tuần 6
</t>
    </r>
    <r>
      <rPr>
        <b/>
        <sz val="12"/>
        <rFont val="Times New Roman"/>
        <family val="1"/>
      </rPr>
      <t>05.02 - 10.02</t>
    </r>
  </si>
  <si>
    <r>
      <t xml:space="preserve">Tuần 8
</t>
    </r>
    <r>
      <rPr>
        <b/>
        <sz val="12"/>
        <rFont val="Times New Roman"/>
        <family val="1"/>
      </rPr>
      <t>19.02 - 24.02</t>
    </r>
  </si>
  <si>
    <r>
      <t xml:space="preserve">Tuần 9
</t>
    </r>
    <r>
      <rPr>
        <b/>
        <sz val="12"/>
        <rFont val="Times New Roman"/>
        <family val="1"/>
      </rPr>
      <t>26.02 - 02.03</t>
    </r>
  </si>
  <si>
    <r>
      <t xml:space="preserve">Tuần 10
</t>
    </r>
    <r>
      <rPr>
        <b/>
        <sz val="12"/>
        <rFont val="Times New Roman"/>
        <family val="1"/>
      </rPr>
      <t>04.03 - 09.03</t>
    </r>
  </si>
  <si>
    <r>
      <t xml:space="preserve">Tuần 11
</t>
    </r>
    <r>
      <rPr>
        <b/>
        <sz val="12"/>
        <rFont val="Times New Roman"/>
        <family val="1"/>
      </rPr>
      <t>11.03 - 16.03</t>
    </r>
  </si>
  <si>
    <r>
      <t xml:space="preserve">Tuần 12
</t>
    </r>
    <r>
      <rPr>
        <b/>
        <sz val="12"/>
        <rFont val="Times New Roman"/>
        <family val="1"/>
      </rPr>
      <t>18.03 - 23.03</t>
    </r>
  </si>
  <si>
    <r>
      <t xml:space="preserve">Tuần 13
</t>
    </r>
    <r>
      <rPr>
        <b/>
        <sz val="12"/>
        <rFont val="Times New Roman"/>
        <family val="1"/>
      </rPr>
      <t>25.03 - 30.03</t>
    </r>
  </si>
  <si>
    <r>
      <t xml:space="preserve">Tuần 14
</t>
    </r>
    <r>
      <rPr>
        <b/>
        <sz val="12"/>
        <rFont val="Times New Roman"/>
        <family val="1"/>
      </rPr>
      <t>01.04 - 06.04</t>
    </r>
  </si>
  <si>
    <r>
      <t xml:space="preserve">Tuần 15
</t>
    </r>
    <r>
      <rPr>
        <b/>
        <sz val="12"/>
        <rFont val="Times New Roman"/>
        <family val="1"/>
      </rPr>
      <t>08.04 - 13.04</t>
    </r>
  </si>
  <si>
    <r>
      <t xml:space="preserve">Tuần 16
</t>
    </r>
    <r>
      <rPr>
        <b/>
        <sz val="12"/>
        <rFont val="Times New Roman"/>
        <family val="1"/>
      </rPr>
      <t>15.04 - 20.04</t>
    </r>
  </si>
  <si>
    <r>
      <t xml:space="preserve">Tuần 17
</t>
    </r>
    <r>
      <rPr>
        <b/>
        <sz val="12"/>
        <rFont val="Times New Roman"/>
        <family val="1"/>
      </rPr>
      <t>22.04 - 27.04</t>
    </r>
  </si>
  <si>
    <r>
      <t xml:space="preserve">Tuần 18
</t>
    </r>
    <r>
      <rPr>
        <b/>
        <sz val="12"/>
        <rFont val="Times New Roman"/>
        <family val="1"/>
      </rPr>
      <t>29.04 - 04.05</t>
    </r>
  </si>
  <si>
    <r>
      <t xml:space="preserve">Tuần 19
</t>
    </r>
    <r>
      <rPr>
        <b/>
        <sz val="12"/>
        <rFont val="Times New Roman"/>
        <family val="1"/>
      </rPr>
      <t>06.05 - 11.05</t>
    </r>
  </si>
  <si>
    <r>
      <t xml:space="preserve">Tuần 20
</t>
    </r>
    <r>
      <rPr>
        <b/>
        <sz val="12"/>
        <rFont val="Times New Roman"/>
        <family val="1"/>
      </rPr>
      <t>13.05 - 18.05</t>
    </r>
  </si>
  <si>
    <r>
      <t xml:space="preserve">Tuần 21
</t>
    </r>
    <r>
      <rPr>
        <b/>
        <sz val="12"/>
        <rFont val="Times New Roman"/>
        <family val="1"/>
      </rPr>
      <t>20.05 - 25.05</t>
    </r>
  </si>
  <si>
    <r>
      <t xml:space="preserve">Tuần 22
</t>
    </r>
    <r>
      <rPr>
        <b/>
        <sz val="12"/>
        <rFont val="Times New Roman"/>
        <family val="1"/>
      </rPr>
      <t>27.05 - 01.06</t>
    </r>
  </si>
  <si>
    <r>
      <t xml:space="preserve">Tuần 23
</t>
    </r>
    <r>
      <rPr>
        <b/>
        <sz val="12"/>
        <rFont val="Times New Roman"/>
        <family val="1"/>
      </rPr>
      <t>03.06 - 08.06</t>
    </r>
  </si>
  <si>
    <r>
      <t xml:space="preserve">Tuần 24
</t>
    </r>
    <r>
      <rPr>
        <b/>
        <sz val="12"/>
        <rFont val="Times New Roman"/>
        <family val="1"/>
      </rPr>
      <t>10.06 - 15.06</t>
    </r>
  </si>
  <si>
    <r>
      <t xml:space="preserve">Tuần 25
</t>
    </r>
    <r>
      <rPr>
        <b/>
        <sz val="12"/>
        <rFont val="Times New Roman"/>
        <family val="1"/>
      </rPr>
      <t>17.06 - 22.06</t>
    </r>
  </si>
  <si>
    <r>
      <t xml:space="preserve">Tuần 26
</t>
    </r>
    <r>
      <rPr>
        <b/>
        <sz val="12"/>
        <rFont val="Times New Roman"/>
        <family val="1"/>
      </rPr>
      <t>24.06 - 29.06</t>
    </r>
  </si>
  <si>
    <r>
      <t xml:space="preserve">Tuần 27
</t>
    </r>
    <r>
      <rPr>
        <b/>
        <sz val="12"/>
        <rFont val="Times New Roman"/>
        <family val="1"/>
      </rPr>
      <t>01.07 - 06.07</t>
    </r>
  </si>
  <si>
    <r>
      <t xml:space="preserve">Tuần 28
</t>
    </r>
    <r>
      <rPr>
        <b/>
        <sz val="12"/>
        <rFont val="Times New Roman"/>
        <family val="1"/>
      </rPr>
      <t>08.07 - 13.07</t>
    </r>
  </si>
  <si>
    <r>
      <t xml:space="preserve">Tuần 29
</t>
    </r>
    <r>
      <rPr>
        <b/>
        <sz val="12"/>
        <rFont val="Times New Roman"/>
        <family val="1"/>
      </rPr>
      <t>15.07 - 20.07</t>
    </r>
  </si>
  <si>
    <r>
      <t xml:space="preserve">Tuần 30
</t>
    </r>
    <r>
      <rPr>
        <b/>
        <sz val="12"/>
        <rFont val="Times New Roman"/>
        <family val="1"/>
      </rPr>
      <t>22.07 - 27.07</t>
    </r>
  </si>
  <si>
    <r>
      <t xml:space="preserve">Tuần 31
</t>
    </r>
    <r>
      <rPr>
        <b/>
        <sz val="12"/>
        <rFont val="Times New Roman"/>
        <family val="1"/>
      </rPr>
      <t>29.07 - 03.08</t>
    </r>
  </si>
  <si>
    <r>
      <t xml:space="preserve">Tuần 32
</t>
    </r>
    <r>
      <rPr>
        <b/>
        <sz val="12"/>
        <rFont val="Times New Roman"/>
        <family val="1"/>
      </rPr>
      <t>05.08 - 10.08</t>
    </r>
  </si>
  <si>
    <r>
      <t xml:space="preserve">Tuần 33
</t>
    </r>
    <r>
      <rPr>
        <b/>
        <sz val="12"/>
        <rFont val="Times New Roman"/>
        <family val="1"/>
      </rPr>
      <t>12.08 - 17.08</t>
    </r>
  </si>
  <si>
    <r>
      <t xml:space="preserve">Tuần 34
</t>
    </r>
    <r>
      <rPr>
        <b/>
        <sz val="12"/>
        <rFont val="Times New Roman"/>
        <family val="1"/>
      </rPr>
      <t>19.08 - 24.08</t>
    </r>
  </si>
  <si>
    <r>
      <t xml:space="preserve">Tuần 35
</t>
    </r>
    <r>
      <rPr>
        <b/>
        <sz val="12"/>
        <rFont val="Times New Roman"/>
        <family val="1"/>
      </rPr>
      <t>26.08 - 31.08</t>
    </r>
  </si>
  <si>
    <r>
      <t xml:space="preserve">Tuần 36
</t>
    </r>
    <r>
      <rPr>
        <b/>
        <sz val="12"/>
        <rFont val="Times New Roman"/>
        <family val="1"/>
      </rPr>
      <t>02.09 - 07.09</t>
    </r>
  </si>
  <si>
    <t>150000082</t>
  </si>
  <si>
    <t>Vảy HD ép dương đậm 1-3 RHV3DL1</t>
  </si>
  <si>
    <t>150000035</t>
  </si>
  <si>
    <t>Bình HD Thổi Xám HD-16.1</t>
  </si>
  <si>
    <t>150000181</t>
  </si>
  <si>
    <t>Vảy HD Ép Dương Két Kiên Giang</t>
  </si>
  <si>
    <t>150000086</t>
  </si>
  <si>
    <t>Vảy HD Ép Dương Nhạt Pallet</t>
  </si>
  <si>
    <t>150000172</t>
  </si>
  <si>
    <t>Hỗn hợp B6.2 Vảy-Nắp</t>
  </si>
  <si>
    <t>150000107</t>
  </si>
  <si>
    <t>150000111</t>
  </si>
  <si>
    <t>Vảy HD Ép Dương Nhạt két Pepsi</t>
  </si>
  <si>
    <t>Chai PET không phân loại (mua ngoài)</t>
  </si>
  <si>
    <r>
      <t xml:space="preserve">Tuần 37
</t>
    </r>
    <r>
      <rPr>
        <b/>
        <sz val="12"/>
        <rFont val="Times New Roman"/>
        <family val="1"/>
      </rPr>
      <t>09.09 - 14.09</t>
    </r>
  </si>
  <si>
    <t>Vảy PP Trong PV-01</t>
  </si>
  <si>
    <t>Bình HD Thổi Vàng Nhạt HD-03.1</t>
  </si>
  <si>
    <t>150000119</t>
  </si>
  <si>
    <t>T09.24</t>
  </si>
  <si>
    <r>
      <t xml:space="preserve">Tuần 38
</t>
    </r>
    <r>
      <rPr>
        <b/>
        <sz val="12"/>
        <rFont val="Times New Roman"/>
        <family val="1"/>
      </rPr>
      <t>16.09 - 21.09</t>
    </r>
  </si>
  <si>
    <r>
      <t xml:space="preserve">Tuần 39
</t>
    </r>
    <r>
      <rPr>
        <b/>
        <sz val="12"/>
        <rFont val="Times New Roman"/>
        <family val="1"/>
      </rPr>
      <t>23.09 - 28.09</t>
    </r>
  </si>
  <si>
    <r>
      <t xml:space="preserve">Tuần 40
</t>
    </r>
    <r>
      <rPr>
        <b/>
        <sz val="12"/>
        <rFont val="Times New Roman"/>
        <family val="1"/>
      </rPr>
      <t>30.09 - 05.10</t>
    </r>
  </si>
  <si>
    <t>T10.24</t>
  </si>
  <si>
    <r>
      <t xml:space="preserve">Tuần 41
</t>
    </r>
    <r>
      <rPr>
        <b/>
        <sz val="12"/>
        <rFont val="Times New Roman"/>
        <family val="1"/>
      </rPr>
      <t>07.10 - 12.10</t>
    </r>
  </si>
  <si>
    <t>T11.24</t>
  </si>
  <si>
    <t>HV01.3</t>
  </si>
  <si>
    <t>Bình HD Trong HD-01.2</t>
  </si>
  <si>
    <t>HD-01.2</t>
  </si>
  <si>
    <t>Bình HD màu HD-03.1</t>
  </si>
  <si>
    <t>HD-03.1</t>
  </si>
  <si>
    <r>
      <t xml:space="preserve">Tuần 42
</t>
    </r>
    <r>
      <rPr>
        <b/>
        <sz val="12"/>
        <rFont val="Times New Roman"/>
        <family val="1"/>
      </rPr>
      <t>14.10 - 19.10</t>
    </r>
  </si>
  <si>
    <r>
      <t xml:space="preserve">Tuần 43
</t>
    </r>
    <r>
      <rPr>
        <b/>
        <sz val="12"/>
        <rFont val="Times New Roman"/>
        <family val="1"/>
      </rPr>
      <t>21.10 - 26.10</t>
    </r>
  </si>
  <si>
    <r>
      <t xml:space="preserve">Tuần 44
</t>
    </r>
    <r>
      <rPr>
        <b/>
        <sz val="12"/>
        <rFont val="Times New Roman"/>
        <family val="1"/>
      </rPr>
      <t>28.10 - 02.11</t>
    </r>
  </si>
  <si>
    <r>
      <t xml:space="preserve">Tuần 45
</t>
    </r>
    <r>
      <rPr>
        <b/>
        <sz val="12"/>
        <rFont val="Times New Roman"/>
        <family val="1"/>
      </rPr>
      <t>04.11 - 09.11</t>
    </r>
  </si>
  <si>
    <t>150000184</t>
  </si>
  <si>
    <t>Bình HD Thổi Trong HD-PS L2 E</t>
  </si>
  <si>
    <r>
      <t xml:space="preserve">Tuần 46
</t>
    </r>
    <r>
      <rPr>
        <b/>
        <sz val="12"/>
        <rFont val="Times New Roman"/>
        <family val="1"/>
      </rPr>
      <t>11.11 - 16.11</t>
    </r>
  </si>
  <si>
    <t>Bình HD Thổi Trong HD-PS L1 E</t>
  </si>
  <si>
    <t>150000183</t>
  </si>
  <si>
    <t>Vảy PP Trắng Sữa PV-02_TM</t>
  </si>
  <si>
    <t>150000186</t>
  </si>
  <si>
    <r>
      <t xml:space="preserve">Tuần 47
</t>
    </r>
    <r>
      <rPr>
        <b/>
        <sz val="12"/>
        <rFont val="Times New Roman"/>
        <family val="1"/>
      </rPr>
      <t>18.11 - 23.11</t>
    </r>
  </si>
  <si>
    <t>T12.24</t>
  </si>
  <si>
    <t>B6.1</t>
  </si>
  <si>
    <t>Chai B6.1</t>
  </si>
  <si>
    <t xml:space="preserve">Bình HD Thổi Trắng sữa HD-02.2 </t>
  </si>
  <si>
    <t xml:space="preserve">Vảy PP Trắng Sữa PV-02_TM </t>
  </si>
  <si>
    <r>
      <t xml:space="preserve">Tuần 48
</t>
    </r>
    <r>
      <rPr>
        <b/>
        <sz val="12"/>
        <rFont val="Times New Roman"/>
        <family val="1"/>
      </rPr>
      <t>25.11 - 30.11</t>
    </r>
  </si>
  <si>
    <t xml:space="preserve">Thô PP Trắng sữa PP-02 </t>
  </si>
  <si>
    <t>Vảy HD Ép Dương Đậm Tiger</t>
  </si>
  <si>
    <r>
      <t xml:space="preserve">Tuần 49
</t>
    </r>
    <r>
      <rPr>
        <b/>
        <sz val="12"/>
        <rFont val="Times New Roman"/>
        <family val="1"/>
      </rPr>
      <t>02.12 - 07.12</t>
    </r>
  </si>
  <si>
    <r>
      <t xml:space="preserve">Tuần 50
</t>
    </r>
    <r>
      <rPr>
        <b/>
        <sz val="12"/>
        <rFont val="Times New Roman"/>
        <family val="1"/>
      </rPr>
      <t>09.12 - 14.12</t>
    </r>
  </si>
  <si>
    <t>1.25</t>
  </si>
  <si>
    <r>
      <t xml:space="preserve">Tuần 51
</t>
    </r>
    <r>
      <rPr>
        <b/>
        <sz val="12"/>
        <rFont val="Times New Roman"/>
        <family val="1"/>
      </rPr>
      <t>16.12 - 21.12</t>
    </r>
  </si>
  <si>
    <r>
      <t xml:space="preserve">Tuần 51
</t>
    </r>
    <r>
      <rPr>
        <b/>
        <sz val="12"/>
        <rFont val="Times New Roman"/>
        <family val="1"/>
      </rPr>
      <t>23.12 - 28.12</t>
    </r>
  </si>
  <si>
    <t>T1.25</t>
  </si>
  <si>
    <t>MA TRẬN GIÁ MUA NGUYÊN LIỆU THEO NGÀY CỦA NĂM 2024 &amp; 2025 (THÔNG DỤNG)</t>
  </si>
  <si>
    <t>MA TRẬN GIÁ MUA NGUYÊN LIỆU THEO TUẦN NĂM 2024&amp;2025</t>
  </si>
  <si>
    <r>
      <t xml:space="preserve">Tuần 52
</t>
    </r>
    <r>
      <rPr>
        <b/>
        <sz val="12"/>
        <rFont val="Times New Roman"/>
        <family val="1"/>
      </rPr>
      <t>30.12 - 31.12</t>
    </r>
  </si>
  <si>
    <t>Tuần 1</t>
  </si>
  <si>
    <t>Tuần 2</t>
  </si>
  <si>
    <t>Tuần 3</t>
  </si>
  <si>
    <t>Tuần 4</t>
  </si>
  <si>
    <t>I. Chai xá mua tại trạm</t>
  </si>
  <si>
    <t>II. Chai + Vảy PET</t>
  </si>
  <si>
    <t>MA TRẬN GIÁ MUA NGUYÊN LIỆU NĂM 2025</t>
  </si>
  <si>
    <t>Giá duyệt T1</t>
  </si>
  <si>
    <t>Giá duyệt T2</t>
  </si>
  <si>
    <t>Tuần 5</t>
  </si>
  <si>
    <t>IV. Bình 5G</t>
  </si>
  <si>
    <t>PV-10</t>
  </si>
  <si>
    <t>PV-07</t>
  </si>
  <si>
    <t>PV-02</t>
  </si>
  <si>
    <t>PV-05</t>
  </si>
  <si>
    <t>PV-03</t>
  </si>
  <si>
    <t>PV-08</t>
  </si>
  <si>
    <t>PV-09</t>
  </si>
  <si>
    <t>PV-02_TM</t>
  </si>
  <si>
    <t>PV-01</t>
  </si>
  <si>
    <t>V. PP</t>
  </si>
  <si>
    <t>150000182</t>
  </si>
  <si>
    <t>K</t>
  </si>
  <si>
    <t>III. HD</t>
  </si>
  <si>
    <t>T2.25</t>
  </si>
  <si>
    <t>B1.2</t>
  </si>
  <si>
    <t>B1.1</t>
  </si>
  <si>
    <t>150000187</t>
  </si>
  <si>
    <t>Chai PET B1.3</t>
  </si>
  <si>
    <t>B1.3</t>
  </si>
  <si>
    <t>150000004</t>
  </si>
  <si>
    <t>Chai PET B2.1 (có thương hiệu)</t>
  </si>
  <si>
    <t>Tuần 6</t>
  </si>
  <si>
    <t>Giá duyệt T3</t>
  </si>
  <si>
    <t>HV-03.1_TM</t>
  </si>
  <si>
    <t>HV-01.1_TM</t>
  </si>
  <si>
    <t>Vảy HD Thổi Vàng HV-03.1_TM</t>
  </si>
  <si>
    <t>Chai PET tuyển dày (mua từ Trạm - Mô hình gia công)</t>
  </si>
  <si>
    <t>Chai PET B2.2 (mua từ Trạm - Mô hình gia công)</t>
  </si>
  <si>
    <t>Chai PET xanh lá (NCC ngoài)</t>
  </si>
  <si>
    <t>Chai PET xanh lá (mua từ Trạm - Mô hình gia công)</t>
  </si>
  <si>
    <t>Chai PET nước ngọt màu lơ/ màu dương (NCC ngoài)</t>
  </si>
  <si>
    <t>Chai PET nước ngọt màu lơ/ màu dương (mua từ Trạm - Mô hình gia công)</t>
  </si>
  <si>
    <t>Chai PET B6.2 (không thương hiệu) (mua từ Trạm - Mô hình gia công)</t>
  </si>
  <si>
    <t>Nắp HD Ép Các Màu HDE-06 (mua từ trạm - Mô hình gia công)</t>
  </si>
  <si>
    <t>Cổ Chai PET (mua từ Trạm - Mô hình gia công)</t>
  </si>
  <si>
    <t>Chai PET B2.2 (không thương hiệu - NCC ngoài)</t>
  </si>
  <si>
    <t>Chai PET B6.2 (không thương hiệu - NCC ngoài)</t>
  </si>
  <si>
    <t>Chai PET B6.1 (có thương hiệu)</t>
  </si>
  <si>
    <t>Chai PET B2.2 (không thương hiệu)</t>
  </si>
  <si>
    <t>150000180</t>
  </si>
  <si>
    <t>ĐVT: đồng/kg</t>
  </si>
  <si>
    <t>Tuần 7</t>
  </si>
  <si>
    <t>Tuần 8</t>
  </si>
  <si>
    <t>Bình HD Thổi Trong HD-01.1 (Đại Lộc)</t>
  </si>
  <si>
    <t>Tuần 9</t>
  </si>
  <si>
    <t>Tuần 10</t>
  </si>
  <si>
    <t>T3.25</t>
  </si>
  <si>
    <t>Chai PET B6.1</t>
  </si>
  <si>
    <t>T4.25</t>
  </si>
  <si>
    <t>Giá duyệt T4</t>
  </si>
  <si>
    <t>Tuần 11</t>
  </si>
  <si>
    <t>Tuần 12</t>
  </si>
  <si>
    <t>Tuần 13</t>
  </si>
  <si>
    <t>Tuần 14</t>
  </si>
  <si>
    <t>Tuần 15</t>
  </si>
  <si>
    <t>Tuần 16</t>
  </si>
  <si>
    <t>Tuần 17</t>
  </si>
  <si>
    <t>Tuyển xô</t>
  </si>
  <si>
    <t>Chai tuyển xô (trạm)</t>
  </si>
  <si>
    <t>CL B0-B1</t>
  </si>
  <si>
    <t>CL B0-B1-Line</t>
  </si>
  <si>
    <t>B1-Line</t>
  </si>
  <si>
    <t>B0-Line</t>
  </si>
  <si>
    <t>CL B0-Tuyến Xô-Line</t>
  </si>
  <si>
    <t>Tuyến xô-Line</t>
  </si>
  <si>
    <t>Tuyến xô</t>
  </si>
  <si>
    <t>CL B0- tuyến xô</t>
  </si>
  <si>
    <t>Chai B1.1</t>
  </si>
  <si>
    <t>Chai B1.2</t>
  </si>
  <si>
    <t>Chai B1.1 (Trạm)</t>
  </si>
  <si>
    <t>Chai B1.1 (NCC ngoài)</t>
  </si>
  <si>
    <t>CL B0-Tuyển xô-Line</t>
  </si>
  <si>
    <t>CL B0-Tuyển xô</t>
  </si>
  <si>
    <t>Vảy A5.1</t>
  </si>
  <si>
    <t>CL B0-Vảy A5.1-Line</t>
  </si>
  <si>
    <t>CL B0-Vảy A5.1</t>
  </si>
  <si>
    <t>Tuyển xô-Line</t>
  </si>
  <si>
    <t>Vảy B1-Line</t>
  </si>
  <si>
    <t>CL B1-Vảy A5.1-Line</t>
  </si>
  <si>
    <t>B1.1-Line</t>
  </si>
  <si>
    <t>B1 Trạm-Line</t>
  </si>
  <si>
    <t>B1 NCC ngoài -Line</t>
  </si>
  <si>
    <t>Vùng chênh lệch giá mua chai B1 và chai B0</t>
  </si>
  <si>
    <t>Vùng chênh lệch giá mua chai B1 (Trạm) và chai B0</t>
  </si>
  <si>
    <t>Vùng chênh lệch giá mua chai B1 (NCC ngoài) và chai B0</t>
  </si>
  <si>
    <t>Vùng chênh lệch giá mua chai Tuyển xô và chai B0</t>
  </si>
  <si>
    <t>Vùng chênh lệch giá mua Vảy B1 và chai B0</t>
  </si>
  <si>
    <t>Vùng chênh lệch giá mua Vảy B1 và chai B1</t>
  </si>
  <si>
    <t>STT</t>
  </si>
  <si>
    <t>Nội dung</t>
  </si>
  <si>
    <t>Link</t>
  </si>
  <si>
    <t>DANH MỤC BIỂU ĐỒ VÙNG CHÊNH LỆCH GIÁ MUA</t>
  </si>
  <si>
    <t>Quay lại</t>
  </si>
  <si>
    <t>Chênh lệch chai B1 &amp; B0</t>
  </si>
  <si>
    <t>Chênh lệch chai B1 Trạm &amp; B0</t>
  </si>
  <si>
    <t>Chênh lệch chai B1 NCC &amp; B0</t>
  </si>
  <si>
    <t>Chênh lệch chai Tuyển xô-B0</t>
  </si>
  <si>
    <t>Chênh lệch Vảy rửa nóng-B0</t>
  </si>
  <si>
    <t>Chênh lệch Vảy rửa nóng-chai B1</t>
  </si>
  <si>
    <t>T1.26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</si>
</sst>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-* #,##0.00\ _₫_-;\-* #,##0.00\ _₫_-;_-* &quot;-&quot;??\ _₫_-;_-@_-"/>
    <numFmt numFmtId="166" formatCode="_(* #,##0_);_(* \(#,##0\);_(* &quot;-&quot;??_);_(@_)"/>
    <numFmt numFmtId="167" formatCode="#,##0\ [$₫-42A];\-#,##0\ [$₫-42A]"/>
    <numFmt numFmtId="168" formatCode="dd/mm"/>
    <numFmt numFmtId="169" formatCode="dd/m"/>
    <numFmt numFmtId="170" formatCode="&quot;T &quot;General"/>
    <numFmt numFmtId="171" formatCode="#,##0_ ;\-#,##0\ "/>
    <numFmt numFmtId="172" formatCode="#,##0.00\ [$₫-42A];\-#,##0.00\ [$₫-42A]"/>
    <numFmt numFmtId="173" formatCode="#,##0.0\ [$₫-42A];\-#,##0.0\ [$₫-42A]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.VnArial"/>
      <family val="2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Times New Roman"/>
      <family val="1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b/>
      <sz val="12"/>
      <color theme="9"/>
      <name val="Calibri"/>
      <family val="2"/>
      <scheme val="minor"/>
    </font>
    <font>
      <sz val="12"/>
      <color theme="0"/>
      <name val="Times New Roman"/>
      <family val="1"/>
    </font>
    <font>
      <sz val="14"/>
      <name val="Times New Roman"/>
      <family val="1"/>
    </font>
    <font>
      <b/>
      <sz val="12"/>
      <name val="Times New Roman"/>
      <family val="1"/>
    </font>
    <font>
      <sz val="14"/>
      <color rgb="FF0000FF"/>
      <name val="Times New Roman"/>
      <family val="1"/>
    </font>
    <font>
      <b/>
      <sz val="12"/>
      <color theme="0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segoe UI"/>
      <family val="2"/>
      <charset val="163"/>
    </font>
    <font>
      <b/>
      <sz val="14"/>
      <color rgb="FFFF0000"/>
      <name val="Calibri"/>
      <family val="2"/>
      <scheme val="minor"/>
    </font>
    <font>
      <sz val="14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Times New Roman"/>
      <family val="1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9" tint="-0.499984740745262"/>
      <name val="Times New Roman"/>
      <family val="1"/>
    </font>
    <font>
      <b/>
      <sz val="12"/>
      <color theme="9" tint="-0.499984740745262"/>
      <name val="Times New Roman"/>
      <family val="1"/>
    </font>
    <font>
      <b/>
      <sz val="14"/>
      <color rgb="FFFF0000"/>
      <name val="Times New Roman"/>
      <family val="1"/>
    </font>
    <font>
      <sz val="11"/>
      <color theme="0"/>
      <name val="Times New Roman"/>
      <family val="1"/>
    </font>
    <font>
      <sz val="14"/>
      <color rgb="FFFF0000"/>
      <name val="Times New Roman"/>
      <family val="1"/>
    </font>
    <font>
      <sz val="14"/>
      <color theme="0"/>
      <name val="Times New Roman"/>
      <family val="1"/>
    </font>
    <font>
      <b/>
      <sz val="16"/>
      <color theme="9" tint="-0.499984740745262"/>
      <name val="Times New Roman"/>
      <family val="1"/>
    </font>
    <font>
      <b/>
      <sz val="14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b/>
      <sz val="11"/>
      <color rgb="FFFF0000"/>
      <name val="Calibri"/>
      <family val="2"/>
      <charset val="163"/>
      <scheme val="minor"/>
    </font>
    <font>
      <b/>
      <sz val="11"/>
      <name val="Calibri"/>
      <family val="2"/>
      <charset val="163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8"/>
      <color rgb="FF0000FF"/>
      <name val="Times New Roman"/>
      <family val="1"/>
    </font>
    <font>
      <b/>
      <sz val="24"/>
      <color rgb="FF0000FF"/>
      <name val="Times New Roman"/>
      <family val="1"/>
    </font>
    <font>
      <b/>
      <sz val="11"/>
      <color rgb="FF0000FF"/>
      <name val="Calibri"/>
      <family val="2"/>
      <scheme val="minor"/>
    </font>
    <font>
      <b/>
      <sz val="14"/>
      <color rgb="FF0000FF"/>
      <name val="Times New Roman"/>
      <family val="1"/>
    </font>
    <font>
      <b/>
      <sz val="16"/>
      <color theme="1"/>
      <name val="Times New Roman"/>
      <family val="1"/>
    </font>
    <font>
      <b/>
      <sz val="16"/>
      <color rgb="FF0000FF"/>
      <name val="Times New Roman"/>
      <family val="1"/>
    </font>
    <font>
      <b/>
      <sz val="16"/>
      <name val="Times New Roman"/>
      <family val="1"/>
    </font>
    <font>
      <sz val="11"/>
      <color rgb="FF0000FF"/>
      <name val="Calibri"/>
      <family val="2"/>
      <scheme val="minor"/>
    </font>
    <font>
      <sz val="16"/>
      <name val="Times New Roman"/>
      <family val="1"/>
    </font>
    <font>
      <sz val="16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1"/>
      <color theme="0"/>
      <name val="Times New Roman"/>
      <family val="1"/>
    </font>
    <font>
      <sz val="12"/>
      <color rgb="FFFF0000"/>
      <name val="Times New Roman"/>
      <family val="1"/>
    </font>
    <font>
      <u/>
      <sz val="11"/>
      <color theme="10"/>
      <name val="Calibri"/>
      <family val="2"/>
      <scheme val="minor"/>
    </font>
    <font>
      <b/>
      <sz val="16"/>
      <color rgb="FF0000FF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u/>
      <sz val="14"/>
      <color rgb="FF00B05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</borders>
  <cellStyleXfs count="23">
    <xf numFmtId="0" fontId="0" fillId="0" borderId="0"/>
    <xf numFmtId="43" fontId="2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6" fillId="0" borderId="0"/>
    <xf numFmtId="0" fontId="23" fillId="0" borderId="0"/>
    <xf numFmtId="164" fontId="23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5" fillId="0" borderId="0"/>
    <xf numFmtId="0" fontId="36" fillId="0" borderId="0"/>
    <xf numFmtId="0" fontId="35" fillId="0" borderId="0"/>
    <xf numFmtId="164" fontId="35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69" fillId="0" borderId="0" applyNumberFormat="0" applyFill="0" applyBorder="0" applyAlignment="0" applyProtection="0"/>
  </cellStyleXfs>
  <cellXfs count="451">
    <xf numFmtId="0" fontId="0" fillId="0" borderId="0" xfId="0"/>
    <xf numFmtId="0" fontId="4" fillId="0" borderId="0" xfId="0" applyFont="1"/>
    <xf numFmtId="0" fontId="4" fillId="3" borderId="0" xfId="0" applyFont="1" applyFill="1"/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6" fontId="4" fillId="0" borderId="0" xfId="1" applyNumberFormat="1" applyFont="1"/>
    <xf numFmtId="0" fontId="13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4" fillId="0" borderId="0" xfId="0" applyFont="1"/>
    <xf numFmtId="9" fontId="0" fillId="0" borderId="0" xfId="5" applyFont="1"/>
    <xf numFmtId="0" fontId="16" fillId="0" borderId="0" xfId="0" applyFont="1" applyAlignment="1">
      <alignment wrapText="1"/>
    </xf>
    <xf numFmtId="0" fontId="16" fillId="0" borderId="0" xfId="0" applyFont="1" applyAlignment="1">
      <alignment vertical="center" wrapText="1"/>
    </xf>
    <xf numFmtId="0" fontId="13" fillId="0" borderId="1" xfId="0" applyFont="1" applyBorder="1" applyAlignment="1">
      <alignment horizontal="left" vertical="center"/>
    </xf>
    <xf numFmtId="166" fontId="9" fillId="2" borderId="1" xfId="1" quotePrefix="1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9" fillId="2" borderId="1" xfId="1" applyNumberFormat="1" applyFont="1" applyFill="1" applyBorder="1" applyAlignment="1">
      <alignment horizontal="center" vertical="center"/>
    </xf>
    <xf numFmtId="9" fontId="4" fillId="0" borderId="0" xfId="5" applyFont="1"/>
    <xf numFmtId="0" fontId="24" fillId="0" borderId="2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9" fontId="24" fillId="0" borderId="4" xfId="5" applyFont="1" applyBorder="1" applyAlignment="1">
      <alignment horizontal="right"/>
    </xf>
    <xf numFmtId="9" fontId="24" fillId="0" borderId="4" xfId="5" applyFont="1" applyBorder="1" applyAlignment="1">
      <alignment horizontal="center"/>
    </xf>
    <xf numFmtId="0" fontId="24" fillId="0" borderId="0" xfId="0" applyFont="1" applyAlignment="1">
      <alignment horizontal="center"/>
    </xf>
    <xf numFmtId="9" fontId="24" fillId="0" borderId="1" xfId="0" applyNumberFormat="1" applyFont="1" applyBorder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0" xfId="0" applyFont="1" applyAlignment="1">
      <alignment horizontal="right"/>
    </xf>
    <xf numFmtId="0" fontId="26" fillId="0" borderId="0" xfId="0" applyFont="1"/>
    <xf numFmtId="0" fontId="27" fillId="0" borderId="0" xfId="0" applyFont="1" applyAlignment="1">
      <alignment horizontal="center" vertical="center"/>
    </xf>
    <xf numFmtId="0" fontId="0" fillId="0" borderId="0" xfId="0" quotePrefix="1"/>
    <xf numFmtId="166" fontId="26" fillId="0" borderId="0" xfId="1" applyNumberFormat="1" applyFont="1"/>
    <xf numFmtId="166" fontId="0" fillId="3" borderId="0" xfId="1" applyNumberFormat="1" applyFont="1" applyFill="1"/>
    <xf numFmtId="166" fontId="0" fillId="0" borderId="0" xfId="0" applyNumberFormat="1"/>
    <xf numFmtId="0" fontId="0" fillId="5" borderId="0" xfId="0" applyFill="1"/>
    <xf numFmtId="166" fontId="0" fillId="5" borderId="0" xfId="1" applyNumberFormat="1" applyFont="1" applyFill="1"/>
    <xf numFmtId="166" fontId="26" fillId="5" borderId="0" xfId="1" applyNumberFormat="1" applyFont="1" applyFill="1"/>
    <xf numFmtId="166" fontId="0" fillId="5" borderId="0" xfId="0" applyNumberFormat="1" applyFill="1"/>
    <xf numFmtId="9" fontId="0" fillId="5" borderId="0" xfId="5" applyFont="1" applyFill="1"/>
    <xf numFmtId="166" fontId="28" fillId="0" borderId="1" xfId="1" applyNumberFormat="1" applyFont="1" applyBorder="1"/>
    <xf numFmtId="166" fontId="28" fillId="3" borderId="0" xfId="1" applyNumberFormat="1" applyFont="1" applyFill="1"/>
    <xf numFmtId="0" fontId="29" fillId="0" borderId="0" xfId="0" applyFont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9" fontId="31" fillId="0" borderId="0" xfId="5" applyFont="1" applyBorder="1" applyAlignment="1">
      <alignment horizontal="right"/>
    </xf>
    <xf numFmtId="9" fontId="31" fillId="0" borderId="0" xfId="5" applyFont="1" applyBorder="1" applyAlignment="1">
      <alignment horizontal="center"/>
    </xf>
    <xf numFmtId="9" fontId="31" fillId="0" borderId="0" xfId="0" applyNumberFormat="1" applyFont="1" applyAlignment="1">
      <alignment horizontal="center"/>
    </xf>
    <xf numFmtId="0" fontId="0" fillId="3" borderId="0" xfId="0" applyFill="1"/>
    <xf numFmtId="0" fontId="32" fillId="0" borderId="0" xfId="0" applyFont="1" applyAlignment="1">
      <alignment vertical="center" wrapText="1"/>
    </xf>
    <xf numFmtId="0" fontId="33" fillId="0" borderId="0" xfId="0" applyFont="1" applyAlignment="1">
      <alignment horizontal="center"/>
    </xf>
    <xf numFmtId="9" fontId="34" fillId="0" borderId="1" xfId="0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166" fontId="5" fillId="6" borderId="1" xfId="1" applyNumberFormat="1" applyFont="1" applyFill="1" applyBorder="1" applyAlignment="1">
      <alignment horizontal="center" vertical="center"/>
    </xf>
    <xf numFmtId="0" fontId="28" fillId="0" borderId="0" xfId="0" applyFont="1"/>
    <xf numFmtId="0" fontId="28" fillId="0" borderId="0" xfId="0" applyFont="1" applyAlignment="1">
      <alignment horizontal="center"/>
    </xf>
    <xf numFmtId="17" fontId="28" fillId="0" borderId="0" xfId="0" quotePrefix="1" applyNumberFormat="1" applyFont="1" applyAlignment="1">
      <alignment horizontal="center"/>
    </xf>
    <xf numFmtId="166" fontId="28" fillId="0" borderId="0" xfId="1" applyNumberFormat="1" applyFont="1"/>
    <xf numFmtId="166" fontId="28" fillId="0" borderId="0" xfId="0" applyNumberFormat="1" applyFont="1"/>
    <xf numFmtId="9" fontId="28" fillId="0" borderId="0" xfId="5" applyFont="1"/>
    <xf numFmtId="0" fontId="37" fillId="0" borderId="0" xfId="0" applyFont="1"/>
    <xf numFmtId="166" fontId="5" fillId="4" borderId="1" xfId="1" applyNumberFormat="1" applyFont="1" applyFill="1" applyBorder="1" applyAlignment="1">
      <alignment horizontal="center" vertical="center"/>
    </xf>
    <xf numFmtId="166" fontId="5" fillId="4" borderId="2" xfId="1" applyNumberFormat="1" applyFont="1" applyFill="1" applyBorder="1" applyAlignment="1">
      <alignment horizontal="center" vertical="center"/>
    </xf>
    <xf numFmtId="166" fontId="5" fillId="4" borderId="3" xfId="1" applyNumberFormat="1" applyFont="1" applyFill="1" applyBorder="1" applyAlignment="1">
      <alignment horizontal="center" vertical="center"/>
    </xf>
    <xf numFmtId="0" fontId="28" fillId="7" borderId="0" xfId="0" applyFont="1" applyFill="1"/>
    <xf numFmtId="166" fontId="5" fillId="7" borderId="0" xfId="1" applyNumberFormat="1" applyFont="1" applyFill="1"/>
    <xf numFmtId="0" fontId="39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left"/>
    </xf>
    <xf numFmtId="0" fontId="41" fillId="0" borderId="0" xfId="0" applyFont="1" applyAlignment="1">
      <alignment horizontal="left" wrapText="1"/>
    </xf>
    <xf numFmtId="0" fontId="30" fillId="0" borderId="0" xfId="0" applyFont="1" applyAlignment="1">
      <alignment horizontal="center" wrapText="1"/>
    </xf>
    <xf numFmtId="0" fontId="30" fillId="0" borderId="0" xfId="0" applyFont="1" applyAlignment="1">
      <alignment horizontal="right" wrapText="1"/>
    </xf>
    <xf numFmtId="166" fontId="38" fillId="0" borderId="0" xfId="0" applyNumberFormat="1" applyFont="1" applyAlignment="1">
      <alignment vertical="center" wrapText="1"/>
    </xf>
    <xf numFmtId="0" fontId="38" fillId="0" borderId="0" xfId="0" applyFont="1" applyAlignment="1">
      <alignment vertical="center" wrapText="1"/>
    </xf>
    <xf numFmtId="0" fontId="13" fillId="0" borderId="0" xfId="0" applyFont="1"/>
    <xf numFmtId="0" fontId="10" fillId="0" borderId="0" xfId="0" applyFont="1"/>
    <xf numFmtId="0" fontId="7" fillId="0" borderId="0" xfId="0" applyFont="1" applyAlignment="1">
      <alignment vertical="center"/>
    </xf>
    <xf numFmtId="169" fontId="42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168" fontId="19" fillId="6" borderId="1" xfId="0" applyNumberFormat="1" applyFont="1" applyFill="1" applyBorder="1" applyAlignment="1">
      <alignment horizontal="center" vertical="center"/>
    </xf>
    <xf numFmtId="168" fontId="19" fillId="6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6" borderId="1" xfId="6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167" fontId="10" fillId="0" borderId="1" xfId="6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43" fillId="0" borderId="0" xfId="0" applyFont="1" applyAlignment="1">
      <alignment horizontal="center" vertical="center"/>
    </xf>
    <xf numFmtId="168" fontId="11" fillId="2" borderId="1" xfId="0" applyNumberFormat="1" applyFont="1" applyFill="1" applyBorder="1" applyAlignment="1">
      <alignment horizontal="center" vertical="center" wrapText="1"/>
    </xf>
    <xf numFmtId="168" fontId="11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vertical="center" wrapText="1"/>
    </xf>
    <xf numFmtId="167" fontId="10" fillId="0" borderId="1" xfId="6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168" fontId="11" fillId="0" borderId="1" xfId="0" applyNumberFormat="1" applyFont="1" applyBorder="1" applyAlignment="1">
      <alignment horizontal="center" vertical="center" wrapText="1"/>
    </xf>
    <xf numFmtId="168" fontId="11" fillId="0" borderId="1" xfId="0" applyNumberFormat="1" applyFont="1" applyBorder="1" applyAlignment="1">
      <alignment horizontal="center" vertical="center"/>
    </xf>
    <xf numFmtId="166" fontId="4" fillId="3" borderId="0" xfId="1" applyNumberFormat="1" applyFont="1" applyFill="1"/>
    <xf numFmtId="166" fontId="4" fillId="0" borderId="0" xfId="0" applyNumberFormat="1" applyFont="1"/>
    <xf numFmtId="0" fontId="4" fillId="0" borderId="0" xfId="0" quotePrefix="1" applyFont="1"/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44" fillId="0" borderId="2" xfId="0" applyFont="1" applyBorder="1" applyAlignment="1">
      <alignment horizontal="center"/>
    </xf>
    <xf numFmtId="0" fontId="44" fillId="0" borderId="4" xfId="0" applyFont="1" applyBorder="1" applyAlignment="1">
      <alignment horizontal="center"/>
    </xf>
    <xf numFmtId="9" fontId="44" fillId="0" borderId="4" xfId="5" applyFont="1" applyBorder="1" applyAlignment="1">
      <alignment horizontal="right"/>
    </xf>
    <xf numFmtId="9" fontId="44" fillId="0" borderId="4" xfId="5" applyFont="1" applyBorder="1" applyAlignment="1">
      <alignment horizontal="center"/>
    </xf>
    <xf numFmtId="9" fontId="7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22" fillId="0" borderId="0" xfId="0" applyFont="1"/>
    <xf numFmtId="17" fontId="15" fillId="0" borderId="1" xfId="0" quotePrefix="1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1" xfId="0" quotePrefix="1" applyFont="1" applyBorder="1" applyAlignment="1">
      <alignment horizontal="center"/>
    </xf>
    <xf numFmtId="0" fontId="15" fillId="0" borderId="0" xfId="0" applyFont="1" applyAlignment="1">
      <alignment horizontal="center"/>
    </xf>
    <xf numFmtId="0" fontId="5" fillId="0" borderId="0" xfId="0" applyFont="1"/>
    <xf numFmtId="0" fontId="45" fillId="0" borderId="0" xfId="0" applyFont="1"/>
    <xf numFmtId="0" fontId="17" fillId="0" borderId="0" xfId="0" applyFont="1"/>
    <xf numFmtId="167" fontId="10" fillId="6" borderId="1" xfId="6" applyNumberFormat="1" applyFont="1" applyFill="1" applyBorder="1" applyAlignment="1">
      <alignment horizontal="center" vertical="center" wrapText="1"/>
    </xf>
    <xf numFmtId="166" fontId="18" fillId="0" borderId="1" xfId="1" applyNumberFormat="1" applyFont="1" applyBorder="1" applyAlignment="1">
      <alignment vertical="center"/>
    </xf>
    <xf numFmtId="0" fontId="18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6" fontId="18" fillId="0" borderId="0" xfId="1" applyNumberFormat="1" applyFont="1" applyBorder="1" applyAlignment="1">
      <alignment vertical="center"/>
    </xf>
    <xf numFmtId="0" fontId="11" fillId="0" borderId="0" xfId="0" applyFont="1"/>
    <xf numFmtId="0" fontId="21" fillId="0" borderId="0" xfId="0" applyFont="1"/>
    <xf numFmtId="0" fontId="19" fillId="0" borderId="0" xfId="0" applyFont="1"/>
    <xf numFmtId="166" fontId="5" fillId="0" borderId="0" xfId="0" applyNumberFormat="1" applyFont="1"/>
    <xf numFmtId="0" fontId="11" fillId="0" borderId="1" xfId="0" quotePrefix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9" fillId="0" borderId="1" xfId="0" applyFont="1" applyBorder="1" applyAlignment="1">
      <alignment horizontal="left" vertical="center"/>
    </xf>
    <xf numFmtId="1" fontId="28" fillId="0" borderId="0" xfId="0" applyNumberFormat="1" applyFont="1"/>
    <xf numFmtId="0" fontId="9" fillId="0" borderId="0" xfId="0" applyFont="1" applyAlignment="1">
      <alignment horizontal="center"/>
    </xf>
    <xf numFmtId="166" fontId="4" fillId="0" borderId="0" xfId="1" applyNumberFormat="1" applyFont="1" applyFill="1"/>
    <xf numFmtId="0" fontId="28" fillId="3" borderId="0" xfId="0" applyFont="1" applyFill="1"/>
    <xf numFmtId="0" fontId="26" fillId="3" borderId="0" xfId="0" applyFont="1" applyFill="1"/>
    <xf numFmtId="166" fontId="28" fillId="0" borderId="0" xfId="1" applyNumberFormat="1" applyFont="1" applyAlignment="1">
      <alignment horizontal="center"/>
    </xf>
    <xf numFmtId="166" fontId="39" fillId="0" borderId="0" xfId="1" applyNumberFormat="1" applyFont="1" applyAlignment="1">
      <alignment horizontal="center"/>
    </xf>
    <xf numFmtId="166" fontId="40" fillId="0" borderId="0" xfId="1" applyNumberFormat="1" applyFont="1" applyAlignment="1">
      <alignment horizontal="center"/>
    </xf>
    <xf numFmtId="0" fontId="18" fillId="0" borderId="0" xfId="0" applyFont="1" applyAlignment="1">
      <alignment horizontal="left" vertical="center" wrapText="1"/>
    </xf>
    <xf numFmtId="166" fontId="18" fillId="0" borderId="0" xfId="1" applyNumberFormat="1" applyFont="1" applyBorder="1"/>
    <xf numFmtId="166" fontId="19" fillId="0" borderId="0" xfId="1" applyNumberFormat="1" applyFont="1"/>
    <xf numFmtId="166" fontId="10" fillId="0" borderId="0" xfId="1" applyNumberFormat="1" applyFont="1"/>
    <xf numFmtId="166" fontId="15" fillId="0" borderId="0" xfId="1" applyNumberFormat="1" applyFont="1" applyAlignment="1">
      <alignment horizontal="center"/>
    </xf>
    <xf numFmtId="166" fontId="18" fillId="0" borderId="0" xfId="1" applyNumberFormat="1" applyFont="1" applyAlignment="1">
      <alignment vertical="center"/>
    </xf>
    <xf numFmtId="166" fontId="5" fillId="0" borderId="0" xfId="1" applyNumberFormat="1" applyFont="1"/>
    <xf numFmtId="168" fontId="11" fillId="2" borderId="2" xfId="0" applyNumberFormat="1" applyFont="1" applyFill="1" applyBorder="1" applyAlignment="1">
      <alignment horizontal="center" vertical="center"/>
    </xf>
    <xf numFmtId="167" fontId="10" fillId="0" borderId="2" xfId="6" applyNumberFormat="1" applyFont="1" applyFill="1" applyBorder="1" applyAlignment="1">
      <alignment horizontal="center" vertical="center"/>
    </xf>
    <xf numFmtId="167" fontId="10" fillId="0" borderId="2" xfId="6" applyNumberFormat="1" applyFont="1" applyBorder="1" applyAlignment="1">
      <alignment horizontal="center" vertical="center"/>
    </xf>
    <xf numFmtId="168" fontId="11" fillId="2" borderId="8" xfId="0" applyNumberFormat="1" applyFont="1" applyFill="1" applyBorder="1" applyAlignment="1">
      <alignment horizontal="center" vertical="center"/>
    </xf>
    <xf numFmtId="168" fontId="11" fillId="2" borderId="9" xfId="0" applyNumberFormat="1" applyFont="1" applyFill="1" applyBorder="1" applyAlignment="1">
      <alignment horizontal="center" vertical="center"/>
    </xf>
    <xf numFmtId="167" fontId="10" fillId="0" borderId="8" xfId="6" applyNumberFormat="1" applyFont="1" applyFill="1" applyBorder="1" applyAlignment="1">
      <alignment horizontal="center" vertical="center"/>
    </xf>
    <xf numFmtId="167" fontId="10" fillId="0" borderId="9" xfId="6" applyNumberFormat="1" applyFont="1" applyFill="1" applyBorder="1" applyAlignment="1">
      <alignment horizontal="center" vertical="center"/>
    </xf>
    <xf numFmtId="167" fontId="10" fillId="0" borderId="9" xfId="6" applyNumberFormat="1" applyFont="1" applyBorder="1" applyAlignment="1">
      <alignment horizontal="center" vertical="center"/>
    </xf>
    <xf numFmtId="167" fontId="10" fillId="0" borderId="12" xfId="6" applyNumberFormat="1" applyFont="1" applyBorder="1" applyAlignment="1">
      <alignment horizontal="center" vertical="center"/>
    </xf>
    <xf numFmtId="167" fontId="10" fillId="0" borderId="8" xfId="6" applyNumberFormat="1" applyFont="1" applyBorder="1" applyAlignment="1">
      <alignment horizontal="center" vertical="center"/>
    </xf>
    <xf numFmtId="167" fontId="10" fillId="0" borderId="10" xfId="6" applyNumberFormat="1" applyFont="1" applyBorder="1" applyAlignment="1">
      <alignment horizontal="center" vertical="center"/>
    </xf>
    <xf numFmtId="167" fontId="10" fillId="0" borderId="11" xfId="6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0" fontId="0" fillId="0" borderId="0" xfId="0" quotePrefix="1" applyAlignment="1">
      <alignment horizontal="center"/>
    </xf>
    <xf numFmtId="166" fontId="5" fillId="4" borderId="13" xfId="1" applyNumberFormat="1" applyFont="1" applyFill="1" applyBorder="1" applyAlignment="1">
      <alignment horizontal="center" vertical="center"/>
    </xf>
    <xf numFmtId="0" fontId="9" fillId="0" borderId="0" xfId="0" quotePrefix="1" applyFont="1" applyAlignment="1">
      <alignment horizontal="center"/>
    </xf>
    <xf numFmtId="166" fontId="10" fillId="0" borderId="1" xfId="1" applyNumberFormat="1" applyFont="1" applyBorder="1" applyAlignment="1">
      <alignment vertical="center"/>
    </xf>
    <xf numFmtId="0" fontId="49" fillId="0" borderId="1" xfId="0" applyFont="1" applyBorder="1"/>
    <xf numFmtId="0" fontId="49" fillId="0" borderId="1" xfId="0" quotePrefix="1" applyFont="1" applyBorder="1"/>
    <xf numFmtId="0" fontId="50" fillId="0" borderId="1" xfId="0" applyFont="1" applyBorder="1" applyAlignment="1">
      <alignment horizontal="center"/>
    </xf>
    <xf numFmtId="0" fontId="51" fillId="0" borderId="0" xfId="0" applyFont="1"/>
    <xf numFmtId="0" fontId="52" fillId="0" borderId="0" xfId="0" applyFont="1"/>
    <xf numFmtId="166" fontId="52" fillId="0" borderId="0" xfId="1" applyNumberFormat="1" applyFont="1"/>
    <xf numFmtId="0" fontId="4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6" fontId="15" fillId="0" borderId="0" xfId="1" applyNumberFormat="1" applyFont="1" applyAlignment="1">
      <alignment vertical="center"/>
    </xf>
    <xf numFmtId="0" fontId="19" fillId="0" borderId="1" xfId="0" applyFont="1" applyBorder="1" applyAlignment="1">
      <alignment horizontal="left"/>
    </xf>
    <xf numFmtId="171" fontId="10" fillId="0" borderId="15" xfId="6" applyNumberFormat="1" applyFont="1" applyFill="1" applyBorder="1" applyAlignment="1">
      <alignment horizontal="center" vertical="center"/>
    </xf>
    <xf numFmtId="171" fontId="10" fillId="0" borderId="15" xfId="6" applyNumberFormat="1" applyFont="1" applyBorder="1" applyAlignment="1">
      <alignment horizontal="center" vertical="center"/>
    </xf>
    <xf numFmtId="171" fontId="10" fillId="0" borderId="1" xfId="6" applyNumberFormat="1" applyFont="1" applyFill="1" applyBorder="1" applyAlignment="1">
      <alignment horizontal="center" vertical="center"/>
    </xf>
    <xf numFmtId="171" fontId="10" fillId="0" borderId="1" xfId="6" applyNumberFormat="1" applyFont="1" applyBorder="1" applyAlignment="1">
      <alignment horizontal="center" vertical="center"/>
    </xf>
    <xf numFmtId="166" fontId="13" fillId="0" borderId="1" xfId="1" applyNumberFormat="1" applyFont="1" applyBorder="1" applyAlignment="1">
      <alignment vertical="center"/>
    </xf>
    <xf numFmtId="166" fontId="10" fillId="0" borderId="1" xfId="1" applyNumberFormat="1" applyFont="1" applyBorder="1" applyAlignment="1">
      <alignment horizontal="center" vertical="center"/>
    </xf>
    <xf numFmtId="166" fontId="0" fillId="0" borderId="0" xfId="1" quotePrefix="1" applyNumberFormat="1" applyFont="1" applyAlignment="1">
      <alignment horizontal="center"/>
    </xf>
    <xf numFmtId="166" fontId="26" fillId="0" borderId="0" xfId="1" applyNumberFormat="1" applyFont="1" applyFill="1"/>
    <xf numFmtId="0" fontId="13" fillId="3" borderId="0" xfId="0" applyFont="1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8" fontId="19" fillId="0" borderId="1" xfId="0" applyNumberFormat="1" applyFont="1" applyBorder="1" applyAlignment="1">
      <alignment horizontal="center" vertical="center"/>
    </xf>
    <xf numFmtId="168" fontId="19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72" fontId="0" fillId="0" borderId="0" xfId="0" applyNumberFormat="1"/>
    <xf numFmtId="167" fontId="10" fillId="3" borderId="1" xfId="6" applyNumberFormat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vertical="center"/>
    </xf>
    <xf numFmtId="167" fontId="10" fillId="6" borderId="15" xfId="6" applyNumberFormat="1" applyFont="1" applyFill="1" applyBorder="1" applyAlignment="1">
      <alignment horizontal="center" vertical="center"/>
    </xf>
    <xf numFmtId="167" fontId="10" fillId="0" borderId="15" xfId="6" applyNumberFormat="1" applyFont="1" applyFill="1" applyBorder="1" applyAlignment="1">
      <alignment horizontal="center" vertical="center"/>
    </xf>
    <xf numFmtId="166" fontId="10" fillId="0" borderId="1" xfId="1" applyNumberFormat="1" applyFont="1" applyFill="1" applyBorder="1" applyAlignment="1">
      <alignment horizontal="center" vertical="center"/>
    </xf>
    <xf numFmtId="166" fontId="9" fillId="0" borderId="0" xfId="1" applyNumberFormat="1" applyFont="1" applyAlignment="1">
      <alignment horizontal="center"/>
    </xf>
    <xf numFmtId="166" fontId="13" fillId="0" borderId="0" xfId="1" applyNumberFormat="1" applyFont="1" applyAlignment="1">
      <alignment vertical="center"/>
    </xf>
    <xf numFmtId="166" fontId="10" fillId="0" borderId="9" xfId="1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3" fillId="0" borderId="15" xfId="0" applyFont="1" applyBorder="1" applyAlignment="1">
      <alignment horizontal="left" vertical="center"/>
    </xf>
    <xf numFmtId="0" fontId="13" fillId="0" borderId="15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vertical="center" wrapText="1"/>
    </xf>
    <xf numFmtId="166" fontId="0" fillId="0" borderId="0" xfId="1" applyNumberFormat="1" applyFont="1" applyAlignment="1">
      <alignment horizontal="center"/>
    </xf>
    <xf numFmtId="173" fontId="0" fillId="0" borderId="0" xfId="0" applyNumberFormat="1"/>
    <xf numFmtId="0" fontId="55" fillId="0" borderId="0" xfId="0" applyFont="1"/>
    <xf numFmtId="167" fontId="10" fillId="0" borderId="15" xfId="6" applyNumberFormat="1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166" fontId="26" fillId="3" borderId="0" xfId="1" applyNumberFormat="1" applyFont="1" applyFill="1"/>
    <xf numFmtId="166" fontId="13" fillId="0" borderId="2" xfId="1" applyNumberFormat="1" applyFont="1" applyBorder="1" applyAlignment="1">
      <alignment vertical="center"/>
    </xf>
    <xf numFmtId="0" fontId="11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56" fillId="0" borderId="0" xfId="0" applyFont="1" applyAlignment="1">
      <alignment vertical="center"/>
    </xf>
    <xf numFmtId="0" fontId="7" fillId="7" borderId="2" xfId="0" applyFont="1" applyFill="1" applyBorder="1" applyAlignment="1">
      <alignment horizontal="center" vertical="center"/>
    </xf>
    <xf numFmtId="0" fontId="59" fillId="7" borderId="2" xfId="0" applyFont="1" applyFill="1" applyBorder="1" applyAlignment="1">
      <alignment horizontal="center" vertical="center"/>
    </xf>
    <xf numFmtId="0" fontId="61" fillId="7" borderId="1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0" fontId="60" fillId="7" borderId="8" xfId="0" applyFont="1" applyFill="1" applyBorder="1" applyAlignment="1">
      <alignment horizontal="left" vertical="center"/>
    </xf>
    <xf numFmtId="0" fontId="60" fillId="7" borderId="1" xfId="0" applyFont="1" applyFill="1" applyBorder="1" applyAlignment="1">
      <alignment horizontal="left" vertical="center"/>
    </xf>
    <xf numFmtId="0" fontId="60" fillId="7" borderId="1" xfId="0" applyFont="1" applyFill="1" applyBorder="1" applyAlignment="1">
      <alignment horizontal="center" vertical="center" wrapText="1"/>
    </xf>
    <xf numFmtId="0" fontId="60" fillId="7" borderId="9" xfId="0" applyFont="1" applyFill="1" applyBorder="1" applyAlignment="1">
      <alignment horizontal="center" vertical="center"/>
    </xf>
    <xf numFmtId="0" fontId="61" fillId="7" borderId="18" xfId="0" applyFont="1" applyFill="1" applyBorder="1" applyAlignment="1">
      <alignment horizontal="center" vertical="center"/>
    </xf>
    <xf numFmtId="0" fontId="60" fillId="7" borderId="8" xfId="0" applyFont="1" applyFill="1" applyBorder="1" applyAlignment="1">
      <alignment horizontal="center" vertical="center"/>
    </xf>
    <xf numFmtId="0" fontId="60" fillId="7" borderId="1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64" fillId="8" borderId="8" xfId="0" applyFont="1" applyFill="1" applyBorder="1" applyAlignment="1">
      <alignment horizontal="center" vertical="center"/>
    </xf>
    <xf numFmtId="0" fontId="64" fillId="8" borderId="1" xfId="0" applyFont="1" applyFill="1" applyBorder="1" applyAlignment="1">
      <alignment horizontal="left" vertical="center" wrapText="1"/>
    </xf>
    <xf numFmtId="0" fontId="64" fillId="8" borderId="9" xfId="0" applyFont="1" applyFill="1" applyBorder="1" applyAlignment="1">
      <alignment vertical="center"/>
    </xf>
    <xf numFmtId="167" fontId="61" fillId="8" borderId="18" xfId="6" applyNumberFormat="1" applyFont="1" applyFill="1" applyBorder="1" applyAlignment="1">
      <alignment horizontal="center" vertical="center"/>
    </xf>
    <xf numFmtId="167" fontId="64" fillId="8" borderId="8" xfId="6" applyNumberFormat="1" applyFont="1" applyFill="1" applyBorder="1" applyAlignment="1">
      <alignment horizontal="center" vertical="center"/>
    </xf>
    <xf numFmtId="167" fontId="64" fillId="8" borderId="1" xfId="6" applyNumberFormat="1" applyFont="1" applyFill="1" applyBorder="1" applyAlignment="1">
      <alignment horizontal="center" vertical="center"/>
    </xf>
    <xf numFmtId="167" fontId="64" fillId="8" borderId="9" xfId="6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64" fillId="0" borderId="1" xfId="0" applyFont="1" applyBorder="1" applyAlignment="1">
      <alignment horizontal="left" vertical="center" wrapText="1"/>
    </xf>
    <xf numFmtId="0" fontId="64" fillId="0" borderId="9" xfId="0" applyFont="1" applyBorder="1" applyAlignment="1">
      <alignment vertical="center" wrapText="1"/>
    </xf>
    <xf numFmtId="167" fontId="61" fillId="0" borderId="18" xfId="6" applyNumberFormat="1" applyFont="1" applyFill="1" applyBorder="1" applyAlignment="1">
      <alignment horizontal="center" vertical="center"/>
    </xf>
    <xf numFmtId="167" fontId="64" fillId="0" borderId="8" xfId="6" applyNumberFormat="1" applyFont="1" applyFill="1" applyBorder="1" applyAlignment="1">
      <alignment horizontal="center" vertical="center"/>
    </xf>
    <xf numFmtId="167" fontId="64" fillId="0" borderId="1" xfId="6" applyNumberFormat="1" applyFont="1" applyFill="1" applyBorder="1" applyAlignment="1">
      <alignment horizontal="center" vertical="center"/>
    </xf>
    <xf numFmtId="167" fontId="64" fillId="0" borderId="9" xfId="6" applyNumberFormat="1" applyFont="1" applyFill="1" applyBorder="1" applyAlignment="1">
      <alignment horizontal="center" vertical="center"/>
    </xf>
    <xf numFmtId="167" fontId="64" fillId="0" borderId="3" xfId="6" applyNumberFormat="1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 vertical="center"/>
    </xf>
    <xf numFmtId="0" fontId="65" fillId="0" borderId="9" xfId="0" applyFont="1" applyBorder="1" applyAlignment="1">
      <alignment vertical="center" wrapText="1"/>
    </xf>
    <xf numFmtId="0" fontId="58" fillId="0" borderId="0" xfId="0" applyFont="1"/>
    <xf numFmtId="0" fontId="56" fillId="0" borderId="0" xfId="0" applyFont="1" applyAlignment="1">
      <alignment horizontal="center" vertical="center"/>
    </xf>
    <xf numFmtId="0" fontId="60" fillId="7" borderId="2" xfId="0" applyFont="1" applyFill="1" applyBorder="1" applyAlignment="1">
      <alignment horizontal="center" vertical="center"/>
    </xf>
    <xf numFmtId="167" fontId="64" fillId="8" borderId="2" xfId="6" applyNumberFormat="1" applyFont="1" applyFill="1" applyBorder="1" applyAlignment="1">
      <alignment horizontal="center" vertical="center"/>
    </xf>
    <xf numFmtId="167" fontId="64" fillId="0" borderId="2" xfId="6" applyNumberFormat="1" applyFont="1" applyFill="1" applyBorder="1" applyAlignment="1">
      <alignment horizontal="center" vertical="center"/>
    </xf>
    <xf numFmtId="0" fontId="65" fillId="0" borderId="2" xfId="0" applyFont="1" applyBorder="1" applyAlignment="1">
      <alignment vertical="center" wrapText="1"/>
    </xf>
    <xf numFmtId="167" fontId="64" fillId="9" borderId="8" xfId="6" applyNumberFormat="1" applyFont="1" applyFill="1" applyBorder="1" applyAlignment="1">
      <alignment horizontal="center" vertical="center"/>
    </xf>
    <xf numFmtId="0" fontId="0" fillId="9" borderId="0" xfId="0" applyFill="1"/>
    <xf numFmtId="0" fontId="60" fillId="9" borderId="1" xfId="0" applyFont="1" applyFill="1" applyBorder="1" applyAlignment="1">
      <alignment horizontal="center" vertical="center"/>
    </xf>
    <xf numFmtId="167" fontId="64" fillId="9" borderId="1" xfId="6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6" fontId="9" fillId="0" borderId="1" xfId="1" applyNumberFormat="1" applyFont="1" applyBorder="1" applyAlignment="1">
      <alignment vertical="center"/>
    </xf>
    <xf numFmtId="166" fontId="9" fillId="0" borderId="2" xfId="1" applyNumberFormat="1" applyFont="1" applyBorder="1" applyAlignment="1">
      <alignment vertical="center"/>
    </xf>
    <xf numFmtId="0" fontId="60" fillId="7" borderId="3" xfId="0" applyFont="1" applyFill="1" applyBorder="1" applyAlignment="1">
      <alignment horizontal="center" vertical="center"/>
    </xf>
    <xf numFmtId="167" fontId="64" fillId="8" borderId="3" xfId="6" applyNumberFormat="1" applyFont="1" applyFill="1" applyBorder="1" applyAlignment="1">
      <alignment horizontal="center" vertical="center"/>
    </xf>
    <xf numFmtId="0" fontId="60" fillId="7" borderId="4" xfId="0" applyFont="1" applyFill="1" applyBorder="1" applyAlignment="1">
      <alignment horizontal="center" vertical="center"/>
    </xf>
    <xf numFmtId="167" fontId="64" fillId="8" borderId="4" xfId="6" applyNumberFormat="1" applyFont="1" applyFill="1" applyBorder="1" applyAlignment="1">
      <alignment horizontal="center" vertical="center"/>
    </xf>
    <xf numFmtId="167" fontId="64" fillId="0" borderId="4" xfId="6" applyNumberFormat="1" applyFont="1" applyFill="1" applyBorder="1" applyAlignment="1">
      <alignment horizontal="center" vertical="center"/>
    </xf>
    <xf numFmtId="167" fontId="61" fillId="8" borderId="1" xfId="6" applyNumberFormat="1" applyFont="1" applyFill="1" applyBorder="1" applyAlignment="1">
      <alignment horizontal="center" vertical="center"/>
    </xf>
    <xf numFmtId="0" fontId="0" fillId="0" borderId="17" xfId="0" applyBorder="1"/>
    <xf numFmtId="0" fontId="63" fillId="0" borderId="0" xfId="0" applyFont="1"/>
    <xf numFmtId="167" fontId="64" fillId="0" borderId="15" xfId="6" applyNumberFormat="1" applyFont="1" applyFill="1" applyBorder="1" applyAlignment="1">
      <alignment horizontal="center" vertical="center"/>
    </xf>
    <xf numFmtId="167" fontId="10" fillId="0" borderId="20" xfId="6" applyNumberFormat="1" applyFont="1" applyBorder="1" applyAlignment="1">
      <alignment horizontal="center" vertical="center"/>
    </xf>
    <xf numFmtId="167" fontId="10" fillId="0" borderId="21" xfId="6" applyNumberFormat="1" applyFont="1" applyBorder="1" applyAlignment="1">
      <alignment horizontal="center" vertical="center"/>
    </xf>
    <xf numFmtId="167" fontId="10" fillId="0" borderId="16" xfId="6" applyNumberFormat="1" applyFont="1" applyBorder="1" applyAlignment="1">
      <alignment horizontal="center" vertical="center"/>
    </xf>
    <xf numFmtId="167" fontId="10" fillId="0" borderId="17" xfId="6" applyNumberFormat="1" applyFont="1" applyBorder="1" applyAlignment="1">
      <alignment horizontal="center" vertical="center"/>
    </xf>
    <xf numFmtId="166" fontId="10" fillId="0" borderId="17" xfId="1" applyNumberFormat="1" applyFont="1" applyBorder="1" applyAlignment="1">
      <alignment horizontal="center" vertical="center"/>
    </xf>
    <xf numFmtId="167" fontId="19" fillId="10" borderId="8" xfId="6" applyNumberFormat="1" applyFont="1" applyFill="1" applyBorder="1" applyAlignment="1">
      <alignment horizontal="center" vertical="center"/>
    </xf>
    <xf numFmtId="166" fontId="26" fillId="6" borderId="0" xfId="1" applyNumberFormat="1" applyFont="1" applyFill="1"/>
    <xf numFmtId="167" fontId="62" fillId="0" borderId="1" xfId="6" applyNumberFormat="1" applyFont="1" applyFill="1" applyBorder="1" applyAlignment="1">
      <alignment horizontal="center" vertical="center"/>
    </xf>
    <xf numFmtId="167" fontId="66" fillId="0" borderId="18" xfId="6" applyNumberFormat="1" applyFont="1" applyFill="1" applyBorder="1" applyAlignment="1">
      <alignment horizontal="center" vertical="center"/>
    </xf>
    <xf numFmtId="0" fontId="48" fillId="0" borderId="0" xfId="0" applyFont="1" applyAlignment="1">
      <alignment vertical="center"/>
    </xf>
    <xf numFmtId="0" fontId="48" fillId="0" borderId="14" xfId="0" applyFont="1" applyBorder="1" applyAlignment="1">
      <alignment vertical="center"/>
    </xf>
    <xf numFmtId="0" fontId="57" fillId="0" borderId="0" xfId="0" applyFont="1" applyAlignment="1">
      <alignment vertical="center"/>
    </xf>
    <xf numFmtId="168" fontId="61" fillId="7" borderId="22" xfId="0" applyNumberFormat="1" applyFont="1" applyFill="1" applyBorder="1" applyAlignment="1">
      <alignment horizontal="center" vertical="center" wrapText="1"/>
    </xf>
    <xf numFmtId="169" fontId="61" fillId="7" borderId="23" xfId="0" applyNumberFormat="1" applyFont="1" applyFill="1" applyBorder="1" applyAlignment="1">
      <alignment vertical="center"/>
    </xf>
    <xf numFmtId="169" fontId="61" fillId="7" borderId="14" xfId="0" applyNumberFormat="1" applyFont="1" applyFill="1" applyBorder="1" applyAlignment="1">
      <alignment vertical="center"/>
    </xf>
    <xf numFmtId="168" fontId="61" fillId="7" borderId="26" xfId="0" applyNumberFormat="1" applyFont="1" applyFill="1" applyBorder="1" applyAlignment="1">
      <alignment horizontal="center" vertical="center" wrapText="1"/>
    </xf>
    <xf numFmtId="169" fontId="62" fillId="9" borderId="28" xfId="0" applyNumberFormat="1" applyFont="1" applyFill="1" applyBorder="1" applyAlignment="1">
      <alignment horizontal="center" vertical="center"/>
    </xf>
    <xf numFmtId="169" fontId="62" fillId="7" borderId="29" xfId="0" applyNumberFormat="1" applyFont="1" applyFill="1" applyBorder="1" applyAlignment="1">
      <alignment horizontal="center" vertical="center"/>
    </xf>
    <xf numFmtId="169" fontId="62" fillId="9" borderId="29" xfId="0" applyNumberFormat="1" applyFont="1" applyFill="1" applyBorder="1" applyAlignment="1">
      <alignment horizontal="center" vertical="center"/>
    </xf>
    <xf numFmtId="169" fontId="62" fillId="7" borderId="30" xfId="0" applyNumberFormat="1" applyFont="1" applyFill="1" applyBorder="1" applyAlignment="1">
      <alignment horizontal="center" vertical="center"/>
    </xf>
    <xf numFmtId="169" fontId="62" fillId="7" borderId="31" xfId="0" applyNumberFormat="1" applyFont="1" applyFill="1" applyBorder="1" applyAlignment="1">
      <alignment horizontal="center" vertical="center"/>
    </xf>
    <xf numFmtId="169" fontId="62" fillId="7" borderId="32" xfId="0" applyNumberFormat="1" applyFont="1" applyFill="1" applyBorder="1" applyAlignment="1">
      <alignment horizontal="center" vertical="center"/>
    </xf>
    <xf numFmtId="169" fontId="62" fillId="9" borderId="33" xfId="0" applyNumberFormat="1" applyFont="1" applyFill="1" applyBorder="1" applyAlignment="1">
      <alignment horizontal="center" vertical="center"/>
    </xf>
    <xf numFmtId="169" fontId="62" fillId="7" borderId="33" xfId="0" applyNumberFormat="1" applyFont="1" applyFill="1" applyBorder="1" applyAlignment="1">
      <alignment horizontal="center" vertical="center"/>
    </xf>
    <xf numFmtId="0" fontId="61" fillId="7" borderId="25" xfId="0" applyFont="1" applyFill="1" applyBorder="1" applyAlignment="1">
      <alignment horizontal="center" vertical="center"/>
    </xf>
    <xf numFmtId="0" fontId="61" fillId="7" borderId="15" xfId="0" applyFont="1" applyFill="1" applyBorder="1" applyAlignment="1">
      <alignment horizontal="center" vertical="center"/>
    </xf>
    <xf numFmtId="0" fontId="61" fillId="7" borderId="15" xfId="0" applyFont="1" applyFill="1" applyBorder="1" applyAlignment="1">
      <alignment horizontal="center" vertical="center" wrapText="1"/>
    </xf>
    <xf numFmtId="0" fontId="61" fillId="7" borderId="24" xfId="0" applyFont="1" applyFill="1" applyBorder="1" applyAlignment="1">
      <alignment horizontal="center" vertical="center"/>
    </xf>
    <xf numFmtId="0" fontId="60" fillId="7" borderId="32" xfId="0" applyFont="1" applyFill="1" applyBorder="1" applyAlignment="1">
      <alignment horizontal="center" vertical="center"/>
    </xf>
    <xf numFmtId="0" fontId="60" fillId="7" borderId="33" xfId="0" applyFont="1" applyFill="1" applyBorder="1" applyAlignment="1">
      <alignment horizontal="center" vertical="center"/>
    </xf>
    <xf numFmtId="0" fontId="60" fillId="7" borderId="33" xfId="0" applyFont="1" applyFill="1" applyBorder="1" applyAlignment="1">
      <alignment horizontal="center" vertical="center" wrapText="1"/>
    </xf>
    <xf numFmtId="0" fontId="60" fillId="7" borderId="30" xfId="0" applyFont="1" applyFill="1" applyBorder="1" applyAlignment="1">
      <alignment horizontal="center" vertical="center"/>
    </xf>
    <xf numFmtId="169" fontId="62" fillId="7" borderId="34" xfId="0" applyNumberFormat="1" applyFont="1" applyFill="1" applyBorder="1" applyAlignment="1">
      <alignment horizontal="center" vertical="center"/>
    </xf>
    <xf numFmtId="169" fontId="15" fillId="0" borderId="0" xfId="0" applyNumberFormat="1" applyFont="1" applyAlignment="1">
      <alignment horizontal="center" vertical="center"/>
    </xf>
    <xf numFmtId="169" fontId="62" fillId="9" borderId="34" xfId="0" applyNumberFormat="1" applyFont="1" applyFill="1" applyBorder="1" applyAlignment="1">
      <alignment horizontal="center" vertical="center"/>
    </xf>
    <xf numFmtId="167" fontId="64" fillId="9" borderId="3" xfId="6" applyNumberFormat="1" applyFont="1" applyFill="1" applyBorder="1" applyAlignment="1">
      <alignment horizontal="center" vertical="center"/>
    </xf>
    <xf numFmtId="0" fontId="60" fillId="9" borderId="3" xfId="0" applyFont="1" applyFill="1" applyBorder="1" applyAlignment="1">
      <alignment horizontal="center" vertical="center"/>
    </xf>
    <xf numFmtId="169" fontId="61" fillId="7" borderId="37" xfId="0" applyNumberFormat="1" applyFont="1" applyFill="1" applyBorder="1" applyAlignment="1">
      <alignment vertical="center"/>
    </xf>
    <xf numFmtId="167" fontId="64" fillId="0" borderId="1" xfId="6" applyNumberFormat="1" applyFont="1" applyFill="1" applyBorder="1" applyAlignment="1">
      <alignment horizontal="left" vertical="center"/>
    </xf>
    <xf numFmtId="167" fontId="62" fillId="0" borderId="9" xfId="6" applyNumberFormat="1" applyFont="1" applyFill="1" applyBorder="1" applyAlignment="1">
      <alignment horizontal="center" vertical="center"/>
    </xf>
    <xf numFmtId="169" fontId="62" fillId="9" borderId="31" xfId="0" applyNumberFormat="1" applyFont="1" applyFill="1" applyBorder="1" applyAlignment="1">
      <alignment horizontal="center" vertical="center"/>
    </xf>
    <xf numFmtId="167" fontId="64" fillId="0" borderId="1" xfId="6" applyNumberFormat="1" applyFont="1" applyBorder="1" applyAlignment="1">
      <alignment horizontal="center" vertical="center"/>
    </xf>
    <xf numFmtId="168" fontId="61" fillId="7" borderId="28" xfId="0" applyNumberFormat="1" applyFont="1" applyFill="1" applyBorder="1" applyAlignment="1">
      <alignment horizontal="center" vertical="center" wrapText="1"/>
    </xf>
    <xf numFmtId="168" fontId="61" fillId="7" borderId="23" xfId="0" applyNumberFormat="1" applyFont="1" applyFill="1" applyBorder="1" applyAlignment="1">
      <alignment horizontal="center" vertical="center" wrapText="1"/>
    </xf>
    <xf numFmtId="0" fontId="61" fillId="7" borderId="19" xfId="0" applyFont="1" applyFill="1" applyBorder="1" applyAlignment="1">
      <alignment horizontal="center" vertical="center"/>
    </xf>
    <xf numFmtId="167" fontId="61" fillId="8" borderId="19" xfId="6" applyNumberFormat="1" applyFont="1" applyFill="1" applyBorder="1" applyAlignment="1">
      <alignment horizontal="center" vertical="center"/>
    </xf>
    <xf numFmtId="167" fontId="61" fillId="0" borderId="19" xfId="6" applyNumberFormat="1" applyFont="1" applyFill="1" applyBorder="1" applyAlignment="1">
      <alignment horizontal="center" vertical="center"/>
    </xf>
    <xf numFmtId="167" fontId="64" fillId="0" borderId="15" xfId="6" applyNumberFormat="1" applyFont="1" applyBorder="1" applyAlignment="1">
      <alignment horizontal="center" vertical="center"/>
    </xf>
    <xf numFmtId="169" fontId="62" fillId="7" borderId="26" xfId="0" applyNumberFormat="1" applyFont="1" applyFill="1" applyBorder="1" applyAlignment="1">
      <alignment horizontal="center" vertical="center"/>
    </xf>
    <xf numFmtId="0" fontId="60" fillId="7" borderId="18" xfId="0" applyFont="1" applyFill="1" applyBorder="1" applyAlignment="1">
      <alignment horizontal="center" vertical="center"/>
    </xf>
    <xf numFmtId="167" fontId="64" fillId="8" borderId="18" xfId="6" applyNumberFormat="1" applyFont="1" applyFill="1" applyBorder="1" applyAlignment="1">
      <alignment horizontal="center" vertical="center"/>
    </xf>
    <xf numFmtId="167" fontId="64" fillId="0" borderId="18" xfId="6" applyNumberFormat="1" applyFont="1" applyBorder="1" applyAlignment="1">
      <alignment horizontal="center" vertical="center"/>
    </xf>
    <xf numFmtId="0" fontId="60" fillId="7" borderId="15" xfId="0" applyFont="1" applyFill="1" applyBorder="1" applyAlignment="1">
      <alignment horizontal="center" vertical="center"/>
    </xf>
    <xf numFmtId="169" fontId="61" fillId="7" borderId="39" xfId="0" applyNumberFormat="1" applyFont="1" applyFill="1" applyBorder="1" applyAlignment="1">
      <alignment horizontal="center" vertical="center"/>
    </xf>
    <xf numFmtId="167" fontId="64" fillId="0" borderId="3" xfId="6" applyNumberFormat="1" applyFont="1" applyBorder="1" applyAlignment="1">
      <alignment horizontal="center" vertical="center"/>
    </xf>
    <xf numFmtId="0" fontId="60" fillId="9" borderId="4" xfId="0" applyFont="1" applyFill="1" applyBorder="1" applyAlignment="1">
      <alignment horizontal="center" vertical="center"/>
    </xf>
    <xf numFmtId="167" fontId="64" fillId="9" borderId="4" xfId="6" applyNumberFormat="1" applyFont="1" applyFill="1" applyBorder="1" applyAlignment="1">
      <alignment horizontal="center" vertical="center"/>
    </xf>
    <xf numFmtId="167" fontId="64" fillId="0" borderId="9" xfId="6" applyNumberFormat="1" applyFont="1" applyBorder="1" applyAlignment="1">
      <alignment horizontal="center" vertical="center"/>
    </xf>
    <xf numFmtId="167" fontId="64" fillId="0" borderId="4" xfId="6" applyNumberFormat="1" applyFont="1" applyBorder="1" applyAlignment="1">
      <alignment horizontal="center" vertical="center"/>
    </xf>
    <xf numFmtId="0" fontId="13" fillId="0" borderId="17" xfId="0" applyFont="1" applyBorder="1" applyAlignment="1">
      <alignment vertical="center"/>
    </xf>
    <xf numFmtId="0" fontId="5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64" fillId="8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167" fontId="61" fillId="0" borderId="18" xfId="6" applyNumberFormat="1" applyFont="1" applyBorder="1" applyAlignment="1">
      <alignment horizontal="center" vertical="center"/>
    </xf>
    <xf numFmtId="167" fontId="64" fillId="0" borderId="2" xfId="6" applyNumberFormat="1" applyFont="1" applyBorder="1" applyAlignment="1">
      <alignment horizontal="center" vertical="center"/>
    </xf>
    <xf numFmtId="167" fontId="64" fillId="0" borderId="8" xfId="6" applyNumberFormat="1" applyFont="1" applyBorder="1" applyAlignment="1">
      <alignment horizontal="center" vertical="center"/>
    </xf>
    <xf numFmtId="167" fontId="61" fillId="0" borderId="19" xfId="6" applyNumberFormat="1" applyFont="1" applyBorder="1" applyAlignment="1">
      <alignment horizontal="center" vertical="center"/>
    </xf>
    <xf numFmtId="169" fontId="62" fillId="7" borderId="41" xfId="0" applyNumberFormat="1" applyFont="1" applyFill="1" applyBorder="1" applyAlignment="1">
      <alignment horizontal="center" vertical="center"/>
    </xf>
    <xf numFmtId="169" fontId="62" fillId="7" borderId="28" xfId="0" applyNumberFormat="1" applyFont="1" applyFill="1" applyBorder="1" applyAlignment="1">
      <alignment horizontal="center" vertical="center"/>
    </xf>
    <xf numFmtId="169" fontId="62" fillId="9" borderId="26" xfId="0" applyNumberFormat="1" applyFont="1" applyFill="1" applyBorder="1" applyAlignment="1">
      <alignment horizontal="center" vertical="center"/>
    </xf>
    <xf numFmtId="0" fontId="60" fillId="9" borderId="18" xfId="0" applyFont="1" applyFill="1" applyBorder="1" applyAlignment="1">
      <alignment horizontal="center" vertical="center"/>
    </xf>
    <xf numFmtId="167" fontId="64" fillId="9" borderId="18" xfId="6" applyNumberFormat="1" applyFont="1" applyFill="1" applyBorder="1" applyAlignment="1">
      <alignment horizontal="center" vertical="center"/>
    </xf>
    <xf numFmtId="169" fontId="61" fillId="7" borderId="40" xfId="0" applyNumberFormat="1" applyFont="1" applyFill="1" applyBorder="1" applyAlignment="1">
      <alignment vertical="center"/>
    </xf>
    <xf numFmtId="169" fontId="61" fillId="7" borderId="36" xfId="0" applyNumberFormat="1" applyFont="1" applyFill="1" applyBorder="1" applyAlignment="1">
      <alignment vertical="center"/>
    </xf>
    <xf numFmtId="169" fontId="61" fillId="7" borderId="35" xfId="0" applyNumberFormat="1" applyFont="1" applyFill="1" applyBorder="1" applyAlignment="1">
      <alignment vertical="center"/>
    </xf>
    <xf numFmtId="0" fontId="60" fillId="9" borderId="19" xfId="0" applyFont="1" applyFill="1" applyBorder="1" applyAlignment="1">
      <alignment horizontal="center" vertical="center"/>
    </xf>
    <xf numFmtId="167" fontId="64" fillId="9" borderId="19" xfId="6" applyNumberFormat="1" applyFont="1" applyFill="1" applyBorder="1" applyAlignment="1">
      <alignment horizontal="center" vertical="center"/>
    </xf>
    <xf numFmtId="171" fontId="10" fillId="3" borderId="1" xfId="6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vertical="center"/>
    </xf>
    <xf numFmtId="166" fontId="13" fillId="3" borderId="2" xfId="1" applyNumberFormat="1" applyFont="1" applyFill="1" applyBorder="1" applyAlignment="1">
      <alignment vertical="center"/>
    </xf>
    <xf numFmtId="171" fontId="13" fillId="0" borderId="0" xfId="0" applyNumberFormat="1" applyFont="1" applyAlignment="1">
      <alignment vertical="center"/>
    </xf>
    <xf numFmtId="0" fontId="13" fillId="11" borderId="0" xfId="0" applyFont="1" applyFill="1" applyAlignment="1">
      <alignment vertical="center"/>
    </xf>
    <xf numFmtId="171" fontId="13" fillId="11" borderId="0" xfId="0" applyNumberFormat="1" applyFont="1" applyFill="1" applyAlignment="1">
      <alignment vertical="center"/>
    </xf>
    <xf numFmtId="0" fontId="10" fillId="12" borderId="1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vertical="center"/>
    </xf>
    <xf numFmtId="171" fontId="10" fillId="12" borderId="1" xfId="6" applyNumberFormat="1" applyFont="1" applyFill="1" applyBorder="1" applyAlignment="1">
      <alignment horizontal="center" vertical="center"/>
    </xf>
    <xf numFmtId="166" fontId="10" fillId="12" borderId="1" xfId="1" applyNumberFormat="1" applyFont="1" applyFill="1" applyBorder="1" applyAlignment="1">
      <alignment horizontal="center" vertical="center"/>
    </xf>
    <xf numFmtId="166" fontId="13" fillId="12" borderId="1" xfId="1" applyNumberFormat="1" applyFont="1" applyFill="1" applyBorder="1" applyAlignment="1">
      <alignment vertical="center"/>
    </xf>
    <xf numFmtId="166" fontId="13" fillId="12" borderId="2" xfId="1" applyNumberFormat="1" applyFont="1" applyFill="1" applyBorder="1" applyAlignment="1">
      <alignment vertical="center"/>
    </xf>
    <xf numFmtId="0" fontId="13" fillId="12" borderId="0" xfId="0" applyFont="1" applyFill="1" applyAlignment="1">
      <alignment vertical="center"/>
    </xf>
    <xf numFmtId="166" fontId="13" fillId="12" borderId="0" xfId="0" applyNumberFormat="1" applyFont="1" applyFill="1" applyAlignment="1">
      <alignment vertical="center"/>
    </xf>
    <xf numFmtId="166" fontId="13" fillId="0" borderId="0" xfId="0" applyNumberFormat="1" applyFont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166" fontId="10" fillId="5" borderId="1" xfId="1" applyNumberFormat="1" applyFont="1" applyFill="1" applyBorder="1" applyAlignment="1">
      <alignment horizontal="center" vertical="center"/>
    </xf>
    <xf numFmtId="166" fontId="13" fillId="5" borderId="1" xfId="1" applyNumberFormat="1" applyFont="1" applyFill="1" applyBorder="1" applyAlignment="1">
      <alignment vertical="center"/>
    </xf>
    <xf numFmtId="166" fontId="13" fillId="5" borderId="2" xfId="1" applyNumberFormat="1" applyFont="1" applyFill="1" applyBorder="1" applyAlignment="1">
      <alignment vertical="center"/>
    </xf>
    <xf numFmtId="171" fontId="10" fillId="5" borderId="1" xfId="6" applyNumberFormat="1" applyFont="1" applyFill="1" applyBorder="1" applyAlignment="1">
      <alignment horizontal="center" vertical="center"/>
    </xf>
    <xf numFmtId="171" fontId="10" fillId="0" borderId="0" xfId="6" applyNumberFormat="1" applyFont="1" applyBorder="1" applyAlignment="1">
      <alignment horizontal="center" vertical="center"/>
    </xf>
    <xf numFmtId="171" fontId="10" fillId="0" borderId="0" xfId="6" applyNumberFormat="1" applyFont="1" applyFill="1" applyBorder="1" applyAlignment="1">
      <alignment horizontal="center" vertical="center"/>
    </xf>
    <xf numFmtId="166" fontId="10" fillId="0" borderId="0" xfId="1" applyNumberFormat="1" applyFont="1" applyBorder="1" applyAlignment="1">
      <alignment horizontal="center" vertical="center"/>
    </xf>
    <xf numFmtId="166" fontId="13" fillId="0" borderId="0" xfId="1" applyNumberFormat="1" applyFont="1" applyBorder="1" applyAlignment="1">
      <alignment vertical="center"/>
    </xf>
    <xf numFmtId="166" fontId="13" fillId="0" borderId="17" xfId="1" applyNumberFormat="1" applyFont="1" applyBorder="1" applyAlignment="1">
      <alignment vertical="center"/>
    </xf>
    <xf numFmtId="9" fontId="13" fillId="5" borderId="0" xfId="5" applyFont="1" applyFill="1" applyAlignment="1">
      <alignment vertical="center"/>
    </xf>
    <xf numFmtId="9" fontId="13" fillId="0" borderId="0" xfId="5" applyFont="1" applyAlignment="1">
      <alignment vertical="center"/>
    </xf>
    <xf numFmtId="171" fontId="19" fillId="11" borderId="1" xfId="6" applyNumberFormat="1" applyFont="1" applyFill="1" applyBorder="1" applyAlignment="1">
      <alignment horizontal="center" vertical="center"/>
    </xf>
    <xf numFmtId="166" fontId="19" fillId="11" borderId="1" xfId="1" applyNumberFormat="1" applyFont="1" applyFill="1" applyBorder="1" applyAlignment="1">
      <alignment horizontal="center" vertical="center"/>
    </xf>
    <xf numFmtId="166" fontId="11" fillId="11" borderId="1" xfId="1" applyNumberFormat="1" applyFont="1" applyFill="1" applyBorder="1" applyAlignment="1">
      <alignment vertical="center"/>
    </xf>
    <xf numFmtId="166" fontId="11" fillId="11" borderId="2" xfId="1" applyNumberFormat="1" applyFont="1" applyFill="1" applyBorder="1" applyAlignment="1">
      <alignment vertical="center"/>
    </xf>
    <xf numFmtId="166" fontId="13" fillId="0" borderId="1" xfId="1" applyNumberFormat="1" applyFont="1" applyFill="1" applyBorder="1" applyAlignment="1">
      <alignment vertical="center"/>
    </xf>
    <xf numFmtId="166" fontId="13" fillId="0" borderId="2" xfId="1" applyNumberFormat="1" applyFont="1" applyFill="1" applyBorder="1" applyAlignment="1">
      <alignment vertical="center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vertical="center"/>
    </xf>
    <xf numFmtId="171" fontId="19" fillId="3" borderId="15" xfId="6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vertical="center"/>
    </xf>
    <xf numFmtId="166" fontId="11" fillId="3" borderId="2" xfId="1" applyNumberFormat="1" applyFont="1" applyFill="1" applyBorder="1" applyAlignment="1">
      <alignment vertical="center"/>
    </xf>
    <xf numFmtId="171" fontId="19" fillId="3" borderId="1" xfId="6" applyNumberFormat="1" applyFont="1" applyFill="1" applyBorder="1" applyAlignment="1">
      <alignment horizontal="center" vertical="center"/>
    </xf>
    <xf numFmtId="166" fontId="19" fillId="3" borderId="1" xfId="1" applyNumberFormat="1" applyFont="1" applyFill="1" applyBorder="1" applyAlignment="1">
      <alignment horizontal="center" vertical="center"/>
    </xf>
    <xf numFmtId="0" fontId="21" fillId="13" borderId="1" xfId="0" applyFont="1" applyFill="1" applyBorder="1" applyAlignment="1">
      <alignment horizontal="center" vertical="center" wrapText="1"/>
    </xf>
    <xf numFmtId="0" fontId="67" fillId="13" borderId="1" xfId="0" applyFont="1" applyFill="1" applyBorder="1" applyAlignment="1">
      <alignment horizontal="center" vertical="center"/>
    </xf>
    <xf numFmtId="166" fontId="67" fillId="13" borderId="1" xfId="1" applyNumberFormat="1" applyFont="1" applyFill="1" applyBorder="1" applyAlignment="1">
      <alignment vertical="center"/>
    </xf>
    <xf numFmtId="166" fontId="67" fillId="13" borderId="2" xfId="1" applyNumberFormat="1" applyFont="1" applyFill="1" applyBorder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vertical="center"/>
    </xf>
    <xf numFmtId="171" fontId="19" fillId="10" borderId="1" xfId="6" applyNumberFormat="1" applyFont="1" applyFill="1" applyBorder="1" applyAlignment="1">
      <alignment horizontal="center" vertical="center"/>
    </xf>
    <xf numFmtId="166" fontId="19" fillId="10" borderId="1" xfId="1" applyNumberFormat="1" applyFont="1" applyFill="1" applyBorder="1" applyAlignment="1">
      <alignment horizontal="center" vertical="center"/>
    </xf>
    <xf numFmtId="171" fontId="27" fillId="3" borderId="1" xfId="6" applyNumberFormat="1" applyFont="1" applyFill="1" applyBorder="1" applyAlignment="1">
      <alignment horizontal="center" vertical="center"/>
    </xf>
    <xf numFmtId="166" fontId="27" fillId="3" borderId="1" xfId="1" applyNumberFormat="1" applyFont="1" applyFill="1" applyBorder="1" applyAlignment="1">
      <alignment horizontal="center" vertical="center"/>
    </xf>
    <xf numFmtId="166" fontId="27" fillId="3" borderId="1" xfId="1" applyNumberFormat="1" applyFont="1" applyFill="1" applyBorder="1" applyAlignment="1">
      <alignment vertical="center"/>
    </xf>
    <xf numFmtId="171" fontId="68" fillId="0" borderId="1" xfId="6" applyNumberFormat="1" applyFont="1" applyFill="1" applyBorder="1" applyAlignment="1">
      <alignment horizontal="center" vertical="center"/>
    </xf>
    <xf numFmtId="166" fontId="13" fillId="0" borderId="0" xfId="1" applyNumberFormat="1" applyFont="1" applyFill="1" applyAlignment="1">
      <alignment vertical="center"/>
    </xf>
    <xf numFmtId="0" fontId="0" fillId="0" borderId="42" xfId="0" applyBorder="1"/>
    <xf numFmtId="0" fontId="69" fillId="0" borderId="42" xfId="22" quotePrefix="1" applyBorder="1"/>
    <xf numFmtId="0" fontId="0" fillId="0" borderId="43" xfId="0" applyBorder="1"/>
    <xf numFmtId="0" fontId="69" fillId="0" borderId="43" xfId="22" quotePrefix="1" applyBorder="1"/>
    <xf numFmtId="0" fontId="0" fillId="0" borderId="44" xfId="0" applyBorder="1"/>
    <xf numFmtId="0" fontId="69" fillId="0" borderId="44" xfId="22" quotePrefix="1" applyBorder="1"/>
    <xf numFmtId="0" fontId="70" fillId="0" borderId="0" xfId="0" applyFont="1"/>
    <xf numFmtId="0" fontId="0" fillId="0" borderId="4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71" fillId="14" borderId="1" xfId="0" applyFont="1" applyFill="1" applyBorder="1" applyAlignment="1">
      <alignment horizontal="center"/>
    </xf>
    <xf numFmtId="0" fontId="72" fillId="0" borderId="0" xfId="22" applyFont="1" applyAlignment="1">
      <alignment vertical="center"/>
    </xf>
    <xf numFmtId="0" fontId="48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169" fontId="61" fillId="7" borderId="36" xfId="0" applyNumberFormat="1" applyFont="1" applyFill="1" applyBorder="1" applyAlignment="1">
      <alignment horizontal="center" vertical="center"/>
    </xf>
    <xf numFmtId="169" fontId="61" fillId="7" borderId="35" xfId="0" applyNumberFormat="1" applyFont="1" applyFill="1" applyBorder="1" applyAlignment="1">
      <alignment horizontal="center" vertical="center"/>
    </xf>
    <xf numFmtId="169" fontId="61" fillId="7" borderId="40" xfId="0" applyNumberFormat="1" applyFont="1" applyFill="1" applyBorder="1" applyAlignment="1">
      <alignment horizontal="center" vertical="center"/>
    </xf>
    <xf numFmtId="169" fontId="15" fillId="0" borderId="0" xfId="0" applyNumberFormat="1" applyFont="1" applyAlignment="1">
      <alignment horizontal="center" vertical="center"/>
    </xf>
    <xf numFmtId="169" fontId="61" fillId="7" borderId="14" xfId="0" applyNumberFormat="1" applyFont="1" applyFill="1" applyBorder="1" applyAlignment="1">
      <alignment horizontal="center" vertical="center"/>
    </xf>
    <xf numFmtId="169" fontId="61" fillId="7" borderId="27" xfId="0" applyNumberFormat="1" applyFont="1" applyFill="1" applyBorder="1" applyAlignment="1">
      <alignment horizontal="center" vertical="center"/>
    </xf>
    <xf numFmtId="169" fontId="61" fillId="7" borderId="23" xfId="0" applyNumberFormat="1" applyFont="1" applyFill="1" applyBorder="1" applyAlignment="1">
      <alignment horizontal="center" vertical="center"/>
    </xf>
    <xf numFmtId="169" fontId="61" fillId="7" borderId="38" xfId="0" applyNumberFormat="1" applyFont="1" applyFill="1" applyBorder="1" applyAlignment="1">
      <alignment horizontal="center" vertical="center"/>
    </xf>
    <xf numFmtId="169" fontId="61" fillId="7" borderId="40" xfId="0" applyNumberFormat="1" applyFont="1" applyFill="1" applyBorder="1" applyAlignment="1">
      <alignment horizontal="center" vertical="center" wrapText="1"/>
    </xf>
    <xf numFmtId="169" fontId="61" fillId="7" borderId="36" xfId="0" applyNumberFormat="1" applyFont="1" applyFill="1" applyBorder="1" applyAlignment="1">
      <alignment horizontal="center" vertical="center" wrapText="1"/>
    </xf>
    <xf numFmtId="169" fontId="61" fillId="7" borderId="35" xfId="0" applyNumberFormat="1" applyFont="1" applyFill="1" applyBorder="1" applyAlignment="1">
      <alignment horizontal="center" vertical="center" wrapText="1"/>
    </xf>
    <xf numFmtId="169" fontId="15" fillId="0" borderId="2" xfId="0" applyNumberFormat="1" applyFont="1" applyBorder="1" applyAlignment="1">
      <alignment horizontal="center" vertical="center"/>
    </xf>
    <xf numFmtId="169" fontId="15" fillId="0" borderId="3" xfId="0" applyNumberFormat="1" applyFont="1" applyBorder="1" applyAlignment="1">
      <alignment horizontal="center" vertical="center"/>
    </xf>
    <xf numFmtId="169" fontId="15" fillId="6" borderId="2" xfId="0" applyNumberFormat="1" applyFont="1" applyFill="1" applyBorder="1" applyAlignment="1">
      <alignment horizontal="center" vertical="center"/>
    </xf>
    <xf numFmtId="169" fontId="15" fillId="6" borderId="3" xfId="0" applyNumberFormat="1" applyFont="1" applyFill="1" applyBorder="1" applyAlignment="1">
      <alignment horizontal="center" vertical="center"/>
    </xf>
    <xf numFmtId="169" fontId="15" fillId="6" borderId="1" xfId="0" applyNumberFormat="1" applyFont="1" applyFill="1" applyBorder="1" applyAlignment="1">
      <alignment horizontal="center" vertical="center"/>
    </xf>
    <xf numFmtId="169" fontId="15" fillId="6" borderId="2" xfId="0" applyNumberFormat="1" applyFont="1" applyFill="1" applyBorder="1" applyAlignment="1">
      <alignment horizontal="center" vertical="center" wrapText="1"/>
    </xf>
    <xf numFmtId="169" fontId="15" fillId="6" borderId="3" xfId="0" applyNumberFormat="1" applyFont="1" applyFill="1" applyBorder="1" applyAlignment="1">
      <alignment horizontal="center" vertical="center" wrapText="1"/>
    </xf>
    <xf numFmtId="169" fontId="15" fillId="6" borderId="1" xfId="0" applyNumberFormat="1" applyFont="1" applyFill="1" applyBorder="1" applyAlignment="1">
      <alignment horizontal="center" vertical="center" wrapText="1"/>
    </xf>
    <xf numFmtId="170" fontId="43" fillId="0" borderId="1" xfId="0" applyNumberFormat="1" applyFont="1" applyBorder="1" applyAlignment="1">
      <alignment horizontal="center" vertical="center"/>
    </xf>
    <xf numFmtId="170" fontId="43" fillId="0" borderId="5" xfId="0" applyNumberFormat="1" applyFont="1" applyBorder="1" applyAlignment="1">
      <alignment horizontal="center" vertical="center"/>
    </xf>
    <xf numFmtId="170" fontId="43" fillId="0" borderId="7" xfId="0" applyNumberFormat="1" applyFont="1" applyBorder="1" applyAlignment="1">
      <alignment horizontal="center" vertical="center"/>
    </xf>
    <xf numFmtId="170" fontId="43" fillId="0" borderId="6" xfId="0" applyNumberFormat="1" applyFont="1" applyBorder="1" applyAlignment="1">
      <alignment horizontal="center" vertical="center"/>
    </xf>
    <xf numFmtId="170" fontId="43" fillId="0" borderId="2" xfId="0" applyNumberFormat="1" applyFont="1" applyBorder="1" applyAlignment="1">
      <alignment horizontal="center" vertical="center"/>
    </xf>
  </cellXfs>
  <cellStyles count="23">
    <cellStyle name="Comma" xfId="1" builtinId="3"/>
    <cellStyle name="Comma 2" xfId="3" xr:uid="{194E7761-03A8-44F9-BB05-263B1C78CC73}"/>
    <cellStyle name="Comma 2 2" xfId="9" xr:uid="{B070CB0A-E990-438F-9A05-4D2B8B00BB61}"/>
    <cellStyle name="Comma 2 2 2" xfId="18" xr:uid="{CD6FE16B-1C5B-4086-98AE-4402B1433CD9}"/>
    <cellStyle name="Comma 2 3" xfId="16" xr:uid="{386DF222-E165-4B91-AD71-055FFB067AD8}"/>
    <cellStyle name="Comma 3" xfId="10" xr:uid="{C6CF9922-71FF-4B02-ABBC-976A0C2F44D2}"/>
    <cellStyle name="Comma 3 2" xfId="19" xr:uid="{BE51B43C-BFDE-49B9-853E-B037784D3B7F}"/>
    <cellStyle name="Comma 4" xfId="14" xr:uid="{41706825-7D02-4CED-A836-0572959B3845}"/>
    <cellStyle name="Comma 4 2" xfId="21" xr:uid="{9CDE7ABA-7FFD-4DA3-9FE7-68CC6EF8B262}"/>
    <cellStyle name="Currency" xfId="6" builtinId="4"/>
    <cellStyle name="Hyperlink" xfId="22" builtinId="8"/>
    <cellStyle name="Normal" xfId="0" builtinId="0"/>
    <cellStyle name="Normal 10" xfId="7" xr:uid="{71E9BD72-641B-468E-ADC3-E2C0EE31EE9B}"/>
    <cellStyle name="Normal 2" xfId="2" xr:uid="{991F7F03-A84D-4AE6-9014-83531200038C}"/>
    <cellStyle name="Normal 2 2" xfId="8" xr:uid="{CF5ABDB8-0502-48EC-812C-10BF2A0C0E15}"/>
    <cellStyle name="Normal 2 3" xfId="15" xr:uid="{39FA0C1A-EAA5-4754-AE05-FFC38C51C23F}"/>
    <cellStyle name="Normal 3" xfId="11" xr:uid="{F5403120-556B-402E-80FC-9E4945468064}"/>
    <cellStyle name="Normal 4" xfId="12" xr:uid="{13C362C1-B5D5-4B5C-98B0-B146F8EF7A73}"/>
    <cellStyle name="Normal 4 2" xfId="20" xr:uid="{DBF9C40B-8A67-489A-96DA-C395282E57AB}"/>
    <cellStyle name="Normal 5" xfId="13" xr:uid="{8D15DEF2-E4EA-440E-A253-FF9932868990}"/>
    <cellStyle name="Percent" xfId="5" builtinId="5"/>
    <cellStyle name="Percent 2" xfId="4" xr:uid="{D46C7BA7-423C-4BFB-84DF-0670B505554D}"/>
    <cellStyle name="Percent 2 2" xfId="17" xr:uid="{8853DD28-F4A7-4653-B194-A42D625CD39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2CC"/>
      <color rgb="FFFFCC00"/>
      <color rgb="FFCCCC00"/>
      <color rgb="FF639D69"/>
      <color rgb="FF60943C"/>
      <color rgb="FFFF3399"/>
      <color rgb="FFFF33CC"/>
      <color rgb="FFFF6600"/>
      <color rgb="FF2CD8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19.xml"/><Relationship Id="rId63" Type="http://schemas.openxmlformats.org/officeDocument/2006/relationships/externalLink" Target="externalLinks/externalLink35.xml"/><Relationship Id="rId68" Type="http://schemas.microsoft.com/office/2017/10/relationships/person" Target="persons/person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externalLink" Target="externalLinks/externalLink9.xml"/><Relationship Id="rId40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17.xml"/><Relationship Id="rId53" Type="http://schemas.openxmlformats.org/officeDocument/2006/relationships/externalLink" Target="externalLinks/externalLink25.xml"/><Relationship Id="rId58" Type="http://schemas.openxmlformats.org/officeDocument/2006/relationships/externalLink" Target="externalLinks/externalLink30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externalLink" Target="externalLinks/externalLink7.xml"/><Relationship Id="rId43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20.xml"/><Relationship Id="rId56" Type="http://schemas.openxmlformats.org/officeDocument/2006/relationships/externalLink" Target="externalLinks/externalLink28.xml"/><Relationship Id="rId64" Type="http://schemas.openxmlformats.org/officeDocument/2006/relationships/externalLink" Target="externalLinks/externalLink36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3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38" Type="http://schemas.openxmlformats.org/officeDocument/2006/relationships/externalLink" Target="externalLinks/externalLink10.xml"/><Relationship Id="rId46" Type="http://schemas.openxmlformats.org/officeDocument/2006/relationships/externalLink" Target="externalLinks/externalLink18.xml"/><Relationship Id="rId59" Type="http://schemas.openxmlformats.org/officeDocument/2006/relationships/externalLink" Target="externalLinks/externalLink31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3.xml"/><Relationship Id="rId54" Type="http://schemas.openxmlformats.org/officeDocument/2006/relationships/externalLink" Target="externalLinks/externalLink26.xml"/><Relationship Id="rId62" Type="http://schemas.openxmlformats.org/officeDocument/2006/relationships/externalLink" Target="externalLinks/externalLink34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8.xml"/><Relationship Id="rId49" Type="http://schemas.openxmlformats.org/officeDocument/2006/relationships/externalLink" Target="externalLinks/externalLink21.xml"/><Relationship Id="rId57" Type="http://schemas.openxmlformats.org/officeDocument/2006/relationships/externalLink" Target="externalLinks/externalLink29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3.xml"/><Relationship Id="rId44" Type="http://schemas.openxmlformats.org/officeDocument/2006/relationships/externalLink" Target="externalLinks/externalLink16.xml"/><Relationship Id="rId52" Type="http://schemas.openxmlformats.org/officeDocument/2006/relationships/externalLink" Target="externalLinks/externalLink24.xml"/><Relationship Id="rId60" Type="http://schemas.openxmlformats.org/officeDocument/2006/relationships/externalLink" Target="externalLinks/externalLink32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externalLink" Target="externalLinks/externalLink11.xml"/><Relationship Id="rId34" Type="http://schemas.openxmlformats.org/officeDocument/2006/relationships/externalLink" Target="externalLinks/externalLink6.xml"/><Relationship Id="rId50" Type="http://schemas.openxmlformats.org/officeDocument/2006/relationships/externalLink" Target="externalLinks/externalLink22.xml"/><Relationship Id="rId55" Type="http://schemas.openxmlformats.org/officeDocument/2006/relationships/externalLink" Target="externalLinks/externalLink27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2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4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8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0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6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8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0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u="none" strike="noStrike" kern="1200" spc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GIÁ MUA </a:t>
            </a:r>
            <a:r>
              <a:rPr lang="en-US" sz="2400" b="1" i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CHAI B1 VÀ KEO CHÍNH PHẨM </a:t>
            </a: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NĂM 2024 &amp;2025 (VND/Kg)</a:t>
            </a:r>
            <a:endParaRPr lang="en-US" sz="2400">
              <a:solidFill>
                <a:schemeClr val="accent5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8278038236197474E-2"/>
          <c:y val="0.12059460210390409"/>
          <c:w val="0.76043509756083427"/>
          <c:h val="0.79319150577083541"/>
        </c:manualLayout>
      </c:layout>
      <c:areaChart>
        <c:grouping val="stacked"/>
        <c:varyColors val="0"/>
        <c:ser>
          <c:idx val="3"/>
          <c:order val="3"/>
          <c:tx>
            <c:strRef>
              <c:f>'01.Chai B1- Tháng'!$BI$9</c:f>
              <c:strCache>
                <c:ptCount val="1"/>
                <c:pt idx="0">
                  <c:v>Giá chai B1 thể hiện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/>
          </c:spPr>
          <c:val>
            <c:numRef>
              <c:f>'01.Chai B1- Tháng'!$BJ$9:$CX$9</c:f>
              <c:numCache>
                <c:formatCode>_(* #,##0_);_(* \(#,##0\);_(* "-"??_);_(@_)</c:formatCode>
                <c:ptCount val="16"/>
                <c:pt idx="0">
                  <c:v>16500</c:v>
                </c:pt>
                <c:pt idx="1">
                  <c:v>16500</c:v>
                </c:pt>
                <c:pt idx="2">
                  <c:v>16500</c:v>
                </c:pt>
                <c:pt idx="3">
                  <c:v>17500</c:v>
                </c:pt>
                <c:pt idx="4">
                  <c:v>17500</c:v>
                </c:pt>
                <c:pt idx="5">
                  <c:v>17500</c:v>
                </c:pt>
                <c:pt idx="6">
                  <c:v>16500</c:v>
                </c:pt>
                <c:pt idx="7">
                  <c:v>17000</c:v>
                </c:pt>
                <c:pt idx="8">
                  <c:v>17500</c:v>
                </c:pt>
                <c:pt idx="9">
                  <c:v>17400</c:v>
                </c:pt>
                <c:pt idx="10">
                  <c:v>17700</c:v>
                </c:pt>
                <c:pt idx="11">
                  <c:v>17700</c:v>
                </c:pt>
                <c:pt idx="12">
                  <c:v>16800</c:v>
                </c:pt>
                <c:pt idx="13">
                  <c:v>16800</c:v>
                </c:pt>
                <c:pt idx="14">
                  <c:v>17200</c:v>
                </c:pt>
                <c:pt idx="15">
                  <c:v>18000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82-4B4D-A40B-DC4C510EFDA9}"/>
            </c:ext>
          </c:extLst>
        </c:ser>
        <c:ser>
          <c:idx val="7"/>
          <c:order val="5"/>
          <c:tx>
            <c:strRef>
              <c:f>'01.Chai B1- Tháng'!$BI$13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38100">
              <a:noFill/>
            </a:ln>
            <a:effectLst>
              <a:glow rad="88900">
                <a:schemeClr val="bg1"/>
              </a:glow>
              <a:outerShdw blurRad="50800" dist="50800" dir="5400000" algn="ctr" rotWithShape="0">
                <a:schemeClr val="bg1"/>
              </a:outerShdw>
            </a:effectLst>
          </c:spPr>
          <c:dLbls>
            <c:dLbl>
              <c:idx val="0"/>
              <c:tx>
                <c:rich>
                  <a:bodyPr/>
                  <a:lstStyle/>
                  <a:p>
                    <a:fld id="{4E0FC879-64E4-42CE-A5CC-BE0536C3B5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6AA-474F-9728-7691A3470B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A744BE2-55B6-4461-BBAD-C0F4F76D68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6AA-474F-9728-7691A3470B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B57165-73AA-4C49-AEF6-5595629F66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6AA-474F-9728-7691A3470B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A6925D2-FF27-4378-B83C-88A538E253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6AA-474F-9728-7691A3470BF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39B49B9-E785-4E6B-8CE8-68DC3075BB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6AA-474F-9728-7691A3470BF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40A8908-D008-4AC7-9034-1E4AF04691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6AA-474F-9728-7691A3470BF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8F910EE-2C17-4D69-95B6-82AD912B6A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6AA-474F-9728-7691A3470BF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69F7331-EDC4-48C1-9E9A-221BA553E6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6AA-474F-9728-7691A3470BF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5FA20D0-E19B-4164-8EF8-2B73F991E9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6AA-474F-9728-7691A3470B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35EBBCB-54B6-4AAB-BB48-EDEFA9BDC3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6AA-474F-9728-7691A3470B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A2A188C-D6DF-4DB3-A974-6FB5B7EFAB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6AA-474F-9728-7691A3470B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96EEAE7-68A2-457A-BD05-34C0CE283F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6AA-474F-9728-7691A3470BFA}"/>
                </c:ext>
              </c:extLst>
            </c:dLbl>
            <c:dLbl>
              <c:idx val="12"/>
              <c:layout>
                <c:manualLayout>
                  <c:x val="-7.3052006749163985E-17"/>
                  <c:y val="-1.7366360641536609E-2"/>
                </c:manualLayout>
              </c:layout>
              <c:tx>
                <c:rich>
                  <a:bodyPr/>
                  <a:lstStyle/>
                  <a:p>
                    <a:fld id="{5FAB253C-6A2C-475F-B7AA-3A31FC41C4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16AA-474F-9728-7691A3470BFA}"/>
                </c:ext>
              </c:extLst>
            </c:dLbl>
            <c:dLbl>
              <c:idx val="13"/>
              <c:layout>
                <c:manualLayout>
                  <c:x val="-1.9923504723321742E-3"/>
                  <c:y val="-2.6049540962304912E-2"/>
                </c:manualLayout>
              </c:layout>
              <c:tx>
                <c:rich>
                  <a:bodyPr/>
                  <a:lstStyle/>
                  <a:p>
                    <a:fld id="{95930725-7C85-457C-B0DE-BB46956F30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412-4678-900A-F4231FEE073D}"/>
                </c:ext>
              </c:extLst>
            </c:dLbl>
            <c:dLbl>
              <c:idx val="14"/>
              <c:layout>
                <c:manualLayout>
                  <c:x val="0"/>
                  <c:y val="-2.6049540962304912E-2"/>
                </c:manualLayout>
              </c:layout>
              <c:tx>
                <c:rich>
                  <a:bodyPr/>
                  <a:lstStyle/>
                  <a:p>
                    <a:fld id="{6EDC7224-1E7C-43CE-9931-FD3104BCC0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F818-4CD4-9D03-D689A55AFE42}"/>
                </c:ext>
              </c:extLst>
            </c:dLbl>
            <c:dLbl>
              <c:idx val="15"/>
              <c:layout>
                <c:manualLayout>
                  <c:x val="-2.988525708498261E-3"/>
                  <c:y val="-1.7366360641536609E-2"/>
                </c:manualLayout>
              </c:layout>
              <c:tx>
                <c:rich>
                  <a:bodyPr/>
                  <a:lstStyle/>
                  <a:p>
                    <a:fld id="{481DC6EE-F0EE-4D14-AF27-99F17F116C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20-4A3F-B92F-3F48A17017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</c:ext>
            </c:extLst>
          </c:dLbls>
          <c:val>
            <c:numRef>
              <c:f>'01.Chai B1- Tháng'!$BJ$13:$CX$13</c:f>
              <c:numCache>
                <c:formatCode>_(* #,##0_);_(* \(#,##0\);_(* "-"??_);_(@_)</c:formatCode>
                <c:ptCount val="16"/>
                <c:pt idx="0">
                  <c:v>6015.2999999999993</c:v>
                </c:pt>
                <c:pt idx="1">
                  <c:v>6367.75</c:v>
                </c:pt>
                <c:pt idx="2">
                  <c:v>6520.5999999999985</c:v>
                </c:pt>
                <c:pt idx="3">
                  <c:v>5708.5999999999985</c:v>
                </c:pt>
                <c:pt idx="4">
                  <c:v>6497.4500000000007</c:v>
                </c:pt>
                <c:pt idx="5">
                  <c:v>6487.5</c:v>
                </c:pt>
                <c:pt idx="6">
                  <c:v>7911</c:v>
                </c:pt>
                <c:pt idx="7">
                  <c:v>6370.9000000000015</c:v>
                </c:pt>
                <c:pt idx="8">
                  <c:v>4130.4000000000015</c:v>
                </c:pt>
                <c:pt idx="9">
                  <c:v>3653.625</c:v>
                </c:pt>
                <c:pt idx="10">
                  <c:v>3702.2400000000016</c:v>
                </c:pt>
                <c:pt idx="11">
                  <c:v>3417.5999999999985</c:v>
                </c:pt>
                <c:pt idx="12">
                  <c:v>4140.119999999999</c:v>
                </c:pt>
                <c:pt idx="13">
                  <c:v>4242</c:v>
                </c:pt>
                <c:pt idx="14">
                  <c:v>3704.2000000000007</c:v>
                </c:pt>
                <c:pt idx="15">
                  <c:v>2622.5999999999985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'01.Chai B1- Tháng'!$BP$10:$CX$10</c15:f>
                <c15:dlblRangeCache>
                  <c:ptCount val="16"/>
                  <c:pt idx="0">
                    <c:v>36%</c:v>
                  </c:pt>
                  <c:pt idx="1">
                    <c:v>39%</c:v>
                  </c:pt>
                  <c:pt idx="2">
                    <c:v>40%</c:v>
                  </c:pt>
                  <c:pt idx="3">
                    <c:v>33%</c:v>
                  </c:pt>
                  <c:pt idx="4">
                    <c:v>37%</c:v>
                  </c:pt>
                  <c:pt idx="5">
                    <c:v>37%</c:v>
                  </c:pt>
                  <c:pt idx="6">
                    <c:v>48%</c:v>
                  </c:pt>
                  <c:pt idx="7">
                    <c:v>37%</c:v>
                  </c:pt>
                  <c:pt idx="8">
                    <c:v>24%</c:v>
                  </c:pt>
                  <c:pt idx="9">
                    <c:v>21%</c:v>
                  </c:pt>
                  <c:pt idx="10">
                    <c:v>21%</c:v>
                  </c:pt>
                  <c:pt idx="11">
                    <c:v>19%</c:v>
                  </c:pt>
                  <c:pt idx="12">
                    <c:v>25%</c:v>
                  </c:pt>
                  <c:pt idx="13">
                    <c:v>25%</c:v>
                  </c:pt>
                  <c:pt idx="14">
                    <c:v>22%</c:v>
                  </c:pt>
                  <c:pt idx="15">
                    <c:v>15%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0-4A82-4B4D-A40B-DC4C510EF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>
              <a:solidFill>
                <a:schemeClr val="bg1">
                  <a:lumMod val="95000"/>
                </a:schemeClr>
              </a:solidFill>
            </a:ln>
          </c:spPr>
        </c:dropLines>
        <c:axId val="1126016031"/>
        <c:axId val="1125990239"/>
      </c:areaChart>
      <c:lineChart>
        <c:grouping val="standard"/>
        <c:varyColors val="0"/>
        <c:ser>
          <c:idx val="8"/>
          <c:order val="0"/>
          <c:tx>
            <c:v>Giá EXW DTR</c:v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'01.Chai B1- Tháng'!$BJ$3:$CX$3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'01.Chai B1- Tháng'!$BJ$14:$CB$14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5FE-42EE-92B6-29BEA8F58103}"/>
            </c:ext>
          </c:extLst>
        </c:ser>
        <c:ser>
          <c:idx val="0"/>
          <c:order val="1"/>
          <c:tx>
            <c:strRef>
              <c:f>'01.Chai B1- Tháng'!$BI$5</c:f>
              <c:strCache>
                <c:ptCount val="1"/>
                <c:pt idx="0">
                  <c:v>Giá keo chính phẩm</c:v>
                </c:pt>
              </c:strCache>
            </c:strRef>
          </c:tx>
          <c:spPr>
            <a:ln w="571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C8-48C8-89E0-BAE5406ACF61}"/>
                </c:ext>
              </c:extLst>
            </c:dLbl>
            <c:dLbl>
              <c:idx val="1"/>
              <c:layout>
                <c:manualLayout>
                  <c:x val="-1.9666268906875711E-2"/>
                  <c:y val="-2.5411110519399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3C4-4088-85A5-DE02454719D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D76-455D-B18E-0A3F3A328FE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D76-455D-B18E-0A3F3A328FEC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'01.Chai B1- Tháng'!$BJ$3:$CX$3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'01.Chai B1- Tháng'!$BJ$5:$CX$5</c:f>
              <c:numCache>
                <c:formatCode>_(* #,##0_);_(* \(#,##0\);_(* "-"??_);_(@_)</c:formatCode>
                <c:ptCount val="16"/>
                <c:pt idx="0">
                  <c:v>22515.3</c:v>
                </c:pt>
                <c:pt idx="1">
                  <c:v>22867.75</c:v>
                </c:pt>
                <c:pt idx="2">
                  <c:v>23020.6</c:v>
                </c:pt>
                <c:pt idx="3">
                  <c:v>23208.6</c:v>
                </c:pt>
                <c:pt idx="4">
                  <c:v>23997.45</c:v>
                </c:pt>
                <c:pt idx="5">
                  <c:v>23987.5</c:v>
                </c:pt>
                <c:pt idx="6">
                  <c:v>24411</c:v>
                </c:pt>
                <c:pt idx="7">
                  <c:v>23370.9</c:v>
                </c:pt>
                <c:pt idx="8">
                  <c:v>21630.400000000001</c:v>
                </c:pt>
                <c:pt idx="9">
                  <c:v>21053.625</c:v>
                </c:pt>
                <c:pt idx="10">
                  <c:v>21402.240000000002</c:v>
                </c:pt>
                <c:pt idx="11">
                  <c:v>21117.599999999999</c:v>
                </c:pt>
                <c:pt idx="12">
                  <c:v>20940.12</c:v>
                </c:pt>
                <c:pt idx="13">
                  <c:v>21042</c:v>
                </c:pt>
                <c:pt idx="14">
                  <c:v>20904.2</c:v>
                </c:pt>
                <c:pt idx="15">
                  <c:v>20622.599999999999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82-4B4D-A40B-DC4C510EFDA9}"/>
            </c:ext>
          </c:extLst>
        </c:ser>
        <c:ser>
          <c:idx val="1"/>
          <c:order val="2"/>
          <c:tx>
            <c:strRef>
              <c:f>'01.Chai B1- Tháng'!$BI$6</c:f>
              <c:strCache>
                <c:ptCount val="1"/>
                <c:pt idx="0">
                  <c:v>Giá duyệt mua chai B1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2C-4804-9FAC-696B13D487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E30-48E7-A7A0-D8DE8FE240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76-455D-B18E-0A3F3A328FE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E30-48E7-A7A0-D8DE8FE240E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E30-48E7-A7A0-D8DE8FE240E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E30-48E7-A7A0-D8DE8FE240E1}"/>
                </c:ext>
              </c:extLst>
            </c:dLbl>
            <c:dLbl>
              <c:idx val="10"/>
              <c:layout>
                <c:manualLayout>
                  <c:x val="-2.077738261538415E-2"/>
                  <c:y val="-2.61763827880321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6A-46C0-9E30-1F33CA43077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E30-48E7-A7A0-D8DE8FE240E1}"/>
                </c:ext>
              </c:extLst>
            </c:dLbl>
            <c:dLbl>
              <c:idx val="12"/>
              <c:layout>
                <c:manualLayout>
                  <c:x val="-2.5765168190587117E-2"/>
                  <c:y val="2.47580416645503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2C-4804-9FAC-696B13D48773}"/>
                </c:ext>
              </c:extLst>
            </c:dLbl>
            <c:dLbl>
              <c:idx val="13"/>
              <c:layout>
                <c:manualLayout>
                  <c:x val="-2.7455827027471721E-2"/>
                  <c:y val="2.17045840617432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18-4CD4-9D03-D689A55AFE42}"/>
                </c:ext>
              </c:extLst>
            </c:dLbl>
            <c:dLbl>
              <c:idx val="14"/>
              <c:layout>
                <c:manualLayout>
                  <c:x val="-2.4623775039165373E-2"/>
                  <c:y val="3.1721736887268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C62-47CF-87A6-54C08E00259D}"/>
                </c:ext>
              </c:extLst>
            </c:dLbl>
            <c:dLbl>
              <c:idx val="15"/>
              <c:layout>
                <c:manualLayout>
                  <c:x val="-1.9674460914280219E-2"/>
                  <c:y val="3.67949766092556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20-4A3F-B92F-3F48A170173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'01.Chai B1- Tháng'!$BJ$3:$CX$3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'01.Chai B1- Tháng'!$BJ$6:$CX$6</c:f>
              <c:numCache>
                <c:formatCode>_(* #,##0_);_(* \(#,##0\);_(* "-"??_);_(@_)</c:formatCode>
                <c:ptCount val="16"/>
                <c:pt idx="0">
                  <c:v>16500</c:v>
                </c:pt>
                <c:pt idx="1">
                  <c:v>16500</c:v>
                </c:pt>
                <c:pt idx="2">
                  <c:v>16500</c:v>
                </c:pt>
                <c:pt idx="3">
                  <c:v>17500</c:v>
                </c:pt>
                <c:pt idx="4">
                  <c:v>17500</c:v>
                </c:pt>
                <c:pt idx="5">
                  <c:v>17500</c:v>
                </c:pt>
                <c:pt idx="6">
                  <c:v>16500</c:v>
                </c:pt>
                <c:pt idx="7">
                  <c:v>17000</c:v>
                </c:pt>
                <c:pt idx="8">
                  <c:v>17500</c:v>
                </c:pt>
                <c:pt idx="9">
                  <c:v>17400</c:v>
                </c:pt>
                <c:pt idx="10">
                  <c:v>17700</c:v>
                </c:pt>
                <c:pt idx="11">
                  <c:v>17700</c:v>
                </c:pt>
                <c:pt idx="12">
                  <c:v>16800</c:v>
                </c:pt>
                <c:pt idx="13">
                  <c:v>16800</c:v>
                </c:pt>
                <c:pt idx="14">
                  <c:v>17200</c:v>
                </c:pt>
                <c:pt idx="15">
                  <c:v>18000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82-4B4D-A40B-DC4C510EFDA9}"/>
            </c:ext>
          </c:extLst>
        </c:ser>
        <c:ser>
          <c:idx val="2"/>
          <c:order val="4"/>
          <c:tx>
            <c:strRef>
              <c:f>'01.Chai B1- Tháng'!$BI$8</c:f>
              <c:strCache>
                <c:ptCount val="1"/>
                <c:pt idx="0">
                  <c:v>Giá chai B1 thực tế mua trung bình</c:v>
                </c:pt>
              </c:strCache>
              <c:extLst xmlns:c15="http://schemas.microsoft.com/office/drawing/2012/chart"/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2C-4804-9FAC-696B13D48773}"/>
                </c:ext>
              </c:extLst>
            </c:dLbl>
            <c:dLbl>
              <c:idx val="2"/>
              <c:layout>
                <c:manualLayout>
                  <c:x val="-1.869184137918762E-2"/>
                  <c:y val="3.24007474112567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E30-48E7-A7A0-D8DE8FE240E1}"/>
                </c:ext>
              </c:extLst>
            </c:dLbl>
            <c:dLbl>
              <c:idx val="3"/>
              <c:layout>
                <c:manualLayout>
                  <c:x val="-2.9979062811377143E-2"/>
                  <c:y val="-2.58125910473603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D76-455D-B18E-0A3F3A328FEC}"/>
                </c:ext>
              </c:extLst>
            </c:dLbl>
            <c:dLbl>
              <c:idx val="4"/>
              <c:layout>
                <c:manualLayout>
                  <c:x val="-3.4409980720777333E-2"/>
                  <c:y val="2.1708500765541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E30-48E7-A7A0-D8DE8FE240E1}"/>
                </c:ext>
              </c:extLst>
            </c:dLbl>
            <c:dLbl>
              <c:idx val="5"/>
              <c:layout>
                <c:manualLayout>
                  <c:x val="-2.7449213938290702E-2"/>
                  <c:y val="3.6935494453664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D76-455D-B18E-0A3F3A328FEC}"/>
                </c:ext>
              </c:extLst>
            </c:dLbl>
            <c:dLbl>
              <c:idx val="6"/>
              <c:layout>
                <c:manualLayout>
                  <c:x val="-4.5979299507182218E-3"/>
                  <c:y val="1.10158944232967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8B-4A18-B2C3-81BFBC93F29D}"/>
                </c:ext>
              </c:extLst>
            </c:dLbl>
            <c:dLbl>
              <c:idx val="7"/>
              <c:layout>
                <c:manualLayout>
                  <c:x val="2.9259554231843227E-3"/>
                  <c:y val="1.75599901203048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E30-48E7-A7A0-D8DE8FE240E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C8B-4A18-B2C3-81BFBC93F29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E30-48E7-A7A0-D8DE8FE240E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6A-46C0-9E30-1F33CA430776}"/>
                </c:ext>
              </c:extLst>
            </c:dLbl>
            <c:dLbl>
              <c:idx val="11"/>
              <c:layout>
                <c:manualLayout>
                  <c:x val="-4.1060065644687435E-2"/>
                  <c:y val="-1.73418535970712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44-4316-A166-D95C18D0217A}"/>
                </c:ext>
              </c:extLst>
            </c:dLbl>
            <c:dLbl>
              <c:idx val="12"/>
              <c:layout>
                <c:manualLayout>
                  <c:x val="-2.8354650045099669E-2"/>
                  <c:y val="-2.95998815770831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C62-47CF-87A6-54C08E00259D}"/>
                </c:ext>
              </c:extLst>
            </c:dLbl>
            <c:dLbl>
              <c:idx val="13"/>
              <c:layout>
                <c:manualLayout>
                  <c:x val="-2.5229678890109148E-2"/>
                  <c:y val="-2.606731452641538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818-4CD4-9D03-D689A55AFE42}"/>
                </c:ext>
              </c:extLst>
            </c:dLbl>
            <c:dLbl>
              <c:idx val="14"/>
              <c:layout>
                <c:manualLayout>
                  <c:x val="-2.8358442047819392E-2"/>
                  <c:y val="-2.53071974163778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C62-47CF-87A6-54C08E00259D}"/>
                </c:ext>
              </c:extLst>
            </c:dLbl>
            <c:dLbl>
              <c:idx val="15"/>
              <c:layout>
                <c:manualLayout>
                  <c:x val="-1.3448365688242175E-2"/>
                  <c:y val="-1.94286159677190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20-4A3F-B92F-3F48A17017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>
                    <a:solidFill>
                      <a:srgbClr val="FF3399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'01.Chai B1- Tháng'!$BJ$3:$CX$3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'01.Chai B1- Tháng'!$BP$8:$CX$8</c:f>
              <c:numCache>
                <c:formatCode>_(* #,##0_);_(* \(#,##0\);_(* "-"??_);_(@_)</c:formatCode>
                <c:ptCount val="16"/>
                <c:pt idx="0">
                  <c:v>16099.441401013357</c:v>
                </c:pt>
                <c:pt idx="1">
                  <c:v>16332.331012743272</c:v>
                </c:pt>
                <c:pt idx="2">
                  <c:v>16610.847576035299</c:v>
                </c:pt>
                <c:pt idx="3">
                  <c:v>17757.505114826836</c:v>
                </c:pt>
                <c:pt idx="4">
                  <c:v>17263.632977783622</c:v>
                </c:pt>
                <c:pt idx="5">
                  <c:v>17209.7975941609</c:v>
                </c:pt>
                <c:pt idx="6">
                  <c:v>16215.032660924704</c:v>
                </c:pt>
                <c:pt idx="7">
                  <c:v>16527.438994347231</c:v>
                </c:pt>
                <c:pt idx="8">
                  <c:v>16645.009823557939</c:v>
                </c:pt>
                <c:pt idx="9">
                  <c:v>16492.390036490353</c:v>
                </c:pt>
                <c:pt idx="10">
                  <c:v>16673.361972760151</c:v>
                </c:pt>
                <c:pt idx="11">
                  <c:v>16581.722783659832</c:v>
                </c:pt>
                <c:pt idx="12">
                  <c:v>16882.910218186855</c:v>
                </c:pt>
                <c:pt idx="13">
                  <c:v>17173.909501883449</c:v>
                </c:pt>
                <c:pt idx="14">
                  <c:v>17802.737101107992</c:v>
                </c:pt>
                <c:pt idx="15">
                  <c:v>18000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4A82-4B4D-A40B-DC4C510EFDA9}"/>
            </c:ext>
          </c:extLst>
        </c:ser>
        <c:ser>
          <c:idx val="9"/>
          <c:order val="7"/>
          <c:tx>
            <c:strRef>
              <c:f>'01.Chai B1- Tháng'!$BI$15</c:f>
              <c:strCache>
                <c:ptCount val="1"/>
                <c:pt idx="0">
                  <c:v>Giá chính phẩm dự báo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cat>
            <c:strRef>
              <c:f>'01.Chai B1- Tháng'!$BJ$3:$CX$3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'01.Chai B1- Tháng'!$BJ$15:$CD$15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3491-4B0E-957D-1FF135CA982B}"/>
            </c:ext>
          </c:extLst>
        </c:ser>
        <c:ser>
          <c:idx val="4"/>
          <c:order val="8"/>
          <c:tx>
            <c:strRef>
              <c:f>'01.Chai B1- Tháng'!$BI$7</c:f>
              <c:strCache>
                <c:ptCount val="1"/>
                <c:pt idx="0">
                  <c:v>Giá bale ĐNA</c:v>
                </c:pt>
              </c:strCache>
            </c:strRef>
          </c:tx>
          <c:spPr>
            <a:ln w="50800" cap="rnd" cmpd="sng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5984324741292735E-2"/>
                  <c:y val="-3.22927394274507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62C-4804-9FAC-696B13D487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76-455D-B18E-0A3F3A328FEC}"/>
                </c:ext>
              </c:extLst>
            </c:dLbl>
            <c:dLbl>
              <c:idx val="2"/>
              <c:layout>
                <c:manualLayout>
                  <c:x val="-3.3236133145094521E-2"/>
                  <c:y val="-2.71897501401054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79-4581-8BF8-4B6CB14541C8}"/>
                </c:ext>
              </c:extLst>
            </c:dLbl>
            <c:dLbl>
              <c:idx val="3"/>
              <c:layout>
                <c:manualLayout>
                  <c:x val="-2.5415896487985347E-2"/>
                  <c:y val="-2.3652541587330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76-455D-B18E-0A3F3A328FEC}"/>
                </c:ext>
              </c:extLst>
            </c:dLbl>
            <c:dLbl>
              <c:idx val="4"/>
              <c:layout>
                <c:manualLayout>
                  <c:x val="-1.9586321036766441E-2"/>
                  <c:y val="-1.93324426672699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62C-4804-9FAC-696B13D4877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D76-455D-B18E-0A3F3A328FE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76-455D-B18E-0A3F3A328FE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D76-455D-B18E-0A3F3A328FE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279-4581-8BF8-4B6CB14541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'01.Chai B1- Tháng'!$BJ$3:$CX$3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'01.Chai B1- Tháng'!$BJ$7:$CX$7</c:f>
              <c:numCache>
                <c:formatCode>_(* #,##0_);_(* \(#,##0\);_(* "-"??_);_(@_)</c:formatCode>
                <c:ptCount val="16"/>
                <c:pt idx="0">
                  <c:v>11477.960999999999</c:v>
                </c:pt>
                <c:pt idx="1">
                  <c:v>12020.725</c:v>
                </c:pt>
                <c:pt idx="2">
                  <c:v>12105.406999999999</c:v>
                </c:pt>
                <c:pt idx="3">
                  <c:v>12732.633000000002</c:v>
                </c:pt>
                <c:pt idx="4">
                  <c:v>14266</c:v>
                </c:pt>
                <c:pt idx="5">
                  <c:v>14228.375</c:v>
                </c:pt>
                <c:pt idx="6">
                  <c:v>14605.400000000001</c:v>
                </c:pt>
                <c:pt idx="7">
                  <c:v>14560.322</c:v>
                </c:pt>
                <c:pt idx="8">
                  <c:v>14797.16</c:v>
                </c:pt>
                <c:pt idx="9">
                  <c:v>15512.555</c:v>
                </c:pt>
                <c:pt idx="10">
                  <c:v>15843.184000000001</c:v>
                </c:pt>
                <c:pt idx="11">
                  <c:v>15418.361999999997</c:v>
                </c:pt>
                <c:pt idx="12">
                  <c:v>14890.751999999999</c:v>
                </c:pt>
                <c:pt idx="13">
                  <c:v>14909.760000000002</c:v>
                </c:pt>
                <c:pt idx="14">
                  <c:v>15118.080000000002</c:v>
                </c:pt>
                <c:pt idx="15">
                  <c:v>15461.857999999998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55B5-424E-B459-55F8E739E94C}"/>
            </c:ext>
          </c:extLst>
        </c:ser>
        <c:ser>
          <c:idx val="5"/>
          <c:order val="9"/>
          <c:tx>
            <c:strRef>
              <c:f>'01.Chai B1- Tháng'!$BI$17</c:f>
              <c:strCache>
                <c:ptCount val="1"/>
                <c:pt idx="0">
                  <c:v>Giá mua chai B0</c:v>
                </c:pt>
              </c:strCache>
            </c:strRef>
          </c:tx>
          <c:spPr>
            <a:ln w="50800">
              <a:solidFill>
                <a:srgbClr val="0000FF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3442735092494213E-2"/>
                  <c:y val="2.60285959933632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62C-4804-9FAC-696B13D487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E30-48E7-A7A0-D8DE8FE240E1}"/>
                </c:ext>
              </c:extLst>
            </c:dLbl>
            <c:dLbl>
              <c:idx val="2"/>
              <c:layout>
                <c:manualLayout>
                  <c:x val="-2.7139592763474017E-2"/>
                  <c:y val="3.25087443734538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62C-4804-9FAC-696B13D48773}"/>
                </c:ext>
              </c:extLst>
            </c:dLbl>
            <c:dLbl>
              <c:idx val="3"/>
              <c:layout>
                <c:manualLayout>
                  <c:x val="-1.7587716849341305E-2"/>
                  <c:y val="3.24007419004523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E30-48E7-A7A0-D8DE8FE240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2C-4804-9FAC-696B13D487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E30-48E7-A7A0-D8DE8FE240E1}"/>
                </c:ext>
              </c:extLst>
            </c:dLbl>
            <c:dLbl>
              <c:idx val="9"/>
              <c:layout>
                <c:manualLayout>
                  <c:x val="-1.7860900803265273E-2"/>
                  <c:y val="2.84668162819849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0C-4DA6-B64C-B7F115EFF5C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2C-4804-9FAC-696B13D4877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>
                    <a:solidFill>
                      <a:srgbClr val="0000FF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'01.Chai B1- Tháng'!$BJ$3:$CX$3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'01.Chai B1- Tháng'!$BP$17:$CX$17</c:f>
              <c:numCache>
                <c:formatCode>_(* #,##0_);_(* \(#,##0\);_(* "-"??_);_(@_)</c:formatCode>
                <c:ptCount val="16"/>
                <c:pt idx="0">
                  <c:v>11099.75498909093</c:v>
                </c:pt>
                <c:pt idx="1">
                  <c:v>11015.602352349617</c:v>
                </c:pt>
                <c:pt idx="2">
                  <c:v>11145.195532618884</c:v>
                </c:pt>
                <c:pt idx="3">
                  <c:v>12500</c:v>
                </c:pt>
                <c:pt idx="4">
                  <c:v>13000</c:v>
                </c:pt>
                <c:pt idx="5">
                  <c:v>13000</c:v>
                </c:pt>
                <c:pt idx="6">
                  <c:v>11500</c:v>
                </c:pt>
                <c:pt idx="7">
                  <c:v>11500</c:v>
                </c:pt>
                <c:pt idx="8">
                  <c:v>12000</c:v>
                </c:pt>
                <c:pt idx="9">
                  <c:v>11700</c:v>
                </c:pt>
                <c:pt idx="10">
                  <c:v>12000</c:v>
                </c:pt>
                <c:pt idx="11">
                  <c:v>12000</c:v>
                </c:pt>
                <c:pt idx="12">
                  <c:v>12300</c:v>
                </c:pt>
                <c:pt idx="13">
                  <c:v>12300</c:v>
                </c:pt>
                <c:pt idx="14">
                  <c:v>12500</c:v>
                </c:pt>
                <c:pt idx="15">
                  <c:v>13500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79-4581-8BF8-4B6CB1454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6016031"/>
        <c:axId val="1125990239"/>
        <c:extLst/>
      </c:lineChart>
      <c:lineChart>
        <c:grouping val="standard"/>
        <c:varyColors val="0"/>
        <c:ser>
          <c:idx val="6"/>
          <c:order val="6"/>
          <c:tx>
            <c:strRef>
              <c:f>'01.Chai B1- Tháng'!$BI$10</c:f>
              <c:strCache>
                <c:ptCount val="1"/>
                <c:pt idx="0">
                  <c:v>% Keo chính phẩm so với chai B1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val>
            <c:numRef>
              <c:f>'01.Chai B1- Tháng'!$BP$10:$CI$10</c:f>
              <c:numCache>
                <c:formatCode>0%</c:formatCode>
                <c:ptCount val="1"/>
                <c:pt idx="0">
                  <c:v>0.36456363636363631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4A82-4B4D-A40B-DC4C510EF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>
              <a:solidFill>
                <a:schemeClr val="bg1">
                  <a:lumMod val="95000"/>
                </a:schemeClr>
              </a:solidFill>
            </a:ln>
          </c:spPr>
        </c:dropLines>
        <c:marker val="1"/>
        <c:smooth val="0"/>
        <c:axId val="1125146495"/>
        <c:axId val="1125145247"/>
        <c:extLst/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  <c:max val="30000"/>
          <c:min val="5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6016031"/>
        <c:crosses val="autoZero"/>
        <c:crossBetween val="between"/>
      </c:valAx>
      <c:valAx>
        <c:axId val="1125145247"/>
        <c:scaling>
          <c:orientation val="minMax"/>
          <c:max val="1"/>
          <c:min val="0"/>
        </c:scaling>
        <c:delete val="1"/>
        <c:axPos val="r"/>
        <c:numFmt formatCode="0%" sourceLinked="1"/>
        <c:majorTickMark val="none"/>
        <c:minorTickMark val="none"/>
        <c:tickLblPos val="nextTo"/>
        <c:crossAx val="1125146495"/>
        <c:crosses val="max"/>
        <c:crossBetween val="between"/>
      </c:valAx>
      <c:catAx>
        <c:axId val="112514649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25145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FF339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7"/>
        <c:delete val="1"/>
      </c:legendEntry>
      <c:layout>
        <c:manualLayout>
          <c:xMode val="edge"/>
          <c:yMode val="edge"/>
          <c:x val="0.84461875528442387"/>
          <c:y val="0.31912038015920646"/>
          <c:w val="0.14746915406132408"/>
          <c:h val="0.627045269282001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u="none" strike="noStrike" kern="1200" spc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GIÁ MUA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CHAI B1 VÀ KEO CHÍNH PHẨM </a:t>
            </a:r>
            <a:r>
              <a:rPr lang="en-US" sz="2400" b="1" i="0" u="none" strike="noStrike" kern="1200" spc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NĂM 2024 (VND/Kg)</a:t>
            </a:r>
            <a:endParaRPr lang="en-US" sz="2400" b="0" i="0" u="none" strike="noStrike" kern="1200" spc="0" baseline="0">
              <a:solidFill>
                <a:schemeClr val="accent5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0151265627299617E-2"/>
          <c:y val="0.18611106209893416"/>
          <c:w val="0.78624375366082611"/>
          <c:h val="0.62447382265952467"/>
        </c:manualLayout>
      </c:layout>
      <c:areaChart>
        <c:grouping val="stacked"/>
        <c:varyColors val="0"/>
        <c:ser>
          <c:idx val="3"/>
          <c:order val="3"/>
          <c:tx>
            <c:strRef>
              <c:f>'Chart B1_Tuần'!$AK$49</c:f>
              <c:strCache>
                <c:ptCount val="1"/>
                <c:pt idx="0">
                  <c:v>Giá chai B1 thể hiện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2"/>
              </a:solidFill>
            </a:ln>
            <a:effectLst/>
          </c:spPr>
          <c:val>
            <c:numRef>
              <c:f>'Chart B1_Tuần'!$AL$49:$CM$49</c:f>
              <c:numCache>
                <c:formatCode>_(* #,##0_);_(* \(#,##0\);_(* "-"??_);_(@_)</c:formatCode>
                <c:ptCount val="34"/>
                <c:pt idx="0">
                  <c:v>16500</c:v>
                </c:pt>
                <c:pt idx="1">
                  <c:v>16500</c:v>
                </c:pt>
                <c:pt idx="2">
                  <c:v>16500</c:v>
                </c:pt>
                <c:pt idx="3">
                  <c:v>16500</c:v>
                </c:pt>
                <c:pt idx="4">
                  <c:v>16500</c:v>
                </c:pt>
                <c:pt idx="5">
                  <c:v>16500</c:v>
                </c:pt>
                <c:pt idx="6">
                  <c:v>16500</c:v>
                </c:pt>
                <c:pt idx="7">
                  <c:v>16500</c:v>
                </c:pt>
                <c:pt idx="8">
                  <c:v>16500</c:v>
                </c:pt>
                <c:pt idx="9">
                  <c:v>16500</c:v>
                </c:pt>
                <c:pt idx="10">
                  <c:v>16500</c:v>
                </c:pt>
                <c:pt idx="11">
                  <c:v>16500</c:v>
                </c:pt>
                <c:pt idx="12">
                  <c:v>16500</c:v>
                </c:pt>
                <c:pt idx="13">
                  <c:v>17500</c:v>
                </c:pt>
                <c:pt idx="14">
                  <c:v>17500</c:v>
                </c:pt>
                <c:pt idx="15">
                  <c:v>17500</c:v>
                </c:pt>
                <c:pt idx="16">
                  <c:v>17500</c:v>
                </c:pt>
                <c:pt idx="17">
                  <c:v>17500</c:v>
                </c:pt>
                <c:pt idx="18">
                  <c:v>17500</c:v>
                </c:pt>
                <c:pt idx="19">
                  <c:v>17500</c:v>
                </c:pt>
                <c:pt idx="20">
                  <c:v>17500</c:v>
                </c:pt>
                <c:pt idx="21">
                  <c:v>17500</c:v>
                </c:pt>
                <c:pt idx="22">
                  <c:v>17000</c:v>
                </c:pt>
                <c:pt idx="23">
                  <c:v>17000</c:v>
                </c:pt>
                <c:pt idx="24">
                  <c:v>17000</c:v>
                </c:pt>
                <c:pt idx="25">
                  <c:v>17000</c:v>
                </c:pt>
                <c:pt idx="26">
                  <c:v>16000</c:v>
                </c:pt>
                <c:pt idx="27">
                  <c:v>16000</c:v>
                </c:pt>
                <c:pt idx="28">
                  <c:v>16500</c:v>
                </c:pt>
                <c:pt idx="29">
                  <c:v>16500</c:v>
                </c:pt>
                <c:pt idx="30">
                  <c:v>16500</c:v>
                </c:pt>
                <c:pt idx="31">
                  <c:v>16500</c:v>
                </c:pt>
                <c:pt idx="32">
                  <c:v>17000</c:v>
                </c:pt>
                <c:pt idx="33">
                  <c:v>17000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70-487E-8688-A573DD176CCC}"/>
            </c:ext>
          </c:extLst>
        </c:ser>
        <c:ser>
          <c:idx val="7"/>
          <c:order val="7"/>
          <c:tx>
            <c:strRef>
              <c:f>'Chart B1_Tuần'!$AK$53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38100">
              <a:solidFill>
                <a:schemeClr val="bg2"/>
              </a:solidFill>
            </a:ln>
            <a:effectLst>
              <a:glow rad="88900">
                <a:schemeClr val="bg1"/>
              </a:glow>
              <a:outerShdw blurRad="50800" dist="50800" dir="5400000" algn="ctr" rotWithShape="0">
                <a:schemeClr val="bg1"/>
              </a:outerShdw>
            </a:effectLst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E33D-457B-89C4-9BC50246B2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0131C34-8D73-4C05-8116-8E13969A13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E33D-457B-89C4-9BC50246B2D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E33D-457B-89C4-9BC50246B2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9572FA5-C969-4685-BC78-4B301285E9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E33D-457B-89C4-9BC50246B2D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E33D-457B-89C4-9BC50246B2D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CD038C1-9E86-4193-966E-0246F039CC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E33D-457B-89C4-9BC50246B2D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E33D-457B-89C4-9BC50246B2D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98A345A-295F-4077-88F8-507083641D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E33D-457B-89C4-9BC50246B2D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E33D-457B-89C4-9BC50246B2D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7E93415-E1EB-4D8A-AC44-D4D8FDC8EB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E33D-457B-89C4-9BC50246B2D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E33D-457B-89C4-9BC50246B2D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D20DAB4-D69F-413E-9A05-148D1E0AD3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E33D-457B-89C4-9BC50246B2D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E33D-457B-89C4-9BC50246B2D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61CDDC6-BA65-4325-A552-C7FDAD4326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E33D-457B-89C4-9BC50246B2D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E33D-457B-89C4-9BC50246B2D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FDA0DF4-1790-4ADC-9506-EFA8FC1C73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E33D-457B-89C4-9BC50246B2D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E33D-457B-89C4-9BC50246B2D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9E91A79-A1A0-4D6A-867A-8C8E284127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E33D-457B-89C4-9BC50246B2D8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E33D-457B-89C4-9BC50246B2D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C64DD09-C305-4F2D-A1AC-6AB1C548F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E33D-457B-89C4-9BC50246B2D8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E33D-457B-89C4-9BC50246B2D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69A9A99-1968-4C32-921E-2C0FF1CE2B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E33D-457B-89C4-9BC50246B2D8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E33D-457B-89C4-9BC50246B2D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66E666F-4EE1-4CAB-B456-ED46547E42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E33D-457B-89C4-9BC50246B2D8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E33D-457B-89C4-9BC50246B2D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6C12CB7D-7796-457B-A4AC-4A071994EA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E33D-457B-89C4-9BC50246B2D8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E33D-457B-89C4-9BC50246B2D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4944C9FA-4C83-4206-AA1A-B48C6406FE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E33D-457B-89C4-9BC50246B2D8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3-E33D-457B-89C4-9BC50246B2D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7C8EB6C7-9939-4880-8CC7-C4751D40C6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E33D-457B-89C4-9BC50246B2D8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5-E33D-457B-89C4-9BC50246B2D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1EABC762-2EA8-4985-8DFB-73CD635E94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E33D-457B-89C4-9BC50246B2D8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E33D-457B-89C4-9BC50246B2D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46192616-BDE5-460B-84E6-3668653484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E33D-457B-89C4-9BC50246B2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'Chart B1_Tuần'!$AL$53:$CM$53</c:f>
              <c:numCache>
                <c:formatCode>_(* #,##0_);_(* \(#,##0\);_(* "-"??_);_(@_)</c:formatCode>
                <c:ptCount val="34"/>
                <c:pt idx="0">
                  <c:v>5784</c:v>
                </c:pt>
                <c:pt idx="1">
                  <c:v>6248</c:v>
                </c:pt>
                <c:pt idx="2">
                  <c:v>6370.2000000000007</c:v>
                </c:pt>
                <c:pt idx="3">
                  <c:v>6445.4000000000015</c:v>
                </c:pt>
                <c:pt idx="4">
                  <c:v>6661</c:v>
                </c:pt>
                <c:pt idx="5">
                  <c:v>6266.7999999999993</c:v>
                </c:pt>
                <c:pt idx="6">
                  <c:v>6295</c:v>
                </c:pt>
                <c:pt idx="7">
                  <c:v>6417.2000000000007</c:v>
                </c:pt>
                <c:pt idx="8">
                  <c:v>6577</c:v>
                </c:pt>
                <c:pt idx="9">
                  <c:v>6558.2000000000007</c:v>
                </c:pt>
                <c:pt idx="10">
                  <c:v>6530</c:v>
                </c:pt>
                <c:pt idx="11">
                  <c:v>6595.7999999999993</c:v>
                </c:pt>
                <c:pt idx="12">
                  <c:v>6642.7999999999993</c:v>
                </c:pt>
                <c:pt idx="13">
                  <c:v>5671</c:v>
                </c:pt>
                <c:pt idx="14">
                  <c:v>5821.4000000000015</c:v>
                </c:pt>
                <c:pt idx="15">
                  <c:v>6018.7999999999993</c:v>
                </c:pt>
                <c:pt idx="16">
                  <c:v>6225.5999999999985</c:v>
                </c:pt>
                <c:pt idx="17">
                  <c:v>6141</c:v>
                </c:pt>
                <c:pt idx="18">
                  <c:v>6169.2000000000007</c:v>
                </c:pt>
                <c:pt idx="19">
                  <c:v>6468.5</c:v>
                </c:pt>
                <c:pt idx="20">
                  <c:v>6487.5</c:v>
                </c:pt>
                <c:pt idx="21">
                  <c:v>6516</c:v>
                </c:pt>
                <c:pt idx="22">
                  <c:v>6997</c:v>
                </c:pt>
                <c:pt idx="23">
                  <c:v>6987.5</c:v>
                </c:pt>
                <c:pt idx="24">
                  <c:v>6997</c:v>
                </c:pt>
                <c:pt idx="25">
                  <c:v>6997</c:v>
                </c:pt>
                <c:pt idx="26">
                  <c:v>7997</c:v>
                </c:pt>
                <c:pt idx="27">
                  <c:v>7706.7999999999993</c:v>
                </c:pt>
                <c:pt idx="28">
                  <c:v>7178.5999999999985</c:v>
                </c:pt>
                <c:pt idx="29">
                  <c:v>7159.7999999999993</c:v>
                </c:pt>
                <c:pt idx="30">
                  <c:v>7112.7999999999993</c:v>
                </c:pt>
                <c:pt idx="31">
                  <c:v>6934.2000000000007</c:v>
                </c:pt>
                <c:pt idx="32">
                  <c:v>6471.7999999999993</c:v>
                </c:pt>
                <c:pt idx="33">
                  <c:v>6321.4000000000015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'Chart B1_Tuần'!$BF$50:$CM$50</c15:f>
                <c15:dlblRangeCache>
                  <c:ptCount val="34"/>
                  <c:pt idx="0">
                    <c:v>35%</c:v>
                  </c:pt>
                  <c:pt idx="1">
                    <c:v>38%</c:v>
                  </c:pt>
                  <c:pt idx="2">
                    <c:v>39%</c:v>
                  </c:pt>
                  <c:pt idx="3">
                    <c:v>39%</c:v>
                  </c:pt>
                  <c:pt idx="4">
                    <c:v>40%</c:v>
                  </c:pt>
                  <c:pt idx="5">
                    <c:v>38%</c:v>
                  </c:pt>
                  <c:pt idx="6">
                    <c:v>38%</c:v>
                  </c:pt>
                  <c:pt idx="7">
                    <c:v>39%</c:v>
                  </c:pt>
                  <c:pt idx="8">
                    <c:v>40%</c:v>
                  </c:pt>
                  <c:pt idx="9">
                    <c:v>40%</c:v>
                  </c:pt>
                  <c:pt idx="10">
                    <c:v>40%</c:v>
                  </c:pt>
                  <c:pt idx="11">
                    <c:v>40%</c:v>
                  </c:pt>
                  <c:pt idx="12">
                    <c:v>40%</c:v>
                  </c:pt>
                  <c:pt idx="13">
                    <c:v>32%</c:v>
                  </c:pt>
                  <c:pt idx="14">
                    <c:v>33%</c:v>
                  </c:pt>
                  <c:pt idx="15">
                    <c:v>34%</c:v>
                  </c:pt>
                  <c:pt idx="16">
                    <c:v>36%</c:v>
                  </c:pt>
                  <c:pt idx="17">
                    <c:v>35%</c:v>
                  </c:pt>
                  <c:pt idx="18">
                    <c:v>35%</c:v>
                  </c:pt>
                  <c:pt idx="19">
                    <c:v>37%</c:v>
                  </c:pt>
                  <c:pt idx="20">
                    <c:v>37%</c:v>
                  </c:pt>
                  <c:pt idx="21">
                    <c:v>37%</c:v>
                  </c:pt>
                  <c:pt idx="22">
                    <c:v>41%</c:v>
                  </c:pt>
                  <c:pt idx="23">
                    <c:v>41%</c:v>
                  </c:pt>
                  <c:pt idx="24">
                    <c:v>41%</c:v>
                  </c:pt>
                  <c:pt idx="25">
                    <c:v>41%</c:v>
                  </c:pt>
                  <c:pt idx="26">
                    <c:v>50%</c:v>
                  </c:pt>
                  <c:pt idx="27">
                    <c:v>48%</c:v>
                  </c:pt>
                  <c:pt idx="28">
                    <c:v>44%</c:v>
                  </c:pt>
                  <c:pt idx="29">
                    <c:v>43%</c:v>
                  </c:pt>
                  <c:pt idx="30">
                    <c:v>43%</c:v>
                  </c:pt>
                  <c:pt idx="31">
                    <c:v>42%</c:v>
                  </c:pt>
                  <c:pt idx="32">
                    <c:v>38%</c:v>
                  </c:pt>
                  <c:pt idx="33">
                    <c:v>37%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9070-487E-8688-A573DD176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6016031"/>
        <c:axId val="1125990239"/>
      </c:areaChart>
      <c:lineChart>
        <c:grouping val="standard"/>
        <c:varyColors val="0"/>
        <c:ser>
          <c:idx val="5"/>
          <c:order val="4"/>
          <c:tx>
            <c:strRef>
              <c:f>'Chart B1_Tuần'!$AK$51</c:f>
              <c:strCache>
                <c:ptCount val="1"/>
                <c:pt idx="0">
                  <c:v>% Giá chính phẩm tuần sau so với tuần trước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B1_Tuần'!$AL$44:$CM$44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B1_Tuần'!$AL$51:$BR$51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9070-487E-8688-A573DD176CCC}"/>
            </c:ext>
          </c:extLst>
        </c:ser>
        <c:ser>
          <c:idx val="2"/>
          <c:order val="5"/>
          <c:tx>
            <c:strRef>
              <c:f>'Chart B1_Tuần'!$AK$48</c:f>
              <c:strCache>
                <c:ptCount val="1"/>
                <c:pt idx="0">
                  <c:v>Giá chai B1 thực tế mua trung bình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'Chart B1_Tuần'!$AL$44:$CM$44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B1_Tuần'!$AL$48:$AV$48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9070-487E-8688-A573DD176CCC}"/>
            </c:ext>
          </c:extLst>
        </c:ser>
        <c:ser>
          <c:idx val="4"/>
          <c:order val="6"/>
          <c:tx>
            <c:strRef>
              <c:f>'Chart B1_Tuần'!$AK$52</c:f>
              <c:strCache>
                <c:ptCount val="1"/>
                <c:pt idx="0">
                  <c:v>% Giá chai B1 tuần sau so với tuần trước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B1_Tuần'!$AL$44:$CM$44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B1_Tuần'!$AL$52:$BR$52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9070-487E-8688-A573DD176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6016031"/>
        <c:axId val="1125990239"/>
        <c:extLst/>
      </c:lineChart>
      <c:lineChart>
        <c:grouping val="standard"/>
        <c:varyColors val="0"/>
        <c:ser>
          <c:idx val="8"/>
          <c:order val="0"/>
          <c:tx>
            <c:strRef>
              <c:f>'Chart B1_Tuần'!$AK$54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571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3D-457B-89C4-9BC50246B2D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3D-457B-89C4-9BC50246B2D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3D-457B-89C4-9BC50246B2D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3D-457B-89C4-9BC50246B2D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347-493C-9C2F-31B75F13FBB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347-493C-9C2F-31B75F13FBB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347-493C-9C2F-31B75F13FBB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3D-457B-89C4-9BC50246B2D8}"/>
                </c:ext>
              </c:extLst>
            </c:dLbl>
            <c:dLbl>
              <c:idx val="15"/>
              <c:layout>
                <c:manualLayout>
                  <c:x val="-1.7389885134759805E-2"/>
                  <c:y val="-4.03952038391143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945-4F59-B1C4-2410F1DC44B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347-493C-9C2F-31B75F13FBB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3D-457B-89C4-9BC50246B2D8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3D-457B-89C4-9BC50246B2D8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3D-457B-89C4-9BC50246B2D8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3D-457B-89C4-9BC50246B2D8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3D-457B-89C4-9BC50246B2D8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3D-457B-89C4-9BC50246B2D8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3D-457B-89C4-9BC50246B2D8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3D-457B-89C4-9BC50246B2D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6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B1_Tuần'!$AL$44:$CM$44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B1_Tuần'!$AL$54:$CM$54</c:f>
              <c:numCache>
                <c:formatCode>_(* #,##0_);_(* \(#,##0\);_(* "-"??_);_(@_)</c:formatCode>
                <c:ptCount val="34"/>
                <c:pt idx="0">
                  <c:v>22284</c:v>
                </c:pt>
                <c:pt idx="1">
                  <c:v>22748</c:v>
                </c:pt>
                <c:pt idx="2">
                  <c:v>22870.2</c:v>
                </c:pt>
                <c:pt idx="3">
                  <c:v>22945.4</c:v>
                </c:pt>
                <c:pt idx="4">
                  <c:v>23161</c:v>
                </c:pt>
                <c:pt idx="5">
                  <c:v>22766.799999999999</c:v>
                </c:pt>
                <c:pt idx="6">
                  <c:v>22795</c:v>
                </c:pt>
                <c:pt idx="7">
                  <c:v>22917.200000000001</c:v>
                </c:pt>
                <c:pt idx="8">
                  <c:v>23077</c:v>
                </c:pt>
                <c:pt idx="9">
                  <c:v>23058.2</c:v>
                </c:pt>
                <c:pt idx="10">
                  <c:v>23030</c:v>
                </c:pt>
                <c:pt idx="11">
                  <c:v>23095.8</c:v>
                </c:pt>
                <c:pt idx="12">
                  <c:v>23142.799999999999</c:v>
                </c:pt>
                <c:pt idx="13">
                  <c:v>23171</c:v>
                </c:pt>
                <c:pt idx="14">
                  <c:v>23321.4</c:v>
                </c:pt>
                <c:pt idx="15">
                  <c:v>23518.799999999999</c:v>
                </c:pt>
                <c:pt idx="16">
                  <c:v>23725.599999999999</c:v>
                </c:pt>
                <c:pt idx="17">
                  <c:v>23641</c:v>
                </c:pt>
                <c:pt idx="18">
                  <c:v>23669.200000000001</c:v>
                </c:pt>
                <c:pt idx="19">
                  <c:v>23968.5</c:v>
                </c:pt>
                <c:pt idx="20">
                  <c:v>23987.5</c:v>
                </c:pt>
                <c:pt idx="21">
                  <c:v>24016</c:v>
                </c:pt>
                <c:pt idx="22">
                  <c:v>23997</c:v>
                </c:pt>
                <c:pt idx="23">
                  <c:v>23987.5</c:v>
                </c:pt>
                <c:pt idx="24">
                  <c:v>23997</c:v>
                </c:pt>
                <c:pt idx="25">
                  <c:v>23997</c:v>
                </c:pt>
                <c:pt idx="26">
                  <c:v>23997</c:v>
                </c:pt>
                <c:pt idx="27">
                  <c:v>23706.799999999999</c:v>
                </c:pt>
                <c:pt idx="28">
                  <c:v>23678.6</c:v>
                </c:pt>
                <c:pt idx="29">
                  <c:v>23659.8</c:v>
                </c:pt>
                <c:pt idx="30">
                  <c:v>23612.799999999999</c:v>
                </c:pt>
                <c:pt idx="31">
                  <c:v>23434.2</c:v>
                </c:pt>
                <c:pt idx="32">
                  <c:v>23471.8</c:v>
                </c:pt>
                <c:pt idx="33">
                  <c:v>23321.4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70-487E-8688-A573DD176CCC}"/>
            </c:ext>
          </c:extLst>
        </c:ser>
        <c:ser>
          <c:idx val="1"/>
          <c:order val="1"/>
          <c:tx>
            <c:strRef>
              <c:f>'Chart B1_Tuần'!$AK$47</c:f>
              <c:strCache>
                <c:ptCount val="1"/>
                <c:pt idx="0">
                  <c:v>Giá duyệt mua chai B1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3D-457B-89C4-9BC50246B2D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33D-457B-89C4-9BC50246B2D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3D-457B-89C4-9BC50246B2D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33D-457B-89C4-9BC50246B2D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E33D-457B-89C4-9BC50246B2D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33D-457B-89C4-9BC50246B2D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33D-457B-89C4-9BC50246B2D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33D-457B-89C4-9BC50246B2D8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33D-457B-89C4-9BC50246B2D8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33D-457B-89C4-9BC50246B2D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33D-457B-89C4-9BC50246B2D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E33D-457B-89C4-9BC50246B2D8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33D-457B-89C4-9BC50246B2D8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33D-457B-89C4-9BC50246B2D8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33D-457B-89C4-9BC50246B2D8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33D-457B-89C4-9BC50246B2D8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33D-457B-89C4-9BC50246B2D8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33D-457B-89C4-9BC50246B2D8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33D-457B-89C4-9BC50246B2D8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33D-457B-89C4-9BC50246B2D8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33D-457B-89C4-9BC50246B2D8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33D-457B-89C4-9BC50246B2D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B1_Tuần'!$AL$44:$CM$44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B1_Tuần'!$AL$47:$CM$47</c:f>
              <c:numCache>
                <c:formatCode>_(* #,##0_);_(* \(#,##0\);_(* "-"??_);_(@_)</c:formatCode>
                <c:ptCount val="34"/>
                <c:pt idx="0">
                  <c:v>16500</c:v>
                </c:pt>
                <c:pt idx="1">
                  <c:v>16500</c:v>
                </c:pt>
                <c:pt idx="2">
                  <c:v>16500</c:v>
                </c:pt>
                <c:pt idx="3">
                  <c:v>16500</c:v>
                </c:pt>
                <c:pt idx="4">
                  <c:v>16500</c:v>
                </c:pt>
                <c:pt idx="5">
                  <c:v>16500</c:v>
                </c:pt>
                <c:pt idx="6">
                  <c:v>16500</c:v>
                </c:pt>
                <c:pt idx="7">
                  <c:v>16500</c:v>
                </c:pt>
                <c:pt idx="8">
                  <c:v>16500</c:v>
                </c:pt>
                <c:pt idx="9">
                  <c:v>16500</c:v>
                </c:pt>
                <c:pt idx="10">
                  <c:v>16500</c:v>
                </c:pt>
                <c:pt idx="11">
                  <c:v>16500</c:v>
                </c:pt>
                <c:pt idx="12">
                  <c:v>16500</c:v>
                </c:pt>
                <c:pt idx="13">
                  <c:v>17500</c:v>
                </c:pt>
                <c:pt idx="14">
                  <c:v>17500</c:v>
                </c:pt>
                <c:pt idx="15">
                  <c:v>17500</c:v>
                </c:pt>
                <c:pt idx="16">
                  <c:v>17500</c:v>
                </c:pt>
                <c:pt idx="17">
                  <c:v>17500</c:v>
                </c:pt>
                <c:pt idx="18">
                  <c:v>17500</c:v>
                </c:pt>
                <c:pt idx="19">
                  <c:v>17500</c:v>
                </c:pt>
                <c:pt idx="20">
                  <c:v>17500</c:v>
                </c:pt>
                <c:pt idx="21">
                  <c:v>17500</c:v>
                </c:pt>
                <c:pt idx="22">
                  <c:v>17000</c:v>
                </c:pt>
                <c:pt idx="23">
                  <c:v>17000</c:v>
                </c:pt>
                <c:pt idx="24">
                  <c:v>17000</c:v>
                </c:pt>
                <c:pt idx="25">
                  <c:v>17000</c:v>
                </c:pt>
                <c:pt idx="26">
                  <c:v>16000</c:v>
                </c:pt>
                <c:pt idx="27">
                  <c:v>16000</c:v>
                </c:pt>
                <c:pt idx="28">
                  <c:v>16500</c:v>
                </c:pt>
                <c:pt idx="29">
                  <c:v>16500</c:v>
                </c:pt>
                <c:pt idx="30">
                  <c:v>16500</c:v>
                </c:pt>
                <c:pt idx="31">
                  <c:v>16500</c:v>
                </c:pt>
                <c:pt idx="32">
                  <c:v>17000</c:v>
                </c:pt>
                <c:pt idx="33">
                  <c:v>17000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70-487E-8688-A573DD176CCC}"/>
            </c:ext>
          </c:extLst>
        </c:ser>
        <c:ser>
          <c:idx val="0"/>
          <c:order val="2"/>
          <c:tx>
            <c:strRef>
              <c:f>'Chart B1_Tuần'!$AK$46</c:f>
              <c:strCache>
                <c:ptCount val="1"/>
                <c:pt idx="0">
                  <c:v>Giá bale ĐNA</c:v>
                </c:pt>
              </c:strCache>
            </c:strRef>
          </c:tx>
          <c:spPr>
            <a:ln w="571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'Chart B1_Tuần'!$AL$44:$CM$44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B1_Tuần'!$AL$46:$CM$46</c:f>
              <c:numCache>
                <c:formatCode>_(* #,##0_);_(* \(#,##0\);_(* "-"??_);_(@_)</c:formatCode>
                <c:ptCount val="34"/>
                <c:pt idx="0">
                  <c:v>12273.531999999999</c:v>
                </c:pt>
                <c:pt idx="1">
                  <c:v>11995.94</c:v>
                </c:pt>
                <c:pt idx="2">
                  <c:v>12060.380999999999</c:v>
                </c:pt>
                <c:pt idx="3">
                  <c:v>12100.037</c:v>
                </c:pt>
                <c:pt idx="4">
                  <c:v>12085.165999999999</c:v>
                </c:pt>
                <c:pt idx="5">
                  <c:v>11970.735000000001</c:v>
                </c:pt>
                <c:pt idx="6">
                  <c:v>11985.5625</c:v>
                </c:pt>
                <c:pt idx="7">
                  <c:v>12049.815000000001</c:v>
                </c:pt>
                <c:pt idx="8">
                  <c:v>12133.8375</c:v>
                </c:pt>
                <c:pt idx="9">
                  <c:v>12618.722599999999</c:v>
                </c:pt>
                <c:pt idx="10">
                  <c:v>12603.289999999997</c:v>
                </c:pt>
                <c:pt idx="11">
                  <c:v>12639.299399999998</c:v>
                </c:pt>
                <c:pt idx="12">
                  <c:v>12665.020399999998</c:v>
                </c:pt>
                <c:pt idx="13">
                  <c:v>13582.15</c:v>
                </c:pt>
                <c:pt idx="14">
                  <c:v>13670.31</c:v>
                </c:pt>
                <c:pt idx="15">
                  <c:v>13786.02</c:v>
                </c:pt>
                <c:pt idx="16">
                  <c:v>13907.24</c:v>
                </c:pt>
                <c:pt idx="17">
                  <c:v>14332.482</c:v>
                </c:pt>
                <c:pt idx="18">
                  <c:v>14349.5784</c:v>
                </c:pt>
                <c:pt idx="19">
                  <c:v>14378.072400000001</c:v>
                </c:pt>
                <c:pt idx="20">
                  <c:v>14389.47</c:v>
                </c:pt>
                <c:pt idx="21">
                  <c:v>14406.5664</c:v>
                </c:pt>
                <c:pt idx="22">
                  <c:v>14326.714199999999</c:v>
                </c:pt>
                <c:pt idx="23">
                  <c:v>14321.042499999998</c:v>
                </c:pt>
                <c:pt idx="24">
                  <c:v>14326.714199999999</c:v>
                </c:pt>
                <c:pt idx="25">
                  <c:v>14326.714199999999</c:v>
                </c:pt>
                <c:pt idx="26">
                  <c:v>14636.4018</c:v>
                </c:pt>
                <c:pt idx="27">
                  <c:v>14613.2246</c:v>
                </c:pt>
                <c:pt idx="28">
                  <c:v>14595.841699999999</c:v>
                </c:pt>
                <c:pt idx="29">
                  <c:v>14584.2531</c:v>
                </c:pt>
                <c:pt idx="30">
                  <c:v>14555.2816</c:v>
                </c:pt>
                <c:pt idx="31">
                  <c:v>14445.189899999999</c:v>
                </c:pt>
                <c:pt idx="32">
                  <c:v>14468.367099999999</c:v>
                </c:pt>
                <c:pt idx="33">
                  <c:v>14375.658299999999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70-487E-8688-A573DD176CCC}"/>
            </c:ext>
          </c:extLst>
        </c:ser>
        <c:ser>
          <c:idx val="9"/>
          <c:order val="9"/>
          <c:tx>
            <c:strRef>
              <c:f>'Chart B1_Tuần'!$AK$48</c:f>
              <c:strCache>
                <c:ptCount val="1"/>
                <c:pt idx="0">
                  <c:v>Giá chai B1 thực tế mua trung bình</c:v>
                </c:pt>
              </c:strCache>
            </c:strRef>
          </c:tx>
          <c:spPr>
            <a:ln w="44450" cap="rnd">
              <a:solidFill>
                <a:srgbClr val="FF33CC">
                  <a:alpha val="91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33D-457B-89C4-9BC50246B2D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33D-457B-89C4-9BC50246B2D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33D-457B-89C4-9BC50246B2D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33D-457B-89C4-9BC50246B2D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33D-457B-89C4-9BC50246B2D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33D-457B-89C4-9BC50246B2D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33D-457B-89C4-9BC50246B2D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33D-457B-89C4-9BC50246B2D8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33D-457B-89C4-9BC50246B2D8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33D-457B-89C4-9BC50246B2D8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33D-457B-89C4-9BC50246B2D8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33D-457B-89C4-9BC50246B2D8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33D-457B-89C4-9BC50246B2D8}"/>
                </c:ext>
              </c:extLst>
            </c:dLbl>
            <c:dLbl>
              <c:idx val="27"/>
              <c:layout>
                <c:manualLayout>
                  <c:x val="-2.3814327446907167E-2"/>
                  <c:y val="1.59385784149338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rgbClr val="FF3399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8748736184797912E-2"/>
                      <c:h val="2.900534089924923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E33D-457B-89C4-9BC50246B2D8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33D-457B-89C4-9BC50246B2D8}"/>
                </c:ext>
              </c:extLst>
            </c:dLbl>
            <c:dLbl>
              <c:idx val="29"/>
              <c:layout>
                <c:manualLayout>
                  <c:x val="-2.3814327446907049E-2"/>
                  <c:y val="2.31181182414807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33D-457B-89C4-9BC50246B2D8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33D-457B-89C4-9BC50246B2D8}"/>
                </c:ext>
              </c:extLst>
            </c:dLbl>
            <c:dLbl>
              <c:idx val="31"/>
              <c:layout>
                <c:manualLayout>
                  <c:x val="-2.300706210972376E-2"/>
                  <c:y val="2.88617501027182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33D-457B-89C4-9BC50246B2D8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33D-457B-89C4-9BC50246B2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'Chart B1_Tuần'!$BF$48:$CM$48</c:f>
              <c:numCache>
                <c:formatCode>_(* #,##0_);_(* \(#,##0\);_(* "-"??_);_(@_)</c:formatCode>
                <c:ptCount val="34"/>
                <c:pt idx="0">
                  <c:v>16071.933183905832</c:v>
                </c:pt>
                <c:pt idx="1">
                  <c:v>16132.359536685031</c:v>
                </c:pt>
                <c:pt idx="2">
                  <c:v>15988.717212603198</c:v>
                </c:pt>
                <c:pt idx="3">
                  <c:v>16054.686989318268</c:v>
                </c:pt>
                <c:pt idx="4">
                  <c:v>16330.180787131885</c:v>
                </c:pt>
                <c:pt idx="5">
                  <c:v>16448.819999378127</c:v>
                </c:pt>
                <c:pt idx="7">
                  <c:v>16368.32205873497</c:v>
                </c:pt>
                <c:pt idx="8">
                  <c:v>16350.378572176995</c:v>
                </c:pt>
                <c:pt idx="9">
                  <c:v>16240.766205549902</c:v>
                </c:pt>
                <c:pt idx="10">
                  <c:v>16182.892863171472</c:v>
                </c:pt>
                <c:pt idx="11">
                  <c:v>16213.850162967401</c:v>
                </c:pt>
                <c:pt idx="12">
                  <c:v>16205.294425238939</c:v>
                </c:pt>
                <c:pt idx="13">
                  <c:v>17370.845182744248</c:v>
                </c:pt>
                <c:pt idx="14">
                  <c:v>17486.483261518064</c:v>
                </c:pt>
                <c:pt idx="15">
                  <c:v>17457.580158214547</c:v>
                </c:pt>
                <c:pt idx="16">
                  <c:v>17456.869945402268</c:v>
                </c:pt>
                <c:pt idx="17">
                  <c:v>17193.950592137808</c:v>
                </c:pt>
                <c:pt idx="18">
                  <c:v>17260.100624753151</c:v>
                </c:pt>
                <c:pt idx="19">
                  <c:v>17277.914020674511</c:v>
                </c:pt>
                <c:pt idx="20">
                  <c:v>17254.468699160199</c:v>
                </c:pt>
                <c:pt idx="21">
                  <c:v>17259.324009601609</c:v>
                </c:pt>
                <c:pt idx="22">
                  <c:v>17143.286021064447</c:v>
                </c:pt>
                <c:pt idx="23">
                  <c:v>17175.785148344639</c:v>
                </c:pt>
                <c:pt idx="24">
                  <c:v>17311.470544963919</c:v>
                </c:pt>
                <c:pt idx="25">
                  <c:v>17213.644107770815</c:v>
                </c:pt>
                <c:pt idx="26">
                  <c:v>16000</c:v>
                </c:pt>
                <c:pt idx="27">
                  <c:v>15933.143123199861</c:v>
                </c:pt>
                <c:pt idx="28">
                  <c:v>16357.132304835068</c:v>
                </c:pt>
                <c:pt idx="29">
                  <c:v>16422.839689223652</c:v>
                </c:pt>
                <c:pt idx="30">
                  <c:v>16500</c:v>
                </c:pt>
                <c:pt idx="31">
                  <c:v>16471.301644709802</c:v>
                </c:pt>
                <c:pt idx="32">
                  <c:v>16618.705627382107</c:v>
                </c:pt>
                <c:pt idx="33">
                  <c:v>17000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4E-4839-BB6D-24BE5AB19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dropLines>
        <c:marker val="1"/>
        <c:smooth val="0"/>
        <c:axId val="1126016031"/>
        <c:axId val="1125990239"/>
      </c:lineChart>
      <c:lineChart>
        <c:grouping val="standard"/>
        <c:varyColors val="0"/>
        <c:ser>
          <c:idx val="10"/>
          <c:order val="10"/>
          <c:tx>
            <c:strRef>
              <c:f>'Chart B1_Tuần'!$AK$57</c:f>
              <c:strCache>
                <c:ptCount val="1"/>
                <c:pt idx="0">
                  <c:v>Giá mua chai B0</c:v>
                </c:pt>
              </c:strCache>
            </c:strRef>
          </c:tx>
          <c:spPr>
            <a:ln w="444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33D-457B-89C4-9BC50246B2D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33D-457B-89C4-9BC50246B2D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E33D-457B-89C4-9BC50246B2D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33D-457B-89C4-9BC50246B2D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E33D-457B-89C4-9BC50246B2D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33D-457B-89C4-9BC50246B2D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E33D-457B-89C4-9BC50246B2D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33D-457B-89C4-9BC50246B2D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E33D-457B-89C4-9BC50246B2D8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33D-457B-89C4-9BC50246B2D8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E33D-457B-89C4-9BC50246B2D8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33D-457B-89C4-9BC50246B2D8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E33D-457B-89C4-9BC50246B2D8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33D-457B-89C4-9BC50246B2D8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E33D-457B-89C4-9BC50246B2D8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33D-457B-89C4-9BC50246B2D8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E33D-457B-89C4-9BC50246B2D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'Chart B1_Tuần'!$BF$57:$CM$57</c:f>
              <c:numCache>
                <c:formatCode>_(* #,##0_);_(* \(#,##0\);_(* "-"??_);_(@_)</c:formatCode>
                <c:ptCount val="34"/>
                <c:pt idx="0">
                  <c:v>11099.75498909093</c:v>
                </c:pt>
                <c:pt idx="1">
                  <c:v>11099.75498909093</c:v>
                </c:pt>
                <c:pt idx="2">
                  <c:v>11099.75498909093</c:v>
                </c:pt>
                <c:pt idx="3">
                  <c:v>11099.75498909093</c:v>
                </c:pt>
                <c:pt idx="4">
                  <c:v>11015.602352349617</c:v>
                </c:pt>
                <c:pt idx="5">
                  <c:v>11015.602352349617</c:v>
                </c:pt>
                <c:pt idx="6">
                  <c:v>11015.602352349617</c:v>
                </c:pt>
                <c:pt idx="7">
                  <c:v>11015.602352349617</c:v>
                </c:pt>
                <c:pt idx="8">
                  <c:v>11145.195532618884</c:v>
                </c:pt>
                <c:pt idx="9">
                  <c:v>11145.195532618884</c:v>
                </c:pt>
                <c:pt idx="10">
                  <c:v>11145.195532618884</c:v>
                </c:pt>
                <c:pt idx="11">
                  <c:v>11145.195532618884</c:v>
                </c:pt>
                <c:pt idx="12">
                  <c:v>11145.195532618884</c:v>
                </c:pt>
                <c:pt idx="13">
                  <c:v>11936.111111111109</c:v>
                </c:pt>
                <c:pt idx="14">
                  <c:v>12163.111111111111</c:v>
                </c:pt>
                <c:pt idx="15">
                  <c:v>12344.4</c:v>
                </c:pt>
                <c:pt idx="16">
                  <c:v>12384.111022777777</c:v>
                </c:pt>
                <c:pt idx="17">
                  <c:v>12580.249999999998</c:v>
                </c:pt>
                <c:pt idx="18">
                  <c:v>12764.888888888891</c:v>
                </c:pt>
                <c:pt idx="19">
                  <c:v>12785.777777777779</c:v>
                </c:pt>
                <c:pt idx="20">
                  <c:v>12764.055555555555</c:v>
                </c:pt>
                <c:pt idx="21">
                  <c:v>12808.066666666666</c:v>
                </c:pt>
                <c:pt idx="22">
                  <c:v>12816.277777777776</c:v>
                </c:pt>
                <c:pt idx="23">
                  <c:v>12793.5</c:v>
                </c:pt>
                <c:pt idx="24">
                  <c:v>12766.722222222221</c:v>
                </c:pt>
                <c:pt idx="25">
                  <c:v>12278.111111111111</c:v>
                </c:pt>
                <c:pt idx="26">
                  <c:v>11307.166666666666</c:v>
                </c:pt>
                <c:pt idx="27">
                  <c:v>11044.611111111109</c:v>
                </c:pt>
                <c:pt idx="28">
                  <c:v>11307.111111111111</c:v>
                </c:pt>
                <c:pt idx="29">
                  <c:v>11363.809523809523</c:v>
                </c:pt>
                <c:pt idx="30">
                  <c:v>11350.277777777776</c:v>
                </c:pt>
                <c:pt idx="31">
                  <c:v>11352.055555555555</c:v>
                </c:pt>
                <c:pt idx="32">
                  <c:v>11366.888888888891</c:v>
                </c:pt>
                <c:pt idx="33">
                  <c:v>11454.42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A4E-4839-BB6D-24BE5AB19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6016031"/>
        <c:axId val="1125990239"/>
      </c:lineChart>
      <c:lineChart>
        <c:grouping val="standard"/>
        <c:varyColors val="0"/>
        <c:ser>
          <c:idx val="6"/>
          <c:order val="8"/>
          <c:tx>
            <c:strRef>
              <c:f>'Chart B1_Tuần'!$AK$50</c:f>
              <c:strCache>
                <c:ptCount val="1"/>
                <c:pt idx="0">
                  <c:v>% Giá chính phẩm so với với chai B1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val>
            <c:numRef>
              <c:f>'Chart B1_Tuần'!$AL$50:$CE$50</c:f>
              <c:numCache>
                <c:formatCode>0%</c:formatCode>
                <c:ptCount val="26"/>
                <c:pt idx="0">
                  <c:v>0.35054545454545455</c:v>
                </c:pt>
                <c:pt idx="1">
                  <c:v>0.37866666666666665</c:v>
                </c:pt>
                <c:pt idx="2">
                  <c:v>0.38607272727272729</c:v>
                </c:pt>
                <c:pt idx="3">
                  <c:v>0.39063030303030311</c:v>
                </c:pt>
                <c:pt idx="4">
                  <c:v>0.40369696969696972</c:v>
                </c:pt>
                <c:pt idx="5">
                  <c:v>0.37980606060606054</c:v>
                </c:pt>
                <c:pt idx="6">
                  <c:v>0.38151515151515153</c:v>
                </c:pt>
                <c:pt idx="7">
                  <c:v>0.38892121212121217</c:v>
                </c:pt>
                <c:pt idx="8">
                  <c:v>0.39860606060606063</c:v>
                </c:pt>
                <c:pt idx="9">
                  <c:v>0.39746666666666669</c:v>
                </c:pt>
                <c:pt idx="10">
                  <c:v>0.39575757575757575</c:v>
                </c:pt>
                <c:pt idx="11">
                  <c:v>0.39974545454545451</c:v>
                </c:pt>
                <c:pt idx="12">
                  <c:v>0.40259393939393934</c:v>
                </c:pt>
                <c:pt idx="13">
                  <c:v>0.32405714285714288</c:v>
                </c:pt>
                <c:pt idx="14">
                  <c:v>0.33265142857142865</c:v>
                </c:pt>
                <c:pt idx="15">
                  <c:v>0.34393142857142855</c:v>
                </c:pt>
                <c:pt idx="16">
                  <c:v>0.35574857142857136</c:v>
                </c:pt>
                <c:pt idx="17">
                  <c:v>0.35091428571428573</c:v>
                </c:pt>
                <c:pt idx="18">
                  <c:v>0.35252571428571433</c:v>
                </c:pt>
                <c:pt idx="19">
                  <c:v>0.36962857142857142</c:v>
                </c:pt>
                <c:pt idx="20">
                  <c:v>0.37071428571428572</c:v>
                </c:pt>
                <c:pt idx="21">
                  <c:v>0.37234285714285714</c:v>
                </c:pt>
                <c:pt idx="22">
                  <c:v>0.41158823529411764</c:v>
                </c:pt>
                <c:pt idx="23">
                  <c:v>0.41102941176470587</c:v>
                </c:pt>
                <c:pt idx="24">
                  <c:v>0.41158823529411764</c:v>
                </c:pt>
                <c:pt idx="25">
                  <c:v>0.41158823529411764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9070-487E-8688-A573DD176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8940640"/>
        <c:axId val="308458016"/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  <c:max val="30000"/>
          <c:min val="5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6016031"/>
        <c:crosses val="autoZero"/>
        <c:crossBetween val="between"/>
        <c:majorUnit val="5000"/>
      </c:valAx>
      <c:valAx>
        <c:axId val="308458016"/>
        <c:scaling>
          <c:orientation val="minMax"/>
          <c:max val="1"/>
        </c:scaling>
        <c:delete val="1"/>
        <c:axPos val="r"/>
        <c:numFmt formatCode="0%" sourceLinked="1"/>
        <c:majorTickMark val="out"/>
        <c:minorTickMark val="none"/>
        <c:tickLblPos val="nextTo"/>
        <c:crossAx val="1958940640"/>
        <c:crosses val="max"/>
        <c:crossBetween val="between"/>
      </c:valAx>
      <c:catAx>
        <c:axId val="1958940640"/>
        <c:scaling>
          <c:orientation val="minMax"/>
        </c:scaling>
        <c:delete val="1"/>
        <c:axPos val="b"/>
        <c:majorTickMark val="out"/>
        <c:minorTickMark val="none"/>
        <c:tickLblPos val="nextTo"/>
        <c:crossAx val="308458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6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5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7"/>
        <c:delete val="1"/>
      </c:legendEntry>
      <c:layout>
        <c:manualLayout>
          <c:xMode val="edge"/>
          <c:yMode val="edge"/>
          <c:x val="0.89449201670303102"/>
          <c:y val="0.11809683626885341"/>
          <c:w val="0.10550799046486152"/>
          <c:h val="0.817024396189394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GIÁ MUA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VẢY PET VÀ</a:t>
            </a:r>
            <a:r>
              <a:rPr lang="en-US" sz="2400" b="1" i="0" u="none" strike="noStrike" kern="1200" spc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KEO CHÍNH PHẨM </a:t>
            </a: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NĂM 2024-2025 (VND/Kg)</a:t>
            </a:r>
            <a:endParaRPr lang="en-US" sz="2400">
              <a:solidFill>
                <a:schemeClr val="accent5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3288755397768872E-2"/>
          <c:y val="0.12059461956744402"/>
          <c:w val="0.75532205133186314"/>
          <c:h val="0.80646300831383844"/>
        </c:manualLayout>
      </c:layout>
      <c:areaChart>
        <c:grouping val="stacked"/>
        <c:varyColors val="0"/>
        <c:ser>
          <c:idx val="3"/>
          <c:order val="4"/>
          <c:tx>
            <c:strRef>
              <c:f>'02. Vảy PET- Tháng'!$AR$8</c:f>
              <c:strCache>
                <c:ptCount val="1"/>
                <c:pt idx="0">
                  <c:v>Giá vảy thể hiện</c:v>
                </c:pt>
              </c:strCache>
            </c:strRef>
          </c:tx>
          <c:spPr>
            <a:noFill/>
            <a:ln w="25400">
              <a:noFill/>
            </a:ln>
            <a:effectLst/>
          </c:spPr>
          <c:val>
            <c:numRef>
              <c:f>'02. Vảy PET- Tháng'!$AS$8:$BT$8</c:f>
              <c:numCache>
                <c:formatCode>_(* #,##0_);_(* \(#,##0\);_(* "-"??_);_(@_)</c:formatCode>
                <c:ptCount val="16"/>
                <c:pt idx="0">
                  <c:v>18100</c:v>
                </c:pt>
                <c:pt idx="1">
                  <c:v>18600</c:v>
                </c:pt>
                <c:pt idx="2">
                  <c:v>18900</c:v>
                </c:pt>
                <c:pt idx="3">
                  <c:v>19300</c:v>
                </c:pt>
                <c:pt idx="4">
                  <c:v>19800</c:v>
                </c:pt>
                <c:pt idx="5">
                  <c:v>19800</c:v>
                </c:pt>
                <c:pt idx="6">
                  <c:v>18300</c:v>
                </c:pt>
                <c:pt idx="7">
                  <c:v>18300</c:v>
                </c:pt>
                <c:pt idx="8">
                  <c:v>18650</c:v>
                </c:pt>
                <c:pt idx="9">
                  <c:v>18350</c:v>
                </c:pt>
                <c:pt idx="10">
                  <c:v>18550</c:v>
                </c:pt>
                <c:pt idx="11">
                  <c:v>18550</c:v>
                </c:pt>
                <c:pt idx="12">
                  <c:v>18550</c:v>
                </c:pt>
                <c:pt idx="13">
                  <c:v>18850</c:v>
                </c:pt>
                <c:pt idx="14">
                  <c:v>19550</c:v>
                </c:pt>
                <c:pt idx="15">
                  <c:v>20050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B1-444D-BFB4-D12522944C0B}"/>
            </c:ext>
          </c:extLst>
        </c:ser>
        <c:ser>
          <c:idx val="7"/>
          <c:order val="5"/>
          <c:tx>
            <c:strRef>
              <c:f>'02. Vảy PET- Tháng'!$AR$11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38100">
              <a:solidFill>
                <a:schemeClr val="bg1">
                  <a:lumMod val="95000"/>
                </a:schemeClr>
              </a:solidFill>
            </a:ln>
            <a:effectLst>
              <a:glow rad="88900">
                <a:schemeClr val="bg1"/>
              </a:glow>
              <a:outerShdw blurRad="50800" dist="50800" dir="5400000" algn="ctr" rotWithShape="0">
                <a:schemeClr val="bg1"/>
              </a:outerShdw>
            </a:effectLst>
          </c:spPr>
          <c:dLbls>
            <c:dLbl>
              <c:idx val="0"/>
              <c:tx>
                <c:rich>
                  <a:bodyPr/>
                  <a:lstStyle/>
                  <a:p>
                    <a:fld id="{1F988460-94B0-4A37-A92E-44FAA9FB78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48-458E-BC1D-9BEE6503252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5863E2B-03A0-477A-BF7A-4F668AA577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548-458E-BC1D-9BEE6503252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6B54476-ACDB-4D1B-B256-102BDFF0D5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548-458E-BC1D-9BEE6503252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72478C9-7994-4992-BE57-A485F3E2EB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548-458E-BC1D-9BEE6503252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C0F48FD-AEAC-46E6-871D-672033ACCA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548-458E-BC1D-9BEE6503252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E811010-5F44-4AB2-BE44-1432569EC2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548-458E-BC1D-9BEE6503252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E6F61D8-DE83-46A0-9C2D-4FB1F5D352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548-458E-BC1D-9BEE6503252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29202AB-4047-460D-8E6C-FA852D628E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548-458E-BC1D-9BEE6503252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0EBFBDB-9F82-4C14-B7C6-CF12662E6B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548-458E-BC1D-9BEE6503252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235166E-9A8E-48E1-93FA-71AC86FB56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548-458E-BC1D-9BEE6503252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24D0607-57C2-4D10-9D9A-16F3A11CF0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548-458E-BC1D-9BEE6503252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FA811EE-3F07-41E5-A989-A5A49B4CF0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1C1-46B9-BF2E-C81D94F63773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1D42804-03BA-4F9F-A535-5E947F191F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FF-4757-B7EE-E34608D6251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A86673A-2FA5-4C5D-A528-D3F576B7B1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567-4B1A-BDA0-AD9355746FD9}"/>
                </c:ext>
              </c:extLst>
            </c:dLbl>
            <c:dLbl>
              <c:idx val="14"/>
              <c:layout>
                <c:manualLayout>
                  <c:x val="-1.9804782543097819E-3"/>
                  <c:y val="-3.2049704802030066E-2"/>
                </c:manualLayout>
              </c:layout>
              <c:tx>
                <c:rich>
                  <a:bodyPr/>
                  <a:lstStyle/>
                  <a:p>
                    <a:fld id="{28FE7C66-0FA4-482C-94CC-4B3354B5DE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7DC-49F1-925C-639CEC153722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E2852F9-692F-40D3-B0D4-D2DD1F1411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4CD7-4ADD-9B25-DBD0B7DDB0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8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'02. Vảy PET- Tháng'!$AS$11:$BT$11</c:f>
              <c:numCache>
                <c:formatCode>_(* #,##0_);_(* \(#,##0\);_(* "-"??_);_(@_)</c:formatCode>
                <c:ptCount val="16"/>
                <c:pt idx="0">
                  <c:v>4415.2999999999993</c:v>
                </c:pt>
                <c:pt idx="1">
                  <c:v>4267.75</c:v>
                </c:pt>
                <c:pt idx="2">
                  <c:v>4120.5999999999985</c:v>
                </c:pt>
                <c:pt idx="3">
                  <c:v>3908.5999999999985</c:v>
                </c:pt>
                <c:pt idx="4">
                  <c:v>4197.4500000000007</c:v>
                </c:pt>
                <c:pt idx="5">
                  <c:v>4187.5</c:v>
                </c:pt>
                <c:pt idx="6">
                  <c:v>5655.9599999999991</c:v>
                </c:pt>
                <c:pt idx="7">
                  <c:v>5070.9000000000015</c:v>
                </c:pt>
                <c:pt idx="8">
                  <c:v>2980.4000000000015</c:v>
                </c:pt>
                <c:pt idx="9">
                  <c:v>2703.625</c:v>
                </c:pt>
                <c:pt idx="10">
                  <c:v>2852.2400000000016</c:v>
                </c:pt>
                <c:pt idx="11">
                  <c:v>2316.2000000000007</c:v>
                </c:pt>
                <c:pt idx="12">
                  <c:v>2390.119999999999</c:v>
                </c:pt>
                <c:pt idx="13">
                  <c:v>2192</c:v>
                </c:pt>
                <c:pt idx="14">
                  <c:v>1354.2000000000007</c:v>
                </c:pt>
                <c:pt idx="15">
                  <c:v>572.59999999999854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'02. Vảy PET- Tháng'!$AS$10:$BT$10</c15:f>
                <c15:dlblRangeCache>
                  <c:ptCount val="16"/>
                  <c:pt idx="0">
                    <c:v>24%</c:v>
                  </c:pt>
                  <c:pt idx="1">
                    <c:v>23%</c:v>
                  </c:pt>
                  <c:pt idx="2">
                    <c:v>22%</c:v>
                  </c:pt>
                  <c:pt idx="3">
                    <c:v>20%</c:v>
                  </c:pt>
                  <c:pt idx="4">
                    <c:v>21%</c:v>
                  </c:pt>
                  <c:pt idx="5">
                    <c:v>21%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16%</c:v>
                  </c:pt>
                  <c:pt idx="9">
                    <c:v>15%</c:v>
                  </c:pt>
                  <c:pt idx="10">
                    <c:v>15%</c:v>
                  </c:pt>
                  <c:pt idx="11">
                    <c:v>12%</c:v>
                  </c:pt>
                  <c:pt idx="12">
                    <c:v>13%</c:v>
                  </c:pt>
                  <c:pt idx="13">
                    <c:v>12%</c:v>
                  </c:pt>
                  <c:pt idx="14">
                    <c:v>7%</c:v>
                  </c:pt>
                  <c:pt idx="15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96B1-444D-BFB4-D12522944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dropLines>
        <c:axId val="1126016031"/>
        <c:axId val="1125990239"/>
      </c:areaChart>
      <c:lineChart>
        <c:grouping val="standard"/>
        <c:varyColors val="0"/>
        <c:ser>
          <c:idx val="0"/>
          <c:order val="0"/>
          <c:tx>
            <c:strRef>
              <c:f>'02. Vảy PET- Tháng'!$AR$5</c:f>
              <c:strCache>
                <c:ptCount val="1"/>
                <c:pt idx="0">
                  <c:v>Giá keo chính phẩm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B1-444D-BFB4-D12522944C0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02A-473E-8202-5C7FB3384E93}"/>
                </c:ext>
              </c:extLst>
            </c:dLbl>
            <c:dLbl>
              <c:idx val="8"/>
              <c:layout>
                <c:manualLayout>
                  <c:x val="-1.0043008101169182E-2"/>
                  <c:y val="-4.79602862601274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81D-47C2-8B1E-86257E50F00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'02. Vảy PET- Tháng'!$AS$3:$BT$3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1.25 </c:v>
                </c:pt>
                <c:pt idx="13">
                  <c:v> 2 </c:v>
                </c:pt>
                <c:pt idx="14">
                  <c:v> 3 </c:v>
                </c:pt>
                <c:pt idx="15">
                  <c:v> 4 </c:v>
                </c:pt>
              </c:strCache>
            </c:strRef>
          </c:cat>
          <c:val>
            <c:numRef>
              <c:f>'02. Vảy PET- Tháng'!$AS$5:$BT$5</c:f>
              <c:numCache>
                <c:formatCode>_(* #,##0_);_(* \(#,##0\);_(* "-"??_);_(@_)</c:formatCode>
                <c:ptCount val="16"/>
                <c:pt idx="0">
                  <c:v>22515.3</c:v>
                </c:pt>
                <c:pt idx="1">
                  <c:v>22867.75</c:v>
                </c:pt>
                <c:pt idx="2">
                  <c:v>23020.6</c:v>
                </c:pt>
                <c:pt idx="3">
                  <c:v>23208.6</c:v>
                </c:pt>
                <c:pt idx="4">
                  <c:v>23997.45</c:v>
                </c:pt>
                <c:pt idx="5">
                  <c:v>23987.5</c:v>
                </c:pt>
                <c:pt idx="6">
                  <c:v>23955.96</c:v>
                </c:pt>
                <c:pt idx="7">
                  <c:v>23370.9</c:v>
                </c:pt>
                <c:pt idx="8">
                  <c:v>21630.400000000001</c:v>
                </c:pt>
                <c:pt idx="9">
                  <c:v>21053.625</c:v>
                </c:pt>
                <c:pt idx="10">
                  <c:v>21402.240000000002</c:v>
                </c:pt>
                <c:pt idx="11">
                  <c:v>20866.2</c:v>
                </c:pt>
                <c:pt idx="12">
                  <c:v>20940.12</c:v>
                </c:pt>
                <c:pt idx="13">
                  <c:v>21042</c:v>
                </c:pt>
                <c:pt idx="14">
                  <c:v>20904.2</c:v>
                </c:pt>
                <c:pt idx="15">
                  <c:v>20622.599999999999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6B1-444D-BFB4-D12522944C0B}"/>
            </c:ext>
          </c:extLst>
        </c:ser>
        <c:ser>
          <c:idx val="1"/>
          <c:order val="2"/>
          <c:tx>
            <c:strRef>
              <c:f>'02. Vảy PET- Tháng'!$AR$6</c:f>
              <c:strCache>
                <c:ptCount val="1"/>
                <c:pt idx="0">
                  <c:v>Giá duyệt mua vảy PET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4573317694350252E-2"/>
                  <c:y val="-2.7226860846010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72-417A-A791-7ACC20FE2C5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72-417A-A791-7ACC20FE2C50}"/>
                </c:ext>
              </c:extLst>
            </c:dLbl>
            <c:dLbl>
              <c:idx val="4"/>
              <c:layout>
                <c:manualLayout>
                  <c:x val="-1.2607180382318761E-2"/>
                  <c:y val="3.42898958771932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E72-417A-A791-7ACC20FE2C5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6B1-444D-BFB4-D12522944C0B}"/>
                </c:ext>
              </c:extLst>
            </c:dLbl>
            <c:dLbl>
              <c:idx val="6"/>
              <c:layout>
                <c:manualLayout>
                  <c:x val="-1.3461904476035286E-2"/>
                  <c:y val="-2.49484624488548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72-417A-A791-7ACC20FE2C5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E72-417A-A791-7ACC20FE2C50}"/>
                </c:ext>
              </c:extLst>
            </c:dLbl>
            <c:dLbl>
              <c:idx val="8"/>
              <c:layout>
                <c:manualLayout>
                  <c:x val="-2.6465029626111716E-2"/>
                  <c:y val="-2.9760440173313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81D-47C2-8B1E-86257E50F004}"/>
                </c:ext>
              </c:extLst>
            </c:dLbl>
            <c:dLbl>
              <c:idx val="9"/>
              <c:layout>
                <c:manualLayout>
                  <c:x val="-2.1129338169234353E-2"/>
                  <c:y val="-3.19352415705941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C1-46B9-BF2E-C81D94F6377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C1-46B9-BF2E-C81D94F6377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567-4B1A-BDA0-AD9355746FD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C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'02. Vảy PET- Tháng'!$AS$3:$BT$3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1.25 </c:v>
                </c:pt>
                <c:pt idx="13">
                  <c:v> 2 </c:v>
                </c:pt>
                <c:pt idx="14">
                  <c:v> 3 </c:v>
                </c:pt>
                <c:pt idx="15">
                  <c:v> 4 </c:v>
                </c:pt>
              </c:strCache>
            </c:strRef>
          </c:cat>
          <c:val>
            <c:numRef>
              <c:f>'02. Vảy PET- Tháng'!$AS$6:$BT$6</c:f>
              <c:numCache>
                <c:formatCode>_(* #,##0_);_(* \(#,##0\);_(* "-"??_);_(@_)</c:formatCode>
                <c:ptCount val="16"/>
                <c:pt idx="0">
                  <c:v>18100</c:v>
                </c:pt>
                <c:pt idx="1">
                  <c:v>18600</c:v>
                </c:pt>
                <c:pt idx="2">
                  <c:v>18900</c:v>
                </c:pt>
                <c:pt idx="3">
                  <c:v>19300</c:v>
                </c:pt>
                <c:pt idx="4">
                  <c:v>19800</c:v>
                </c:pt>
                <c:pt idx="5">
                  <c:v>19800</c:v>
                </c:pt>
                <c:pt idx="6">
                  <c:v>18300</c:v>
                </c:pt>
                <c:pt idx="7">
                  <c:v>18300</c:v>
                </c:pt>
                <c:pt idx="8">
                  <c:v>18650</c:v>
                </c:pt>
                <c:pt idx="9">
                  <c:v>18350</c:v>
                </c:pt>
                <c:pt idx="10">
                  <c:v>18550</c:v>
                </c:pt>
                <c:pt idx="11">
                  <c:v>18550</c:v>
                </c:pt>
                <c:pt idx="12">
                  <c:v>18550</c:v>
                </c:pt>
                <c:pt idx="13">
                  <c:v>18850</c:v>
                </c:pt>
                <c:pt idx="14">
                  <c:v>19550</c:v>
                </c:pt>
                <c:pt idx="15">
                  <c:v>20050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6B1-444D-BFB4-D12522944C0B}"/>
            </c:ext>
          </c:extLst>
        </c:ser>
        <c:ser>
          <c:idx val="8"/>
          <c:order val="3"/>
          <c:tx>
            <c:strRef>
              <c:f>'02. Vảy PET- Tháng'!$AR$9</c:f>
              <c:strCache>
                <c:ptCount val="1"/>
                <c:pt idx="0">
                  <c:v>Giá vảy PET thực tế mua trung bình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5392637334825177E-2"/>
                  <c:y val="-3.86714426959531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81D-47C2-8B1E-86257E50F004}"/>
                </c:ext>
              </c:extLst>
            </c:dLbl>
            <c:dLbl>
              <c:idx val="1"/>
              <c:layout>
                <c:manualLayout>
                  <c:x val="-2.0299697225767622E-2"/>
                  <c:y val="2.74547006857261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81D-47C2-8B1E-86257E50F004}"/>
                </c:ext>
              </c:extLst>
            </c:dLbl>
            <c:dLbl>
              <c:idx val="2"/>
              <c:layout>
                <c:manualLayout>
                  <c:x val="-2.6282765881783177E-2"/>
                  <c:y val="-2.49484624488548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81D-47C2-8B1E-86257E50F004}"/>
                </c:ext>
              </c:extLst>
            </c:dLbl>
            <c:dLbl>
              <c:idx val="3"/>
              <c:layout>
                <c:manualLayout>
                  <c:x val="-2.7992214069216356E-2"/>
                  <c:y val="-2.72268559614731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695-4FE0-859D-392E2D98B1BF}"/>
                </c:ext>
              </c:extLst>
            </c:dLbl>
            <c:dLbl>
              <c:idx val="4"/>
              <c:layout>
                <c:manualLayout>
                  <c:x val="-1.9444973132050968E-2"/>
                  <c:y val="-2.49484579730653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81D-47C2-8B1E-86257E50F004}"/>
                </c:ext>
              </c:extLst>
            </c:dLbl>
            <c:dLbl>
              <c:idx val="5"/>
              <c:layout>
                <c:manualLayout>
                  <c:x val="-1.9444973132050968E-2"/>
                  <c:y val="-2.95052539498809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81D-47C2-8B1E-86257E50F00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95-4FE0-859D-392E2D98B1BF}"/>
                </c:ext>
              </c:extLst>
            </c:dLbl>
            <c:dLbl>
              <c:idx val="8"/>
              <c:layout>
                <c:manualLayout>
                  <c:x val="-2.0280467470431867E-2"/>
                  <c:y val="3.45397757926668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81D-47C2-8B1E-86257E50F004}"/>
                </c:ext>
              </c:extLst>
            </c:dLbl>
            <c:dLbl>
              <c:idx val="9"/>
              <c:layout>
                <c:manualLayout>
                  <c:x val="-1.8567937384694446E-2"/>
                  <c:y val="2.29847576434850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C1-46B9-BF2E-C81D94F63773}"/>
                </c:ext>
              </c:extLst>
            </c:dLbl>
            <c:dLbl>
              <c:idx val="10"/>
              <c:layout>
                <c:manualLayout>
                  <c:x val="-1.6860785003732462E-2"/>
                  <c:y val="-2.5067447684444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CBE-47CC-BEEA-B2E632F3CCC3}"/>
                </c:ext>
              </c:extLst>
            </c:dLbl>
            <c:dLbl>
              <c:idx val="11"/>
              <c:layout>
                <c:manualLayout>
                  <c:x val="-1.7780287447980408E-2"/>
                  <c:y val="-3.20497048020299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DFF-4757-B7EE-E34608D62518}"/>
                </c:ext>
              </c:extLst>
            </c:dLbl>
            <c:dLbl>
              <c:idx val="12"/>
              <c:layout>
                <c:manualLayout>
                  <c:x val="-2.70561374075549E-2"/>
                  <c:y val="2.9874903404749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1F-4529-BB26-6D7F801BA93F}"/>
                </c:ext>
              </c:extLst>
            </c:dLbl>
            <c:dLbl>
              <c:idx val="13"/>
              <c:layout>
                <c:manualLayout>
                  <c:x val="-3.3338038964963269E-2"/>
                  <c:y val="-2.27781830557284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7DC-49F1-925C-639CEC153722}"/>
                </c:ext>
              </c:extLst>
            </c:dLbl>
            <c:dLbl>
              <c:idx val="14"/>
              <c:layout>
                <c:manualLayout>
                  <c:x val="-2.7479135778548224E-2"/>
                  <c:y val="-2.50674476844448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D7-4ADD-9B25-DBD0B7DDB0B5}"/>
                </c:ext>
              </c:extLst>
            </c:dLbl>
            <c:dLbl>
              <c:idx val="15"/>
              <c:layout>
                <c:manualLayout>
                  <c:x val="-4.7036358539857322E-3"/>
                  <c:y val="-1.59103891695792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CD7-4ADD-9B25-DBD0B7DDB0B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'02. Vảy PET- Tháng'!$AS$3:$BT$3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1.25 </c:v>
                </c:pt>
                <c:pt idx="13">
                  <c:v> 2 </c:v>
                </c:pt>
                <c:pt idx="14">
                  <c:v> 3 </c:v>
                </c:pt>
                <c:pt idx="15">
                  <c:v> 4 </c:v>
                </c:pt>
              </c:strCache>
            </c:strRef>
          </c:cat>
          <c:val>
            <c:numRef>
              <c:f>'02. Vảy PET- Tháng'!$AS$9:$BT$9</c:f>
              <c:numCache>
                <c:formatCode>_(* #,##0_);_(* \(#,##0\);_(* "-"??_);_(@_)</c:formatCode>
                <c:ptCount val="16"/>
                <c:pt idx="0">
                  <c:v>17941.908440176532</c:v>
                </c:pt>
                <c:pt idx="1">
                  <c:v>18449</c:v>
                </c:pt>
                <c:pt idx="2">
                  <c:v>19187.722861119484</c:v>
                </c:pt>
                <c:pt idx="3">
                  <c:v>19561.943521976806</c:v>
                </c:pt>
                <c:pt idx="4">
                  <c:v>19772.97384437314</c:v>
                </c:pt>
                <c:pt idx="5">
                  <c:v>19648.514806053448</c:v>
                </c:pt>
                <c:pt idx="6">
                  <c:v>17930.461135133097</c:v>
                </c:pt>
                <c:pt idx="7">
                  <c:v>17951.517426593633</c:v>
                </c:pt>
                <c:pt idx="8">
                  <c:v>18513.416247829598</c:v>
                </c:pt>
                <c:pt idx="9">
                  <c:v>18183.755560730584</c:v>
                </c:pt>
                <c:pt idx="10">
                  <c:v>18460.148776302332</c:v>
                </c:pt>
                <c:pt idx="11">
                  <c:v>18501.38793403473</c:v>
                </c:pt>
                <c:pt idx="12">
                  <c:v>18242.041109632577</c:v>
                </c:pt>
                <c:pt idx="13">
                  <c:v>19068.147483677196</c:v>
                </c:pt>
                <c:pt idx="14">
                  <c:v>19530.408836335951</c:v>
                </c:pt>
                <c:pt idx="15">
                  <c:v>20050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96B1-444D-BFB4-D12522944C0B}"/>
            </c:ext>
          </c:extLst>
        </c:ser>
        <c:ser>
          <c:idx val="9"/>
          <c:order val="7"/>
          <c:tx>
            <c:strRef>
              <c:f>'02. Vảy PET- Tháng'!$AR$13</c:f>
              <c:strCache>
                <c:ptCount val="1"/>
                <c:pt idx="0">
                  <c:v>Giá chính phẩm dự báo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'02. Vảy PET- Tháng'!$AS$3:$BT$3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1.25 </c:v>
                </c:pt>
                <c:pt idx="13">
                  <c:v> 2 </c:v>
                </c:pt>
                <c:pt idx="14">
                  <c:v> 3 </c:v>
                </c:pt>
                <c:pt idx="15">
                  <c:v> 4 </c:v>
                </c:pt>
              </c:strCache>
            </c:strRef>
          </c:cat>
          <c:val>
            <c:numRef>
              <c:f>'02. Vảy PET- Tháng'!$AS$13:$AX$13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96B1-444D-BFB4-D12522944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6016031"/>
        <c:axId val="1125990239"/>
        <c:extLst>
          <c:ext xmlns:c15="http://schemas.microsoft.com/office/drawing/2012/chart" uri="{02D57815-91ED-43cb-92C2-25804820EDAC}">
            <c15:filteredLine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'02. Vảy PET- Tháng'!$AR$7</c15:sqref>
                        </c15:formulaRef>
                      </c:ext>
                    </c:extLst>
                    <c:strCache>
                      <c:ptCount val="1"/>
                      <c:pt idx="0">
                        <c:v>Giá vảy ĐNA</c:v>
                      </c:pt>
                    </c:strCache>
                  </c:strRef>
                </c:tx>
                <c:spPr>
                  <a:ln w="539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1984926827202084E-3"/>
                        <c:y val="2.8973275248692133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781D-47C2-8B1E-86257E50F004}"/>
                      </c:ext>
                    </c:extLst>
                  </c:dLbl>
                  <c:dLbl>
                    <c:idx val="1"/>
                    <c:delet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9-781D-47C2-8B1E-86257E50F004}"/>
                      </c:ext>
                    </c:extLst>
                  </c:dLbl>
                  <c:dLbl>
                    <c:idx val="2"/>
                    <c:layout>
                      <c:manualLayout>
                        <c:x val="-2.5750911595578449E-2"/>
                        <c:y val="-2.4099024216270061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A-781D-47C2-8B1E-86257E50F004}"/>
                      </c:ext>
                    </c:extLst>
                  </c:dLbl>
                  <c:dLbl>
                    <c:idx val="3"/>
                    <c:layout>
                      <c:manualLayout>
                        <c:x val="-1.9280398298337692E-2"/>
                        <c:y val="-1.6904358543455445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B-781D-47C2-8B1E-86257E50F004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400" b="1" i="0" u="none" strike="noStrike" kern="1200" baseline="0">
                          <a:solidFill>
                            <a:srgbClr val="0070C0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'02. Vảy PET- Tháng'!$AS$3:$BT$3</c15:sqref>
                        </c15:formulaRef>
                      </c:ext>
                    </c:extLst>
                    <c:strCache>
                      <c:ptCount val="16"/>
                      <c:pt idx="0">
                        <c:v>1.24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 6 </c:v>
                      </c:pt>
                      <c:pt idx="6">
                        <c:v> 7 </c:v>
                      </c:pt>
                      <c:pt idx="7">
                        <c:v> 8 </c:v>
                      </c:pt>
                      <c:pt idx="8">
                        <c:v> 9 </c:v>
                      </c:pt>
                      <c:pt idx="9">
                        <c:v> 10 </c:v>
                      </c:pt>
                      <c:pt idx="10">
                        <c:v> 11 </c:v>
                      </c:pt>
                      <c:pt idx="11">
                        <c:v> 12 </c:v>
                      </c:pt>
                      <c:pt idx="12">
                        <c:v> 1.25 </c:v>
                      </c:pt>
                      <c:pt idx="13">
                        <c:v> 2 </c:v>
                      </c:pt>
                      <c:pt idx="14">
                        <c:v> 3 </c:v>
                      </c:pt>
                      <c:pt idx="15">
                        <c:v> 4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'02. Vảy PET- Tháng'!$AS$7:$BH$7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4"/>
                      <c:pt idx="0">
                        <c:v>21728.474999999999</c:v>
                      </c:pt>
                      <c:pt idx="1">
                        <c:v>21764.375</c:v>
                      </c:pt>
                      <c:pt idx="2">
                        <c:v>21979.775000000001</c:v>
                      </c:pt>
                      <c:pt idx="3">
                        <c:v>22406.174999999999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96B1-444D-BFB4-D12522944C0B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6"/>
          <c:order val="6"/>
          <c:tx>
            <c:strRef>
              <c:f>'02. Vảy PET- Tháng'!$AR$10</c:f>
              <c:strCache>
                <c:ptCount val="1"/>
                <c:pt idx="0">
                  <c:v>% Keo chính phẩm so với vảy PET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'02. Vảy PET- Tháng'!$AS$10:$BE$10</c:f>
              <c:numCache>
                <c:formatCode>0%</c:formatCode>
                <c:ptCount val="1"/>
                <c:pt idx="0">
                  <c:v>0.24393922651933697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6B1-444D-BFB4-D12522944C0B}"/>
            </c:ext>
          </c:extLst>
        </c:ser>
        <c:ser>
          <c:idx val="2"/>
          <c:order val="8"/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'02. Vảy PET- Tháng'!$AS$3:$BK$3</c:f>
              <c:strCache>
                <c:ptCount val="7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 6 </c:v>
                </c:pt>
                <c:pt idx="6">
                  <c:v> 7 </c:v>
                </c:pt>
              </c:strCache>
            </c:strRef>
          </c:cat>
          <c:val>
            <c:numRef>
              <c:f>[36]Vảy!$J$20</c:f>
              <c:numCache>
                <c:formatCode>General</c:formatCode>
                <c:ptCount val="1"/>
                <c:pt idx="0">
                  <c:v>19772.97384437314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2-43D3-B7E8-EE43D47E7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dropLines>
        <c:marker val="1"/>
        <c:smooth val="0"/>
        <c:axId val="1125146495"/>
        <c:axId val="1125145247"/>
        <c:extLst/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  <c:max val="25000"/>
          <c:min val="15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6016031"/>
        <c:crosses val="autoZero"/>
        <c:crossBetween val="between"/>
        <c:majorUnit val="5000"/>
      </c:valAx>
      <c:valAx>
        <c:axId val="1125145247"/>
        <c:scaling>
          <c:orientation val="minMax"/>
          <c:max val="1"/>
          <c:min val="0"/>
        </c:scaling>
        <c:delete val="1"/>
        <c:axPos val="r"/>
        <c:numFmt formatCode="0%" sourceLinked="0"/>
        <c:majorTickMark val="none"/>
        <c:minorTickMark val="none"/>
        <c:tickLblPos val="nextTo"/>
        <c:crossAx val="1125146495"/>
        <c:crosses val="max"/>
        <c:crossBetween val="between"/>
      </c:valAx>
      <c:catAx>
        <c:axId val="112514649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25145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.8585139538082871"/>
          <c:y val="0.22532530858837638"/>
          <c:w val="0.14148604619171287"/>
          <c:h val="0.435287397481060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u="none" strike="noStrike" kern="1200" spc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GIÁ MUA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VẢY PET VÀ</a:t>
            </a:r>
            <a:r>
              <a:rPr lang="en-US" sz="2400" b="1" i="0" u="none" strike="noStrike" kern="1200" spc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KEO CHÍNH PHẨM </a:t>
            </a:r>
            <a:r>
              <a:rPr lang="en-US" sz="2400" b="1" i="0" u="none" strike="noStrike" kern="1200" spc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NĂM 2024 (VND/Kg)</a:t>
            </a:r>
            <a:endParaRPr lang="en-US" sz="2400" b="0" i="0" u="none" strike="noStrike" kern="1200" spc="0" baseline="0">
              <a:solidFill>
                <a:schemeClr val="accent5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4769869907759167E-2"/>
          <c:y val="0.18611106209893416"/>
          <c:w val="0.76082397613787911"/>
          <c:h val="0.62447382265952467"/>
        </c:manualLayout>
      </c:layout>
      <c:areaChart>
        <c:grouping val="stacked"/>
        <c:varyColors val="0"/>
        <c:ser>
          <c:idx val="3"/>
          <c:order val="2"/>
          <c:tx>
            <c:strRef>
              <c:f>'Chart Vảy PET_Tuần'!$V$49</c:f>
              <c:strCache>
                <c:ptCount val="1"/>
                <c:pt idx="0">
                  <c:v>Giá vảy PET thể hiện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/>
          </c:spPr>
          <c:val>
            <c:numRef>
              <c:f>'Chart Vảy PET_Tuần'!$W$49:$BD$49</c:f>
              <c:numCache>
                <c:formatCode>_(* #,##0_);_(* \(#,##0\);_(* "-"??_);_(@_)</c:formatCode>
                <c:ptCount val="34"/>
                <c:pt idx="0">
                  <c:v>18000</c:v>
                </c:pt>
                <c:pt idx="1">
                  <c:v>18000</c:v>
                </c:pt>
                <c:pt idx="2">
                  <c:v>18000</c:v>
                </c:pt>
                <c:pt idx="3">
                  <c:v>18000</c:v>
                </c:pt>
                <c:pt idx="4">
                  <c:v>18500</c:v>
                </c:pt>
                <c:pt idx="5">
                  <c:v>18500</c:v>
                </c:pt>
                <c:pt idx="6">
                  <c:v>18500</c:v>
                </c:pt>
                <c:pt idx="7">
                  <c:v>18500</c:v>
                </c:pt>
                <c:pt idx="8">
                  <c:v>18500</c:v>
                </c:pt>
                <c:pt idx="9">
                  <c:v>18500</c:v>
                </c:pt>
                <c:pt idx="10">
                  <c:v>18500</c:v>
                </c:pt>
                <c:pt idx="11">
                  <c:v>18500</c:v>
                </c:pt>
                <c:pt idx="12">
                  <c:v>18500</c:v>
                </c:pt>
                <c:pt idx="13">
                  <c:v>19000</c:v>
                </c:pt>
                <c:pt idx="14">
                  <c:v>19000</c:v>
                </c:pt>
                <c:pt idx="15">
                  <c:v>19000</c:v>
                </c:pt>
                <c:pt idx="16">
                  <c:v>19000</c:v>
                </c:pt>
                <c:pt idx="17">
                  <c:v>19500</c:v>
                </c:pt>
                <c:pt idx="18">
                  <c:v>19500</c:v>
                </c:pt>
                <c:pt idx="19">
                  <c:v>19500</c:v>
                </c:pt>
                <c:pt idx="20">
                  <c:v>19500</c:v>
                </c:pt>
                <c:pt idx="21">
                  <c:v>19500</c:v>
                </c:pt>
                <c:pt idx="22">
                  <c:v>19500</c:v>
                </c:pt>
                <c:pt idx="23">
                  <c:v>19500</c:v>
                </c:pt>
                <c:pt idx="24">
                  <c:v>19500</c:v>
                </c:pt>
                <c:pt idx="25">
                  <c:v>19500</c:v>
                </c:pt>
                <c:pt idx="26">
                  <c:v>18000</c:v>
                </c:pt>
                <c:pt idx="27">
                  <c:v>18000</c:v>
                </c:pt>
                <c:pt idx="28">
                  <c:v>18000</c:v>
                </c:pt>
                <c:pt idx="29">
                  <c:v>18000</c:v>
                </c:pt>
                <c:pt idx="30">
                  <c:v>18000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65-44C3-AB53-03239F84E3D0}"/>
            </c:ext>
          </c:extLst>
        </c:ser>
        <c:ser>
          <c:idx val="7"/>
          <c:order val="5"/>
          <c:tx>
            <c:strRef>
              <c:f>'Chart Vảy PET_Tuần'!$V$52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dLbls>
            <c:dLbl>
              <c:idx val="0"/>
              <c:tx>
                <c:rich>
                  <a:bodyPr/>
                  <a:lstStyle/>
                  <a:p>
                    <a:fld id="{CD163E93-59F4-4051-B19A-F7A7B93416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4765-44C3-AB53-03239F84E3D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765-44C3-AB53-03239F84E3D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0F9E51-6C02-417F-84B3-50927E2925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4765-44C3-AB53-03239F84E3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765-44C3-AB53-03239F84E3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5EB7781-5BAA-43C8-A111-5265E566E5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765-44C3-AB53-03239F84E3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765-44C3-AB53-03239F84E3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0F1FC92-8B56-404A-B94C-0E2E7D6DF3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765-44C3-AB53-03239F84E3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765-44C3-AB53-03239F84E3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980DF41-22E6-49E1-BD0C-18DEDD98F4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765-44C3-AB53-03239F84E3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765-44C3-AB53-03239F84E3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AF65491-A85E-45AD-83D3-8781A601A2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765-44C3-AB53-03239F84E3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765-44C3-AB53-03239F84E3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2C349FB-B407-493C-BECD-9ADDFB9ACD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765-44C3-AB53-03239F84E3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765-44C3-AB53-03239F84E3D0}"/>
                </c:ext>
              </c:extLst>
            </c:dLbl>
            <c:dLbl>
              <c:idx val="14"/>
              <c:layout>
                <c:manualLayout>
                  <c:x val="-2.4230186003882E-3"/>
                  <c:y val="4.1841868049417773E-2"/>
                </c:manualLayout>
              </c:layout>
              <c:tx>
                <c:rich>
                  <a:bodyPr/>
                  <a:lstStyle/>
                  <a:p>
                    <a:fld id="{DAFC0071-79DF-48BD-96F2-4DDD868F18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4765-44C3-AB53-03239F84E3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765-44C3-AB53-03239F84E3D0}"/>
                </c:ext>
              </c:extLst>
            </c:dLbl>
            <c:dLbl>
              <c:idx val="16"/>
              <c:layout>
                <c:manualLayout>
                  <c:x val="0"/>
                  <c:y val="3.0684036569573032E-2"/>
                </c:manualLayout>
              </c:layout>
              <c:tx>
                <c:rich>
                  <a:bodyPr/>
                  <a:lstStyle/>
                  <a:p>
                    <a:fld id="{C3D8A9A6-62EC-48F2-95A1-AEC4B67D28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4765-44C3-AB53-03239F84E3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765-44C3-AB53-03239F84E3D0}"/>
                </c:ext>
              </c:extLst>
            </c:dLbl>
            <c:dLbl>
              <c:idx val="18"/>
              <c:layout>
                <c:manualLayout>
                  <c:x val="-2.423018600388141E-3"/>
                  <c:y val="2.5105120829650614E-2"/>
                </c:manualLayout>
              </c:layout>
              <c:tx>
                <c:rich>
                  <a:bodyPr/>
                  <a:lstStyle/>
                  <a:p>
                    <a:fld id="{B02A2918-8B89-4454-8078-A7AC809355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4765-44C3-AB53-03239F84E3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765-44C3-AB53-03239F84E3D0}"/>
                </c:ext>
              </c:extLst>
            </c:dLbl>
            <c:dLbl>
              <c:idx val="20"/>
              <c:layout>
                <c:manualLayout>
                  <c:x val="0"/>
                  <c:y val="2.7894578699611847E-2"/>
                </c:manualLayout>
              </c:layout>
              <c:tx>
                <c:rich>
                  <a:bodyPr/>
                  <a:lstStyle/>
                  <a:p>
                    <a:fld id="{2A222ABE-85F2-4B29-B601-7EA52B82AC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4765-44C3-AB53-03239F84E3D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D81-4B78-996B-09C2FAE65CF6}"/>
                </c:ext>
              </c:extLst>
            </c:dLbl>
            <c:dLbl>
              <c:idx val="22"/>
              <c:layout>
                <c:manualLayout>
                  <c:x val="0"/>
                  <c:y val="1.673674721976711E-2"/>
                </c:manualLayout>
              </c:layout>
              <c:tx>
                <c:rich>
                  <a:bodyPr/>
                  <a:lstStyle/>
                  <a:p>
                    <a:fld id="{1BC89149-0AEA-4317-A682-5B5EB7E225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D81-4B78-996B-09C2FAE65CF6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00-4A64-A5B3-03D38338C5C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F2EC612-6E38-4B7E-99A7-F2D636D860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DC4-446C-A9B5-EB642823C288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18A-4DA1-93D1-6060FC3D7A37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AEAD5CBF-71E5-474F-AEA6-F148B51E3F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18A-4DA1-93D1-6060FC3D7A37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8A-4DA1-93D1-6060FC3D7A37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C968293-0D44-49BB-B944-387D31F8F7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18A-4DA1-93D1-6060FC3D7A37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8A-4DA1-93D1-6060FC3D7A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D73CA16-E994-4BF9-BA0D-B3C978DC77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18A-4DA1-93D1-6060FC3D7A37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8A-4DA1-93D1-6060FC3D7A37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5D205E9C-B806-4CCD-8AE4-7E3A0BB85F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18A-4DA1-93D1-6060FC3D7A37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8A-4DA1-93D1-6060FC3D7A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'Chart Vảy PET_Tuần'!$W$52:$BD$52</c:f>
              <c:numCache>
                <c:formatCode>_(* #,##0_);_(* \(#,##0\);_(* "-"??_);_(@_)</c:formatCode>
                <c:ptCount val="34"/>
                <c:pt idx="0">
                  <c:v>4284</c:v>
                </c:pt>
                <c:pt idx="1">
                  <c:v>4748</c:v>
                </c:pt>
                <c:pt idx="2">
                  <c:v>4870.2000000000007</c:v>
                </c:pt>
                <c:pt idx="3">
                  <c:v>4945.4000000000015</c:v>
                </c:pt>
                <c:pt idx="4">
                  <c:v>4661</c:v>
                </c:pt>
                <c:pt idx="5">
                  <c:v>4266.7999999999993</c:v>
                </c:pt>
                <c:pt idx="6">
                  <c:v>4295</c:v>
                </c:pt>
                <c:pt idx="7">
                  <c:v>4417.2000000000007</c:v>
                </c:pt>
                <c:pt idx="8">
                  <c:v>4577</c:v>
                </c:pt>
                <c:pt idx="9">
                  <c:v>4558.2000000000007</c:v>
                </c:pt>
                <c:pt idx="10">
                  <c:v>4530</c:v>
                </c:pt>
                <c:pt idx="11">
                  <c:v>4595.7999999999993</c:v>
                </c:pt>
                <c:pt idx="12">
                  <c:v>4642.7999999999993</c:v>
                </c:pt>
                <c:pt idx="13">
                  <c:v>4171</c:v>
                </c:pt>
                <c:pt idx="14">
                  <c:v>4321.4000000000015</c:v>
                </c:pt>
                <c:pt idx="15">
                  <c:v>4518.7999999999993</c:v>
                </c:pt>
                <c:pt idx="16">
                  <c:v>4725.5999999999985</c:v>
                </c:pt>
                <c:pt idx="17">
                  <c:v>4141</c:v>
                </c:pt>
                <c:pt idx="18">
                  <c:v>4169.2000000000007</c:v>
                </c:pt>
                <c:pt idx="19">
                  <c:v>4468.5</c:v>
                </c:pt>
                <c:pt idx="20">
                  <c:v>4487.5</c:v>
                </c:pt>
                <c:pt idx="21">
                  <c:v>4516</c:v>
                </c:pt>
                <c:pt idx="22">
                  <c:v>4497</c:v>
                </c:pt>
                <c:pt idx="23">
                  <c:v>4487.5</c:v>
                </c:pt>
                <c:pt idx="24">
                  <c:v>4497</c:v>
                </c:pt>
                <c:pt idx="25">
                  <c:v>4497</c:v>
                </c:pt>
                <c:pt idx="26">
                  <c:v>5997</c:v>
                </c:pt>
                <c:pt idx="27">
                  <c:v>5706.7999999999993</c:v>
                </c:pt>
                <c:pt idx="28">
                  <c:v>5678.5999999999985</c:v>
                </c:pt>
                <c:pt idx="29">
                  <c:v>5659.7999999999993</c:v>
                </c:pt>
                <c:pt idx="30">
                  <c:v>5612.7999999999993</c:v>
                </c:pt>
                <c:pt idx="31">
                  <c:v>5434.2000000000007</c:v>
                </c:pt>
                <c:pt idx="32">
                  <c:v>5471.7999999999993</c:v>
                </c:pt>
                <c:pt idx="33">
                  <c:v>5321.4000000000015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'Chart Vảy PET_Tuần'!$W$51:$BD$51</c15:f>
                <c15:dlblRangeCache>
                  <c:ptCount val="34"/>
                  <c:pt idx="0">
                    <c:v>24%</c:v>
                  </c:pt>
                  <c:pt idx="1">
                    <c:v>26%</c:v>
                  </c:pt>
                  <c:pt idx="2">
                    <c:v>27%</c:v>
                  </c:pt>
                  <c:pt idx="3">
                    <c:v>27%</c:v>
                  </c:pt>
                  <c:pt idx="4">
                    <c:v>25%</c:v>
                  </c:pt>
                  <c:pt idx="5">
                    <c:v>23%</c:v>
                  </c:pt>
                  <c:pt idx="6">
                    <c:v>23%</c:v>
                  </c:pt>
                  <c:pt idx="7">
                    <c:v>24%</c:v>
                  </c:pt>
                  <c:pt idx="8">
                    <c:v>25%</c:v>
                  </c:pt>
                  <c:pt idx="9">
                    <c:v>25%</c:v>
                  </c:pt>
                  <c:pt idx="10">
                    <c:v>24%</c:v>
                  </c:pt>
                  <c:pt idx="11">
                    <c:v>25%</c:v>
                  </c:pt>
                  <c:pt idx="12">
                    <c:v>25%</c:v>
                  </c:pt>
                  <c:pt idx="13">
                    <c:v>22%</c:v>
                  </c:pt>
                  <c:pt idx="14">
                    <c:v>23%</c:v>
                  </c:pt>
                  <c:pt idx="15">
                    <c:v>24%</c:v>
                  </c:pt>
                  <c:pt idx="16">
                    <c:v>25%</c:v>
                  </c:pt>
                  <c:pt idx="17">
                    <c:v>21%</c:v>
                  </c:pt>
                  <c:pt idx="18">
                    <c:v>21%</c:v>
                  </c:pt>
                  <c:pt idx="19">
                    <c:v>23%</c:v>
                  </c:pt>
                  <c:pt idx="20">
                    <c:v>23%</c:v>
                  </c:pt>
                  <c:pt idx="21">
                    <c:v>23%</c:v>
                  </c:pt>
                  <c:pt idx="22">
                    <c:v>23%</c:v>
                  </c:pt>
                  <c:pt idx="23">
                    <c:v>23%</c:v>
                  </c:pt>
                  <c:pt idx="24">
                    <c:v>23%</c:v>
                  </c:pt>
                  <c:pt idx="25">
                    <c:v>23%</c:v>
                  </c:pt>
                  <c:pt idx="26">
                    <c:v>33%</c:v>
                  </c:pt>
                  <c:pt idx="27">
                    <c:v>32%</c:v>
                  </c:pt>
                  <c:pt idx="28">
                    <c:v>32%</c:v>
                  </c:pt>
                  <c:pt idx="29">
                    <c:v>31%</c:v>
                  </c:pt>
                  <c:pt idx="30">
                    <c:v>31%</c:v>
                  </c:pt>
                  <c:pt idx="31">
                    <c:v>30%</c:v>
                  </c:pt>
                  <c:pt idx="32">
                    <c:v>30%</c:v>
                  </c:pt>
                  <c:pt idx="33">
                    <c:v>30%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4765-44C3-AB53-03239F84E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126016031"/>
        <c:axId val="1125990239"/>
      </c:areaChart>
      <c:lineChart>
        <c:grouping val="standard"/>
        <c:varyColors val="0"/>
        <c:ser>
          <c:idx val="0"/>
          <c:order val="0"/>
          <c:tx>
            <c:strRef>
              <c:f>'Chart Vảy PET_Tuần'!$V$47</c:f>
              <c:strCache>
                <c:ptCount val="1"/>
                <c:pt idx="0">
                  <c:v>Giá keo chính phẩm</c:v>
                </c:pt>
              </c:strCache>
            </c:strRef>
          </c:tx>
          <c:spPr>
            <a:ln w="444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903-4665-B1D1-0C6541568FE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903-4665-B1D1-0C6541568FE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903-4665-B1D1-0C6541568FE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03-4665-B1D1-0C6541568FE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903-4665-B1D1-0C6541568FE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903-4665-B1D1-0C6541568FE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903-4665-B1D1-0C6541568FE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903-4665-B1D1-0C6541568FE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903-4665-B1D1-0C6541568FE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903-4665-B1D1-0C6541568FEF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903-4665-B1D1-0C6541568FEF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903-4665-B1D1-0C6541568FEF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903-4665-B1D1-0C6541568FEF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903-4665-B1D1-0C6541568FEF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903-4665-B1D1-0C6541568FEF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903-4665-B1D1-0C6541568FEF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903-4665-B1D1-0C6541568FE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Vảy PET_Tuần'!$W$45:$BD$45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Vảy PET_Tuần'!$W$47:$BD$47</c:f>
              <c:numCache>
                <c:formatCode>_(* #,##0_);_(* \(#,##0\);_(* "-"??_);_(@_)</c:formatCode>
                <c:ptCount val="34"/>
                <c:pt idx="0">
                  <c:v>22284</c:v>
                </c:pt>
                <c:pt idx="1">
                  <c:v>22748</c:v>
                </c:pt>
                <c:pt idx="2">
                  <c:v>22870.2</c:v>
                </c:pt>
                <c:pt idx="3">
                  <c:v>22945.4</c:v>
                </c:pt>
                <c:pt idx="4">
                  <c:v>23161</c:v>
                </c:pt>
                <c:pt idx="5">
                  <c:v>22766.799999999999</c:v>
                </c:pt>
                <c:pt idx="6">
                  <c:v>22795</c:v>
                </c:pt>
                <c:pt idx="7">
                  <c:v>22917.200000000001</c:v>
                </c:pt>
                <c:pt idx="8">
                  <c:v>23077</c:v>
                </c:pt>
                <c:pt idx="9">
                  <c:v>23058.2</c:v>
                </c:pt>
                <c:pt idx="10">
                  <c:v>23030</c:v>
                </c:pt>
                <c:pt idx="11">
                  <c:v>23095.8</c:v>
                </c:pt>
                <c:pt idx="12">
                  <c:v>23142.799999999999</c:v>
                </c:pt>
                <c:pt idx="13">
                  <c:v>23171</c:v>
                </c:pt>
                <c:pt idx="14">
                  <c:v>23321.4</c:v>
                </c:pt>
                <c:pt idx="15">
                  <c:v>23518.799999999999</c:v>
                </c:pt>
                <c:pt idx="16">
                  <c:v>23725.599999999999</c:v>
                </c:pt>
                <c:pt idx="17">
                  <c:v>23641</c:v>
                </c:pt>
                <c:pt idx="18">
                  <c:v>23669.200000000001</c:v>
                </c:pt>
                <c:pt idx="19">
                  <c:v>23968.5</c:v>
                </c:pt>
                <c:pt idx="20">
                  <c:v>23987.5</c:v>
                </c:pt>
                <c:pt idx="21">
                  <c:v>24016</c:v>
                </c:pt>
                <c:pt idx="22">
                  <c:v>23997</c:v>
                </c:pt>
                <c:pt idx="23">
                  <c:v>23987.5</c:v>
                </c:pt>
                <c:pt idx="24">
                  <c:v>23997</c:v>
                </c:pt>
                <c:pt idx="25">
                  <c:v>23997</c:v>
                </c:pt>
                <c:pt idx="26">
                  <c:v>23997</c:v>
                </c:pt>
                <c:pt idx="27">
                  <c:v>23706.799999999999</c:v>
                </c:pt>
                <c:pt idx="28">
                  <c:v>23678.6</c:v>
                </c:pt>
                <c:pt idx="29">
                  <c:v>23659.8</c:v>
                </c:pt>
                <c:pt idx="30">
                  <c:v>23612.799999999999</c:v>
                </c:pt>
                <c:pt idx="31">
                  <c:v>23434.2</c:v>
                </c:pt>
                <c:pt idx="32">
                  <c:v>23471.8</c:v>
                </c:pt>
                <c:pt idx="33">
                  <c:v>23321.4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4765-44C3-AB53-03239F84E3D0}"/>
            </c:ext>
          </c:extLst>
        </c:ser>
        <c:ser>
          <c:idx val="1"/>
          <c:order val="1"/>
          <c:tx>
            <c:strRef>
              <c:f>'Chart Vảy PET_Tuần'!$V$48</c:f>
              <c:strCache>
                <c:ptCount val="1"/>
                <c:pt idx="0">
                  <c:v>Giá duyệt mua vảy PET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903-4665-B1D1-0C6541568FE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903-4665-B1D1-0C6541568FE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03-4665-B1D1-0C6541568FE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903-4665-B1D1-0C6541568FE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03-4665-B1D1-0C6541568FE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903-4665-B1D1-0C6541568FE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903-4665-B1D1-0C6541568FE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903-4665-B1D1-0C6541568FE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903-4665-B1D1-0C6541568FE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903-4665-B1D1-0C6541568FE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903-4665-B1D1-0C6541568FE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903-4665-B1D1-0C6541568FE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903-4665-B1D1-0C6541568FEF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903-4665-B1D1-0C6541568FEF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903-4665-B1D1-0C6541568FEF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903-4665-B1D1-0C6541568FEF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903-4665-B1D1-0C6541568FEF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903-4665-B1D1-0C6541568FEF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903-4665-B1D1-0C6541568FEF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903-4665-B1D1-0C6541568FEF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903-4665-B1D1-0C6541568FEF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903-4665-B1D1-0C6541568FEF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903-4665-B1D1-0C6541568FE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Vảy PET_Tuần'!$W$45:$BD$45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Vảy PET_Tuần'!$W$48:$BD$48</c:f>
              <c:numCache>
                <c:formatCode>_(* #,##0_);_(* \(#,##0\);_(* "-"??_);_(@_)</c:formatCode>
                <c:ptCount val="34"/>
                <c:pt idx="0">
                  <c:v>18000</c:v>
                </c:pt>
                <c:pt idx="1">
                  <c:v>18000</c:v>
                </c:pt>
                <c:pt idx="2">
                  <c:v>18000</c:v>
                </c:pt>
                <c:pt idx="3">
                  <c:v>18000</c:v>
                </c:pt>
                <c:pt idx="4">
                  <c:v>18500</c:v>
                </c:pt>
                <c:pt idx="5">
                  <c:v>18500</c:v>
                </c:pt>
                <c:pt idx="6">
                  <c:v>18500</c:v>
                </c:pt>
                <c:pt idx="7">
                  <c:v>18500</c:v>
                </c:pt>
                <c:pt idx="8">
                  <c:v>18500</c:v>
                </c:pt>
                <c:pt idx="9">
                  <c:v>18500</c:v>
                </c:pt>
                <c:pt idx="10">
                  <c:v>18500</c:v>
                </c:pt>
                <c:pt idx="11">
                  <c:v>18500</c:v>
                </c:pt>
                <c:pt idx="12">
                  <c:v>18500</c:v>
                </c:pt>
                <c:pt idx="13">
                  <c:v>19000</c:v>
                </c:pt>
                <c:pt idx="14">
                  <c:v>19000</c:v>
                </c:pt>
                <c:pt idx="15">
                  <c:v>19000</c:v>
                </c:pt>
                <c:pt idx="16">
                  <c:v>19000</c:v>
                </c:pt>
                <c:pt idx="17">
                  <c:v>19500</c:v>
                </c:pt>
                <c:pt idx="18">
                  <c:v>19500</c:v>
                </c:pt>
                <c:pt idx="19">
                  <c:v>19500</c:v>
                </c:pt>
                <c:pt idx="20">
                  <c:v>19500</c:v>
                </c:pt>
                <c:pt idx="21">
                  <c:v>19500</c:v>
                </c:pt>
                <c:pt idx="22">
                  <c:v>19500</c:v>
                </c:pt>
                <c:pt idx="23">
                  <c:v>19500</c:v>
                </c:pt>
                <c:pt idx="24">
                  <c:v>19500</c:v>
                </c:pt>
                <c:pt idx="25">
                  <c:v>19500</c:v>
                </c:pt>
                <c:pt idx="26">
                  <c:v>18000</c:v>
                </c:pt>
                <c:pt idx="27">
                  <c:v>18000</c:v>
                </c:pt>
                <c:pt idx="28">
                  <c:v>18000</c:v>
                </c:pt>
                <c:pt idx="29">
                  <c:v>18000</c:v>
                </c:pt>
                <c:pt idx="30">
                  <c:v>18000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4765-44C3-AB53-03239F84E3D0}"/>
            </c:ext>
          </c:extLst>
        </c:ser>
        <c:ser>
          <c:idx val="5"/>
          <c:order val="3"/>
          <c:tx>
            <c:strRef>
              <c:f>'Chart Vảy PET_Tuần'!$V$50</c:f>
              <c:strCache>
                <c:ptCount val="1"/>
                <c:pt idx="0">
                  <c:v>Giá vảy PET thực tế mua trung bình</c:v>
                </c:pt>
              </c:strCache>
            </c:strRef>
          </c:tx>
          <c:spPr>
            <a:ln w="44450" cap="rnd">
              <a:solidFill>
                <a:srgbClr val="FF33CC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903-4665-B1D1-0C6541568FE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B903-4665-B1D1-0C6541568FE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B903-4665-B1D1-0C6541568FE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B903-4665-B1D1-0C6541568FE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B903-4665-B1D1-0C6541568FE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B903-4665-B1D1-0C6541568FE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B903-4665-B1D1-0C6541568FE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B903-4665-B1D1-0C6541568FE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B903-4665-B1D1-0C6541568FE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B903-4665-B1D1-0C6541568FEF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B903-4665-B1D1-0C6541568FEF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B903-4665-B1D1-0C6541568FEF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B903-4665-B1D1-0C6541568FEF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B903-4665-B1D1-0C6541568FEF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903-4665-B1D1-0C6541568FEF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903-4665-B1D1-0C6541568FEF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B903-4665-B1D1-0C6541568FEF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903-4665-B1D1-0C6541568FEF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B903-4665-B1D1-0C6541568FE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Vảy PET_Tuần'!$W$45:$BD$45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Vảy PET_Tuần'!$W$50:$BD$50</c:f>
              <c:numCache>
                <c:formatCode>_(* #,##0_);_(* \(#,##0\);_(* "-"??_);_(@_)</c:formatCode>
                <c:ptCount val="34"/>
                <c:pt idx="0">
                  <c:v>17788.267744679437</c:v>
                </c:pt>
                <c:pt idx="1">
                  <c:v>17828.592128165637</c:v>
                </c:pt>
                <c:pt idx="2">
                  <c:v>17854.222840608072</c:v>
                </c:pt>
                <c:pt idx="3">
                  <c:v>17920.59920379474</c:v>
                </c:pt>
                <c:pt idx="4">
                  <c:v>17910.699116937085</c:v>
                </c:pt>
                <c:pt idx="5">
                  <c:v>17862.171986822676</c:v>
                </c:pt>
                <c:pt idx="6">
                  <c:v>17862.171986822676</c:v>
                </c:pt>
                <c:pt idx="7">
                  <c:v>17947.186297311255</c:v>
                </c:pt>
                <c:pt idx="8">
                  <c:v>18173.051182489133</c:v>
                </c:pt>
                <c:pt idx="9">
                  <c:v>18673.485755782458</c:v>
                </c:pt>
                <c:pt idx="10">
                  <c:v>18747.334009066708</c:v>
                </c:pt>
                <c:pt idx="11">
                  <c:v>18761.631969280577</c:v>
                </c:pt>
                <c:pt idx="12">
                  <c:v>18757.926009763476</c:v>
                </c:pt>
                <c:pt idx="13">
                  <c:v>19026.001359187405</c:v>
                </c:pt>
                <c:pt idx="14">
                  <c:v>18925.616596646021</c:v>
                </c:pt>
                <c:pt idx="15">
                  <c:v>18914.748702327048</c:v>
                </c:pt>
                <c:pt idx="16">
                  <c:v>18943.064534119621</c:v>
                </c:pt>
                <c:pt idx="17">
                  <c:v>19077.337666701871</c:v>
                </c:pt>
                <c:pt idx="18">
                  <c:v>19443.20199253978</c:v>
                </c:pt>
                <c:pt idx="19">
                  <c:v>19415.534081375543</c:v>
                </c:pt>
                <c:pt idx="20">
                  <c:v>19403.916167807627</c:v>
                </c:pt>
                <c:pt idx="21">
                  <c:v>19281.644519266101</c:v>
                </c:pt>
                <c:pt idx="22">
                  <c:v>19318.549288736082</c:v>
                </c:pt>
                <c:pt idx="23">
                  <c:v>19421.068512043006</c:v>
                </c:pt>
                <c:pt idx="24">
                  <c:v>19388.156758682315</c:v>
                </c:pt>
                <c:pt idx="25">
                  <c:v>19218.540010232326</c:v>
                </c:pt>
                <c:pt idx="26">
                  <c:v>17763.704197666462</c:v>
                </c:pt>
                <c:pt idx="27">
                  <c:v>17851.469396292519</c:v>
                </c:pt>
                <c:pt idx="28">
                  <c:v>17795.900462850968</c:v>
                </c:pt>
                <c:pt idx="29">
                  <c:v>17825.036087375916</c:v>
                </c:pt>
                <c:pt idx="30">
                  <c:v>17796.164214839158</c:v>
                </c:pt>
                <c:pt idx="31">
                  <c:v>17664.78814510697</c:v>
                </c:pt>
                <c:pt idx="32">
                  <c:v>17690.789291471177</c:v>
                </c:pt>
                <c:pt idx="33">
                  <c:v>17605.584642233858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36-4765-44C3-AB53-03239F84E3D0}"/>
            </c:ext>
          </c:extLst>
        </c:ser>
        <c:ser>
          <c:idx val="2"/>
          <c:order val="4"/>
          <c:tx>
            <c:strRef>
              <c:f>'Chart B1_Tuần'!$AK$48</c:f>
              <c:strCache>
                <c:ptCount val="1"/>
                <c:pt idx="0">
                  <c:v>Giá chai B1 thực tế mua trung bình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'Chart Vảy PET_Tuần'!$W$45:$BD$45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B1_Tuần'!$AL$48:$AV$48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4765-44C3-AB53-03239F84E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126016031"/>
        <c:axId val="1125990239"/>
        <c:extLst/>
      </c:lineChart>
      <c:lineChart>
        <c:grouping val="standard"/>
        <c:varyColors val="0"/>
        <c:ser>
          <c:idx val="6"/>
          <c:order val="6"/>
          <c:tx>
            <c:strRef>
              <c:f>'Chart Vảy PET_Tuần'!$V$51</c:f>
              <c:strCache>
                <c:ptCount val="1"/>
                <c:pt idx="0">
                  <c:v>% chính phẩm với vảy PET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val>
            <c:numRef>
              <c:f>'Chart Vảy PET_Tuần'!$W$51:$AV$51</c:f>
              <c:numCache>
                <c:formatCode>0%</c:formatCode>
                <c:ptCount val="26"/>
                <c:pt idx="0">
                  <c:v>0.23799999999999999</c:v>
                </c:pt>
                <c:pt idx="1">
                  <c:v>0.26377777777777778</c:v>
                </c:pt>
                <c:pt idx="2">
                  <c:v>0.27056666666666673</c:v>
                </c:pt>
                <c:pt idx="3">
                  <c:v>0.27474444444444451</c:v>
                </c:pt>
                <c:pt idx="4">
                  <c:v>0.25194594594594594</c:v>
                </c:pt>
                <c:pt idx="5">
                  <c:v>0.23063783783783781</c:v>
                </c:pt>
                <c:pt idx="6">
                  <c:v>0.23216216216216215</c:v>
                </c:pt>
                <c:pt idx="7">
                  <c:v>0.23876756756756762</c:v>
                </c:pt>
                <c:pt idx="8">
                  <c:v>0.2474054054054054</c:v>
                </c:pt>
                <c:pt idx="9">
                  <c:v>0.24638918918918923</c:v>
                </c:pt>
                <c:pt idx="10">
                  <c:v>0.24486486486486486</c:v>
                </c:pt>
                <c:pt idx="11">
                  <c:v>0.24842162162162157</c:v>
                </c:pt>
                <c:pt idx="12">
                  <c:v>0.25096216216216211</c:v>
                </c:pt>
                <c:pt idx="13">
                  <c:v>0.21952631578947368</c:v>
                </c:pt>
                <c:pt idx="14">
                  <c:v>0.22744210526315797</c:v>
                </c:pt>
                <c:pt idx="15">
                  <c:v>0.23783157894736839</c:v>
                </c:pt>
                <c:pt idx="16">
                  <c:v>0.24871578947368414</c:v>
                </c:pt>
                <c:pt idx="17">
                  <c:v>0.21235897435897436</c:v>
                </c:pt>
                <c:pt idx="18">
                  <c:v>0.21380512820512823</c:v>
                </c:pt>
                <c:pt idx="19">
                  <c:v>0.22915384615384615</c:v>
                </c:pt>
                <c:pt idx="20">
                  <c:v>0.23012820512820512</c:v>
                </c:pt>
                <c:pt idx="21">
                  <c:v>0.2315897435897436</c:v>
                </c:pt>
                <c:pt idx="22">
                  <c:v>0.23061538461538461</c:v>
                </c:pt>
                <c:pt idx="23">
                  <c:v>0.23012820512820512</c:v>
                </c:pt>
                <c:pt idx="24">
                  <c:v>0.23061538461538461</c:v>
                </c:pt>
                <c:pt idx="25">
                  <c:v>0.23061538461538461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4765-44C3-AB53-03239F84E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58940640"/>
        <c:axId val="308458016"/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  <c:max val="26000"/>
          <c:min val="15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6016031"/>
        <c:crosses val="autoZero"/>
        <c:crossBetween val="between"/>
      </c:valAx>
      <c:valAx>
        <c:axId val="308458016"/>
        <c:scaling>
          <c:orientation val="minMax"/>
          <c:max val="1"/>
          <c:min val="0"/>
        </c:scaling>
        <c:delete val="1"/>
        <c:axPos val="r"/>
        <c:numFmt formatCode="0%" sourceLinked="1"/>
        <c:majorTickMark val="out"/>
        <c:minorTickMark val="none"/>
        <c:tickLblPos val="nextTo"/>
        <c:crossAx val="1958940640"/>
        <c:crosses val="max"/>
        <c:crossBetween val="between"/>
      </c:valAx>
      <c:catAx>
        <c:axId val="1958940640"/>
        <c:scaling>
          <c:orientation val="minMax"/>
        </c:scaling>
        <c:delete val="1"/>
        <c:axPos val="b"/>
        <c:majorTickMark val="out"/>
        <c:minorTickMark val="none"/>
        <c:tickLblPos val="nextTo"/>
        <c:crossAx val="308458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delete val="1"/>
      </c:legendEntry>
      <c:layout>
        <c:manualLayout>
          <c:xMode val="edge"/>
          <c:yMode val="edge"/>
          <c:x val="0.86382836581913569"/>
          <c:y val="0.28398231474321578"/>
          <c:w val="0.13094642257181838"/>
          <c:h val="0.46019877598365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GIÁ MUA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VẢY HDPE VÀ </a:t>
            </a:r>
            <a:r>
              <a:rPr lang="en-US" sz="2400" b="1" i="0" u="none" strike="noStrike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KEO CHÍNH PHẨM </a:t>
            </a: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NĂM 2024-2025 (VND/Kg)</a:t>
            </a:r>
            <a:endParaRPr lang="en-US" sz="2400">
              <a:solidFill>
                <a:schemeClr val="accent5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270043821240173E-2"/>
          <c:y val="0.11574555058301653"/>
          <c:w val="0.75353432065252501"/>
          <c:h val="0.71236224517683144"/>
        </c:manualLayout>
      </c:layout>
      <c:areaChart>
        <c:grouping val="stacked"/>
        <c:varyColors val="0"/>
        <c:ser>
          <c:idx val="3"/>
          <c:order val="3"/>
          <c:tx>
            <c:strRef>
              <c:f>'03. HDPE- Tháng'!$AP$7</c:f>
              <c:strCache>
                <c:ptCount val="1"/>
                <c:pt idx="0">
                  <c:v>Giá vảy thể hiện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1"/>
              </a:solidFill>
            </a:ln>
            <a:effectLst/>
          </c:spPr>
          <c:val>
            <c:numRef>
              <c:f>'03. HDPE- Tháng'!$AQ$7:$BR$7</c:f>
              <c:numCache>
                <c:formatCode>_(* #,##0_);_(* \(#,##0\);_(* "-"??_);_(@_)</c:formatCode>
                <c:ptCount val="16"/>
                <c:pt idx="0">
                  <c:v>22500</c:v>
                </c:pt>
                <c:pt idx="1">
                  <c:v>22500</c:v>
                </c:pt>
                <c:pt idx="2">
                  <c:v>22000</c:v>
                </c:pt>
                <c:pt idx="3">
                  <c:v>22000</c:v>
                </c:pt>
                <c:pt idx="4">
                  <c:v>22000</c:v>
                </c:pt>
                <c:pt idx="5">
                  <c:v>22000</c:v>
                </c:pt>
                <c:pt idx="6">
                  <c:v>22000</c:v>
                </c:pt>
                <c:pt idx="7">
                  <c:v>22000</c:v>
                </c:pt>
                <c:pt idx="8">
                  <c:v>22000</c:v>
                </c:pt>
                <c:pt idx="9">
                  <c:v>22000</c:v>
                </c:pt>
                <c:pt idx="10">
                  <c:v>21500</c:v>
                </c:pt>
                <c:pt idx="11">
                  <c:v>21500</c:v>
                </c:pt>
                <c:pt idx="12">
                  <c:v>21500</c:v>
                </c:pt>
                <c:pt idx="13">
                  <c:v>21500</c:v>
                </c:pt>
                <c:pt idx="14">
                  <c:v>21500</c:v>
                </c:pt>
                <c:pt idx="15">
                  <c:v>21500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48-47D9-BFB5-34E0D01994BB}"/>
            </c:ext>
          </c:extLst>
        </c:ser>
        <c:ser>
          <c:idx val="7"/>
          <c:order val="5"/>
          <c:tx>
            <c:strRef>
              <c:f>'03. HDPE- Tháng'!$AP$10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38100">
              <a:noFill/>
            </a:ln>
            <a:effectLst>
              <a:glow rad="88900">
                <a:schemeClr val="bg1"/>
              </a:glow>
              <a:outerShdw blurRad="50800" dist="50800" dir="5400000" algn="ctr" rotWithShape="0">
                <a:schemeClr val="bg1"/>
              </a:outerShdw>
            </a:effectLst>
          </c:spPr>
          <c:dLbls>
            <c:dLbl>
              <c:idx val="0"/>
              <c:tx>
                <c:rich>
                  <a:bodyPr/>
                  <a:lstStyle/>
                  <a:p>
                    <a:fld id="{3EDEC881-FE6C-4736-A367-FDBEC2EA74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751-4CB1-8D6D-E408DB9C4CE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3026A81-C589-4C51-B31D-4DB438A7C5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751-4CB1-8D6D-E408DB9C4CE2}"/>
                </c:ext>
              </c:extLst>
            </c:dLbl>
            <c:dLbl>
              <c:idx val="2"/>
              <c:layout>
                <c:manualLayout>
                  <c:x val="-1.2093942379215163E-16"/>
                  <c:y val="-1.6176659309683428E-2"/>
                </c:manualLayout>
              </c:layout>
              <c:tx>
                <c:rich>
                  <a:bodyPr/>
                  <a:lstStyle/>
                  <a:p>
                    <a:fld id="{DC403B5C-5ABE-4D32-83E5-685CACDC45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751-4CB1-8D6D-E408DB9C4CE2}"/>
                </c:ext>
              </c:extLst>
            </c:dLbl>
            <c:dLbl>
              <c:idx val="3"/>
              <c:layout>
                <c:manualLayout>
                  <c:x val="-1.2093942379215163E-16"/>
                  <c:y val="-1.6176659309683355E-2"/>
                </c:manualLayout>
              </c:layout>
              <c:tx>
                <c:rich>
                  <a:bodyPr/>
                  <a:lstStyle/>
                  <a:p>
                    <a:fld id="{E35BF87A-2926-4E6E-98E7-52B1FF76BC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751-4CB1-8D6D-E408DB9C4CE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CC3699C-EE27-41EA-8A33-BDCEC43BB7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751-4CB1-8D6D-E408DB9C4CE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1469BA9-CE37-4EDB-B4A9-5DA5467387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751-4CB1-8D6D-E408DB9C4CE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D20D351-35CA-4E05-94B7-716F5164A1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751-4CB1-8D6D-E408DB9C4CE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5698DCF-1B6D-49F3-8743-5B78D7D690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751-4CB1-8D6D-E408DB9C4CE2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86A83EC-561A-4EAE-91B9-1DF757AF56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751-4CB1-8D6D-E408DB9C4CE2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3C1FE9D-B675-48C4-B289-B41D3E59CA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751-4CB1-8D6D-E408DB9C4CE2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BF2A0F4-8AFC-4EC8-8E5A-66F33C00E3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751-4CB1-8D6D-E408DB9C4CE2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742DD69-F9A0-42D1-B604-F546A5B2C2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274-40FB-85BD-7D2C8560835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09553C7-98B7-4C17-AAD7-AFC53AA5F1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54F-4D91-9841-B527401E503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5B7ACCC-0A82-43CA-8709-5645C7FFF1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0C5-401A-8603-FC55C0CD84A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0640C57-C74A-4684-855F-3DC7594BAD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4B-421A-8750-483456C89EA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F63BFFB-8827-4228-BD11-FD4CC73FE4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29E-4C9E-9E1F-2F142559F1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8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'03. HDPE- Tháng'!$AQ$10:$BR$10</c:f>
              <c:numCache>
                <c:formatCode>_(* #,##0_);_(* \(#,##0\);_(* "-"??_);_(@_)</c:formatCode>
                <c:ptCount val="16"/>
                <c:pt idx="0">
                  <c:v>257.40000000000146</c:v>
                </c:pt>
                <c:pt idx="1">
                  <c:v>1507.5</c:v>
                </c:pt>
                <c:pt idx="2">
                  <c:v>2122.6500000000015</c:v>
                </c:pt>
                <c:pt idx="3">
                  <c:v>1776.4700000000012</c:v>
                </c:pt>
                <c:pt idx="4">
                  <c:v>3016.4500000000007</c:v>
                </c:pt>
                <c:pt idx="5">
                  <c:v>3250</c:v>
                </c:pt>
                <c:pt idx="6">
                  <c:v>3270</c:v>
                </c:pt>
                <c:pt idx="7">
                  <c:v>2727.9199999999983</c:v>
                </c:pt>
                <c:pt idx="8">
                  <c:v>1793.4399999999987</c:v>
                </c:pt>
                <c:pt idx="9">
                  <c:v>1555.6500000000015</c:v>
                </c:pt>
                <c:pt idx="10">
                  <c:v>2966.880000000001</c:v>
                </c:pt>
                <c:pt idx="11">
                  <c:v>2533.84</c:v>
                </c:pt>
                <c:pt idx="12">
                  <c:v>2272.5999999999985</c:v>
                </c:pt>
                <c:pt idx="13">
                  <c:v>1495.9000000000015</c:v>
                </c:pt>
                <c:pt idx="14">
                  <c:v>1258.4000000000015</c:v>
                </c:pt>
                <c:pt idx="15">
                  <c:v>1312.1599999999999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'03. HDPE- Tháng'!$AQ$9:$BR$9</c15:f>
                <c15:dlblRangeCache>
                  <c:ptCount val="16"/>
                  <c:pt idx="0">
                    <c:v>1%</c:v>
                  </c:pt>
                  <c:pt idx="1">
                    <c:v>7%</c:v>
                  </c:pt>
                  <c:pt idx="2">
                    <c:v>10%</c:v>
                  </c:pt>
                  <c:pt idx="3">
                    <c:v>8%</c:v>
                  </c:pt>
                  <c:pt idx="4">
                    <c:v>14%</c:v>
                  </c:pt>
                  <c:pt idx="5">
                    <c:v>15%</c:v>
                  </c:pt>
                  <c:pt idx="6">
                    <c:v>15%</c:v>
                  </c:pt>
                  <c:pt idx="7">
                    <c:v>12%</c:v>
                  </c:pt>
                  <c:pt idx="8">
                    <c:v>8%</c:v>
                  </c:pt>
                  <c:pt idx="9">
                    <c:v>7%</c:v>
                  </c:pt>
                  <c:pt idx="10">
                    <c:v>14%</c:v>
                  </c:pt>
                  <c:pt idx="11">
                    <c:v>12%</c:v>
                  </c:pt>
                  <c:pt idx="12">
                    <c:v>11%</c:v>
                  </c:pt>
                  <c:pt idx="13">
                    <c:v>7%</c:v>
                  </c:pt>
                  <c:pt idx="14">
                    <c:v>6%</c:v>
                  </c:pt>
                  <c:pt idx="15">
                    <c:v>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0148-47D9-BFB5-34E0D0199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126016031"/>
        <c:axId val="1125990239"/>
      </c:areaChart>
      <c:lineChart>
        <c:grouping val="standard"/>
        <c:varyColors val="0"/>
        <c:ser>
          <c:idx val="0"/>
          <c:order val="0"/>
          <c:tx>
            <c:strRef>
              <c:f>'03. HDPE- Tháng'!$AP$5</c:f>
              <c:strCache>
                <c:ptCount val="1"/>
                <c:pt idx="0">
                  <c:v>Giá keo chính phẩm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48-47D9-BFB5-34E0D01994B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AB-49C0-84F5-A225AF07FB9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63D-4E84-AED8-2D3EE04EBD3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3AB-49C0-84F5-A225AF07FB9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3AB-49C0-84F5-A225AF07FB9C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'03. HDPE-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'03. HDPE- Tháng'!$AQ$5:$BR$5</c:f>
              <c:numCache>
                <c:formatCode>_(* #,##0_);_(* \(#,##0\);_(* "-"??_);_(@_)</c:formatCode>
                <c:ptCount val="16"/>
                <c:pt idx="0">
                  <c:v>22757.4</c:v>
                </c:pt>
                <c:pt idx="1">
                  <c:v>24007.5</c:v>
                </c:pt>
                <c:pt idx="2">
                  <c:v>24122.65</c:v>
                </c:pt>
                <c:pt idx="3">
                  <c:v>23776.47</c:v>
                </c:pt>
                <c:pt idx="4">
                  <c:v>25016.45</c:v>
                </c:pt>
                <c:pt idx="5">
                  <c:v>25250</c:v>
                </c:pt>
                <c:pt idx="6">
                  <c:v>25270</c:v>
                </c:pt>
                <c:pt idx="7">
                  <c:v>24727.919999999998</c:v>
                </c:pt>
                <c:pt idx="8">
                  <c:v>23793.439999999999</c:v>
                </c:pt>
                <c:pt idx="9">
                  <c:v>23555.65</c:v>
                </c:pt>
                <c:pt idx="10">
                  <c:v>24466.880000000001</c:v>
                </c:pt>
                <c:pt idx="11">
                  <c:v>24033.84</c:v>
                </c:pt>
                <c:pt idx="12">
                  <c:v>23772.6</c:v>
                </c:pt>
                <c:pt idx="13">
                  <c:v>22995.9</c:v>
                </c:pt>
                <c:pt idx="14">
                  <c:v>22758.400000000001</c:v>
                </c:pt>
                <c:pt idx="15">
                  <c:v>22812.16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48-47D9-BFB5-34E0D01994BB}"/>
            </c:ext>
          </c:extLst>
        </c:ser>
        <c:ser>
          <c:idx val="1"/>
          <c:order val="1"/>
          <c:tx>
            <c:strRef>
              <c:f>'03. HDPE- Tháng'!$AP$6</c:f>
              <c:strCache>
                <c:ptCount val="1"/>
                <c:pt idx="0">
                  <c:v>Giá duyệt mua vảy HDPE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3AB-49C0-84F5-A225AF07FB9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3AB-49C0-84F5-A225AF07FB9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72-4635-879D-1F27E3991F4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3AB-49C0-84F5-A225AF07FB9C}"/>
                </c:ext>
              </c:extLst>
            </c:dLbl>
            <c:dLbl>
              <c:idx val="5"/>
              <c:layout>
                <c:manualLayout>
                  <c:x val="-2.1907415769057623E-2"/>
                  <c:y val="-2.6185967257549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148-47D9-BFB5-34E0D01994B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A7-48B8-8614-271C9C653350}"/>
                </c:ext>
              </c:extLst>
            </c:dLbl>
            <c:dLbl>
              <c:idx val="7"/>
              <c:layout>
                <c:manualLayout>
                  <c:x val="-2.3233791772617175E-2"/>
                  <c:y val="-2.2141802430129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3AB-49C0-84F5-A225AF07FB9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C39-4473-B79F-A09F4D30130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3AB-49C0-84F5-A225AF07FB9C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74-40FB-85BD-7D2C8560835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54F-4D91-9841-B527401E503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'03. HDPE-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'03. HDPE- Tháng'!$AQ$6:$BR$6</c:f>
              <c:numCache>
                <c:formatCode>_(* #,##0_);_(* \(#,##0\);_(* "-"??_);_(@_)</c:formatCode>
                <c:ptCount val="16"/>
                <c:pt idx="0">
                  <c:v>22500</c:v>
                </c:pt>
                <c:pt idx="1">
                  <c:v>22500</c:v>
                </c:pt>
                <c:pt idx="2">
                  <c:v>22000</c:v>
                </c:pt>
                <c:pt idx="3">
                  <c:v>22000</c:v>
                </c:pt>
                <c:pt idx="4">
                  <c:v>22000</c:v>
                </c:pt>
                <c:pt idx="5">
                  <c:v>22000</c:v>
                </c:pt>
                <c:pt idx="6">
                  <c:v>22000</c:v>
                </c:pt>
                <c:pt idx="7">
                  <c:v>22000</c:v>
                </c:pt>
                <c:pt idx="8">
                  <c:v>22000</c:v>
                </c:pt>
                <c:pt idx="9">
                  <c:v>22000</c:v>
                </c:pt>
                <c:pt idx="10">
                  <c:v>21500</c:v>
                </c:pt>
                <c:pt idx="11">
                  <c:v>21500</c:v>
                </c:pt>
                <c:pt idx="12">
                  <c:v>21500</c:v>
                </c:pt>
                <c:pt idx="13">
                  <c:v>21500</c:v>
                </c:pt>
                <c:pt idx="14">
                  <c:v>21500</c:v>
                </c:pt>
                <c:pt idx="15">
                  <c:v>21500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148-47D9-BFB5-34E0D01994BB}"/>
            </c:ext>
          </c:extLst>
        </c:ser>
        <c:ser>
          <c:idx val="8"/>
          <c:order val="2"/>
          <c:tx>
            <c:strRef>
              <c:f>'03. HDPE- Tháng'!$AP$8</c:f>
              <c:strCache>
                <c:ptCount val="1"/>
                <c:pt idx="0">
                  <c:v>Giá vảy HDPE thực tế mua trung bình</c:v>
                </c:pt>
              </c:strCache>
            </c:strRef>
          </c:tx>
          <c:spPr>
            <a:ln w="5080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F7C-446C-ADF9-470F136DECDB}"/>
                </c:ext>
              </c:extLst>
            </c:dLbl>
            <c:dLbl>
              <c:idx val="5"/>
              <c:layout>
                <c:manualLayout>
                  <c:x val="-1.965525153111701E-2"/>
                  <c:y val="4.023944003283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4E8-44BC-AC94-EEF0D8DBD199}"/>
                </c:ext>
              </c:extLst>
            </c:dLbl>
            <c:dLbl>
              <c:idx val="6"/>
              <c:layout>
                <c:manualLayout>
                  <c:x val="-1.7582328909007593E-2"/>
                  <c:y val="2.60848631368643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3AB-49C0-84F5-A225AF07FB9C}"/>
                </c:ext>
              </c:extLst>
            </c:dLbl>
            <c:dLbl>
              <c:idx val="9"/>
              <c:layout>
                <c:manualLayout>
                  <c:x val="-1.9256836424151172E-2"/>
                  <c:y val="1.59744510683123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751-4CB1-8D6D-E408DB9C4CE2}"/>
                </c:ext>
              </c:extLst>
            </c:dLbl>
            <c:dLbl>
              <c:idx val="10"/>
              <c:layout>
                <c:manualLayout>
                  <c:x val="-4.1862687878589499E-3"/>
                  <c:y val="-6.26845548250237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3AB-49C0-84F5-A225AF07FB9C}"/>
                </c:ext>
              </c:extLst>
            </c:dLbl>
            <c:dLbl>
              <c:idx val="11"/>
              <c:layout>
                <c:manualLayout>
                  <c:x val="-1.9256836424151293E-2"/>
                  <c:y val="3.03312362056562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3AB-49C0-84F5-A225AF07FB9C}"/>
                </c:ext>
              </c:extLst>
            </c:dLbl>
            <c:dLbl>
              <c:idx val="12"/>
              <c:layout>
                <c:manualLayout>
                  <c:x val="-2.0094090181722962E-2"/>
                  <c:y val="-1.84009499647648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3AB-49C0-84F5-A225AF07FB9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C5-401A-8603-FC55C0CD84A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4B-421A-8750-483456C89EA7}"/>
                </c:ext>
              </c:extLst>
            </c:dLbl>
            <c:dLbl>
              <c:idx val="15"/>
              <c:layout>
                <c:manualLayout>
                  <c:x val="-1.4951109870722736E-2"/>
                  <c:y val="-1.62801109649325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29E-4C9E-9E1F-2F142559F18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'03. HDPE-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'03. HDPE- Tháng'!$AQ$8:$BR$8</c:f>
              <c:numCache>
                <c:formatCode>_(* #,##0_);_(* \(#,##0\);_(* "-"??_);_(@_)</c:formatCode>
                <c:ptCount val="16"/>
                <c:pt idx="0">
                  <c:v>21039.935065814971</c:v>
                </c:pt>
                <c:pt idx="1">
                  <c:v>20908.249034687429</c:v>
                </c:pt>
                <c:pt idx="2">
                  <c:v>20865.771890808672</c:v>
                </c:pt>
                <c:pt idx="3">
                  <c:v>20642.052302111977</c:v>
                </c:pt>
                <c:pt idx="4">
                  <c:v>20686.276784372651</c:v>
                </c:pt>
                <c:pt idx="5">
                  <c:v>21223.584121302651</c:v>
                </c:pt>
                <c:pt idx="6">
                  <c:v>21243.395837311436</c:v>
                </c:pt>
                <c:pt idx="7">
                  <c:v>21527.190863023716</c:v>
                </c:pt>
                <c:pt idx="8">
                  <c:v>21819.831497083604</c:v>
                </c:pt>
                <c:pt idx="9">
                  <c:v>21769.363698080604</c:v>
                </c:pt>
                <c:pt idx="10">
                  <c:v>21713.979499742134</c:v>
                </c:pt>
                <c:pt idx="11">
                  <c:v>19595.344229816739</c:v>
                </c:pt>
                <c:pt idx="12">
                  <c:v>21500</c:v>
                </c:pt>
                <c:pt idx="13">
                  <c:v>21500</c:v>
                </c:pt>
                <c:pt idx="14">
                  <c:v>21500</c:v>
                </c:pt>
                <c:pt idx="15">
                  <c:v>21500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0148-47D9-BFB5-34E0D01994BB}"/>
            </c:ext>
          </c:extLst>
        </c:ser>
        <c:ser>
          <c:idx val="9"/>
          <c:order val="7"/>
          <c:tx>
            <c:strRef>
              <c:f>'03. HDPE- Tháng'!$AP$12</c:f>
              <c:strCache>
                <c:ptCount val="1"/>
                <c:pt idx="0">
                  <c:v>Giá chính phẩm dự báo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'03. HDPE-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'03. HDPE- Tháng'!$AQ$12:$AV$12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0148-47D9-BFB5-34E0D0199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dropLines>
        <c:marker val="1"/>
        <c:smooth val="0"/>
        <c:axId val="1126016031"/>
        <c:axId val="1125990239"/>
        <c:extLst>
          <c:ext xmlns:c15="http://schemas.microsoft.com/office/drawing/2012/chart" uri="{02D57815-91ED-43cb-92C2-25804820EDAC}">
            <c15:filteredLineSeries>
              <c15:ser>
                <c:idx val="4"/>
                <c:order val="8"/>
                <c:tx>
                  <c:strRef>
                    <c:extLst>
                      <c:ext uri="{02D57815-91ED-43cb-92C2-25804820EDAC}">
                        <c15:formulaRef>
                          <c15:sqref>'Chart HDPE- Tháng'!#REF!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'03. HDPE- Tháng'!$AQ$3:$BR$3</c15:sqref>
                        </c15:formulaRef>
                      </c:ext>
                    </c:extLst>
                    <c:strCache>
                      <c:ptCount val="16"/>
                      <c:pt idx="0">
                        <c:v>1.24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1.25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'Chart HDPE- Tháng'!#REF!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0148-47D9-BFB5-34E0D01994BB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6"/>
          <c:order val="6"/>
          <c:tx>
            <c:strRef>
              <c:f>'03. HDPE- Tháng'!$AP$9</c:f>
              <c:strCache>
                <c:ptCount val="1"/>
                <c:pt idx="0">
                  <c:v>% Keo chính phẩm so với vảy HDPE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'03. HDPE- Tháng'!$AQ$9:$BB$9</c:f>
            </c:numRef>
          </c:val>
          <c:smooth val="0"/>
          <c:extLst>
            <c:ext xmlns:c16="http://schemas.microsoft.com/office/drawing/2014/chart" uri="{C3380CC4-5D6E-409C-BE32-E72D297353CC}">
              <c16:uniqueId val="{00000014-0148-47D9-BFB5-34E0D0199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146495"/>
        <c:axId val="1125145247"/>
        <c:extLst>
          <c:ext xmlns:c15="http://schemas.microsoft.com/office/drawing/2012/chart" uri="{02D57815-91ED-43cb-92C2-25804820EDAC}">
            <c15:filteredLineSeries>
              <c15:ser>
                <c:idx val="2"/>
                <c:order val="4"/>
                <c:tx>
                  <c:strRef>
                    <c:extLst>
                      <c:ext uri="{02D57815-91ED-43cb-92C2-25804820EDAC}">
                        <c15:formulaRef>
                          <c15:sqref>'Giá Vảy 2023- Tháng'!#REF!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none"/>
                </c:marker>
                <c:cat>
                  <c:strLit>
                    <c:ptCount val="6"/>
                    <c:pt idx="0">
                      <c:v>1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4</c:v>
                    </c:pt>
                    <c:pt idx="4">
                      <c:v>5</c:v>
                    </c:pt>
                    <c:pt idx="5">
                      <c:v>6</c:v>
                    </c:pt>
                    <c:extLst>
                      <c:ext uri="{02D57815-91ED-43cb-92C2-25804820EDAC}">
                        <c15:autoCat val="1"/>
                      </c:ext>
                    </c:extLst>
                  </c:strLit>
                </c:cat>
                <c:val>
                  <c:numRef>
                    <c:extLst>
                      <c:ext uri="{02D57815-91ED-43cb-92C2-25804820EDAC}">
                        <c15:formulaRef>
                          <c15:sqref>'Giá Vảy 2023- Tháng'!#REF!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0148-47D9-BFB5-34E0D01994BB}"/>
                  </c:ext>
                </c:extLst>
              </c15:ser>
            </c15:filteredLineSeries>
          </c:ext>
        </c:extLst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  <c:max val="30000"/>
          <c:min val="15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6016031"/>
        <c:crosses val="autoZero"/>
        <c:crossBetween val="between"/>
        <c:majorUnit val="5000"/>
      </c:valAx>
      <c:valAx>
        <c:axId val="1125145247"/>
        <c:scaling>
          <c:orientation val="minMax"/>
          <c:max val="1"/>
          <c:min val="0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146495"/>
        <c:crosses val="max"/>
        <c:crossBetween val="between"/>
      </c:valAx>
      <c:catAx>
        <c:axId val="112514649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25145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85108383901609841"/>
          <c:y val="0.16803402607073414"/>
          <c:w val="0.14396274616017718"/>
          <c:h val="0.479330298552591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SO SÁNH GIÁ </a:t>
            </a:r>
            <a:r>
              <a:rPr lang="en-US" sz="2400" b="1" i="0" u="none" strike="noStrike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KEO CHÍNH PHẨM </a:t>
            </a:r>
            <a:r>
              <a:rPr lang="en-US" sz="2400" b="1" i="0" u="none" strike="noStrike" kern="1200" spc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VÀ</a:t>
            </a:r>
            <a:r>
              <a:rPr lang="en-US" sz="2400" b="1" i="0" u="none" strike="noStrike" baseline="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VẢY HDPE </a:t>
            </a: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NĂM 2023 (USD/Tấn)</a:t>
            </a:r>
            <a:endParaRPr lang="en-US" sz="2400">
              <a:solidFill>
                <a:schemeClr val="accent5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41308783935324E-2"/>
          <c:y val="0.18611106209893416"/>
          <c:w val="0.75063893718399555"/>
          <c:h val="0.62447382265952467"/>
        </c:manualLayout>
      </c:layout>
      <c:areaChart>
        <c:grouping val="stacked"/>
        <c:varyColors val="0"/>
        <c:ser>
          <c:idx val="3"/>
          <c:order val="2"/>
          <c:tx>
            <c:strRef>
              <c:f>'Chart HDPE_Tuần'!$AK$53</c:f>
              <c:strCache>
                <c:ptCount val="1"/>
                <c:pt idx="0">
                  <c:v>Giá vảy HDPE thể hiện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1"/>
              </a:solidFill>
            </a:ln>
            <a:effectLst/>
          </c:spPr>
          <c:val>
            <c:numRef>
              <c:f>'Chart HDPE_Tuần'!$AL$53:$BS$53</c:f>
              <c:numCache>
                <c:formatCode>_(* #,##0_);_(* \(#,##0\);_(* "-"??_);_(@_)</c:formatCode>
                <c:ptCount val="34"/>
                <c:pt idx="0">
                  <c:v>22500</c:v>
                </c:pt>
                <c:pt idx="1">
                  <c:v>22500</c:v>
                </c:pt>
                <c:pt idx="2">
                  <c:v>22500</c:v>
                </c:pt>
                <c:pt idx="3">
                  <c:v>22500</c:v>
                </c:pt>
                <c:pt idx="4">
                  <c:v>22500</c:v>
                </c:pt>
                <c:pt idx="5">
                  <c:v>22500</c:v>
                </c:pt>
                <c:pt idx="6">
                  <c:v>22500</c:v>
                </c:pt>
                <c:pt idx="7">
                  <c:v>22500</c:v>
                </c:pt>
                <c:pt idx="8">
                  <c:v>22000</c:v>
                </c:pt>
                <c:pt idx="9">
                  <c:v>22000</c:v>
                </c:pt>
                <c:pt idx="10">
                  <c:v>22000</c:v>
                </c:pt>
                <c:pt idx="11">
                  <c:v>22000</c:v>
                </c:pt>
                <c:pt idx="12">
                  <c:v>22000</c:v>
                </c:pt>
                <c:pt idx="13">
                  <c:v>22000</c:v>
                </c:pt>
                <c:pt idx="14">
                  <c:v>22000</c:v>
                </c:pt>
                <c:pt idx="15">
                  <c:v>22000</c:v>
                </c:pt>
                <c:pt idx="16">
                  <c:v>22000</c:v>
                </c:pt>
                <c:pt idx="17">
                  <c:v>22000</c:v>
                </c:pt>
                <c:pt idx="18">
                  <c:v>22000</c:v>
                </c:pt>
                <c:pt idx="19">
                  <c:v>22000</c:v>
                </c:pt>
                <c:pt idx="20">
                  <c:v>22000</c:v>
                </c:pt>
                <c:pt idx="21">
                  <c:v>22000</c:v>
                </c:pt>
                <c:pt idx="22">
                  <c:v>22000</c:v>
                </c:pt>
                <c:pt idx="23">
                  <c:v>22000</c:v>
                </c:pt>
                <c:pt idx="24">
                  <c:v>22000</c:v>
                </c:pt>
                <c:pt idx="25">
                  <c:v>22000</c:v>
                </c:pt>
                <c:pt idx="26">
                  <c:v>22000</c:v>
                </c:pt>
                <c:pt idx="27">
                  <c:v>22000</c:v>
                </c:pt>
                <c:pt idx="28">
                  <c:v>22000</c:v>
                </c:pt>
                <c:pt idx="29">
                  <c:v>22000</c:v>
                </c:pt>
                <c:pt idx="30">
                  <c:v>22000</c:v>
                </c:pt>
                <c:pt idx="31">
                  <c:v>22000</c:v>
                </c:pt>
                <c:pt idx="32">
                  <c:v>22000</c:v>
                </c:pt>
                <c:pt idx="33">
                  <c:v>22000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9-44F6-A105-23C1206DAC4D}"/>
            </c:ext>
          </c:extLst>
        </c:ser>
        <c:ser>
          <c:idx val="7"/>
          <c:order val="5"/>
          <c:tx>
            <c:strRef>
              <c:f>'Chart HDPE_Tuần'!$AK$56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49-44F6-A105-23C1206DAC4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B9618BA-C79A-4640-AFD1-F6ED597718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B49-44F6-A105-23C1206DAC4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0C50F42-8311-4152-9C35-BE1C67F162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B49-44F6-A105-23C1206DAC4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E85EB85-D3E4-47E8-839A-6B6C229BEC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B49-44F6-A105-23C1206DAC4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49-44F6-A105-23C1206DAC4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F77ECED-A085-4661-AB21-FA37FA0E6A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B49-44F6-A105-23C1206DAC4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49-44F6-A105-23C1206DAC4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0446B02-AFE1-408C-A7E9-B1F2BA8BC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B49-44F6-A105-23C1206DAC4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49-44F6-A105-23C1206DAC4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A99A629-921E-410A-B57B-0516B47297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B49-44F6-A105-23C1206DAC4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49-44F6-A105-23C1206DAC4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E4653DC-E54F-4A08-B727-1C0045ACE6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B49-44F6-A105-23C1206DAC4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49-44F6-A105-23C1206DAC4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741B7BB-673F-4A3C-97A4-C795062A60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B49-44F6-A105-23C1206DAC4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C3E7249-228E-44BF-B169-0891E881CF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B49-44F6-A105-23C1206DAC4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49-44F6-A105-23C1206DAC4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A7D538D-0964-4C52-BAE0-EFC1F566C3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B49-44F6-A105-23C1206DAC4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49-44F6-A105-23C1206DAC4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16FECDD-550C-46B3-84E2-54D82322E9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B49-44F6-A105-23C1206DAC4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49-44F6-A105-23C1206DAC4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60EC7F2-6E6E-483D-9840-9CEEFBF4C6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B49-44F6-A105-23C1206DAC4D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49-44F6-A105-23C1206DAC4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C8C4D63-E852-48E1-85F3-32AA20B075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B49-44F6-A105-23C1206DAC4D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C1-4BF5-AEEB-A673BE8987A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0E8C4843-A65D-4711-8D53-3F2224240F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6AA-498C-8B13-81C6186E01CA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63D-4975-B868-622A9FF0D63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C2C9AC03-2572-474C-92E5-CC622657A9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63D-4975-B868-622A9FF0D638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3D-4975-B868-622A9FF0D63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5CC8AFC-DB81-47C7-92F9-BCC4093D21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63D-4975-B868-622A9FF0D638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3D-4975-B868-622A9FF0D63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AF900E11-7DC7-4F4D-A576-EF123F3207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63D-4975-B868-622A9FF0D638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3D-4975-B868-622A9FF0D63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A412B3A2-3902-4751-9952-6FFFC839EB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63D-4975-B868-622A9FF0D63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CE23E722-2F99-4D51-A2C1-B77E93193E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939-4EEB-AA87-CFD8B8B3B3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'Chart HDPE_Tuần'!$AL$56:$BS$56</c:f>
              <c:numCache>
                <c:formatCode>_(* #,##0_);_(* \(#,##0\);_(* "-"??_);_(@_)</c:formatCode>
                <c:ptCount val="34"/>
                <c:pt idx="0">
                  <c:v>279.20000000000073</c:v>
                </c:pt>
                <c:pt idx="1">
                  <c:v>490</c:v>
                </c:pt>
                <c:pt idx="2">
                  <c:v>613.5</c:v>
                </c:pt>
                <c:pt idx="3">
                  <c:v>1177.7000000000007</c:v>
                </c:pt>
                <c:pt idx="4">
                  <c:v>1392.4000000000015</c:v>
                </c:pt>
                <c:pt idx="5">
                  <c:v>1720</c:v>
                </c:pt>
                <c:pt idx="6">
                  <c:v>1750</c:v>
                </c:pt>
                <c:pt idx="7">
                  <c:v>1880</c:v>
                </c:pt>
                <c:pt idx="8">
                  <c:v>2550</c:v>
                </c:pt>
                <c:pt idx="9">
                  <c:v>2530</c:v>
                </c:pt>
                <c:pt idx="10">
                  <c:v>2010</c:v>
                </c:pt>
                <c:pt idx="11">
                  <c:v>2078.5999999999985</c:v>
                </c:pt>
                <c:pt idx="12">
                  <c:v>2127.5999999999985</c:v>
                </c:pt>
                <c:pt idx="13">
                  <c:v>1664</c:v>
                </c:pt>
                <c:pt idx="14">
                  <c:v>1817.5999999999985</c:v>
                </c:pt>
                <c:pt idx="15">
                  <c:v>2019.2000000000007</c:v>
                </c:pt>
                <c:pt idx="16">
                  <c:v>2482.7999999999993</c:v>
                </c:pt>
                <c:pt idx="17">
                  <c:v>2395.5</c:v>
                </c:pt>
                <c:pt idx="18">
                  <c:v>2676.4000000000015</c:v>
                </c:pt>
                <c:pt idx="19">
                  <c:v>2725.4000000000015</c:v>
                </c:pt>
                <c:pt idx="20">
                  <c:v>2745</c:v>
                </c:pt>
                <c:pt idx="21">
                  <c:v>3280</c:v>
                </c:pt>
                <c:pt idx="22">
                  <c:v>3260</c:v>
                </c:pt>
                <c:pt idx="23">
                  <c:v>3250</c:v>
                </c:pt>
                <c:pt idx="24">
                  <c:v>3260</c:v>
                </c:pt>
                <c:pt idx="25">
                  <c:v>3260</c:v>
                </c:pt>
                <c:pt idx="26">
                  <c:v>3260</c:v>
                </c:pt>
                <c:pt idx="27">
                  <c:v>3220</c:v>
                </c:pt>
                <c:pt idx="28">
                  <c:v>3190</c:v>
                </c:pt>
                <c:pt idx="29">
                  <c:v>3170</c:v>
                </c:pt>
                <c:pt idx="30">
                  <c:v>3120</c:v>
                </c:pt>
                <c:pt idx="31">
                  <c:v>2930</c:v>
                </c:pt>
                <c:pt idx="32">
                  <c:v>2470.5999999999985</c:v>
                </c:pt>
                <c:pt idx="33">
                  <c:v>2065.7000000000007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'Chart HDPE_Tuần'!$AL$55:$BS$55</c15:f>
                <c15:dlblRangeCache>
                  <c:ptCount val="34"/>
                  <c:pt idx="0">
                    <c:v>1%</c:v>
                  </c:pt>
                  <c:pt idx="1">
                    <c:v>2%</c:v>
                  </c:pt>
                  <c:pt idx="2">
                    <c:v>3%</c:v>
                  </c:pt>
                  <c:pt idx="3">
                    <c:v>5%</c:v>
                  </c:pt>
                  <c:pt idx="4">
                    <c:v>6%</c:v>
                  </c:pt>
                  <c:pt idx="5">
                    <c:v>8%</c:v>
                  </c:pt>
                  <c:pt idx="6">
                    <c:v>8%</c:v>
                  </c:pt>
                  <c:pt idx="7">
                    <c:v>8%</c:v>
                  </c:pt>
                  <c:pt idx="8">
                    <c:v>12%</c:v>
                  </c:pt>
                  <c:pt idx="9">
                    <c:v>12%</c:v>
                  </c:pt>
                  <c:pt idx="10">
                    <c:v>9%</c:v>
                  </c:pt>
                  <c:pt idx="11">
                    <c:v>9%</c:v>
                  </c:pt>
                  <c:pt idx="12">
                    <c:v>10%</c:v>
                  </c:pt>
                  <c:pt idx="13">
                    <c:v>8%</c:v>
                  </c:pt>
                  <c:pt idx="14">
                    <c:v>8%</c:v>
                  </c:pt>
                  <c:pt idx="15">
                    <c:v>9%</c:v>
                  </c:pt>
                  <c:pt idx="16">
                    <c:v>11%</c:v>
                  </c:pt>
                  <c:pt idx="17">
                    <c:v>11%</c:v>
                  </c:pt>
                  <c:pt idx="18">
                    <c:v>12%</c:v>
                  </c:pt>
                  <c:pt idx="19">
                    <c:v>12%</c:v>
                  </c:pt>
                  <c:pt idx="20">
                    <c:v>12%</c:v>
                  </c:pt>
                  <c:pt idx="21">
                    <c:v>15%</c:v>
                  </c:pt>
                  <c:pt idx="22">
                    <c:v>15%</c:v>
                  </c:pt>
                  <c:pt idx="23">
                    <c:v>15%</c:v>
                  </c:pt>
                  <c:pt idx="24">
                    <c:v>15%</c:v>
                  </c:pt>
                  <c:pt idx="25">
                    <c:v>15%</c:v>
                  </c:pt>
                  <c:pt idx="26">
                    <c:v>15%</c:v>
                  </c:pt>
                  <c:pt idx="27">
                    <c:v>15%</c:v>
                  </c:pt>
                  <c:pt idx="28">
                    <c:v>15%</c:v>
                  </c:pt>
                  <c:pt idx="29">
                    <c:v>14%</c:v>
                  </c:pt>
                  <c:pt idx="30">
                    <c:v>14%</c:v>
                  </c:pt>
                  <c:pt idx="31">
                    <c:v>13%</c:v>
                  </c:pt>
                  <c:pt idx="32">
                    <c:v>11%</c:v>
                  </c:pt>
                  <c:pt idx="33">
                    <c:v>9%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8-5B49-44F6-A105-23C1206DA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126016031"/>
        <c:axId val="1125990239"/>
      </c:areaChart>
      <c:lineChart>
        <c:grouping val="standard"/>
        <c:varyColors val="0"/>
        <c:ser>
          <c:idx val="8"/>
          <c:order val="0"/>
          <c:tx>
            <c:strRef>
              <c:f>'Chart HDPE_Tuần'!$AK$50</c:f>
              <c:strCache>
                <c:ptCount val="1"/>
                <c:pt idx="0">
                  <c:v>Giá keo chính phẩm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939-4EEB-AA87-CFD8B8B3B3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939-4EEB-AA87-CFD8B8B3B3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39-4EEB-AA87-CFD8B8B3B3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939-4EEB-AA87-CFD8B8B3B3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939-4EEB-AA87-CFD8B8B3B3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939-4EEB-AA87-CFD8B8B3B3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939-4EEB-AA87-CFD8B8B3B3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939-4EEB-AA87-CFD8B8B3B3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939-4EEB-AA87-CFD8B8B3B3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939-4EEB-AA87-CFD8B8B3B364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939-4EEB-AA87-CFD8B8B3B364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939-4EEB-AA87-CFD8B8B3B364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939-4EEB-AA87-CFD8B8B3B364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939-4EEB-AA87-CFD8B8B3B364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939-4EEB-AA87-CFD8B8B3B364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939-4EEB-AA87-CFD8B8B3B364}"/>
                </c:ext>
              </c:extLst>
            </c:dLbl>
            <c:dLbl>
              <c:idx val="33"/>
              <c:layout>
                <c:manualLayout>
                  <c:x val="-1.776370184486839E-2"/>
                  <c:y val="-3.0551529840616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939-4EEB-AA87-CFD8B8B3B3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HDPE_Tuần'!$AL$48:$BS$48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HDPE_Tuần'!$AL$50:$BS$50</c:f>
              <c:numCache>
                <c:formatCode>_(* #,##0_);_(* \(#,##0\);_(* "-"??_);_(@_)</c:formatCode>
                <c:ptCount val="34"/>
                <c:pt idx="0">
                  <c:v>22779.200000000001</c:v>
                </c:pt>
                <c:pt idx="1">
                  <c:v>22990</c:v>
                </c:pt>
                <c:pt idx="2">
                  <c:v>23113.5</c:v>
                </c:pt>
                <c:pt idx="3">
                  <c:v>23677.7</c:v>
                </c:pt>
                <c:pt idx="4">
                  <c:v>23892.400000000001</c:v>
                </c:pt>
                <c:pt idx="5">
                  <c:v>24220</c:v>
                </c:pt>
                <c:pt idx="6">
                  <c:v>24250</c:v>
                </c:pt>
                <c:pt idx="7">
                  <c:v>24380</c:v>
                </c:pt>
                <c:pt idx="8">
                  <c:v>24550</c:v>
                </c:pt>
                <c:pt idx="9">
                  <c:v>24530</c:v>
                </c:pt>
                <c:pt idx="10">
                  <c:v>24010</c:v>
                </c:pt>
                <c:pt idx="11">
                  <c:v>24078.6</c:v>
                </c:pt>
                <c:pt idx="12">
                  <c:v>24127.599999999999</c:v>
                </c:pt>
                <c:pt idx="13">
                  <c:v>23664</c:v>
                </c:pt>
                <c:pt idx="14">
                  <c:v>23817.599999999999</c:v>
                </c:pt>
                <c:pt idx="15">
                  <c:v>24019.200000000001</c:v>
                </c:pt>
                <c:pt idx="16">
                  <c:v>24482.799999999999</c:v>
                </c:pt>
                <c:pt idx="17">
                  <c:v>24395.5</c:v>
                </c:pt>
                <c:pt idx="18">
                  <c:v>24676.400000000001</c:v>
                </c:pt>
                <c:pt idx="19">
                  <c:v>24725.4</c:v>
                </c:pt>
                <c:pt idx="20">
                  <c:v>24745</c:v>
                </c:pt>
                <c:pt idx="21">
                  <c:v>25280</c:v>
                </c:pt>
                <c:pt idx="22">
                  <c:v>25260</c:v>
                </c:pt>
                <c:pt idx="23">
                  <c:v>25250</c:v>
                </c:pt>
                <c:pt idx="24">
                  <c:v>25260</c:v>
                </c:pt>
                <c:pt idx="25">
                  <c:v>25260</c:v>
                </c:pt>
                <c:pt idx="26">
                  <c:v>25260</c:v>
                </c:pt>
                <c:pt idx="27">
                  <c:v>25220</c:v>
                </c:pt>
                <c:pt idx="28">
                  <c:v>25190</c:v>
                </c:pt>
                <c:pt idx="29">
                  <c:v>25170</c:v>
                </c:pt>
                <c:pt idx="30">
                  <c:v>25120</c:v>
                </c:pt>
                <c:pt idx="31">
                  <c:v>24930</c:v>
                </c:pt>
                <c:pt idx="32">
                  <c:v>24470.6</c:v>
                </c:pt>
                <c:pt idx="33">
                  <c:v>24065.7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5B49-44F6-A105-23C1206DAC4D}"/>
            </c:ext>
          </c:extLst>
        </c:ser>
        <c:ser>
          <c:idx val="1"/>
          <c:order val="1"/>
          <c:tx>
            <c:strRef>
              <c:f>'Chart HDPE_Tuần'!$AK$51</c:f>
              <c:strCache>
                <c:ptCount val="1"/>
                <c:pt idx="0">
                  <c:v>Giá duyệt mua vảy HDPE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900302988055675E-2"/>
                  <c:y val="3.04132876241431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939-4EEB-AA87-CFD8B8B3B364}"/>
                </c:ext>
              </c:extLst>
            </c:dLbl>
            <c:dLbl>
              <c:idx val="23"/>
              <c:layout>
                <c:manualLayout>
                  <c:x val="4.131093452294946E-3"/>
                  <c:y val="-1.93539103062729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A7-4398-AEF1-357B5EB362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HDPE_Tuần'!$AL$48:$BS$48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HDPE_Tuần'!$AL$51:$BS$51</c:f>
              <c:numCache>
                <c:formatCode>_(* #,##0_);_(* \(#,##0\);_(* "-"??_);_(@_)</c:formatCode>
                <c:ptCount val="34"/>
                <c:pt idx="0">
                  <c:v>22500</c:v>
                </c:pt>
                <c:pt idx="1">
                  <c:v>22500</c:v>
                </c:pt>
                <c:pt idx="2">
                  <c:v>22500</c:v>
                </c:pt>
                <c:pt idx="3">
                  <c:v>22500</c:v>
                </c:pt>
                <c:pt idx="4">
                  <c:v>22500</c:v>
                </c:pt>
                <c:pt idx="5">
                  <c:v>22500</c:v>
                </c:pt>
                <c:pt idx="6">
                  <c:v>22500</c:v>
                </c:pt>
                <c:pt idx="7">
                  <c:v>22500</c:v>
                </c:pt>
                <c:pt idx="8">
                  <c:v>22000</c:v>
                </c:pt>
                <c:pt idx="9">
                  <c:v>22000</c:v>
                </c:pt>
                <c:pt idx="10">
                  <c:v>22000</c:v>
                </c:pt>
                <c:pt idx="11">
                  <c:v>22000</c:v>
                </c:pt>
                <c:pt idx="12">
                  <c:v>22000</c:v>
                </c:pt>
                <c:pt idx="13">
                  <c:v>22000</c:v>
                </c:pt>
                <c:pt idx="14">
                  <c:v>22000</c:v>
                </c:pt>
                <c:pt idx="15">
                  <c:v>22000</c:v>
                </c:pt>
                <c:pt idx="16">
                  <c:v>22000</c:v>
                </c:pt>
                <c:pt idx="17">
                  <c:v>22000</c:v>
                </c:pt>
                <c:pt idx="18">
                  <c:v>22000</c:v>
                </c:pt>
                <c:pt idx="19">
                  <c:v>22000</c:v>
                </c:pt>
                <c:pt idx="20">
                  <c:v>22000</c:v>
                </c:pt>
                <c:pt idx="21">
                  <c:v>22000</c:v>
                </c:pt>
                <c:pt idx="22">
                  <c:v>22000</c:v>
                </c:pt>
                <c:pt idx="23">
                  <c:v>22000</c:v>
                </c:pt>
                <c:pt idx="24">
                  <c:v>22000</c:v>
                </c:pt>
                <c:pt idx="25">
                  <c:v>22000</c:v>
                </c:pt>
                <c:pt idx="26">
                  <c:v>22000</c:v>
                </c:pt>
                <c:pt idx="27">
                  <c:v>22000</c:v>
                </c:pt>
                <c:pt idx="28">
                  <c:v>22000</c:v>
                </c:pt>
                <c:pt idx="29">
                  <c:v>22000</c:v>
                </c:pt>
                <c:pt idx="30">
                  <c:v>22000</c:v>
                </c:pt>
                <c:pt idx="31">
                  <c:v>22000</c:v>
                </c:pt>
                <c:pt idx="32">
                  <c:v>22000</c:v>
                </c:pt>
                <c:pt idx="33">
                  <c:v>22000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5B49-44F6-A105-23C1206DAC4D}"/>
            </c:ext>
          </c:extLst>
        </c:ser>
        <c:ser>
          <c:idx val="5"/>
          <c:order val="3"/>
          <c:tx>
            <c:strRef>
              <c:f>'Chart HDPE_Tuần'!$AK$54</c:f>
              <c:strCache>
                <c:ptCount val="1"/>
                <c:pt idx="0">
                  <c:v>Giá vảy HDPE thực tế mua trung bình</c:v>
                </c:pt>
              </c:strCache>
            </c:strRef>
          </c:tx>
          <c:spPr>
            <a:ln w="44450" cap="rnd">
              <a:solidFill>
                <a:srgbClr val="FF33CC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939-4EEB-AA87-CFD8B8B3B3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939-4EEB-AA87-CFD8B8B3B3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939-4EEB-AA87-CFD8B8B3B3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939-4EEB-AA87-CFD8B8B3B3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939-4EEB-AA87-CFD8B8B3B3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939-4EEB-AA87-CFD8B8B3B3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939-4EEB-AA87-CFD8B8B3B3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939-4EEB-AA87-CFD8B8B3B3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939-4EEB-AA87-CFD8B8B3B3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939-4EEB-AA87-CFD8B8B3B364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939-4EEB-AA87-CFD8B8B3B364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939-4EEB-AA87-CFD8B8B3B364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939-4EEB-AA87-CFD8B8B3B364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939-4EEB-AA87-CFD8B8B3B364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939-4EEB-AA87-CFD8B8B3B364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939-4EEB-AA87-CFD8B8B3B364}"/>
                </c:ext>
              </c:extLst>
            </c:dLbl>
            <c:dLbl>
              <c:idx val="33"/>
              <c:layout>
                <c:manualLayout>
                  <c:x val="-5.5769761605981771E-3"/>
                  <c:y val="2.5021841181681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939-4EEB-AA87-CFD8B8B3B36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CC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HDPE_Tuần'!$AL$48:$BS$48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HDPE_Tuần'!$AL$54:$BS$54</c:f>
              <c:numCache>
                <c:formatCode>_(* #,##0_);_(* \(#,##0\);_(* "-"??_);_(@_)</c:formatCode>
                <c:ptCount val="34"/>
                <c:pt idx="0">
                  <c:v>19562.766714082503</c:v>
                </c:pt>
                <c:pt idx="1">
                  <c:v>21250.051310243725</c:v>
                </c:pt>
                <c:pt idx="2">
                  <c:v>21289.923939215154</c:v>
                </c:pt>
                <c:pt idx="3">
                  <c:v>20703.297871312483</c:v>
                </c:pt>
                <c:pt idx="4">
                  <c:v>21219.147124835537</c:v>
                </c:pt>
                <c:pt idx="5">
                  <c:v>20903.51115163105</c:v>
                </c:pt>
                <c:pt idx="6">
                  <c:v>20903.51115163105</c:v>
                </c:pt>
                <c:pt idx="7">
                  <c:v>21130.708435119988</c:v>
                </c:pt>
                <c:pt idx="8">
                  <c:v>20482.664941785253</c:v>
                </c:pt>
                <c:pt idx="9">
                  <c:v>20918.066578729682</c:v>
                </c:pt>
                <c:pt idx="10">
                  <c:v>20783.793680686336</c:v>
                </c:pt>
                <c:pt idx="11">
                  <c:v>20829.489238676517</c:v>
                </c:pt>
                <c:pt idx="12">
                  <c:v>21098.58494253772</c:v>
                </c:pt>
                <c:pt idx="13">
                  <c:v>20626.81140965236</c:v>
                </c:pt>
                <c:pt idx="14">
                  <c:v>20556.872354644685</c:v>
                </c:pt>
                <c:pt idx="15">
                  <c:v>20627.343144848954</c:v>
                </c:pt>
                <c:pt idx="16">
                  <c:v>20654.790687853034</c:v>
                </c:pt>
                <c:pt idx="17">
                  <c:v>20800</c:v>
                </c:pt>
                <c:pt idx="18">
                  <c:v>20910.270634386019</c:v>
                </c:pt>
                <c:pt idx="19">
                  <c:v>20428.293549273738</c:v>
                </c:pt>
                <c:pt idx="20">
                  <c:v>20745.819638776724</c:v>
                </c:pt>
                <c:pt idx="21">
                  <c:v>20769.394131641555</c:v>
                </c:pt>
                <c:pt idx="22">
                  <c:v>21233.117020825379</c:v>
                </c:pt>
                <c:pt idx="23">
                  <c:v>21200</c:v>
                </c:pt>
                <c:pt idx="24">
                  <c:v>21229.626679940269</c:v>
                </c:pt>
                <c:pt idx="25">
                  <c:v>21226.433528737954</c:v>
                </c:pt>
                <c:pt idx="26">
                  <c:v>21200</c:v>
                </c:pt>
                <c:pt idx="27">
                  <c:v>21246.761127808786</c:v>
                </c:pt>
                <c:pt idx="28">
                  <c:v>21243.720973870619</c:v>
                </c:pt>
                <c:pt idx="29">
                  <c:v>21262.86701208981</c:v>
                </c:pt>
                <c:pt idx="30">
                  <c:v>21200</c:v>
                </c:pt>
                <c:pt idx="31">
                  <c:v>21517.661505380878</c:v>
                </c:pt>
                <c:pt idx="32">
                  <c:v>21200</c:v>
                </c:pt>
                <c:pt idx="33">
                  <c:v>21863.484612351429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5B49-44F6-A105-23C1206DAC4D}"/>
            </c:ext>
          </c:extLst>
        </c:ser>
        <c:ser>
          <c:idx val="2"/>
          <c:order val="4"/>
          <c:tx>
            <c:strRef>
              <c:f>'Chart B1_Tuần'!$AK$48</c:f>
              <c:strCache>
                <c:ptCount val="1"/>
                <c:pt idx="0">
                  <c:v>Giá chai B1 thực tế mua trung bình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'Chart HDPE_Tuần'!$AL$48:$BS$48</c:f>
              <c:strCache>
                <c:ptCount val="34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  <c:pt idx="33">
                  <c:v> 34 </c:v>
                </c:pt>
              </c:strCache>
            </c:strRef>
          </c:cat>
          <c:val>
            <c:numRef>
              <c:f>'Chart B1_Tuần'!$AL$48:$AV$48</c:f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5B49-44F6-A105-23C1206DA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126016031"/>
        <c:axId val="1125990239"/>
        <c:extLst/>
      </c:lineChart>
      <c:lineChart>
        <c:grouping val="standard"/>
        <c:varyColors val="0"/>
        <c:ser>
          <c:idx val="6"/>
          <c:order val="6"/>
          <c:tx>
            <c:strRef>
              <c:f>'Chart HDPE_Tuần'!$AK$55</c:f>
              <c:strCache>
                <c:ptCount val="1"/>
                <c:pt idx="0">
                  <c:v>% chính phẩm với vảy HDPE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val>
            <c:numRef>
              <c:f>'Chart HDPE_Tuần'!$AL$55:$BK$55</c:f>
              <c:numCache>
                <c:formatCode>0%</c:formatCode>
                <c:ptCount val="26"/>
                <c:pt idx="0">
                  <c:v>1.2408888888888921E-2</c:v>
                </c:pt>
                <c:pt idx="1">
                  <c:v>2.1777777777777778E-2</c:v>
                </c:pt>
                <c:pt idx="2">
                  <c:v>2.7266666666666668E-2</c:v>
                </c:pt>
                <c:pt idx="3">
                  <c:v>5.2342222222222255E-2</c:v>
                </c:pt>
                <c:pt idx="4">
                  <c:v>6.1884444444444506E-2</c:v>
                </c:pt>
                <c:pt idx="5">
                  <c:v>7.644444444444444E-2</c:v>
                </c:pt>
                <c:pt idx="6">
                  <c:v>7.7777777777777779E-2</c:v>
                </c:pt>
                <c:pt idx="7">
                  <c:v>8.355555555555555E-2</c:v>
                </c:pt>
                <c:pt idx="8">
                  <c:v>0.11590909090909091</c:v>
                </c:pt>
                <c:pt idx="9">
                  <c:v>0.115</c:v>
                </c:pt>
                <c:pt idx="10">
                  <c:v>9.1363636363636369E-2</c:v>
                </c:pt>
                <c:pt idx="11">
                  <c:v>9.4481818181818111E-2</c:v>
                </c:pt>
                <c:pt idx="12">
                  <c:v>9.6709090909090842E-2</c:v>
                </c:pt>
                <c:pt idx="13">
                  <c:v>7.563636363636364E-2</c:v>
                </c:pt>
                <c:pt idx="14">
                  <c:v>8.2618181818181757E-2</c:v>
                </c:pt>
                <c:pt idx="15">
                  <c:v>9.1781818181818214E-2</c:v>
                </c:pt>
                <c:pt idx="16">
                  <c:v>0.11285454545454542</c:v>
                </c:pt>
                <c:pt idx="17">
                  <c:v>0.10888636363636364</c:v>
                </c:pt>
                <c:pt idx="18">
                  <c:v>0.12165454545454552</c:v>
                </c:pt>
                <c:pt idx="19">
                  <c:v>0.12388181818181825</c:v>
                </c:pt>
                <c:pt idx="20">
                  <c:v>0.12477272727272727</c:v>
                </c:pt>
                <c:pt idx="21">
                  <c:v>0.14909090909090908</c:v>
                </c:pt>
                <c:pt idx="22">
                  <c:v>0.14818181818181819</c:v>
                </c:pt>
                <c:pt idx="23">
                  <c:v>0.14772727272727273</c:v>
                </c:pt>
                <c:pt idx="24">
                  <c:v>0.14818181818181819</c:v>
                </c:pt>
                <c:pt idx="25">
                  <c:v>0.14818181818181819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5B49-44F6-A105-23C1206DA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dropLines>
        <c:marker val="1"/>
        <c:smooth val="0"/>
        <c:axId val="1958940640"/>
        <c:axId val="308458016"/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  <c:max val="30000"/>
          <c:min val="15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6016031"/>
        <c:crosses val="autoZero"/>
        <c:crossBetween val="between"/>
      </c:valAx>
      <c:valAx>
        <c:axId val="308458016"/>
        <c:scaling>
          <c:orientation val="minMax"/>
          <c:max val="1"/>
          <c:min val="0"/>
        </c:scaling>
        <c:delete val="1"/>
        <c:axPos val="r"/>
        <c:numFmt formatCode="0%" sourceLinked="1"/>
        <c:majorTickMark val="out"/>
        <c:minorTickMark val="none"/>
        <c:tickLblPos val="nextTo"/>
        <c:crossAx val="1958940640"/>
        <c:crosses val="max"/>
        <c:crossBetween val="between"/>
      </c:valAx>
      <c:catAx>
        <c:axId val="1958940640"/>
        <c:scaling>
          <c:orientation val="minMax"/>
        </c:scaling>
        <c:delete val="1"/>
        <c:axPos val="b"/>
        <c:majorTickMark val="out"/>
        <c:minorTickMark val="none"/>
        <c:tickLblPos val="nextTo"/>
        <c:crossAx val="308458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FF3399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5"/>
        <c:delete val="1"/>
      </c:legendEntry>
      <c:layout>
        <c:manualLayout>
          <c:xMode val="edge"/>
          <c:yMode val="edge"/>
          <c:x val="0.84436180233557057"/>
          <c:y val="0.23673729211146366"/>
          <c:w val="0.13723301683004055"/>
          <c:h val="0.60334345875929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GIÁ MUA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PP VÀ </a:t>
            </a:r>
            <a:r>
              <a:rPr lang="en-US" sz="2400" b="1" i="0" u="none" strike="noStrike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KEO CHÍNH PHẨM </a:t>
            </a: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NĂM 2024-2025 (VND/Kg)</a:t>
            </a:r>
            <a:endParaRPr lang="en-US" sz="2400">
              <a:solidFill>
                <a:schemeClr val="accent5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8278038236197474E-2"/>
          <c:y val="0.12059460210390409"/>
          <c:w val="0.73248000220832676"/>
          <c:h val="0.71236224517683144"/>
        </c:manualLayout>
      </c:layout>
      <c:areaChart>
        <c:grouping val="stacked"/>
        <c:varyColors val="0"/>
        <c:ser>
          <c:idx val="3"/>
          <c:order val="3"/>
          <c:tx>
            <c:strRef>
              <c:f>'04. PP- Tháng'!$AP$9</c:f>
              <c:strCache>
                <c:ptCount val="1"/>
                <c:pt idx="0">
                  <c:v>Giá PP thể hiện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1"/>
              </a:solidFill>
            </a:ln>
            <a:effectLst/>
          </c:spPr>
          <c:val>
            <c:numRef>
              <c:f>'04. PP- Tháng'!$AQ$9:$BR$9</c:f>
              <c:numCache>
                <c:formatCode>_(* #,##0_);_(* \(#,##0\);_(* "-"??_);_(@_)</c:formatCode>
                <c:ptCount val="16"/>
                <c:pt idx="0">
                  <c:v>16000</c:v>
                </c:pt>
                <c:pt idx="1">
                  <c:v>16000</c:v>
                </c:pt>
                <c:pt idx="2">
                  <c:v>16000</c:v>
                </c:pt>
                <c:pt idx="3">
                  <c:v>16000</c:v>
                </c:pt>
                <c:pt idx="4">
                  <c:v>16000</c:v>
                </c:pt>
                <c:pt idx="5">
                  <c:v>16000</c:v>
                </c:pt>
                <c:pt idx="6">
                  <c:v>16000</c:v>
                </c:pt>
                <c:pt idx="7">
                  <c:v>16000</c:v>
                </c:pt>
                <c:pt idx="8">
                  <c:v>16000</c:v>
                </c:pt>
                <c:pt idx="9">
                  <c:v>16000</c:v>
                </c:pt>
                <c:pt idx="10">
                  <c:v>16000</c:v>
                </c:pt>
                <c:pt idx="11">
                  <c:v>16000</c:v>
                </c:pt>
                <c:pt idx="12">
                  <c:v>18500</c:v>
                </c:pt>
                <c:pt idx="13">
                  <c:v>19000</c:v>
                </c:pt>
                <c:pt idx="14">
                  <c:v>19000</c:v>
                </c:pt>
                <c:pt idx="15">
                  <c:v>19000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B-4333-8DCC-FD2C3861DE88}"/>
            </c:ext>
          </c:extLst>
        </c:ser>
        <c:ser>
          <c:idx val="7"/>
          <c:order val="4"/>
          <c:tx>
            <c:strRef>
              <c:f>'04. PP- Tháng'!$AP$11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38100">
              <a:noFill/>
            </a:ln>
            <a:effectLst>
              <a:glow rad="88900">
                <a:schemeClr val="bg1"/>
              </a:glow>
              <a:outerShdw blurRad="50800" dist="50800" dir="5400000" algn="ctr" rotWithShape="0">
                <a:schemeClr val="bg1"/>
              </a:outerShdw>
            </a:effectLst>
          </c:spPr>
          <c:dLbls>
            <c:dLbl>
              <c:idx val="0"/>
              <c:tx>
                <c:rich>
                  <a:bodyPr/>
                  <a:lstStyle/>
                  <a:p>
                    <a:fld id="{7ED1A41D-9619-4E84-BF3D-D24F961E82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2C3-41A7-9894-C1F2CD54BB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4246E0E-4032-4524-B134-C21A522AE3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C3-41A7-9894-C1F2CD54BB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27E443D-4282-487E-B0AB-04E43097B3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2C3-41A7-9894-C1F2CD54BB0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0A82FA4-FC5E-463B-93B1-9EC1980AB5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2C3-41A7-9894-C1F2CD54BB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D6847AA-ED9F-4095-A24B-8B8DF0E096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2C3-41A7-9894-C1F2CD54BB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8710130-AAC6-4605-BBE2-8607D03B5A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2C3-41A7-9894-C1F2CD54BB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9D80AEE-9D0B-4312-ADF0-A5352D1F91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2C3-41A7-9894-C1F2CD54BB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45F1CD7-A2A6-471E-A84B-35A597BCD9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2C3-41A7-9894-C1F2CD54BB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5894335-C725-402B-83EC-4A49DFD630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2C3-41A7-9894-C1F2CD54BB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BE11703-5185-4023-8A71-C6201C7A82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2C3-41A7-9894-C1F2CD54BB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2D5498F-D0B8-4456-98F6-490B2EE7DD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9FF-4F0A-896F-1BEBB3C8E0B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E1F6773-241D-4A27-80A1-4FC0F6712C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5E6-4E32-93E9-F98E0375DEF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29277A2-E178-4516-801B-69F91AE3EF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982-49C2-8EC5-633C5F87504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6E460E6-E3E6-429E-876A-46B14C7111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BC2-49BB-8DE4-7DB197E7065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6F59D56-A809-4DE7-8F10-4825F8BB55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057-4591-B699-A042F880B94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5B068B0-9120-4218-89DC-A9483A6A8B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E2C-4D63-B43B-6BCB47DEF4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</c:ext>
            </c:extLst>
          </c:dLbls>
          <c:val>
            <c:numRef>
              <c:f>'04. PP- Tháng'!$AQ$11:$BR$11</c:f>
              <c:numCache>
                <c:formatCode>_(* #,##0_);_(* \(#,##0\);_(* "-"??_);_(@_)</c:formatCode>
                <c:ptCount val="16"/>
                <c:pt idx="0">
                  <c:v>7302.125</c:v>
                </c:pt>
                <c:pt idx="1">
                  <c:v>7926.6666666666642</c:v>
                </c:pt>
                <c:pt idx="2">
                  <c:v>8245.0999999999985</c:v>
                </c:pt>
                <c:pt idx="3">
                  <c:v>8517.1699999999983</c:v>
                </c:pt>
                <c:pt idx="4">
                  <c:v>9525.9500000000007</c:v>
                </c:pt>
                <c:pt idx="5">
                  <c:v>9881.25</c:v>
                </c:pt>
                <c:pt idx="6">
                  <c:v>9775.4000000000015</c:v>
                </c:pt>
                <c:pt idx="7">
                  <c:v>8376.0999999999985</c:v>
                </c:pt>
                <c:pt idx="8">
                  <c:v>7473.9000000000015</c:v>
                </c:pt>
                <c:pt idx="9">
                  <c:v>7360.369999999999</c:v>
                </c:pt>
                <c:pt idx="10">
                  <c:v>8316.16</c:v>
                </c:pt>
                <c:pt idx="11">
                  <c:v>8134.4000000000015</c:v>
                </c:pt>
                <c:pt idx="12">
                  <c:v>6031.2999999999993</c:v>
                </c:pt>
                <c:pt idx="13">
                  <c:v>5674.25</c:v>
                </c:pt>
                <c:pt idx="14">
                  <c:v>5892</c:v>
                </c:pt>
                <c:pt idx="15">
                  <c:v>5950.7999999999993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'04. PP- Tháng'!$AQ$10:$BR$10</c15:f>
                <c15:dlblRangeCache>
                  <c:ptCount val="16"/>
                  <c:pt idx="0">
                    <c:v>31%</c:v>
                  </c:pt>
                  <c:pt idx="1">
                    <c:v>33%</c:v>
                  </c:pt>
                  <c:pt idx="2">
                    <c:v>34%</c:v>
                  </c:pt>
                  <c:pt idx="3">
                    <c:v>35%</c:v>
                  </c:pt>
                  <c:pt idx="4">
                    <c:v>37%</c:v>
                  </c:pt>
                  <c:pt idx="5">
                    <c:v>38%</c:v>
                  </c:pt>
                  <c:pt idx="6">
                    <c:v>38%</c:v>
                  </c:pt>
                  <c:pt idx="7">
                    <c:v>34%</c:v>
                  </c:pt>
                  <c:pt idx="8">
                    <c:v>32%</c:v>
                  </c:pt>
                  <c:pt idx="9">
                    <c:v>32%</c:v>
                  </c:pt>
                  <c:pt idx="10">
                    <c:v>34%</c:v>
                  </c:pt>
                  <c:pt idx="11">
                    <c:v>34%</c:v>
                  </c:pt>
                  <c:pt idx="12">
                    <c:v>25%</c:v>
                  </c:pt>
                  <c:pt idx="13">
                    <c:v>23%</c:v>
                  </c:pt>
                  <c:pt idx="14">
                    <c:v>24%</c:v>
                  </c:pt>
                  <c:pt idx="15">
                    <c:v>24%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C7CB-4333-8DCC-FD2C3861D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/>
        <c:axId val="1126016031"/>
        <c:axId val="1125990239"/>
      </c:areaChart>
      <c:lineChart>
        <c:grouping val="standard"/>
        <c:varyColors val="0"/>
        <c:ser>
          <c:idx val="0"/>
          <c:order val="0"/>
          <c:tx>
            <c:strRef>
              <c:f>'04. PP- Tháng'!$AP$5</c:f>
              <c:strCache>
                <c:ptCount val="1"/>
                <c:pt idx="0">
                  <c:v>Giá keo chính phẩm</c:v>
                </c:pt>
              </c:strCache>
            </c:strRef>
          </c:tx>
          <c:spPr>
            <a:ln w="571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CB-4333-8DCC-FD2C3861DE8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6E5-41E9-B561-044EB45F4E7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6E5-41E9-B561-044EB45F4E7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6E5-41E9-B561-044EB45F4E7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6E5-41E9-B561-044EB45F4E7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'04. PP-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'04. PP- Tháng'!$AQ$5:$BR$5</c:f>
              <c:numCache>
                <c:formatCode>_(* #,##0_);_(* \(#,##0\);_(* "-"??_);_(@_)</c:formatCode>
                <c:ptCount val="16"/>
                <c:pt idx="0">
                  <c:v>23302.125</c:v>
                </c:pt>
                <c:pt idx="1">
                  <c:v>23926.666666666664</c:v>
                </c:pt>
                <c:pt idx="2">
                  <c:v>24245.1</c:v>
                </c:pt>
                <c:pt idx="3">
                  <c:v>24517.17</c:v>
                </c:pt>
                <c:pt idx="4">
                  <c:v>25525.95</c:v>
                </c:pt>
                <c:pt idx="5">
                  <c:v>25881.25</c:v>
                </c:pt>
                <c:pt idx="6">
                  <c:v>25775.4</c:v>
                </c:pt>
                <c:pt idx="7">
                  <c:v>24376.1</c:v>
                </c:pt>
                <c:pt idx="8">
                  <c:v>23473.9</c:v>
                </c:pt>
                <c:pt idx="9">
                  <c:v>23360.37</c:v>
                </c:pt>
                <c:pt idx="10">
                  <c:v>24316.16</c:v>
                </c:pt>
                <c:pt idx="11">
                  <c:v>24134.400000000001</c:v>
                </c:pt>
                <c:pt idx="12">
                  <c:v>24531.3</c:v>
                </c:pt>
                <c:pt idx="13">
                  <c:v>24674.25</c:v>
                </c:pt>
                <c:pt idx="14">
                  <c:v>24892</c:v>
                </c:pt>
                <c:pt idx="15">
                  <c:v>24950.799999999999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7CB-4333-8DCC-FD2C3861DE88}"/>
            </c:ext>
          </c:extLst>
        </c:ser>
        <c:ser>
          <c:idx val="1"/>
          <c:order val="1"/>
          <c:tx>
            <c:strRef>
              <c:f>'04. PP- Tháng'!$AP$6</c:f>
              <c:strCache>
                <c:ptCount val="1"/>
                <c:pt idx="0">
                  <c:v>Giá duyệt mua PP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3E-4684-8F5D-3259F5D9217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53E-4684-8F5D-3259F5D9217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53E-4684-8F5D-3259F5D9217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53E-4684-8F5D-3259F5D9217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6E5-41E9-B561-044EB45F4E7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53E-4684-8F5D-3259F5D9217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6E5-41E9-B561-044EB45F4E7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53E-4684-8F5D-3259F5D9217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'04. PP-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'04. PP- Tháng'!$AQ$6:$BR$6</c:f>
              <c:numCache>
                <c:formatCode>_(* #,##0_);_(* \(#,##0\);_(* "-"??_);_(@_)</c:formatCode>
                <c:ptCount val="16"/>
                <c:pt idx="0">
                  <c:v>16000</c:v>
                </c:pt>
                <c:pt idx="1">
                  <c:v>16000</c:v>
                </c:pt>
                <c:pt idx="2">
                  <c:v>16000</c:v>
                </c:pt>
                <c:pt idx="3">
                  <c:v>16000</c:v>
                </c:pt>
                <c:pt idx="4">
                  <c:v>16000</c:v>
                </c:pt>
                <c:pt idx="5">
                  <c:v>16000</c:v>
                </c:pt>
                <c:pt idx="6">
                  <c:v>16000</c:v>
                </c:pt>
                <c:pt idx="7">
                  <c:v>16000</c:v>
                </c:pt>
                <c:pt idx="8">
                  <c:v>16000</c:v>
                </c:pt>
                <c:pt idx="9">
                  <c:v>16000</c:v>
                </c:pt>
                <c:pt idx="10">
                  <c:v>16000</c:v>
                </c:pt>
                <c:pt idx="11">
                  <c:v>16000</c:v>
                </c:pt>
                <c:pt idx="12">
                  <c:v>18500</c:v>
                </c:pt>
                <c:pt idx="13">
                  <c:v>19000</c:v>
                </c:pt>
                <c:pt idx="14">
                  <c:v>19000</c:v>
                </c:pt>
                <c:pt idx="15">
                  <c:v>19000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7CB-4333-8DCC-FD2C3861DE88}"/>
            </c:ext>
          </c:extLst>
        </c:ser>
        <c:ser>
          <c:idx val="8"/>
          <c:order val="2"/>
          <c:tx>
            <c:strRef>
              <c:f>'04. PP- Tháng'!$AP$8</c:f>
              <c:strCache>
                <c:ptCount val="1"/>
                <c:pt idx="0">
                  <c:v>Giá PP thực tế mua trung bình</c:v>
                </c:pt>
              </c:strCache>
            </c:strRef>
          </c:tx>
          <c:spPr>
            <a:ln w="50800">
              <a:solidFill>
                <a:srgbClr val="FF3399"/>
              </a:solidFill>
            </a:ln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7C8-4C14-B5B6-1717D1CBCD7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2F-4931-9CD0-487361FB6D1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6E5-41E9-B561-044EB45F4E7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DE-4099-8F8F-1216BA53278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650-4F6C-A53D-CFFDC0790251}"/>
                </c:ext>
              </c:extLst>
            </c:dLbl>
            <c:dLbl>
              <c:idx val="9"/>
              <c:layout>
                <c:manualLayout>
                  <c:x val="-2.4154612342246133E-2"/>
                  <c:y val="3.38005013804406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E5-41E9-B561-044EB45F4E7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6E5-41E9-B561-044EB45F4E7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6E5-41E9-B561-044EB45F4E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>
                    <a:solidFill>
                      <a:srgbClr val="FF3399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'04. PP-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'04. PP- Tháng'!$AQ$8:$BR$8</c:f>
              <c:numCache>
                <c:formatCode>_(* #,##0_);_(* \(#,##0\);_(* "-"??_);_(@_)</c:formatCode>
                <c:ptCount val="16"/>
                <c:pt idx="0">
                  <c:v>15533.658952702703</c:v>
                </c:pt>
                <c:pt idx="1">
                  <c:v>15648.436949749424</c:v>
                </c:pt>
                <c:pt idx="2">
                  <c:v>15420.186522129223</c:v>
                </c:pt>
                <c:pt idx="3">
                  <c:v>15972.617378038352</c:v>
                </c:pt>
                <c:pt idx="4">
                  <c:v>15813.836933713384</c:v>
                </c:pt>
                <c:pt idx="5">
                  <c:v>15714.946472881957</c:v>
                </c:pt>
                <c:pt idx="6">
                  <c:v>15790.000635687496</c:v>
                </c:pt>
                <c:pt idx="7">
                  <c:v>15000</c:v>
                </c:pt>
                <c:pt idx="8">
                  <c:v>16000</c:v>
                </c:pt>
                <c:pt idx="9">
                  <c:v>16000</c:v>
                </c:pt>
                <c:pt idx="10">
                  <c:v>16000</c:v>
                </c:pt>
                <c:pt idx="11">
                  <c:v>16000</c:v>
                </c:pt>
                <c:pt idx="12">
                  <c:v>18500</c:v>
                </c:pt>
                <c:pt idx="13">
                  <c:v>18500</c:v>
                </c:pt>
                <c:pt idx="14">
                  <c:v>19000</c:v>
                </c:pt>
                <c:pt idx="15">
                  <c:v>19000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C7CB-4333-8DCC-FD2C3861DE88}"/>
            </c:ext>
          </c:extLst>
        </c:ser>
        <c:ser>
          <c:idx val="9"/>
          <c:order val="6"/>
          <c:tx>
            <c:strRef>
              <c:f>'04. PP- Tháng'!$AP$13</c:f>
              <c:strCache>
                <c:ptCount val="1"/>
                <c:pt idx="0">
                  <c:v>Giá chính phẩm dự báo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cat>
            <c:strRef>
              <c:f>'04. PP-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'04. PP- Tháng'!$AQ$13:$AX$13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C7CB-4333-8DCC-FD2C3861DE88}"/>
            </c:ext>
          </c:extLst>
        </c:ser>
        <c:ser>
          <c:idx val="4"/>
          <c:order val="7"/>
          <c:tx>
            <c:strRef>
              <c:f>'04. PP- Tháng'!$AP$7</c:f>
              <c:strCache>
                <c:ptCount val="1"/>
                <c:pt idx="0">
                  <c:v>Giá PP ĐNA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'04. PP- Tháng'!$AQ$3:$BR$3</c:f>
              <c:strCache>
                <c:ptCount val="16"/>
                <c:pt idx="0">
                  <c:v>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1.25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</c:strCache>
            </c:strRef>
          </c:cat>
          <c:val>
            <c:numRef>
              <c:f>'04. PP- Tháng'!$AQ$7:$AY$7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C7CB-4333-8DCC-FD2C3861D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>
              <a:solidFill>
                <a:schemeClr val="bg1">
                  <a:lumMod val="95000"/>
                </a:schemeClr>
              </a:solidFill>
            </a:ln>
          </c:spPr>
        </c:dropLines>
        <c:marker val="1"/>
        <c:smooth val="0"/>
        <c:axId val="1126016031"/>
        <c:axId val="1125990239"/>
        <c:extLst/>
      </c:lineChart>
      <c:lineChart>
        <c:grouping val="standard"/>
        <c:varyColors val="0"/>
        <c:ser>
          <c:idx val="6"/>
          <c:order val="5"/>
          <c:tx>
            <c:strRef>
              <c:f>'04. PP- Tháng'!$AP$10</c:f>
              <c:strCache>
                <c:ptCount val="1"/>
                <c:pt idx="0">
                  <c:v>% Keo chính phẩm so với PP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val>
            <c:numRef>
              <c:f>'04. PP- Tháng'!$AQ$10:$BC$10</c:f>
              <c:numCache>
                <c:formatCode>0%</c:formatCode>
                <c:ptCount val="1"/>
                <c:pt idx="0">
                  <c:v>0.31336734310712006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7CB-4333-8DCC-FD2C3861D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>
              <a:solidFill>
                <a:schemeClr val="bg1">
                  <a:lumMod val="95000"/>
                </a:schemeClr>
              </a:solidFill>
            </a:ln>
          </c:spPr>
        </c:dropLines>
        <c:marker val="1"/>
        <c:smooth val="0"/>
        <c:axId val="1125146495"/>
        <c:axId val="1125145247"/>
        <c:extLst/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  <c:max val="3000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6016031"/>
        <c:crosses val="autoZero"/>
        <c:crossBetween val="between"/>
        <c:majorUnit val="5000"/>
      </c:valAx>
      <c:valAx>
        <c:axId val="1125145247"/>
        <c:scaling>
          <c:orientation val="minMax"/>
          <c:max val="1"/>
          <c:min val="0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146495"/>
        <c:crosses val="max"/>
        <c:crossBetween val="between"/>
      </c:valAx>
      <c:catAx>
        <c:axId val="112514649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25145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FF339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5"/>
        <c:delete val="1"/>
      </c:legendEntry>
      <c:layout>
        <c:manualLayout>
          <c:xMode val="edge"/>
          <c:yMode val="edge"/>
          <c:x val="0.85268674880718653"/>
          <c:y val="0.12544391079058786"/>
          <c:w val="0.13469790683241448"/>
          <c:h val="0.684364871092621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GIÁ MUA </a:t>
            </a:r>
            <a:r>
              <a:rPr lang="en-US" sz="2400" b="1" i="0" u="none" strike="noStrike" kern="1200" spc="0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PP VÀ </a:t>
            </a:r>
            <a:r>
              <a:rPr lang="en-US" sz="2400" b="1" i="0" u="none" strike="noStrike" baseline="0">
                <a:solidFill>
                  <a:srgbClr val="FF0000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KEO CHÍNH PHẨM </a:t>
            </a:r>
            <a:r>
              <a:rPr lang="en-US" sz="2400" b="1" i="0" baseline="0">
                <a:solidFill>
                  <a:schemeClr val="accent5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NĂM 2024 (VND/Kg)</a:t>
            </a:r>
            <a:endParaRPr lang="en-US" sz="2400">
              <a:solidFill>
                <a:schemeClr val="accent5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8278038236197474E-2"/>
          <c:y val="0.12059460210390409"/>
          <c:w val="0.73248000220832676"/>
          <c:h val="0.71236224517683144"/>
        </c:manualLayout>
      </c:layout>
      <c:areaChart>
        <c:grouping val="stacked"/>
        <c:varyColors val="0"/>
        <c:ser>
          <c:idx val="3"/>
          <c:order val="3"/>
          <c:tx>
            <c:strRef>
              <c:f>'Chart PP- Tuần'!$Z$9</c:f>
              <c:strCache>
                <c:ptCount val="1"/>
                <c:pt idx="0">
                  <c:v>Giá PP thể hiện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1"/>
              </a:solidFill>
            </a:ln>
            <a:effectLst/>
          </c:spPr>
          <c:val>
            <c:numRef>
              <c:f>'Chart PP- Tuần'!$AA$9:$BG$9</c:f>
              <c:numCache>
                <c:formatCode>_(* #,##0_);_(* \(#,##0\);_(* "-"??_);_(@_)</c:formatCode>
                <c:ptCount val="33"/>
                <c:pt idx="0">
                  <c:v>16000</c:v>
                </c:pt>
                <c:pt idx="1">
                  <c:v>16000</c:v>
                </c:pt>
                <c:pt idx="2">
                  <c:v>16000</c:v>
                </c:pt>
                <c:pt idx="3">
                  <c:v>16000</c:v>
                </c:pt>
                <c:pt idx="4">
                  <c:v>16000</c:v>
                </c:pt>
                <c:pt idx="5">
                  <c:v>16000</c:v>
                </c:pt>
                <c:pt idx="6">
                  <c:v>16000</c:v>
                </c:pt>
                <c:pt idx="7">
                  <c:v>16000</c:v>
                </c:pt>
                <c:pt idx="8">
                  <c:v>16000</c:v>
                </c:pt>
                <c:pt idx="9">
                  <c:v>16000</c:v>
                </c:pt>
                <c:pt idx="10">
                  <c:v>16000</c:v>
                </c:pt>
                <c:pt idx="11">
                  <c:v>16000</c:v>
                </c:pt>
                <c:pt idx="12">
                  <c:v>16000</c:v>
                </c:pt>
                <c:pt idx="13">
                  <c:v>16000</c:v>
                </c:pt>
                <c:pt idx="14">
                  <c:v>16000</c:v>
                </c:pt>
                <c:pt idx="15">
                  <c:v>16000</c:v>
                </c:pt>
                <c:pt idx="16">
                  <c:v>16000</c:v>
                </c:pt>
                <c:pt idx="17">
                  <c:v>16000</c:v>
                </c:pt>
                <c:pt idx="18">
                  <c:v>16000</c:v>
                </c:pt>
                <c:pt idx="19">
                  <c:v>16000</c:v>
                </c:pt>
                <c:pt idx="20">
                  <c:v>16000</c:v>
                </c:pt>
                <c:pt idx="21">
                  <c:v>16000</c:v>
                </c:pt>
                <c:pt idx="22">
                  <c:v>16000</c:v>
                </c:pt>
                <c:pt idx="23">
                  <c:v>16000</c:v>
                </c:pt>
                <c:pt idx="24">
                  <c:v>16000</c:v>
                </c:pt>
                <c:pt idx="25">
                  <c:v>16000</c:v>
                </c:pt>
                <c:pt idx="26">
                  <c:v>16000</c:v>
                </c:pt>
                <c:pt idx="27">
                  <c:v>16000</c:v>
                </c:pt>
                <c:pt idx="28">
                  <c:v>16000</c:v>
                </c:pt>
                <c:pt idx="29">
                  <c:v>16000</c:v>
                </c:pt>
                <c:pt idx="30">
                  <c:v>16000</c:v>
                </c:pt>
                <c:pt idx="31">
                  <c:v>16000</c:v>
                </c:pt>
                <c:pt idx="32">
                  <c:v>16000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BF-4433-94E9-5B8F0698DCD7}"/>
            </c:ext>
          </c:extLst>
        </c:ser>
        <c:ser>
          <c:idx val="7"/>
          <c:order val="4"/>
          <c:tx>
            <c:strRef>
              <c:f>'Chart PP- Tuần'!$Z$11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38100">
              <a:noFill/>
            </a:ln>
            <a:effectLst>
              <a:glow rad="88900">
                <a:schemeClr val="bg1"/>
              </a:glow>
              <a:outerShdw blurRad="50800" dist="50800" dir="5400000" algn="ctr" rotWithShape="0">
                <a:schemeClr val="bg1"/>
              </a:outerShdw>
            </a:effectLst>
          </c:spPr>
          <c:dLbls>
            <c:dLbl>
              <c:idx val="0"/>
              <c:tx>
                <c:rich>
                  <a:bodyPr/>
                  <a:lstStyle/>
                  <a:p>
                    <a:fld id="{E7E91798-C32B-4A5C-9A13-FF9DCF5B74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DBF-4433-94E9-5B8F0698DC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DBF-4433-94E9-5B8F0698DCD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7E16A70-ED6E-4E35-B619-7FFD53C486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DBF-4433-94E9-5B8F0698DC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DBF-4433-94E9-5B8F0698DCD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5891478-90BE-4B94-B2DF-C5F9B4D9F8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DBF-4433-94E9-5B8F0698DC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DBF-4433-94E9-5B8F0698DCD7}"/>
                </c:ext>
              </c:extLst>
            </c:dLbl>
            <c:dLbl>
              <c:idx val="6"/>
              <c:layout>
                <c:manualLayout>
                  <c:x val="-2.4947815848188415E-3"/>
                  <c:y val="-1.9185905761701275E-2"/>
                </c:manualLayout>
              </c:layout>
              <c:tx>
                <c:rich>
                  <a:bodyPr/>
                  <a:lstStyle/>
                  <a:p>
                    <a:fld id="{CCDDB21E-7631-4A86-8900-62C390833E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DBF-4433-94E9-5B8F0698DC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DBF-4433-94E9-5B8F0698DCD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3411F76-AD04-4838-ADB7-37D6834A5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DBF-4433-94E9-5B8F0698DC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DBF-4433-94E9-5B8F0698DCD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458AEEB-3D84-40EA-B4A5-22892D3D75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DBF-4433-94E9-5B8F0698DCD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DBF-4433-94E9-5B8F0698DCD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376734E-0DCD-4A15-8B63-CCF971D86A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DBF-4433-94E9-5B8F0698DCD7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DBF-4433-94E9-5B8F0698DCD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D6A9310-0208-4D3A-BEF1-AA6A41321A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DBF-4433-94E9-5B8F0698DCD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DBF-4433-94E9-5B8F0698DCD7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43FD592-818D-4EBA-95C5-B396F59440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DBF-4433-94E9-5B8F0698DCD7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DBF-4433-94E9-5B8F0698DCD7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3189557-A9ED-47FE-A81E-0A79F910F0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DBF-4433-94E9-5B8F0698DCD7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DBF-4433-94E9-5B8F0698DCD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2683C73-93EE-47F2-AB6C-4CC3B1F9BD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8DBF-4433-94E9-5B8F0698DCD7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8DBF-4433-94E9-5B8F0698DCD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E89C5AF-700A-4A2B-A71B-A1AB39B524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8DBF-4433-94E9-5B8F0698DCD7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8DBF-4433-94E9-5B8F0698DCD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887611C-78B8-4133-AD48-C7E9AFF0D3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8DBF-4433-94E9-5B8F0698DCD7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8DBF-4433-94E9-5B8F0698DCD7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5188831B-167B-4BFB-B0F9-307E73F472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8DBF-4433-94E9-5B8F0698DCD7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8DBF-4433-94E9-5B8F0698DCD7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A42373B-3B05-40A4-94B8-B4C58C1867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8DBF-4433-94E9-5B8F0698DCD7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8DBF-4433-94E9-5B8F0698DCD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AFA44ED-12ED-4890-84F7-1491CE7A7E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8DBF-4433-94E9-5B8F0698DCD7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8DBF-4433-94E9-5B8F0698DCD7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F478F5DE-CC9B-4B75-9069-D6BA03EDD4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8DBF-4433-94E9-5B8F0698DC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</c:ext>
            </c:extLst>
          </c:dLbls>
          <c:val>
            <c:numRef>
              <c:f>'Chart PP- Tuần'!$AA$11:$BG$11</c:f>
              <c:numCache>
                <c:formatCode>_(* #,##0_);_(* \(#,##0\);_(* "-"??_);_(@_)</c:formatCode>
                <c:ptCount val="33"/>
                <c:pt idx="0">
                  <c:v>7026.7999999999993</c:v>
                </c:pt>
                <c:pt idx="1">
                  <c:v>7474</c:v>
                </c:pt>
                <c:pt idx="2">
                  <c:v>7600.0999999999985</c:v>
                </c:pt>
                <c:pt idx="3">
                  <c:v>7921.7999999999993</c:v>
                </c:pt>
                <c:pt idx="4">
                  <c:v>8380</c:v>
                </c:pt>
                <c:pt idx="5">
                  <c:v>7735.5999999999985</c:v>
                </c:pt>
                <c:pt idx="6">
                  <c:v>7765</c:v>
                </c:pt>
                <c:pt idx="7">
                  <c:v>7892.4000000000015</c:v>
                </c:pt>
                <c:pt idx="8">
                  <c:v>8059</c:v>
                </c:pt>
                <c:pt idx="9">
                  <c:v>8039.4000000000015</c:v>
                </c:pt>
                <c:pt idx="10">
                  <c:v>8010</c:v>
                </c:pt>
                <c:pt idx="11">
                  <c:v>8570</c:v>
                </c:pt>
                <c:pt idx="12">
                  <c:v>8620</c:v>
                </c:pt>
                <c:pt idx="13">
                  <c:v>8650</c:v>
                </c:pt>
                <c:pt idx="14">
                  <c:v>8561.9000000000015</c:v>
                </c:pt>
                <c:pt idx="15">
                  <c:v>8769.7999999999993</c:v>
                </c:pt>
                <c:pt idx="16">
                  <c:v>8987.5999999999985</c:v>
                </c:pt>
                <c:pt idx="17">
                  <c:v>8898.5</c:v>
                </c:pt>
                <c:pt idx="18">
                  <c:v>9180</c:v>
                </c:pt>
                <c:pt idx="19">
                  <c:v>9230</c:v>
                </c:pt>
                <c:pt idx="20">
                  <c:v>9250</c:v>
                </c:pt>
                <c:pt idx="21">
                  <c:v>9785.5999999999985</c:v>
                </c:pt>
                <c:pt idx="22">
                  <c:v>9765.2000000000007</c:v>
                </c:pt>
                <c:pt idx="23">
                  <c:v>9755</c:v>
                </c:pt>
                <c:pt idx="24">
                  <c:v>10017.799999999999</c:v>
                </c:pt>
                <c:pt idx="25">
                  <c:v>10017.799999999999</c:v>
                </c:pt>
                <c:pt idx="26">
                  <c:v>10017.799999999999</c:v>
                </c:pt>
                <c:pt idx="27">
                  <c:v>9976.5999999999985</c:v>
                </c:pt>
                <c:pt idx="28">
                  <c:v>9945.7000000000007</c:v>
                </c:pt>
                <c:pt idx="29">
                  <c:v>8918.2999999999993</c:v>
                </c:pt>
                <c:pt idx="30">
                  <c:v>8617.5999999999985</c:v>
                </c:pt>
                <c:pt idx="31">
                  <c:v>8431.4000000000015</c:v>
                </c:pt>
                <c:pt idx="32">
                  <c:v>8220.9000000000015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'Chart PP- Tuần'!$AA$10:$BG$10</c15:f>
                <c15:dlblRangeCache>
                  <c:ptCount val="33"/>
                  <c:pt idx="0">
                    <c:v>44%</c:v>
                  </c:pt>
                  <c:pt idx="1">
                    <c:v>47%</c:v>
                  </c:pt>
                  <c:pt idx="2">
                    <c:v>48%</c:v>
                  </c:pt>
                  <c:pt idx="3">
                    <c:v>50%</c:v>
                  </c:pt>
                  <c:pt idx="4">
                    <c:v>52%</c:v>
                  </c:pt>
                  <c:pt idx="5">
                    <c:v>48%</c:v>
                  </c:pt>
                  <c:pt idx="6">
                    <c:v>49%</c:v>
                  </c:pt>
                  <c:pt idx="7">
                    <c:v>49%</c:v>
                  </c:pt>
                  <c:pt idx="8">
                    <c:v>50%</c:v>
                  </c:pt>
                  <c:pt idx="9">
                    <c:v>50%</c:v>
                  </c:pt>
                  <c:pt idx="10">
                    <c:v>50%</c:v>
                  </c:pt>
                  <c:pt idx="11">
                    <c:v>54%</c:v>
                  </c:pt>
                  <c:pt idx="12">
                    <c:v>54%</c:v>
                  </c:pt>
                  <c:pt idx="13">
                    <c:v>54%</c:v>
                  </c:pt>
                  <c:pt idx="14">
                    <c:v>54%</c:v>
                  </c:pt>
                  <c:pt idx="15">
                    <c:v>55%</c:v>
                  </c:pt>
                  <c:pt idx="16">
                    <c:v>56%</c:v>
                  </c:pt>
                  <c:pt idx="17">
                    <c:v>56%</c:v>
                  </c:pt>
                  <c:pt idx="18">
                    <c:v>57%</c:v>
                  </c:pt>
                  <c:pt idx="19">
                    <c:v>58%</c:v>
                  </c:pt>
                  <c:pt idx="20">
                    <c:v>58%</c:v>
                  </c:pt>
                  <c:pt idx="21">
                    <c:v>61%</c:v>
                  </c:pt>
                  <c:pt idx="22">
                    <c:v>61%</c:v>
                  </c:pt>
                  <c:pt idx="23">
                    <c:v>61%</c:v>
                  </c:pt>
                  <c:pt idx="24">
                    <c:v>63%</c:v>
                  </c:pt>
                  <c:pt idx="25">
                    <c:v>63%</c:v>
                  </c:pt>
                  <c:pt idx="26">
                    <c:v>63%</c:v>
                  </c:pt>
                  <c:pt idx="27">
                    <c:v>62%</c:v>
                  </c:pt>
                  <c:pt idx="28">
                    <c:v>62%</c:v>
                  </c:pt>
                  <c:pt idx="29">
                    <c:v>56%</c:v>
                  </c:pt>
                  <c:pt idx="30">
                    <c:v>54%</c:v>
                  </c:pt>
                  <c:pt idx="31">
                    <c:v>53%</c:v>
                  </c:pt>
                  <c:pt idx="32">
                    <c:v>51%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5-8DBF-4433-94E9-5B8F0698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/>
        <c:axId val="1126016031"/>
        <c:axId val="1125990239"/>
      </c:areaChart>
      <c:lineChart>
        <c:grouping val="standard"/>
        <c:varyColors val="0"/>
        <c:ser>
          <c:idx val="0"/>
          <c:order val="0"/>
          <c:tx>
            <c:strRef>
              <c:f>'Chart PP- Tuần'!$Z$5</c:f>
              <c:strCache>
                <c:ptCount val="1"/>
                <c:pt idx="0">
                  <c:v>Giá keo chính phẩm</c:v>
                </c:pt>
              </c:strCache>
            </c:strRef>
          </c:tx>
          <c:spPr>
            <a:ln w="571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938001230426578E-2"/>
                  <c:y val="-5.22718984486494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DBF-4433-94E9-5B8F0698DC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DBF-4433-94E9-5B8F0698DC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DA2-4E62-8ECA-7B7DFAFFD79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A2-4E62-8ECA-7B7DFAFFD79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DA2-4E62-8ECA-7B7DFAFFD79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A2-4E62-8ECA-7B7DFAFFD79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A2-4E62-8ECA-7B7DFAFFD79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DA2-4E62-8ECA-7B7DFAFFD79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DA2-4E62-8ECA-7B7DFAFFD79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DA2-4E62-8ECA-7B7DFAFFD79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DA2-4E62-8ECA-7B7DFAFFD79D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DA2-4E62-8ECA-7B7DFAFFD79D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DA2-4E62-8ECA-7B7DFAFFD79D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DA2-4E62-8ECA-7B7DFAFFD79D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DA2-4E62-8ECA-7B7DFAFFD79D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DA2-4E62-8ECA-7B7DFAFFD79D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DA2-4E62-8ECA-7B7DFAFFD79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PP- Tuần'!$AA$3:$BG$3</c:f>
              <c:strCache>
                <c:ptCount val="33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</c:strCache>
            </c:strRef>
          </c:cat>
          <c:val>
            <c:numRef>
              <c:f>'Chart PP- Tuần'!$AA$5:$BG$5</c:f>
              <c:numCache>
                <c:formatCode>_(* #,##0_);_(* \(#,##0\);_(* "-"??_);_(@_)</c:formatCode>
                <c:ptCount val="33"/>
                <c:pt idx="0">
                  <c:v>23026.799999999999</c:v>
                </c:pt>
                <c:pt idx="1">
                  <c:v>23474</c:v>
                </c:pt>
                <c:pt idx="2">
                  <c:v>23600.1</c:v>
                </c:pt>
                <c:pt idx="3">
                  <c:v>23921.8</c:v>
                </c:pt>
                <c:pt idx="4">
                  <c:v>24380</c:v>
                </c:pt>
                <c:pt idx="5">
                  <c:v>23735.599999999999</c:v>
                </c:pt>
                <c:pt idx="6">
                  <c:v>23765</c:v>
                </c:pt>
                <c:pt idx="7">
                  <c:v>23892.400000000001</c:v>
                </c:pt>
                <c:pt idx="8">
                  <c:v>24059</c:v>
                </c:pt>
                <c:pt idx="9">
                  <c:v>24039.4</c:v>
                </c:pt>
                <c:pt idx="10">
                  <c:v>24010</c:v>
                </c:pt>
                <c:pt idx="11">
                  <c:v>24570</c:v>
                </c:pt>
                <c:pt idx="12">
                  <c:v>24620</c:v>
                </c:pt>
                <c:pt idx="13">
                  <c:v>24650</c:v>
                </c:pt>
                <c:pt idx="14">
                  <c:v>24561.9</c:v>
                </c:pt>
                <c:pt idx="15">
                  <c:v>24769.8</c:v>
                </c:pt>
                <c:pt idx="16">
                  <c:v>24987.599999999999</c:v>
                </c:pt>
                <c:pt idx="17">
                  <c:v>24898.5</c:v>
                </c:pt>
                <c:pt idx="18">
                  <c:v>25180</c:v>
                </c:pt>
                <c:pt idx="19">
                  <c:v>25230</c:v>
                </c:pt>
                <c:pt idx="20">
                  <c:v>25250</c:v>
                </c:pt>
                <c:pt idx="21">
                  <c:v>25785.599999999999</c:v>
                </c:pt>
                <c:pt idx="22">
                  <c:v>25765.200000000001</c:v>
                </c:pt>
                <c:pt idx="23">
                  <c:v>25755</c:v>
                </c:pt>
                <c:pt idx="24">
                  <c:v>26017.8</c:v>
                </c:pt>
                <c:pt idx="25">
                  <c:v>26017.8</c:v>
                </c:pt>
                <c:pt idx="26">
                  <c:v>26017.8</c:v>
                </c:pt>
                <c:pt idx="27">
                  <c:v>25976.6</c:v>
                </c:pt>
                <c:pt idx="28">
                  <c:v>25945.7</c:v>
                </c:pt>
                <c:pt idx="29">
                  <c:v>24918.3</c:v>
                </c:pt>
                <c:pt idx="30">
                  <c:v>24617.599999999999</c:v>
                </c:pt>
                <c:pt idx="31">
                  <c:v>24431.4</c:v>
                </c:pt>
                <c:pt idx="32">
                  <c:v>24220.9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DBF-4433-94E9-5B8F0698DCD7}"/>
            </c:ext>
          </c:extLst>
        </c:ser>
        <c:ser>
          <c:idx val="1"/>
          <c:order val="1"/>
          <c:tx>
            <c:strRef>
              <c:f>'Chart PP- Tuần'!$Z$6</c:f>
              <c:strCache>
                <c:ptCount val="1"/>
                <c:pt idx="0">
                  <c:v>Giá duyệt mua PP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DBF-4433-94E9-5B8F0698DC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DA2-4E62-8ECA-7B7DFAFFD79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8DBF-4433-94E9-5B8F0698DC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DA2-4E62-8ECA-7B7DFAFFD79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DBF-4433-94E9-5B8F0698DC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DBF-4433-94E9-5B8F0698DC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DA2-4E62-8ECA-7B7DFAFFD79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DBF-4433-94E9-5B8F0698DC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DA2-4E62-8ECA-7B7DFAFFD79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DBF-4433-94E9-5B8F0698DCD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DA2-4E62-8ECA-7B7DFAFFD79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DBF-4433-94E9-5B8F0698DCD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DBF-4433-94E9-5B8F0698DCD7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DA2-4E62-8ECA-7B7DFAFFD79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DBF-4433-94E9-5B8F0698DCD7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DA2-4E62-8ECA-7B7DFAFFD79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DA2-4E62-8ECA-7B7DFAFFD79D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4DA2-4E62-8ECA-7B7DFAFFD79D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4DA2-4E62-8ECA-7B7DFAFFD79D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4DA2-4E62-8ECA-7B7DFAFFD79D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4DA2-4E62-8ECA-7B7DFAFFD79D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4DA2-4E62-8ECA-7B7DFAFFD79D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4DA2-4E62-8ECA-7B7DFAFFD79D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4DA2-4E62-8ECA-7B7DFAFFD79D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4DA2-4E62-8ECA-7B7DFAFFD79D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4DA2-4E62-8ECA-7B7DFAFFD79D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4DA2-4E62-8ECA-7B7DFAFFD79D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4DA2-4E62-8ECA-7B7DFAFFD79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PP- Tuần'!$AA$3:$BG$3</c:f>
              <c:strCache>
                <c:ptCount val="33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</c:strCache>
            </c:strRef>
          </c:cat>
          <c:val>
            <c:numRef>
              <c:f>'Chart PP- Tuần'!$AA$6:$BG$6</c:f>
              <c:numCache>
                <c:formatCode>_(* #,##0_);_(* \(#,##0\);_(* "-"??_);_(@_)</c:formatCode>
                <c:ptCount val="33"/>
                <c:pt idx="0">
                  <c:v>16000</c:v>
                </c:pt>
                <c:pt idx="1">
                  <c:v>16000</c:v>
                </c:pt>
                <c:pt idx="2">
                  <c:v>16000</c:v>
                </c:pt>
                <c:pt idx="3">
                  <c:v>16000</c:v>
                </c:pt>
                <c:pt idx="4">
                  <c:v>16000</c:v>
                </c:pt>
                <c:pt idx="5">
                  <c:v>16000</c:v>
                </c:pt>
                <c:pt idx="6">
                  <c:v>16000</c:v>
                </c:pt>
                <c:pt idx="7">
                  <c:v>16000</c:v>
                </c:pt>
                <c:pt idx="8">
                  <c:v>16000</c:v>
                </c:pt>
                <c:pt idx="9">
                  <c:v>16000</c:v>
                </c:pt>
                <c:pt idx="10">
                  <c:v>16000</c:v>
                </c:pt>
                <c:pt idx="11">
                  <c:v>16000</c:v>
                </c:pt>
                <c:pt idx="12">
                  <c:v>16000</c:v>
                </c:pt>
                <c:pt idx="13">
                  <c:v>16000</c:v>
                </c:pt>
                <c:pt idx="14">
                  <c:v>16000</c:v>
                </c:pt>
                <c:pt idx="15">
                  <c:v>16000</c:v>
                </c:pt>
                <c:pt idx="16">
                  <c:v>16000</c:v>
                </c:pt>
                <c:pt idx="17">
                  <c:v>16000</c:v>
                </c:pt>
                <c:pt idx="18">
                  <c:v>16000</c:v>
                </c:pt>
                <c:pt idx="19">
                  <c:v>16000</c:v>
                </c:pt>
                <c:pt idx="20">
                  <c:v>16000</c:v>
                </c:pt>
                <c:pt idx="21">
                  <c:v>16000</c:v>
                </c:pt>
                <c:pt idx="22">
                  <c:v>16000</c:v>
                </c:pt>
                <c:pt idx="23">
                  <c:v>16000</c:v>
                </c:pt>
                <c:pt idx="24">
                  <c:v>16000</c:v>
                </c:pt>
                <c:pt idx="25">
                  <c:v>16000</c:v>
                </c:pt>
                <c:pt idx="26">
                  <c:v>16000</c:v>
                </c:pt>
                <c:pt idx="27">
                  <c:v>16000</c:v>
                </c:pt>
                <c:pt idx="28">
                  <c:v>16000</c:v>
                </c:pt>
                <c:pt idx="29">
                  <c:v>16000</c:v>
                </c:pt>
                <c:pt idx="30">
                  <c:v>16000</c:v>
                </c:pt>
                <c:pt idx="31">
                  <c:v>16000</c:v>
                </c:pt>
                <c:pt idx="32">
                  <c:v>16000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8DBF-4433-94E9-5B8F0698DCD7}"/>
            </c:ext>
          </c:extLst>
        </c:ser>
        <c:ser>
          <c:idx val="8"/>
          <c:order val="2"/>
          <c:tx>
            <c:strRef>
              <c:f>'Chart PP- Tuần'!$Z$8</c:f>
              <c:strCache>
                <c:ptCount val="1"/>
                <c:pt idx="0">
                  <c:v>Giá PP thực tế mua trung bình</c:v>
                </c:pt>
              </c:strCache>
            </c:strRef>
          </c:tx>
          <c:spPr>
            <a:ln w="50800">
              <a:solidFill>
                <a:srgbClr val="FF3399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4.0861132222739127E-2"/>
                  <c:y val="3.63669061534211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8DBF-4433-94E9-5B8F0698DC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4DA2-4E62-8ECA-7B7DFAFFD79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8DBF-4433-94E9-5B8F0698DCD7}"/>
                </c:ext>
              </c:extLst>
            </c:dLbl>
            <c:dLbl>
              <c:idx val="3"/>
              <c:layout>
                <c:manualLayout>
                  <c:x val="-5.5091099739259006E-2"/>
                  <c:y val="3.36951837327197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8DBF-4433-94E9-5B8F0698DCD7}"/>
                </c:ext>
              </c:extLst>
            </c:dLbl>
            <c:dLbl>
              <c:idx val="5"/>
              <c:layout>
                <c:manualLayout>
                  <c:x val="-1.2058110993291068E-2"/>
                  <c:y val="3.12970087737750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DBF-4433-94E9-5B8F0698DC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8DBF-4433-94E9-5B8F0698DC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4DA2-4E62-8ECA-7B7DFAFFD79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4DA2-4E62-8ECA-7B7DFAFFD79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4DA2-4E62-8ECA-7B7DFAFFD79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DA2-4E62-8ECA-7B7DFAFFD79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4DA2-4E62-8ECA-7B7DFAFFD79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4DA2-4E62-8ECA-7B7DFAFFD79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4DA2-4E62-8ECA-7B7DFAFFD79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DA2-4E62-8ECA-7B7DFAFFD79D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4DA2-4E62-8ECA-7B7DFAFFD79D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DA2-4E62-8ECA-7B7DFAFFD79D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4DA2-4E62-8ECA-7B7DFAFFD79D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DA2-4E62-8ECA-7B7DFAFFD79D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4DA2-4E62-8ECA-7B7DFAFFD79D}"/>
                </c:ext>
              </c:extLst>
            </c:dLbl>
            <c:dLbl>
              <c:idx val="30"/>
              <c:layout>
                <c:manualLayout>
                  <c:x val="4.9682089395511656E-4"/>
                  <c:y val="4.35785035654966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DA2-4E62-8ECA-7B7DFAFFD7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>
                    <a:solidFill>
                      <a:srgbClr val="FF3399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PP- Tuần'!$AA$3:$BG$3</c:f>
              <c:strCache>
                <c:ptCount val="33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</c:strCache>
            </c:strRef>
          </c:cat>
          <c:val>
            <c:numRef>
              <c:f>'Chart PP- Tuần'!$AA$8:$BG$8</c:f>
              <c:numCache>
                <c:formatCode>_(* #,##0_);_(* \(#,##0\);_(* "-"??_);_(@_)</c:formatCode>
                <c:ptCount val="33"/>
                <c:pt idx="0">
                  <c:v>15756.954494291687</c:v>
                </c:pt>
                <c:pt idx="1">
                  <c:v>15913.348289399888</c:v>
                </c:pt>
                <c:pt idx="2">
                  <c:v>14862.719740634006</c:v>
                </c:pt>
                <c:pt idx="3">
                  <c:v>15432.37722808294</c:v>
                </c:pt>
                <c:pt idx="7">
                  <c:v>15920.135363790187</c:v>
                </c:pt>
                <c:pt idx="8">
                  <c:v>15534.328061731225</c:v>
                </c:pt>
                <c:pt idx="9">
                  <c:v>15429.43284103819</c:v>
                </c:pt>
                <c:pt idx="10">
                  <c:v>15715.491119810675</c:v>
                </c:pt>
                <c:pt idx="11">
                  <c:v>15416.287360987093</c:v>
                </c:pt>
                <c:pt idx="12">
                  <c:v>15255.335370152761</c:v>
                </c:pt>
                <c:pt idx="13">
                  <c:v>15921.4360842059</c:v>
                </c:pt>
                <c:pt idx="14">
                  <c:v>15754.020685547192</c:v>
                </c:pt>
                <c:pt idx="15">
                  <c:v>15830.912404727715</c:v>
                </c:pt>
                <c:pt idx="16">
                  <c:v>15433.526722061066</c:v>
                </c:pt>
                <c:pt idx="17">
                  <c:v>16000</c:v>
                </c:pt>
                <c:pt idx="18">
                  <c:v>15829.518512966572</c:v>
                </c:pt>
                <c:pt idx="19">
                  <c:v>15815.815105765769</c:v>
                </c:pt>
                <c:pt idx="20">
                  <c:v>15808.778997082929</c:v>
                </c:pt>
                <c:pt idx="21">
                  <c:v>15725.891143049863</c:v>
                </c:pt>
                <c:pt idx="22">
                  <c:v>16000</c:v>
                </c:pt>
                <c:pt idx="23">
                  <c:v>15717.655944553047</c:v>
                </c:pt>
                <c:pt idx="24">
                  <c:v>15808.752997601918</c:v>
                </c:pt>
                <c:pt idx="25">
                  <c:v>15499.943151910727</c:v>
                </c:pt>
                <c:pt idx="26">
                  <c:v>15602.369668246445</c:v>
                </c:pt>
                <c:pt idx="27">
                  <c:v>15749.951783992285</c:v>
                </c:pt>
                <c:pt idx="28">
                  <c:v>16000</c:v>
                </c:pt>
                <c:pt idx="30">
                  <c:v>16400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8DBF-4433-94E9-5B8F0698DCD7}"/>
            </c:ext>
          </c:extLst>
        </c:ser>
        <c:ser>
          <c:idx val="4"/>
          <c:order val="6"/>
          <c:tx>
            <c:strRef>
              <c:f>'04. PP- Tháng'!$AP$7</c:f>
              <c:strCache>
                <c:ptCount val="1"/>
                <c:pt idx="0">
                  <c:v>Giá PP ĐNA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PP- Tuần'!$AA$3:$BG$3</c:f>
              <c:strCache>
                <c:ptCount val="33"/>
                <c:pt idx="0">
                  <c:v> 1 </c:v>
                </c:pt>
                <c:pt idx="1">
                  <c:v> 2 </c:v>
                </c:pt>
                <c:pt idx="2">
                  <c:v> 3 </c:v>
                </c:pt>
                <c:pt idx="3">
                  <c:v> 4 </c:v>
                </c:pt>
                <c:pt idx="4">
                  <c:v> 5 </c:v>
                </c:pt>
                <c:pt idx="5">
                  <c:v> 6 </c:v>
                </c:pt>
                <c:pt idx="6">
                  <c:v> 7 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13 </c:v>
                </c:pt>
                <c:pt idx="13">
                  <c:v> 14 </c:v>
                </c:pt>
                <c:pt idx="14">
                  <c:v> 15 </c:v>
                </c:pt>
                <c:pt idx="15">
                  <c:v> 16 </c:v>
                </c:pt>
                <c:pt idx="16">
                  <c:v> 17 </c:v>
                </c:pt>
                <c:pt idx="17">
                  <c:v> 18 </c:v>
                </c:pt>
                <c:pt idx="18">
                  <c:v> 19 </c:v>
                </c:pt>
                <c:pt idx="19">
                  <c:v> 20 </c:v>
                </c:pt>
                <c:pt idx="20">
                  <c:v> 21 </c:v>
                </c:pt>
                <c:pt idx="21">
                  <c:v> 22 </c:v>
                </c:pt>
                <c:pt idx="22">
                  <c:v> 23 </c:v>
                </c:pt>
                <c:pt idx="23">
                  <c:v> 24 </c:v>
                </c:pt>
                <c:pt idx="24">
                  <c:v> 25 </c:v>
                </c:pt>
                <c:pt idx="25">
                  <c:v> 26 </c:v>
                </c:pt>
                <c:pt idx="26">
                  <c:v> 27 </c:v>
                </c:pt>
                <c:pt idx="27">
                  <c:v> 28 </c:v>
                </c:pt>
                <c:pt idx="28">
                  <c:v> 29 </c:v>
                </c:pt>
                <c:pt idx="29">
                  <c:v> 30 </c:v>
                </c:pt>
                <c:pt idx="30">
                  <c:v> 31 </c:v>
                </c:pt>
                <c:pt idx="31">
                  <c:v> 32 </c:v>
                </c:pt>
                <c:pt idx="32">
                  <c:v> 33 </c:v>
                </c:pt>
              </c:strCache>
            </c:strRef>
          </c:cat>
          <c:val>
            <c:numRef>
              <c:f>'04. PP- Tháng'!$AQ$7:$AY$7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9-8DBF-4433-94E9-5B8F0698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>
              <a:solidFill>
                <a:schemeClr val="bg1">
                  <a:lumMod val="85000"/>
                </a:schemeClr>
              </a:solidFill>
            </a:ln>
          </c:spPr>
        </c:dropLines>
        <c:marker val="1"/>
        <c:smooth val="0"/>
        <c:axId val="1126016031"/>
        <c:axId val="1125990239"/>
        <c:extLst/>
      </c:lineChart>
      <c:lineChart>
        <c:grouping val="standard"/>
        <c:varyColors val="0"/>
        <c:ser>
          <c:idx val="6"/>
          <c:order val="5"/>
          <c:tx>
            <c:strRef>
              <c:f>'Chart PP- Tuần'!$Z$10</c:f>
              <c:strCache>
                <c:ptCount val="1"/>
                <c:pt idx="0">
                  <c:v>% Keo chính phẩm so với PP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val>
            <c:numRef>
              <c:f>'Chart PP- Tuần'!$AA$10:$AM$10</c:f>
              <c:numCache>
                <c:formatCode>0%</c:formatCode>
                <c:ptCount val="13"/>
                <c:pt idx="0">
                  <c:v>0.43917499999999998</c:v>
                </c:pt>
                <c:pt idx="1">
                  <c:v>0.46712500000000001</c:v>
                </c:pt>
                <c:pt idx="2">
                  <c:v>0.47500624999999991</c:v>
                </c:pt>
                <c:pt idx="3">
                  <c:v>0.49511249999999996</c:v>
                </c:pt>
                <c:pt idx="4">
                  <c:v>0.52375000000000005</c:v>
                </c:pt>
                <c:pt idx="5">
                  <c:v>0.48347499999999993</c:v>
                </c:pt>
                <c:pt idx="6">
                  <c:v>0.48531249999999998</c:v>
                </c:pt>
                <c:pt idx="7">
                  <c:v>0.49327500000000007</c:v>
                </c:pt>
                <c:pt idx="8">
                  <c:v>0.50368749999999995</c:v>
                </c:pt>
                <c:pt idx="9">
                  <c:v>0.50246250000000015</c:v>
                </c:pt>
                <c:pt idx="10">
                  <c:v>0.50062499999999999</c:v>
                </c:pt>
                <c:pt idx="11">
                  <c:v>0.53562500000000002</c:v>
                </c:pt>
                <c:pt idx="12">
                  <c:v>0.53874999999999995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8DBF-4433-94E9-5B8F0698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>
              <a:solidFill>
                <a:schemeClr val="bg1">
                  <a:lumMod val="85000"/>
                </a:schemeClr>
              </a:solidFill>
            </a:ln>
          </c:spPr>
        </c:dropLines>
        <c:marker val="1"/>
        <c:smooth val="0"/>
        <c:axId val="1125146495"/>
        <c:axId val="1125145247"/>
        <c:extLst/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  <c:max val="3000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26016031"/>
        <c:crosses val="autoZero"/>
        <c:crossBetween val="between"/>
        <c:majorUnit val="5000"/>
      </c:valAx>
      <c:valAx>
        <c:axId val="1125145247"/>
        <c:scaling>
          <c:orientation val="minMax"/>
          <c:max val="1"/>
          <c:min val="0"/>
        </c:scaling>
        <c:delete val="1"/>
        <c:axPos val="r"/>
        <c:numFmt formatCode="0%" sourceLinked="0"/>
        <c:majorTickMark val="none"/>
        <c:minorTickMark val="none"/>
        <c:tickLblPos val="nextTo"/>
        <c:crossAx val="1125146495"/>
        <c:crosses val="max"/>
        <c:crossBetween val="between"/>
      </c:valAx>
      <c:catAx>
        <c:axId val="112514649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25145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FF339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5"/>
        <c:delete val="1"/>
      </c:legendEntry>
      <c:layout>
        <c:manualLayout>
          <c:xMode val="edge"/>
          <c:yMode val="edge"/>
          <c:x val="0.85473006637502857"/>
          <c:y val="0.16165878717033341"/>
          <c:w val="0.13809914438271059"/>
          <c:h val="0.508119439337510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MUA NGUYÊN LIỆU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PET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2023-2024-2025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0000F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914989112185714E-2"/>
          <c:y val="0.11281835460222644"/>
          <c:w val="0.83390394008558399"/>
          <c:h val="0.77698560955742602"/>
        </c:manualLayout>
      </c:layout>
      <c:lineChart>
        <c:grouping val="standard"/>
        <c:varyColors val="0"/>
        <c:ser>
          <c:idx val="11"/>
          <c:order val="0"/>
          <c:tx>
            <c:strRef>
              <c:f>'Chart mua PET'!$B$60</c:f>
              <c:strCache>
                <c:ptCount val="1"/>
                <c:pt idx="0">
                  <c:v>Vảy PET-A5.1</c:v>
                </c:pt>
              </c:strCache>
            </c:strRef>
          </c:tx>
          <c:spPr>
            <a:ln w="444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18"/>
              <c:layout>
                <c:manualLayout>
                  <c:x val="-1.5196599616702045E-2"/>
                  <c:y val="-3.08620689655172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AB-442F-A953-A716B42A7FE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mua PET'!$C$48:$AD$48</c:f>
              <c:strCache>
                <c:ptCount val="28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 T1.25 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</c:strCache>
            </c:strRef>
          </c:cat>
          <c:val>
            <c:numRef>
              <c:f>'Chart mua PET'!$C$60:$AD$60</c:f>
              <c:numCache>
                <c:formatCode>#,##0_ ;\-#,##0\ </c:formatCode>
                <c:ptCount val="28"/>
                <c:pt idx="0">
                  <c:v>17439.4869367479</c:v>
                </c:pt>
                <c:pt idx="1">
                  <c:v>17645.06592923859</c:v>
                </c:pt>
                <c:pt idx="2">
                  <c:v>17973.426193214265</c:v>
                </c:pt>
                <c:pt idx="3">
                  <c:v>17990.90990565269</c:v>
                </c:pt>
                <c:pt idx="4">
                  <c:v>18000</c:v>
                </c:pt>
                <c:pt idx="5">
                  <c:v>17169.676668595173</c:v>
                </c:pt>
                <c:pt idx="6">
                  <c:v>16000</c:v>
                </c:pt>
                <c:pt idx="7">
                  <c:v>16000</c:v>
                </c:pt>
                <c:pt idx="8">
                  <c:v>16512.641147663944</c:v>
                </c:pt>
                <c:pt idx="9">
                  <c:v>16986.563472149839</c:v>
                </c:pt>
                <c:pt idx="10">
                  <c:v>17463.277160096557</c:v>
                </c:pt>
                <c:pt idx="11">
                  <c:v>17515.85076498787</c:v>
                </c:pt>
                <c:pt idx="12">
                  <c:v>17984.850948699437</c:v>
                </c:pt>
                <c:pt idx="13">
                  <c:v>18548.936533799628</c:v>
                </c:pt>
                <c:pt idx="14">
                  <c:v>19187.722861119484</c:v>
                </c:pt>
                <c:pt idx="15" formatCode="_(* #,##0_);_(* \(#,##0\);_(* &quot;-&quot;??_);_(@_)">
                  <c:v>19300</c:v>
                </c:pt>
                <c:pt idx="16" formatCode="_(* #,##0_);_(* \(#,##0\);_(* &quot;-&quot;??_);_(@_)">
                  <c:v>19862.190901665035</c:v>
                </c:pt>
                <c:pt idx="17" formatCode="_(* #,##0_);_(* \(#,##0\);_(* &quot;-&quot;??_);_(@_)">
                  <c:v>19800</c:v>
                </c:pt>
                <c:pt idx="18" formatCode="_(* #,##0_);_(* \(#,##0\);_(* &quot;-&quot;??_);_(@_)">
                  <c:v>18300</c:v>
                </c:pt>
                <c:pt idx="19" formatCode="_(* #,##0_);_(* \(#,##0\);_(* &quot;-&quot;??_);_(@_)">
                  <c:v>18000</c:v>
                </c:pt>
                <c:pt idx="20" formatCode="_(* #,##0_);_(* \(#,##0\);_(* &quot;-&quot;??_);_(@_)">
                  <c:v>18300</c:v>
                </c:pt>
                <c:pt idx="21" formatCode="_(* #,##0_);_(* \(#,##0\);_(* &quot;-&quot;??_);_(@_)">
                  <c:v>18002.191596786055</c:v>
                </c:pt>
                <c:pt idx="22" formatCode="_(* #,##0_);_(* \(#,##0\);_(* &quot;-&quot;??_);_(@_)">
                  <c:v>18194.591833469989</c:v>
                </c:pt>
                <c:pt idx="23" formatCode="_(* #,##0_);_(* \(#,##0\);_(* &quot;-&quot;??_);_(@_)">
                  <c:v>18200</c:v>
                </c:pt>
                <c:pt idx="24" formatCode="_(* #,##0_);_(* \(#,##0\);_(* &quot;-&quot;??_);_(@_)">
                  <c:v>18200</c:v>
                </c:pt>
                <c:pt idx="25" formatCode="_(* #,##0_);_(* \(#,##0\);_(* &quot;-&quot;??_);_(@_)">
                  <c:v>18746.117798933101</c:v>
                </c:pt>
                <c:pt idx="26" formatCode="_(* #,##0_);_(* \(#,##0\);_(* &quot;-&quot;??_);_(@_)">
                  <c:v>19197.787365012809</c:v>
                </c:pt>
                <c:pt idx="27" formatCode="_(* #,##0_);_(* \(#,##0\);_(* &quot;-&quot;??_);_(@_)">
                  <c:v>19917.064728908575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A61-4F54-B38E-7CCA1B5B23E7}"/>
            </c:ext>
          </c:extLst>
        </c:ser>
        <c:ser>
          <c:idx val="2"/>
          <c:order val="3"/>
          <c:tx>
            <c:strRef>
              <c:f>'Chart mua PET'!$B$50</c:f>
              <c:strCache>
                <c:ptCount val="1"/>
                <c:pt idx="0">
                  <c:v>Chai B1</c:v>
                </c:pt>
              </c:strCache>
            </c:strRef>
          </c:tx>
          <c:spPr>
            <a:ln w="444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12"/>
              <c:layout>
                <c:manualLayout>
                  <c:x val="-2.1087375987806169E-2"/>
                  <c:y val="1.93426554439315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90-4DCA-A3B7-CDE6D56F3702}"/>
                </c:ext>
              </c:extLst>
            </c:dLbl>
            <c:dLbl>
              <c:idx val="13"/>
              <c:layout>
                <c:manualLayout>
                  <c:x val="-2.4549198365772688E-2"/>
                  <c:y val="2.82925604127070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B5-4455-AF1A-2FDFAC1F636B}"/>
                </c:ext>
              </c:extLst>
            </c:dLbl>
            <c:dLbl>
              <c:idx val="14"/>
              <c:layout>
                <c:manualLayout>
                  <c:x val="-2.2746818558692272E-2"/>
                  <c:y val="2.27519685039370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B9B-48AB-9E00-761A32E9671C}"/>
                </c:ext>
              </c:extLst>
            </c:dLbl>
            <c:dLbl>
              <c:idx val="15"/>
              <c:layout>
                <c:manualLayout>
                  <c:x val="-2.1317174246147493E-2"/>
                  <c:y val="2.31201466196035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AF-40E4-9DB4-82407867F483}"/>
                </c:ext>
              </c:extLst>
            </c:dLbl>
            <c:dLbl>
              <c:idx val="16"/>
              <c:layout>
                <c:manualLayout>
                  <c:x val="-2.5059975985674079E-2"/>
                  <c:y val="1.60691012761335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070-434E-A83C-CD58C22D9FA0}"/>
                </c:ext>
              </c:extLst>
            </c:dLbl>
            <c:dLbl>
              <c:idx val="17"/>
              <c:layout>
                <c:manualLayout>
                  <c:x val="-2.6594049329228504E-2"/>
                  <c:y val="3.25862068965517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5C-43A7-86C8-09D6879196B4}"/>
                </c:ext>
              </c:extLst>
            </c:dLbl>
            <c:dLbl>
              <c:idx val="18"/>
              <c:layout>
                <c:manualLayout>
                  <c:x val="-2.9357067441356129E-2"/>
                  <c:y val="2.39655172413793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5C-43A7-86C8-09D6879196B4}"/>
                </c:ext>
              </c:extLst>
            </c:dLbl>
            <c:dLbl>
              <c:idx val="20"/>
              <c:layout>
                <c:manualLayout>
                  <c:x val="-1.3342549195320028E-2"/>
                  <c:y val="3.13727939180016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070-434E-A83C-CD58C22D9FA0}"/>
                </c:ext>
              </c:extLst>
            </c:dLbl>
            <c:dLbl>
              <c:idx val="21"/>
              <c:layout>
                <c:manualLayout>
                  <c:x val="-1.306717201615256E-2"/>
                  <c:y val="1.2118381754004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070-434E-A83C-CD58C22D9FA0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070-434E-A83C-CD58C22D9FA0}"/>
                </c:ext>
              </c:extLst>
            </c:dLbl>
            <c:dLbl>
              <c:idx val="23"/>
              <c:layout>
                <c:manualLayout>
                  <c:x val="-1.8131599289273319E-2"/>
                  <c:y val="1.9207439587292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070-434E-A83C-CD58C22D9FA0}"/>
                </c:ext>
              </c:extLst>
            </c:dLbl>
            <c:dLbl>
              <c:idx val="24"/>
              <c:layout>
                <c:manualLayout>
                  <c:x val="-1.8665275149828464E-2"/>
                  <c:y val="1.49884604941623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070-434E-A83C-CD58C22D9FA0}"/>
                </c:ext>
              </c:extLst>
            </c:dLbl>
            <c:dLbl>
              <c:idx val="25"/>
              <c:layout>
                <c:manualLayout>
                  <c:x val="-3.9634570904270696E-3"/>
                  <c:y val="6.726389613345473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070-434E-A83C-CD58C22D9FA0}"/>
                </c:ext>
              </c:extLst>
            </c:dLbl>
            <c:dLbl>
              <c:idx val="26"/>
              <c:layout>
                <c:manualLayout>
                  <c:x val="-1.2372006201806363E-2"/>
                  <c:y val="-1.8860877684407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070-434E-A83C-CD58C22D9FA0}"/>
                </c:ext>
              </c:extLst>
            </c:dLbl>
            <c:dLbl>
              <c:idx val="27"/>
              <c:layout>
                <c:manualLayout>
                  <c:x val="-6.7740086869462019E-3"/>
                  <c:y val="1.47525676937442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070-434E-A83C-CD58C22D9F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C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mua PET'!$C$48:$AD$48</c:f>
              <c:strCache>
                <c:ptCount val="28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 T1.25 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</c:strCache>
            </c:strRef>
          </c:cat>
          <c:val>
            <c:numRef>
              <c:f>'Chart mua PET'!$C$50:$AD$50</c:f>
              <c:numCache>
                <c:formatCode>#,##0_ ;\-#,##0\ </c:formatCode>
                <c:ptCount val="28"/>
                <c:pt idx="0">
                  <c:v>14486.456197440659</c:v>
                </c:pt>
                <c:pt idx="1">
                  <c:v>14337.016338214797</c:v>
                </c:pt>
                <c:pt idx="2">
                  <c:v>15026.1244163548</c:v>
                </c:pt>
                <c:pt idx="3">
                  <c:v>14967.788142213756</c:v>
                </c:pt>
                <c:pt idx="4">
                  <c:v>14928.983739547253</c:v>
                </c:pt>
                <c:pt idx="5">
                  <c:v>13867.306020348295</c:v>
                </c:pt>
                <c:pt idx="6">
                  <c:v>13867.306020348295</c:v>
                </c:pt>
                <c:pt idx="7">
                  <c:v>12977.363616770701</c:v>
                </c:pt>
                <c:pt idx="8">
                  <c:v>13575.725741772436</c:v>
                </c:pt>
                <c:pt idx="9">
                  <c:v>14413.010778809772</c:v>
                </c:pt>
                <c:pt idx="10">
                  <c:v>14972.882203326792</c:v>
                </c:pt>
                <c:pt idx="11">
                  <c:v>16047.219742963362</c:v>
                </c:pt>
                <c:pt idx="12">
                  <c:v>16099.441401013357</c:v>
                </c:pt>
                <c:pt idx="13">
                  <c:v>16332.331012743272</c:v>
                </c:pt>
                <c:pt idx="14">
                  <c:v>16610.847576035299</c:v>
                </c:pt>
                <c:pt idx="15" formatCode="_(* #,##0_);_(* \(#,##0\);_(* &quot;-&quot;??_);_(@_)">
                  <c:v>17424.101140297877</c:v>
                </c:pt>
                <c:pt idx="16" formatCode="_(* #,##0_);_(* \(#,##0\);_(* &quot;-&quot;??_);_(@_)">
                  <c:v>17263.632977783622</c:v>
                </c:pt>
                <c:pt idx="17" formatCode="_(* #,##0_);_(* \(#,##0\);_(* &quot;-&quot;??_);_(@_)">
                  <c:v>17500</c:v>
                </c:pt>
                <c:pt idx="18" formatCode="_(* #,##0_);_(* \(#,##0\);_(* &quot;-&quot;??_);_(@_)">
                  <c:v>16000</c:v>
                </c:pt>
                <c:pt idx="19" formatCode="_(* #,##0_);_(* \(#,##0\);_(* &quot;-&quot;??_);_(@_)">
                  <c:v>16527.438994347231</c:v>
                </c:pt>
                <c:pt idx="20" formatCode="_(* #,##0_);_(* \(#,##0\);_(* &quot;-&quot;??_);_(@_)">
                  <c:v>17591.063191411195</c:v>
                </c:pt>
                <c:pt idx="21" formatCode="_(* #,##0_);_(* \(#,##0\);_(* &quot;-&quot;??_);_(@_)">
                  <c:v>16991.396455607519</c:v>
                </c:pt>
                <c:pt idx="22" formatCode="_(* #,##0_);_(* \(#,##0\);_(* &quot;-&quot;??_);_(@_)">
                  <c:v>17312.462454629207</c:v>
                </c:pt>
                <c:pt idx="23" formatCode="_(* #,##0_);_(* \(#,##0\);_(* &quot;-&quot;??_);_(@_)">
                  <c:v>17291.335732896798</c:v>
                </c:pt>
                <c:pt idx="24" formatCode="_(* #,##0_);_(* \(#,##0\);_(* &quot;-&quot;??_);_(@_)">
                  <c:v>17345.810823818952</c:v>
                </c:pt>
                <c:pt idx="25" formatCode="_(* #,##0_);_(* \(#,##0\);_(* &quot;-&quot;??_);_(@_)">
                  <c:v>17386.588449020193</c:v>
                </c:pt>
                <c:pt idx="26" formatCode="_(* #,##0_);_(* \(#,##0\);_(* &quot;-&quot;??_);_(@_)">
                  <c:v>18223.779017738947</c:v>
                </c:pt>
                <c:pt idx="27" formatCode="_(* #,##0_);_(* \(#,##0\);_(* &quot;-&quot;??_);_(@_)">
                  <c:v>18255.804058905182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61-4F54-B38E-7CCA1B5B23E7}"/>
            </c:ext>
          </c:extLst>
        </c:ser>
        <c:ser>
          <c:idx val="0"/>
          <c:order val="10"/>
          <c:tx>
            <c:strRef>
              <c:f>'Chart mua PET'!$A$52</c:f>
              <c:strCache>
                <c:ptCount val="1"/>
                <c:pt idx="0">
                  <c:v>Tuyển xô</c:v>
                </c:pt>
              </c:strCache>
            </c:strRef>
          </c:tx>
          <c:spPr>
            <a:ln w="444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7030A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'Chart mua PET'!$C$52:$AD$52</c:f>
              <c:numCache>
                <c:formatCode>#,##0_ ;\-#,##0\ </c:formatCode>
                <c:ptCount val="28"/>
                <c:pt idx="24" formatCode="_(* #,##0_);_(* \(#,##0\);_(* &quot;-&quot;??_);_(@_)">
                  <c:v>15391.180174572615</c:v>
                </c:pt>
                <c:pt idx="25" formatCode="_(* #,##0_);_(* \(#,##0\);_(* &quot;-&quot;??_);_(@_)">
                  <c:v>15570.497125494956</c:v>
                </c:pt>
                <c:pt idx="26" formatCode="_(* #,##0_);_(* \(#,##0\);_(* &quot;-&quot;??_);_(@_)">
                  <c:v>16077.80605131712</c:v>
                </c:pt>
                <c:pt idx="27" formatCode="_(* #,##0_);_(* \(#,##0\);_(* &quot;-&quot;??_);_(@_)">
                  <c:v>16000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5C-43A7-86C8-09D6879196B4}"/>
            </c:ext>
          </c:extLst>
        </c:ser>
        <c:ser>
          <c:idx val="1"/>
          <c:order val="11"/>
          <c:tx>
            <c:strRef>
              <c:f>'Chart mua PET'!$B$49</c:f>
              <c:strCache>
                <c:ptCount val="1"/>
                <c:pt idx="0">
                  <c:v>Chai B0</c:v>
                </c:pt>
              </c:strCache>
            </c:strRef>
          </c:tx>
          <c:spPr>
            <a:ln w="444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4"/>
              <c:layout>
                <c:manualLayout>
                  <c:x val="-2.0494686846706668E-2"/>
                  <c:y val="-2.05172413793103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5C-43A7-86C8-09D6879196B4}"/>
                </c:ext>
              </c:extLst>
            </c:dLbl>
            <c:dLbl>
              <c:idx val="16"/>
              <c:layout>
                <c:manualLayout>
                  <c:x val="-6.5621680163031118E-3"/>
                  <c:y val="-1.8793103448275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AB-442F-A953-A716B42A7FE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070-434E-A83C-CD58C22D9FA0}"/>
                </c:ext>
              </c:extLst>
            </c:dLbl>
            <c:dLbl>
              <c:idx val="27"/>
              <c:layout>
                <c:manualLayout>
                  <c:x val="-2.5212540273164791E-2"/>
                  <c:y val="-2.05172413793103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AB-442F-A953-A716B42A7F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mua PET'!$C$48:$AD$48</c:f>
              <c:strCache>
                <c:ptCount val="28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 T1.25 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</c:strCache>
            </c:strRef>
          </c:cat>
          <c:val>
            <c:numRef>
              <c:f>'Chart mua PET'!$C$49:$AD$49</c:f>
              <c:numCache>
                <c:formatCode>#,##0_ ;\-#,##0\ </c:formatCode>
                <c:ptCount val="28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 formatCode="_(* #,##0_);_(* \(#,##0\);_(* &quot;-&quot;??_);_(@_)">
                  <c:v>12500</c:v>
                </c:pt>
                <c:pt idx="16" formatCode="_(* #,##0_);_(* \(#,##0\);_(* &quot;-&quot;??_);_(@_)">
                  <c:v>13000</c:v>
                </c:pt>
                <c:pt idx="17" formatCode="_(* #,##0_);_(* \(#,##0\);_(* &quot;-&quot;??_);_(@_)">
                  <c:v>13000</c:v>
                </c:pt>
                <c:pt idx="18" formatCode="_(* #,##0_);_(* \(#,##0\);_(* &quot;-&quot;??_);_(@_)">
                  <c:v>11500</c:v>
                </c:pt>
                <c:pt idx="19" formatCode="_(* #,##0_);_(* \(#,##0\);_(* &quot;-&quot;??_);_(@_)">
                  <c:v>11449.41</c:v>
                </c:pt>
                <c:pt idx="20" formatCode="_(* #,##0_);_(* \(#,##0\);_(* &quot;-&quot;??_);_(@_)">
                  <c:v>11668.66</c:v>
                </c:pt>
                <c:pt idx="21" formatCode="_(* #,##0_);_(* \(#,##0\);_(* &quot;-&quot;??_);_(@_)">
                  <c:v>11469.02</c:v>
                </c:pt>
                <c:pt idx="22" formatCode="_(* #,##0_);_(* \(#,##0\);_(* &quot;-&quot;??_);_(@_)">
                  <c:v>12047.76</c:v>
                </c:pt>
                <c:pt idx="23" formatCode="_(* #,##0_);_(* \(#,##0\);_(* &quot;-&quot;??_);_(@_)">
                  <c:v>11779</c:v>
                </c:pt>
                <c:pt idx="24" formatCode="_(* #,##0_);_(* \(#,##0\);_(* &quot;-&quot;??_);_(@_)">
                  <c:v>12089.892444643825</c:v>
                </c:pt>
                <c:pt idx="25" formatCode="_(* #,##0_);_(* \(#,##0\);_(* &quot;-&quot;??_);_(@_)">
                  <c:v>12125.1402204693</c:v>
                </c:pt>
                <c:pt idx="26" formatCode="_(* #,##0_);_(* \(#,##0\);_(* &quot;-&quot;??_);_(@_)">
                  <c:v>12552.367759875062</c:v>
                </c:pt>
                <c:pt idx="27" formatCode="_(* #,##0_);_(* \(#,##0\);_(* &quot;-&quot;??_);_(@_)">
                  <c:v>13500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61-4F54-B38E-7CCA1B5B23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243439"/>
        <c:axId val="696236239"/>
        <c:extLst>
          <c:ext xmlns:c15="http://schemas.microsoft.com/office/drawing/2012/chart" uri="{02D57815-91ED-43cb-92C2-25804820EDAC}">
            <c15:filteredLineSeries>
              <c15:ser>
                <c:idx val="12"/>
                <c:order val="1"/>
                <c:tx>
                  <c:strRef>
                    <c:extLst>
                      <c:ext uri="{02D57815-91ED-43cb-92C2-25804820EDAC}">
                        <c15:formulaRef>
                          <c15:sqref>'Chart mua PET'!$B$61</c15:sqref>
                        </c15:formulaRef>
                      </c:ext>
                    </c:extLst>
                    <c:strCache>
                      <c:ptCount val="1"/>
                      <c:pt idx="0">
                        <c:v>Vảy PET-A5.2</c:v>
                      </c:pt>
                    </c:strCache>
                  </c:strRef>
                </c:tx>
                <c:spPr>
                  <a:ln w="444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dLbls>
                  <c:dLbl>
                    <c:idx val="12"/>
                    <c:layout>
                      <c:manualLayout>
                        <c:x val="-2.7590102322347983E-2"/>
                        <c:y val="3.1271397006683667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A-8070-434E-A83C-CD58C22D9FA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accent1">
                              <a:lumMod val="60000"/>
                              <a:lumOff val="40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b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'Chart mua PET'!$C$48:$AD$48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'Chart mua PET'!$C$61:$Q$61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16955.378703445713</c:v>
                      </c:pt>
                      <c:pt idx="1">
                        <c:v>17082.559186604507</c:v>
                      </c:pt>
                      <c:pt idx="2">
                        <c:v>17500</c:v>
                      </c:pt>
                      <c:pt idx="3">
                        <c:v>17500</c:v>
                      </c:pt>
                      <c:pt idx="4">
                        <c:v>17500</c:v>
                      </c:pt>
                      <c:pt idx="5">
                        <c:v>16603.494647053703</c:v>
                      </c:pt>
                      <c:pt idx="6">
                        <c:v>15500</c:v>
                      </c:pt>
                      <c:pt idx="7">
                        <c:v>15500</c:v>
                      </c:pt>
                      <c:pt idx="8">
                        <c:v>16000</c:v>
                      </c:pt>
                      <c:pt idx="9">
                        <c:v>16000</c:v>
                      </c:pt>
                      <c:pt idx="10">
                        <c:v>16726.574166052487</c:v>
                      </c:pt>
                      <c:pt idx="11">
                        <c:v>17000</c:v>
                      </c:pt>
                      <c:pt idx="12">
                        <c:v>17476.901785778588</c:v>
                      </c:pt>
                      <c:pt idx="13">
                        <c:v>18000</c:v>
                      </c:pt>
                      <c:pt idx="14">
                        <c:v>18430.84712917127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7A61-4F54-B38E-7CCA1B5B23E7}"/>
                  </c:ext>
                </c:extLst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PET'!$B$51</c15:sqref>
                        </c15:formulaRef>
                      </c:ext>
                    </c:extLst>
                    <c:strCache>
                      <c:ptCount val="1"/>
                      <c:pt idx="0">
                        <c:v>Chai B1 KPL</c:v>
                      </c:pt>
                    </c:strCache>
                  </c:strRef>
                </c:tx>
                <c:spPr>
                  <a:ln w="444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dLbl>
                    <c:idx val="12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B-8070-434E-A83C-CD58C22D9FA0}"/>
                      </c:ext>
                    </c:extLst>
                  </c:dLbl>
                  <c:dLbl>
                    <c:idx val="1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C-8070-434E-A83C-CD58C22D9FA0}"/>
                      </c:ext>
                    </c:extLst>
                  </c:dLbl>
                  <c:dLbl>
                    <c:idx val="14"/>
                    <c:layout>
                      <c:manualLayout>
                        <c:x val="-2.6486498229454064E-2"/>
                        <c:y val="-2.5533525996283085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D-8070-434E-A83C-CD58C22D9FA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rgbClr val="7030A0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PET'!$C$48:$AD$48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PET'!$C$51:$AD$51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19" formatCode="_(* #,##0_);_(* \(#,##0\);_(* &quot;-&quot;??_);_(@_)">
                        <c:v>16531.009620351346</c:v>
                      </c:pt>
                      <c:pt idx="20" formatCode="_(* #,##0_);_(* \(#,##0\);_(* &quot;-&quot;??_);_(@_)">
                        <c:v>15736.354964174043</c:v>
                      </c:pt>
                      <c:pt idx="21" formatCode="_(* #,##0_);_(* \(#,##0\);_(* &quot;-&quot;??_);_(@_)">
                        <c:v>15142.877524222948</c:v>
                      </c:pt>
                      <c:pt idx="22" formatCode="_(* #,##0_);_(* \(#,##0\);_(* &quot;-&quot;??_);_(@_)">
                        <c:v>15388.660011701764</c:v>
                      </c:pt>
                      <c:pt idx="23" formatCode="_(* #,##0_);_(* \(#,##0\);_(* &quot;-&quot;??_);_(@_)">
                        <c:v>15426.978928616752</c:v>
                      </c:pt>
                      <c:pt idx="24" formatCode="_(* #,##0_);_(* \(#,##0\);_(* &quot;-&quot;??_);_(@_)">
                        <c:v>15758.759798976707</c:v>
                      </c:pt>
                      <c:pt idx="25" formatCode="_(* #,##0_);_(* \(#,##0\);_(* &quot;-&quot;??_);_(@_)">
                        <c:v>16078.36418797298</c:v>
                      </c:pt>
                      <c:pt idx="26" formatCode="_(* #,##0_);_(* \(#,##0\);_(* &quot;-&quot;??_);_(@_)">
                        <c:v>16453.862940114985</c:v>
                      </c:pt>
                      <c:pt idx="27" formatCode="_(* #,##0_);_(* \(#,##0\);_(* &quot;-&quot;??_);_(@_)">
                        <c:v>16500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61-4F54-B38E-7CCA1B5B23E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PET'!$B$53</c15:sqref>
                        </c15:formulaRef>
                      </c:ext>
                    </c:extLst>
                    <c:strCache>
                      <c:ptCount val="1"/>
                      <c:pt idx="0">
                        <c:v>Chai B2.1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PET'!$C$48:$AD$48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PET'!$C$53:$Q$53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10500</c:v>
                      </c:pt>
                      <c:pt idx="1">
                        <c:v>10500</c:v>
                      </c:pt>
                      <c:pt idx="2">
                        <c:v>11000</c:v>
                      </c:pt>
                      <c:pt idx="3">
                        <c:v>11000</c:v>
                      </c:pt>
                      <c:pt idx="4">
                        <c:v>11000.245754121759</c:v>
                      </c:pt>
                      <c:pt idx="5">
                        <c:v>9980.5578196131446</c:v>
                      </c:pt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9394.7875672636728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61-4F54-B38E-7CCA1B5B23E7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PET'!$B$54</c15:sqref>
                        </c15:formulaRef>
                      </c:ext>
                    </c:extLst>
                    <c:strCache>
                      <c:ptCount val="1"/>
                      <c:pt idx="0">
                        <c:v>Chai B2.2</c:v>
                      </c:pt>
                    </c:strCache>
                  </c:strRef>
                </c:tx>
                <c:spPr>
                  <a:ln w="44450" cap="rnd">
                    <a:solidFill>
                      <a:srgbClr val="FF33CC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dLbl>
                    <c:idx val="12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E-8070-434E-A83C-CD58C22D9FA0}"/>
                      </c:ext>
                    </c:extLst>
                  </c:dLbl>
                  <c:dLbl>
                    <c:idx val="1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0-0B9B-48AB-9E00-761A32E9671C}"/>
                      </c:ext>
                    </c:extLst>
                  </c:dLbl>
                  <c:dLbl>
                    <c:idx val="18"/>
                    <c:layout>
                      <c:manualLayout>
                        <c:x val="-1.368444293298814E-2"/>
                        <c:y val="-4.2515484871590528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F-8070-434E-A83C-CD58C22D9FA0}"/>
                      </c:ext>
                    </c:extLst>
                  </c:dLbl>
                  <c:dLbl>
                    <c:idx val="23"/>
                    <c:layout>
                      <c:manualLayout>
                        <c:x val="-4.3606135332982084E-2"/>
                        <c:y val="-2.9201680672268908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0-8070-434E-A83C-CD58C22D9FA0}"/>
                      </c:ext>
                    </c:extLst>
                  </c:dLbl>
                  <c:dLbl>
                    <c:idx val="25"/>
                    <c:layout>
                      <c:manualLayout>
                        <c:x val="-2.6949149204751285E-3"/>
                        <c:y val="9.6135721017906947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1-8070-434E-A83C-CD58C22D9FA0}"/>
                      </c:ext>
                    </c:extLst>
                  </c:dLbl>
                  <c:dLbl>
                    <c:idx val="26"/>
                    <c:layout>
                      <c:manualLayout>
                        <c:x val="-1.1767152565273609E-2"/>
                        <c:y val="-2.7824463118580833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2-8070-434E-A83C-CD58C22D9FA0}"/>
                      </c:ext>
                    </c:extLst>
                  </c:dLbl>
                  <c:dLbl>
                    <c:idx val="27"/>
                    <c:layout>
                      <c:manualLayout>
                        <c:x val="-7.677209845205678E-3"/>
                        <c:y val="-1.8487394957983263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3-8070-434E-A83C-CD58C22D9FA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rgbClr val="FF33CC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PET'!$C$48:$AD$48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PET'!$C$54:$AD$54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10">
                        <c:v>12500</c:v>
                      </c:pt>
                      <c:pt idx="11">
                        <c:v>12500</c:v>
                      </c:pt>
                      <c:pt idx="12">
                        <c:v>13000</c:v>
                      </c:pt>
                      <c:pt idx="13">
                        <c:v>13000</c:v>
                      </c:pt>
                      <c:pt idx="14">
                        <c:v>13000</c:v>
                      </c:pt>
                      <c:pt idx="15" formatCode="_(* #,##0_);_(* \(#,##0\);_(* &quot;-&quot;??_);_(@_)">
                        <c:v>13000</c:v>
                      </c:pt>
                      <c:pt idx="16" formatCode="_(* #,##0_);_(* \(#,##0\);_(* &quot;-&quot;??_);_(@_)">
                        <c:v>13500</c:v>
                      </c:pt>
                      <c:pt idx="17" formatCode="_(* #,##0_);_(* \(#,##0\);_(* &quot;-&quot;??_);_(@_)">
                        <c:v>15000</c:v>
                      </c:pt>
                      <c:pt idx="18" formatCode="_(* #,##0_);_(* \(#,##0\);_(* &quot;-&quot;??_);_(@_)">
                        <c:v>12000</c:v>
                      </c:pt>
                      <c:pt idx="19" formatCode="_(* #,##0_);_(* \(#,##0\);_(* &quot;-&quot;??_);_(@_)">
                        <c:v>11996.599943004825</c:v>
                      </c:pt>
                      <c:pt idx="20" formatCode="_(* #,##0_);_(* \(#,##0\);_(* &quot;-&quot;??_);_(@_)">
                        <c:v>14000</c:v>
                      </c:pt>
                      <c:pt idx="21" formatCode="_(* #,##0_);_(* \(#,##0\);_(* &quot;-&quot;??_);_(@_)">
                        <c:v>13700</c:v>
                      </c:pt>
                      <c:pt idx="22" formatCode="_(* #,##0_);_(* \(#,##0\);_(* &quot;-&quot;??_);_(@_)">
                        <c:v>13909.495533200905</c:v>
                      </c:pt>
                      <c:pt idx="23" formatCode="_(* #,##0_);_(* \(#,##0\);_(* &quot;-&quot;??_);_(@_)">
                        <c:v>13991.675615308621</c:v>
                      </c:pt>
                      <c:pt idx="24" formatCode="_(* #,##0_);_(* \(#,##0\);_(* &quot;-&quot;??_);_(@_)">
                        <c:v>15469.628043102301</c:v>
                      </c:pt>
                      <c:pt idx="25" formatCode="_(* #,##0_);_(* \(#,##0\);_(* &quot;-&quot;??_);_(@_)">
                        <c:v>16866.231983166756</c:v>
                      </c:pt>
                      <c:pt idx="26" formatCode="_(* #,##0_);_(* \(#,##0\);_(* &quot;-&quot;??_);_(@_)">
                        <c:v>17274.018343481202</c:v>
                      </c:pt>
                      <c:pt idx="27" formatCode="_(* #,##0_);_(* \(#,##0\);_(* &quot;-&quot;??_);_(@_)">
                        <c:v>18147.910956148586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A61-4F54-B38E-7CCA1B5B23E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PET'!$B$55</c15:sqref>
                        </c15:formulaRef>
                      </c:ext>
                    </c:extLst>
                    <c:strCache>
                      <c:ptCount val="1"/>
                      <c:pt idx="0">
                        <c:v>Chai B3</c:v>
                      </c:pt>
                    </c:strCache>
                  </c:strRef>
                </c:tx>
                <c:spPr>
                  <a:ln w="44450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dLbl>
                    <c:idx val="12"/>
                    <c:layout>
                      <c:manualLayout>
                        <c:x val="-2.2072081857878467E-2"/>
                        <c:y val="3.698097780645569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4-8070-434E-A83C-CD58C22D9FA0}"/>
                      </c:ext>
                    </c:extLst>
                  </c:dLbl>
                  <c:dLbl>
                    <c:idx val="13"/>
                    <c:layout>
                      <c:manualLayout>
                        <c:x val="-2.3175685950772306E-2"/>
                        <c:y val="3.414464768775685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00-A8B5-4455-AF1A-2FDFAC1F636B}"/>
                      </c:ext>
                    </c:extLst>
                  </c:dLbl>
                  <c:dLbl>
                    <c:idx val="14"/>
                    <c:layout>
                      <c:manualLayout>
                        <c:x val="-2.6486498229454064E-2"/>
                        <c:y val="2.926882937076560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8070-434E-A83C-CD58C22D9FA0}"/>
                      </c:ext>
                    </c:extLst>
                  </c:dLbl>
                  <c:dLbl>
                    <c:idx val="15"/>
                    <c:layout>
                      <c:manualLayout>
                        <c:x val="-2.6017509938954183E-2"/>
                        <c:y val="3.8987860125736656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6-8070-434E-A83C-CD58C22D9FA0}"/>
                      </c:ext>
                    </c:extLst>
                  </c:dLbl>
                  <c:dLbl>
                    <c:idx val="20"/>
                    <c:layout>
                      <c:manualLayout>
                        <c:x val="-6.2789347988438993E-2"/>
                        <c:y val="-1.869593262381374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8070-434E-A83C-CD58C22D9FA0}"/>
                      </c:ext>
                    </c:extLst>
                  </c:dLbl>
                  <c:dLbl>
                    <c:idx val="21"/>
                    <c:layout>
                      <c:manualLayout>
                        <c:x val="-2.4272897282519704E-2"/>
                        <c:y val="-1.6456511091947634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8-8070-434E-A83C-CD58C22D9FA0}"/>
                      </c:ext>
                    </c:extLst>
                  </c:dLbl>
                  <c:dLbl>
                    <c:idx val="22"/>
                    <c:layout>
                      <c:manualLayout>
                        <c:x val="-3.967924850726205E-3"/>
                        <c:y val="-9.1270428211681822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8070-434E-A83C-CD58C22D9FA0}"/>
                      </c:ext>
                    </c:extLst>
                  </c:dLbl>
                  <c:dLbl>
                    <c:idx val="23"/>
                    <c:layout>
                      <c:manualLayout>
                        <c:x val="-1.3424277948534446E-2"/>
                        <c:y val="-2.1090043458214826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A-8070-434E-A83C-CD58C22D9FA0}"/>
                      </c:ext>
                    </c:extLst>
                  </c:dLbl>
                  <c:dLbl>
                    <c:idx val="25"/>
                    <c:layout>
                      <c:manualLayout>
                        <c:x val="-5.6562726982596748E-2"/>
                        <c:y val="-1.6965127238454288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B-8070-434E-A83C-CD58C22D9FA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rgbClr val="FF0000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PET'!$C$48:$AD$48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PET'!$C$55:$AD$55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0">
                        <c:v>14465.460942178455</c:v>
                      </c:pt>
                      <c:pt idx="1">
                        <c:v>14509.576053349499</c:v>
                      </c:pt>
                      <c:pt idx="2">
                        <c:v>15025.379353965638</c:v>
                      </c:pt>
                      <c:pt idx="3">
                        <c:v>14910.678301970647</c:v>
                      </c:pt>
                      <c:pt idx="4">
                        <c:v>14831.035909967355</c:v>
                      </c:pt>
                      <c:pt idx="5">
                        <c:v>14808.45006473676</c:v>
                      </c:pt>
                      <c:pt idx="6">
                        <c:v>14019.277042690601</c:v>
                      </c:pt>
                      <c:pt idx="7">
                        <c:v>14479.395488959201</c:v>
                      </c:pt>
                      <c:pt idx="8">
                        <c:v>14998.538825334661</c:v>
                      </c:pt>
                      <c:pt idx="9">
                        <c:v>14535.256313245962</c:v>
                      </c:pt>
                      <c:pt idx="10">
                        <c:v>14855.14784201781</c:v>
                      </c:pt>
                      <c:pt idx="11">
                        <c:v>15392.891160782321</c:v>
                      </c:pt>
                      <c:pt idx="12">
                        <c:v>15365.225970719288</c:v>
                      </c:pt>
                      <c:pt idx="13">
                        <c:v>15345.865349432857</c:v>
                      </c:pt>
                      <c:pt idx="14">
                        <c:v>15465.2092644124</c:v>
                      </c:pt>
                      <c:pt idx="15" formatCode="_(* #,##0_);_(* \(#,##0\);_(* &quot;-&quot;??_);_(@_)">
                        <c:v>16247.50430292599</c:v>
                      </c:pt>
                      <c:pt idx="16" formatCode="_(* #,##0_);_(* \(#,##0\);_(* &quot;-&quot;??_);_(@_)">
                        <c:v>16000</c:v>
                      </c:pt>
                      <c:pt idx="20" formatCode="_(* #,##0_);_(* \(#,##0\);_(* &quot;-&quot;??_);_(@_)">
                        <c:v>16000</c:v>
                      </c:pt>
                      <c:pt idx="21" formatCode="_(* #,##0_);_(* \(#,##0\);_(* &quot;-&quot;??_);_(@_)">
                        <c:v>16447.587409896623</c:v>
                      </c:pt>
                      <c:pt idx="22" formatCode="_(* #,##0_);_(* \(#,##0\);_(* &quot;-&quot;??_);_(@_)">
                        <c:v>16464.667351656819</c:v>
                      </c:pt>
                      <c:pt idx="23" formatCode="_(* #,##0_);_(* \(#,##0\);_(* &quot;-&quot;??_);_(@_)">
                        <c:v>16000</c:v>
                      </c:pt>
                      <c:pt idx="25" formatCode="_(* #,##0_);_(* \(#,##0\);_(* &quot;-&quot;??_);_(@_)">
                        <c:v>17008.321948860546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A61-4F54-B38E-7CCA1B5B23E7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PET'!$B$56</c15:sqref>
                        </c15:formulaRef>
                      </c:ext>
                    </c:extLst>
                    <c:strCache>
                      <c:ptCount val="1"/>
                      <c:pt idx="0">
                        <c:v>Chai B4</c:v>
                      </c:pt>
                    </c:strCache>
                  </c:strRef>
                </c:tx>
                <c:spPr>
                  <a:ln w="44450" cap="rnd">
                    <a:solidFill>
                      <a:srgbClr val="FF3399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PET'!$C$48:$AD$48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PET'!$C$56:$Q$56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9594.9788263762857</c:v>
                      </c:pt>
                      <c:pt idx="9">
                        <c:v>10500</c:v>
                      </c:pt>
                      <c:pt idx="10">
                        <c:v>12341.137363910122</c:v>
                      </c:pt>
                      <c:pt idx="11">
                        <c:v>12441.933603836223</c:v>
                      </c:pt>
                      <c:pt idx="13">
                        <c:v>13000</c:v>
                      </c:pt>
                      <c:pt idx="14">
                        <c:v>12851.445001474491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A61-4F54-B38E-7CCA1B5B23E7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PET'!$B$57</c15:sqref>
                        </c15:formulaRef>
                      </c:ext>
                    </c:extLst>
                    <c:strCache>
                      <c:ptCount val="1"/>
                      <c:pt idx="0">
                        <c:v>Chai B5</c:v>
                      </c:pt>
                    </c:strCache>
                  </c:strRef>
                </c:tx>
                <c:spPr>
                  <a:ln w="444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PET'!$C$48:$AD$48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PET'!$C$57:$Q$57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10563.824965132497</c:v>
                      </c:pt>
                      <c:pt idx="1">
                        <c:v>10507.26778217939</c:v>
                      </c:pt>
                      <c:pt idx="2">
                        <c:v>10891.883029655908</c:v>
                      </c:pt>
                      <c:pt idx="3">
                        <c:v>11017.156022207953</c:v>
                      </c:pt>
                      <c:pt idx="4">
                        <c:v>11015.531143914253</c:v>
                      </c:pt>
                      <c:pt idx="5">
                        <c:v>9991.5837104072398</c:v>
                      </c:pt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9837.9698135543058</c:v>
                      </c:pt>
                      <c:pt idx="9">
                        <c:v>10500</c:v>
                      </c:pt>
                      <c:pt idx="10">
                        <c:v>12500</c:v>
                      </c:pt>
                      <c:pt idx="11">
                        <c:v>12500</c:v>
                      </c:pt>
                      <c:pt idx="12">
                        <c:v>13000</c:v>
                      </c:pt>
                      <c:pt idx="13">
                        <c:v>13000</c:v>
                      </c:pt>
                      <c:pt idx="14">
                        <c:v>13000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7A61-4F54-B38E-7CCA1B5B23E7}"/>
                  </c:ext>
                </c:extLst>
              </c15:ser>
            </c15:filteredLineSeries>
            <c15:filteredLineSeries>
              <c15:ser>
                <c:idx val="1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PET'!$B$68</c15:sqref>
                        </c15:formulaRef>
                      </c:ext>
                    </c:extLst>
                    <c:strCache>
                      <c:ptCount val="1"/>
                      <c:pt idx="0">
                        <c:v>Chai B7</c:v>
                      </c:pt>
                    </c:strCache>
                  </c:strRef>
                </c:tx>
                <c:spPr>
                  <a:ln w="444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dLbls>
                  <c:dLbl>
                    <c:idx val="1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C-8070-434E-A83C-CD58C22D9FA0}"/>
                      </c:ext>
                    </c:extLst>
                  </c:dLbl>
                  <c:dLbl>
                    <c:idx val="15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D-8070-434E-A83C-CD58C22D9FA0}"/>
                      </c:ext>
                    </c:extLst>
                  </c:dLbl>
                  <c:dLbl>
                    <c:idx val="16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E-8070-434E-A83C-CD58C22D9FA0}"/>
                      </c:ext>
                    </c:extLst>
                  </c:dLbl>
                  <c:dLbl>
                    <c:idx val="17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F-8070-434E-A83C-CD58C22D9FA0}"/>
                      </c:ext>
                    </c:extLst>
                  </c:dLbl>
                  <c:dLbl>
                    <c:idx val="22"/>
                    <c:layout>
                      <c:manualLayout>
                        <c:x val="-3.4620506288325567E-2"/>
                        <c:y val="2.1090043458214826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20-8070-434E-A83C-CD58C22D9FA0}"/>
                      </c:ext>
                    </c:extLst>
                  </c:dLbl>
                  <c:dLbl>
                    <c:idx val="23"/>
                    <c:layout>
                      <c:manualLayout>
                        <c:x val="-3.4620506288325775E-2"/>
                        <c:y val="1.8720375653921026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21-8070-434E-A83C-CD58C22D9FA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rgbClr val="C00000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b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PET'!$C$48:$AD$48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'Chart mua PET'!$C$68:$AD$68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0">
                        <c:v>9355</c:v>
                      </c:pt>
                      <c:pt idx="1">
                        <c:v>9355</c:v>
                      </c:pt>
                      <c:pt idx="2">
                        <c:v>9355</c:v>
                      </c:pt>
                      <c:pt idx="3">
                        <c:v>9354.8387096774186</c:v>
                      </c:pt>
                      <c:pt idx="4">
                        <c:v>9354.8387096774186</c:v>
                      </c:pt>
                      <c:pt idx="5">
                        <c:v>9355</c:v>
                      </c:pt>
                      <c:pt idx="6">
                        <c:v>8548</c:v>
                      </c:pt>
                      <c:pt idx="7">
                        <c:v>8548</c:v>
                      </c:pt>
                      <c:pt idx="8">
                        <c:v>8548.3870967741932</c:v>
                      </c:pt>
                      <c:pt idx="9">
                        <c:v>8548.3870967741932</c:v>
                      </c:pt>
                      <c:pt idx="10">
                        <c:v>8548.3870967741932</c:v>
                      </c:pt>
                      <c:pt idx="11">
                        <c:v>8548.3870967741932</c:v>
                      </c:pt>
                      <c:pt idx="12">
                        <c:v>8548.3870967741932</c:v>
                      </c:pt>
                      <c:pt idx="13">
                        <c:v>8548.3870967741932</c:v>
                      </c:pt>
                      <c:pt idx="14">
                        <c:v>8548.3870967741932</c:v>
                      </c:pt>
                      <c:pt idx="15" formatCode="_(* #,##0_);_(* \(#,##0\);_(* &quot;-&quot;??_);_(@_)">
                        <c:v>8548.3870967741932</c:v>
                      </c:pt>
                      <c:pt idx="16" formatCode="_(* #,##0_);_(* \(#,##0\);_(* &quot;-&quot;??_);_(@_)">
                        <c:v>8548.3870967741932</c:v>
                      </c:pt>
                      <c:pt idx="17" formatCode="_(* #,##0_);_(* \(#,##0\);_(* &quot;-&quot;??_);_(@_)">
                        <c:v>8548.3870967741932</c:v>
                      </c:pt>
                      <c:pt idx="18" formatCode="_(* #,##0_);_(* \(#,##0\);_(* &quot;-&quot;??_);_(@_)">
                        <c:v>8548.3870967741932</c:v>
                      </c:pt>
                      <c:pt idx="19" formatCode="_(* #,##0_);_(* \(#,##0\);_(* &quot;-&quot;??_);_(@_)">
                        <c:v>8548.3870967741932</c:v>
                      </c:pt>
                      <c:pt idx="20" formatCode="_(* #,##0_);_(* \(#,##0\);_(* &quot;-&quot;??_);_(@_)">
                        <c:v>8548.3870967741932</c:v>
                      </c:pt>
                      <c:pt idx="21" formatCode="_(* #,##0_);_(* \(#,##0\);_(* &quot;-&quot;??_);_(@_)">
                        <c:v>6977.6716347192269</c:v>
                      </c:pt>
                      <c:pt idx="22" formatCode="_(* #,##0_);_(* \(#,##0\);_(* &quot;-&quot;??_);_(@_)">
                        <c:v>6742.424242424242</c:v>
                      </c:pt>
                      <c:pt idx="23" formatCode="_(* #,##0_);_(* \(#,##0\);_(* &quot;-&quot;??_);_(@_)">
                        <c:v>6742.424242424242</c:v>
                      </c:pt>
                      <c:pt idx="24" formatCode="_(* #,##0_);_(* \(#,##0\);_(* &quot;-&quot;??_);_(@_)">
                        <c:v>6742.424242424242</c:v>
                      </c:pt>
                      <c:pt idx="25" formatCode="_(* #,##0_);_(* \(#,##0\);_(* &quot;-&quot;??_);_(@_)">
                        <c:v>6742.424242424242</c:v>
                      </c:pt>
                      <c:pt idx="26" formatCode="_(* #,##0_);_(* \(#,##0\);_(* &quot;-&quot;??_);_(@_)">
                        <c:v>6742.424242424242</c:v>
                      </c:pt>
                      <c:pt idx="27" formatCode="_(* #,##0_);_(* \(#,##0\);_(* &quot;-&quot;??_);_(@_)">
                        <c:v>6742.424242424242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7A61-4F54-B38E-7CCA1B5B23E7}"/>
                  </c:ext>
                </c:extLst>
              </c15:ser>
            </c15:filteredLineSeries>
          </c:ext>
        </c:extLst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00FF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5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90761571552487663"/>
          <c:y val="0.13159964702688026"/>
          <c:w val="9.0951213584998594E-2"/>
          <c:h val="0.557345402622710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MUA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CHAI B1 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&amp;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B0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2023-2026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6468950491757308E-2"/>
          <c:y val="0.17088986688254207"/>
          <c:w val="0.8865001337904127"/>
          <c:h val="0.73009833081693409"/>
        </c:manualLayout>
      </c:layout>
      <c:areaChart>
        <c:grouping val="standard"/>
        <c:varyColors val="0"/>
        <c:ser>
          <c:idx val="12"/>
          <c:order val="0"/>
          <c:tx>
            <c:strRef>
              <c:f>'Chênh lệch chai B1-B0'!$B$62</c:f>
              <c:strCache>
                <c:ptCount val="1"/>
                <c:pt idx="0">
                  <c:v>Vảy PET-A5.2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B1-B0'!$C$62:$Q$62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A73-487E-A982-0AF3C4E68235}"/>
            </c:ext>
          </c:extLst>
        </c:ser>
        <c:ser>
          <c:idx val="3"/>
          <c:order val="1"/>
          <c:tx>
            <c:strRef>
              <c:f>'Chênh lệch chai B1-B0'!$B$52</c:f>
              <c:strCache>
                <c:ptCount val="1"/>
                <c:pt idx="0">
                  <c:v>Chai B1.2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B1-B0'!$C$52:$AD$52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AA73-487E-A982-0AF3C4E68235}"/>
            </c:ext>
          </c:extLst>
        </c:ser>
        <c:ser>
          <c:idx val="2"/>
          <c:order val="2"/>
          <c:tx>
            <c:strRef>
              <c:f>'Chênh lệch chai B1-B0'!$B$51</c:f>
              <c:strCache>
                <c:ptCount val="1"/>
                <c:pt idx="0">
                  <c:v>Chai B1.1</c:v>
                </c:pt>
              </c:strCache>
            </c:strRef>
          </c:tx>
          <c:spPr>
            <a:solidFill>
              <a:srgbClr val="FFF2CC"/>
            </a:solidFill>
            <a:ln w="53975" cap="flat" cmpd="sng" algn="ctr">
              <a:noFill/>
              <a:round/>
            </a:ln>
            <a:effectLst>
              <a:outerShdw blurRad="50800" dist="50800" dir="7800000" algn="ctr" rotWithShape="0">
                <a:schemeClr val="bg1"/>
              </a:outerShdw>
            </a:effectLst>
          </c:spPr>
          <c:dLbls>
            <c:delete val="1"/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B1-B0'!$C$51:$AS$51</c:f>
              <c:numCache>
                <c:formatCode>#,##0_ ;\-#,##0\ </c:formatCode>
                <c:ptCount val="43"/>
                <c:pt idx="0">
                  <c:v>14486.456197440659</c:v>
                </c:pt>
                <c:pt idx="1">
                  <c:v>14337.016338214797</c:v>
                </c:pt>
                <c:pt idx="2">
                  <c:v>15026.1244163548</c:v>
                </c:pt>
                <c:pt idx="3">
                  <c:v>14967.788142213756</c:v>
                </c:pt>
                <c:pt idx="4">
                  <c:v>14928.983739547253</c:v>
                </c:pt>
                <c:pt idx="5">
                  <c:v>13867.306020348295</c:v>
                </c:pt>
                <c:pt idx="6">
                  <c:v>14400.366674797786</c:v>
                </c:pt>
                <c:pt idx="7">
                  <c:v>14477.36361677069</c:v>
                </c:pt>
                <c:pt idx="8">
                  <c:v>14998.820223077044</c:v>
                </c:pt>
                <c:pt idx="9">
                  <c:v>16161.708769139126</c:v>
                </c:pt>
                <c:pt idx="10">
                  <c:v>15459.442573656896</c:v>
                </c:pt>
                <c:pt idx="11">
                  <c:v>15359.342326915314</c:v>
                </c:pt>
                <c:pt idx="12">
                  <c:v>15583.784770971863</c:v>
                </c:pt>
                <c:pt idx="13">
                  <c:v>15797.135558911417</c:v>
                </c:pt>
                <c:pt idx="14">
                  <c:v>15815.178162911614</c:v>
                </c:pt>
                <c:pt idx="15" formatCode="_(* #,##0_);_(* \(#,##0\);_(* &quot;-&quot;??_);_(@_)">
                  <c:v>16623.126766688412</c:v>
                </c:pt>
                <c:pt idx="16" formatCode="_(* #,##0_);_(* \(#,##0\);_(* &quot;-&quot;??_);_(@_)">
                  <c:v>17000</c:v>
                </c:pt>
                <c:pt idx="17" formatCode="_(* #,##0_);_(* \(#,##0\);_(* &quot;-&quot;??_);_(@_)">
                  <c:v>16751.643985298499</c:v>
                </c:pt>
                <c:pt idx="18" formatCode="_(* #,##0_);_(* \(#,##0\);_(* &quot;-&quot;??_);_(@_)">
                  <c:v>15000</c:v>
                </c:pt>
                <c:pt idx="19" formatCode="_(* #,##0_);_(* \(#,##0\);_(* &quot;-&quot;??_);_(@_)">
                  <c:v>14000</c:v>
                </c:pt>
                <c:pt idx="20" formatCode="_(* #,##0_);_(* \(#,##0\);_(* &quot;-&quot;??_);_(@_)">
                  <c:v>17591.063191411195</c:v>
                </c:pt>
                <c:pt idx="21" formatCode="_(* #,##0_);_(* \(#,##0\);_(* &quot;-&quot;??_);_(@_)">
                  <c:v>16991.396455607519</c:v>
                </c:pt>
                <c:pt idx="22" formatCode="_(* #,##0_);_(* \(#,##0\);_(* &quot;-&quot;??_);_(@_)">
                  <c:v>17312.462454629207</c:v>
                </c:pt>
                <c:pt idx="23" formatCode="_(* #,##0_);_(* \(#,##0\);_(* &quot;-&quot;??_);_(@_)">
                  <c:v>17285.991915327904</c:v>
                </c:pt>
                <c:pt idx="24" formatCode="_(* #,##0_);_(* \(#,##0\);_(* &quot;-&quot;??_);_(@_)">
                  <c:v>17403.262805340953</c:v>
                </c:pt>
                <c:pt idx="25" formatCode="_(* #,##0_);_(* \(#,##0\);_(* &quot;-&quot;??_);_(@_)">
                  <c:v>17590.560788479928</c:v>
                </c:pt>
                <c:pt idx="26" formatCode="_(* #,##0_);_(* \(#,##0\);_(* &quot;-&quot;??_);_(@_)">
                  <c:v>18228.237794545938</c:v>
                </c:pt>
                <c:pt idx="27" formatCode="_(* #,##0_);_(* \(#,##0\);_(* &quot;-&quot;??_);_(@_)">
                  <c:v>18384.378392575101</c:v>
                </c:pt>
                <c:pt idx="28" formatCode="_(* #,##0_);_(* \(#,##0\);_(* &quot;-&quot;??_);_(@_)">
                  <c:v>18589.09457338291</c:v>
                </c:pt>
                <c:pt idx="29" formatCode="_(* #,##0_);_(* \(#,##0\);_(* &quot;-&quot;??_);_(@_)">
                  <c:v>18500.483572155383</c:v>
                </c:pt>
                <c:pt idx="30" formatCode="_(* #,##0_);_(* \(#,##0\);_(* &quot;-&quot;??_);_(@_)">
                  <c:v>18590.918357976963</c:v>
                </c:pt>
                <c:pt idx="31" formatCode="_(* #,##0_);_(* \(#,##0\);_(* &quot;-&quot;??_);_(@_)">
                  <c:v>18034.642926745462</c:v>
                </c:pt>
                <c:pt idx="32" formatCode="_(* #,##0_);_(* \(#,##0\);_(* &quot;-&quot;??_);_(@_)">
                  <c:v>15376.19034789577</c:v>
                </c:pt>
                <c:pt idx="33" formatCode="_(* #,##0_);_(* \(#,##0\);_(* &quot;-&quot;??_);_(@_)">
                  <c:v>14775.020828893066</c:v>
                </c:pt>
                <c:pt idx="34" formatCode="_(* #,##0_);_(* \(#,##0\);_(* &quot;-&quot;??_);_(@_)">
                  <c:v>14842.864383174638</c:v>
                </c:pt>
                <c:pt idx="35" formatCode="_(* #,##0_);_(* \(#,##0\);_(* &quot;-&quot;??_);_(@_)">
                  <c:v>14825.719592298003</c:v>
                </c:pt>
                <c:pt idx="36" formatCode="_(* #,##0_);_(* \(#,##0\);_(* &quot;-&quot;??_);_(@_)">
                  <c:v>15251.339906559067</c:v>
                </c:pt>
                <c:pt idx="37" formatCode="_(* #,##0_);_(* \(#,##0\);_(* &quot;-&quot;??_);_(@_)">
                  <c:v>15183.686202837589</c:v>
                </c:pt>
                <c:pt idx="38" formatCode="_(* #,##0_);_(* \(#,##0\);_(* &quot;-&quot;??_);_(@_)">
                  <c:v>15135.679138115904</c:v>
                </c:pt>
                <c:pt idx="39" formatCode="_(* #,##0_);_(* \(#,##0\);_(* &quot;-&quot;??_);_(@_)">
                  <c:v>15190.709779800691</c:v>
                </c:pt>
                <c:pt idx="40" formatCode="_(* #,##0_);_(* \(#,##0\);_(* &quot;-&quot;??_);_(@_)">
                  <c:v>16522.406745922573</c:v>
                </c:pt>
                <c:pt idx="41" formatCode="_(* #,##0_);_(* \(#,##0\);_(* &quot;-&quot;??_);_(@_)">
                  <c:v>16668.407946250274</c:v>
                </c:pt>
                <c:pt idx="42" formatCode="_(* #,##0_);_(* \(#,##0\);_(* &quot;-&quot;??_);_(@_)">
                  <c:v>16753.695805487456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73-487E-A982-0AF3C4E68235}"/>
            </c:ext>
          </c:extLst>
        </c:ser>
        <c:ser>
          <c:idx val="1"/>
          <c:order val="3"/>
          <c:tx>
            <c:strRef>
              <c:f>'Chênh lệch chai B1-B0'!$B$50</c:f>
              <c:strCache>
                <c:ptCount val="1"/>
                <c:pt idx="0">
                  <c:v>Chai B0</c:v>
                </c:pt>
              </c:strCache>
            </c:strRef>
          </c:tx>
          <c:spPr>
            <a:solidFill>
              <a:schemeClr val="bg1"/>
            </a:solidFill>
            <a:ln w="50800" cap="flat" cmpd="sng" algn="ctr">
              <a:noFill/>
              <a:round/>
            </a:ln>
            <a:effectLst/>
          </c:spPr>
          <c:dLbls>
            <c:delete val="1"/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B1-B0'!$C$50:$AS$50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 formatCode="_(* #,##0_);_(* \(#,##0\);_(* &quot;-&quot;??_);_(@_)">
                  <c:v>12500</c:v>
                </c:pt>
                <c:pt idx="16" formatCode="_(* #,##0_);_(* \(#,##0\);_(* &quot;-&quot;??_);_(@_)">
                  <c:v>13000</c:v>
                </c:pt>
                <c:pt idx="17" formatCode="_(* #,##0_);_(* \(#,##0\);_(* &quot;-&quot;??_);_(@_)">
                  <c:v>13000</c:v>
                </c:pt>
                <c:pt idx="18" formatCode="_(* #,##0_);_(* \(#,##0\);_(* &quot;-&quot;??_);_(@_)">
                  <c:v>11500</c:v>
                </c:pt>
                <c:pt idx="19" formatCode="_(* #,##0_);_(* \(#,##0\);_(* &quot;-&quot;??_);_(@_)">
                  <c:v>11449.41</c:v>
                </c:pt>
                <c:pt idx="20" formatCode="_(* #,##0_);_(* \(#,##0\);_(* &quot;-&quot;??_);_(@_)">
                  <c:v>11668.66</c:v>
                </c:pt>
                <c:pt idx="21" formatCode="_(* #,##0_);_(* \(#,##0\);_(* &quot;-&quot;??_);_(@_)">
                  <c:v>11469.02</c:v>
                </c:pt>
                <c:pt idx="22" formatCode="_(* #,##0_);_(* \(#,##0\);_(* &quot;-&quot;??_);_(@_)">
                  <c:v>12047.76</c:v>
                </c:pt>
                <c:pt idx="23" formatCode="_(* #,##0_);_(* \(#,##0\);_(* &quot;-&quot;??_);_(@_)">
                  <c:v>11779</c:v>
                </c:pt>
                <c:pt idx="24" formatCode="_(* #,##0_);_(* \(#,##0\);_(* &quot;-&quot;??_);_(@_)">
                  <c:v>12060.749044568583</c:v>
                </c:pt>
                <c:pt idx="25" formatCode="_(* #,##0_);_(* \(#,##0\);_(* &quot;-&quot;??_);_(@_)">
                  <c:v>12125.30520627686</c:v>
                </c:pt>
                <c:pt idx="26" formatCode="_(* #,##0_);_(* \(#,##0\);_(* &quot;-&quot;??_);_(@_)">
                  <c:v>12519.735678207491</c:v>
                </c:pt>
                <c:pt idx="27" formatCode="_(* #,##0_);_(* \(#,##0\);_(* &quot;-&quot;??_);_(@_)">
                  <c:v>13075.123142406088</c:v>
                </c:pt>
                <c:pt idx="28" formatCode="_(* #,##0_);_(* \(#,##0\);_(* &quot;-&quot;??_);_(@_)">
                  <c:v>12848.71613254449</c:v>
                </c:pt>
                <c:pt idx="29" formatCode="_(* #,##0_);_(* \(#,##0\);_(* &quot;-&quot;??_);_(@_)">
                  <c:v>13370.127303138097</c:v>
                </c:pt>
                <c:pt idx="30" formatCode="_(* #,##0_);_(* \(#,##0\);_(* &quot;-&quot;??_);_(@_)">
                  <c:v>13565.086207572547</c:v>
                </c:pt>
                <c:pt idx="31" formatCode="_(* #,##0_);_(* \(#,##0\);_(* &quot;-&quot;??_);_(@_)">
                  <c:v>12327.305958623994</c:v>
                </c:pt>
                <c:pt idx="32" formatCode="_(* #,##0_);_(* \(#,##0\);_(* &quot;-&quot;??_);_(@_)">
                  <c:v>9962.9822884596651</c:v>
                </c:pt>
                <c:pt idx="33" formatCode="_(* #,##0_);_(* \(#,##0\);_(* &quot;-&quot;??_);_(@_)">
                  <c:v>9535.2548102432702</c:v>
                </c:pt>
                <c:pt idx="34" formatCode="_(* #,##0_);_(* \(#,##0\);_(* &quot;-&quot;??_);_(@_)">
                  <c:v>9556.9816456471362</c:v>
                </c:pt>
                <c:pt idx="35" formatCode="_(* #,##0_);_(* \(#,##0\);_(* &quot;-&quot;??_);_(@_)">
                  <c:v>9597.6008832133266</c:v>
                </c:pt>
                <c:pt idx="36" formatCode="_(* #,##0_);_(* \(#,##0\);_(* &quot;-&quot;??_);_(@_)">
                  <c:v>9838.4714936509044</c:v>
                </c:pt>
                <c:pt idx="37" formatCode="_(* #,##0_);_(* \(#,##0\);_(* &quot;-&quot;??_);_(@_)">
                  <c:v>9641.5261538989544</c:v>
                </c:pt>
                <c:pt idx="38" formatCode="_(* #,##0_);_(* \(#,##0\);_(* &quot;-&quot;??_);_(@_)">
                  <c:v>9548.2176996691378</c:v>
                </c:pt>
                <c:pt idx="39" formatCode="_(* #,##0_);_(* \(#,##0\);_(* &quot;-&quot;??_);_(@_)">
                  <c:v>10080.276160623251</c:v>
                </c:pt>
                <c:pt idx="40" formatCode="_(* #,##0_);_(* \(#,##0\);_(* &quot;-&quot;??_);_(@_)">
                  <c:v>10881.943924622838</c:v>
                </c:pt>
                <c:pt idx="41" formatCode="_(* #,##0_);_(* \(#,##0\);_(* &quot;-&quot;??_);_(@_)">
                  <c:v>11496.480792650653</c:v>
                </c:pt>
                <c:pt idx="42" formatCode="_(* #,##0_);_(* \(#,##0\);_(* &quot;-&quot;??_);_(@_)">
                  <c:v>10632.860779113244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73-487E-A982-0AF3C4E68235}"/>
            </c:ext>
          </c:extLst>
        </c:ser>
        <c:ser>
          <c:idx val="4"/>
          <c:order val="4"/>
          <c:tx>
            <c:strRef>
              <c:f>'Chênh lệch chai B1-B0'!$B$54</c:f>
              <c:strCache>
                <c:ptCount val="1"/>
                <c:pt idx="0">
                  <c:v>Chai B2.1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B1-B0'!$C$54:$Q$54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AA73-487E-A982-0AF3C4E68235}"/>
            </c:ext>
          </c:extLst>
        </c:ser>
        <c:ser>
          <c:idx val="5"/>
          <c:order val="5"/>
          <c:tx>
            <c:strRef>
              <c:f>'Chênh lệch chai B1-B0'!$B$55</c:f>
              <c:strCache>
                <c:ptCount val="1"/>
                <c:pt idx="0">
                  <c:v>Chai B2.2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B1-B0'!$C$55:$AD$55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AA73-487E-A982-0AF3C4E68235}"/>
            </c:ext>
          </c:extLst>
        </c:ser>
        <c:ser>
          <c:idx val="6"/>
          <c:order val="6"/>
          <c:tx>
            <c:strRef>
              <c:f>'Chênh lệch chai B1-B0'!$B$56</c:f>
              <c:strCache>
                <c:ptCount val="1"/>
                <c:pt idx="0">
                  <c:v>Chai B3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B1-B0'!$C$56:$AD$56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AA73-487E-A982-0AF3C4E68235}"/>
            </c:ext>
          </c:extLst>
        </c:ser>
        <c:ser>
          <c:idx val="7"/>
          <c:order val="7"/>
          <c:tx>
            <c:strRef>
              <c:f>'Chênh lệch chai B1-B0'!$B$57</c:f>
              <c:strCache>
                <c:ptCount val="1"/>
                <c:pt idx="0">
                  <c:v>Chai B4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B1-B0'!$C$57:$Q$57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AA73-487E-A982-0AF3C4E68235}"/>
            </c:ext>
          </c:extLst>
        </c:ser>
        <c:ser>
          <c:idx val="8"/>
          <c:order val="8"/>
          <c:tx>
            <c:strRef>
              <c:f>'Chênh lệch chai B1-B0'!$B$58</c:f>
              <c:strCache>
                <c:ptCount val="1"/>
                <c:pt idx="0">
                  <c:v>Chai B5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B1-B0'!$C$58:$Q$58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AA73-487E-A982-0AF3C4E682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696243439"/>
        <c:axId val="696236239"/>
        <c:extLst/>
      </c:areaChart>
      <c:lineChart>
        <c:grouping val="standard"/>
        <c:varyColors val="0"/>
        <c:ser>
          <c:idx val="19"/>
          <c:order val="9"/>
          <c:tx>
            <c:strRef>
              <c:f>'Chênh lệch chai B1-B0'!$B$72</c:f>
              <c:strCache>
                <c:ptCount val="1"/>
                <c:pt idx="0">
                  <c:v>Chai B1.1</c:v>
                </c:pt>
              </c:strCache>
              <c:extLst xmlns:c15="http://schemas.microsoft.com/office/drawing/2012/chart"/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5293392458262422E-2"/>
                  <c:y val="-1.99508218555785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AED-4FDE-905B-46F1806AA04D}"/>
                </c:ext>
              </c:extLst>
            </c:dLbl>
            <c:dLbl>
              <c:idx val="1"/>
              <c:layout>
                <c:manualLayout>
                  <c:x val="-2.506265758369142E-2"/>
                  <c:y val="-2.56970331568737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D4-4E78-846E-F73A375BB47C}"/>
                </c:ext>
              </c:extLst>
            </c:dLbl>
            <c:dLbl>
              <c:idx val="5"/>
              <c:layout>
                <c:manualLayout>
                  <c:x val="-1.3765530805655282E-2"/>
                  <c:y val="-4.1557228543924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AED-4FDE-905B-46F1806AA04D}"/>
                </c:ext>
              </c:extLst>
            </c:dLbl>
            <c:dLbl>
              <c:idx val="8"/>
              <c:layout>
                <c:manualLayout>
                  <c:x val="-1.8886968470258607E-2"/>
                  <c:y val="-3.6702095623626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D4-4E78-846E-F73A375BB47C}"/>
                </c:ext>
              </c:extLst>
            </c:dLbl>
            <c:dLbl>
              <c:idx val="13"/>
              <c:layout>
                <c:manualLayout>
                  <c:x val="-1.6260644066198312E-2"/>
                  <c:y val="-4.69455236590723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837-42BF-A6E4-3626A7A6284D}"/>
                </c:ext>
              </c:extLst>
            </c:dLbl>
            <c:dLbl>
              <c:idx val="14"/>
              <c:layout>
                <c:manualLayout>
                  <c:x val="-1.6794595286367647E-2"/>
                  <c:y val="-4.90704712067731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AED-4FDE-905B-46F1806AA04D}"/>
                </c:ext>
              </c:extLst>
            </c:dLbl>
            <c:dLbl>
              <c:idx val="15"/>
              <c:layout>
                <c:manualLayout>
                  <c:x val="-2.2690906151701096E-2"/>
                  <c:y val="-3.6702095623626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D4-4E78-846E-F73A375BB47C}"/>
                </c:ext>
              </c:extLst>
            </c:dLbl>
            <c:dLbl>
              <c:idx val="18"/>
              <c:layout>
                <c:manualLayout>
                  <c:x val="-1.3187177950061682E-2"/>
                  <c:y val="-4.84591118900106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AED-4FDE-905B-46F1806AA04D}"/>
                </c:ext>
              </c:extLst>
            </c:dLbl>
            <c:dLbl>
              <c:idx val="19"/>
              <c:layout>
                <c:manualLayout>
                  <c:x val="-2.1842748698328876E-2"/>
                  <c:y val="-5.56167156221459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AED-4FDE-905B-46F1806AA04D}"/>
                </c:ext>
              </c:extLst>
            </c:dLbl>
            <c:dLbl>
              <c:idx val="20"/>
              <c:layout>
                <c:manualLayout>
                  <c:x val="-3.1984724916330004E-2"/>
                  <c:y val="-1.34238232909041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D4-4E78-846E-F73A375BB47C}"/>
                </c:ext>
              </c:extLst>
            </c:dLbl>
            <c:dLbl>
              <c:idx val="21"/>
              <c:layout>
                <c:manualLayout>
                  <c:x val="-2.1935593380168796E-2"/>
                  <c:y val="-4.36341914940883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D4-4E78-846E-F73A375BB47C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FE-44B0-82EC-D2687153139E}"/>
                </c:ext>
              </c:extLst>
            </c:dLbl>
            <c:dLbl>
              <c:idx val="25"/>
              <c:layout>
                <c:manualLayout>
                  <c:x val="-2.2699198359979088E-2"/>
                  <c:y val="-2.77746735636486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AED-4FDE-905B-46F1806AA04D}"/>
                </c:ext>
              </c:extLst>
            </c:dLbl>
            <c:dLbl>
              <c:idx val="26"/>
              <c:layout>
                <c:manualLayout>
                  <c:x val="-2.3481882379920601E-2"/>
                  <c:y val="-1.61858858454447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D4-4E78-846E-F73A375BB47C}"/>
                </c:ext>
              </c:extLst>
            </c:dLbl>
            <c:dLbl>
              <c:idx val="32"/>
              <c:layout>
                <c:manualLayout>
                  <c:x val="-8.0397285150587625E-3"/>
                  <c:y val="-4.7137042094517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F91-4E7C-9D1E-B21438221F7E}"/>
                </c:ext>
              </c:extLst>
            </c:dLbl>
            <c:dLbl>
              <c:idx val="34"/>
              <c:layout>
                <c:manualLayout>
                  <c:x val="-1.2277869610686885E-2"/>
                  <c:y val="-2.33753053703077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F91-4E7C-9D1E-B21438221F7E}"/>
                </c:ext>
              </c:extLst>
            </c:dLbl>
            <c:dLbl>
              <c:idx val="35"/>
              <c:layout>
                <c:manualLayout>
                  <c:x val="-1.3142478311271357E-2"/>
                  <c:y val="2.4069106410765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18-4BAA-B9E7-82F7EFDAB40C}"/>
                </c:ext>
              </c:extLst>
            </c:dLbl>
            <c:dLbl>
              <c:idx val="36"/>
              <c:layout>
                <c:manualLayout>
                  <c:x val="-1.427209744077758E-2"/>
                  <c:y val="-2.43788423721949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837-42BF-A6E4-3626A7A6284D}"/>
                </c:ext>
              </c:extLst>
            </c:dLbl>
            <c:dLbl>
              <c:idx val="37"/>
              <c:layout>
                <c:manualLayout>
                  <c:x val="-1.4314126654648372E-2"/>
                  <c:y val="-2.204428889079037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6082725860343724E-2"/>
                      <c:h val="4.157480727383543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CE-42E8-94D2-73BFB0A851A8}"/>
                </c:ext>
              </c:extLst>
            </c:dLbl>
            <c:dLbl>
              <c:idx val="38"/>
              <c:layout>
                <c:manualLayout>
                  <c:x val="-7.2193058531548823E-3"/>
                  <c:y val="-2.44760414994926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169-44BB-8D39-FD56D8D9C224}"/>
                </c:ext>
              </c:extLst>
            </c:dLbl>
            <c:dLbl>
              <c:idx val="39"/>
              <c:layout>
                <c:manualLayout>
                  <c:x val="-1.4837501514705986E-2"/>
                  <c:y val="2.55876209715102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D3-46D1-B0D0-FBC248B3B29D}"/>
                </c:ext>
              </c:extLst>
            </c:dLbl>
            <c:dLbl>
              <c:idx val="40"/>
              <c:layout>
                <c:manualLayout>
                  <c:x val="-1.2183509163299159E-2"/>
                  <c:y val="-2.94710514185355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930-44D2-973A-F16A15D6815A}"/>
                </c:ext>
              </c:extLst>
            </c:dLbl>
            <c:dLbl>
              <c:idx val="41"/>
              <c:layout>
                <c:manualLayout>
                  <c:x val="-1.3295034535296475E-2"/>
                  <c:y val="1.81533664217827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7-4085-98DB-0D887032DD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B1-B0'!$C$72:$AS$72</c:f>
              <c:numCache>
                <c:formatCode>#,##0_ ;\-#,##0\ </c:formatCode>
                <c:ptCount val="43"/>
                <c:pt idx="0">
                  <c:v>14486.456197440659</c:v>
                </c:pt>
                <c:pt idx="1">
                  <c:v>14337.016338214797</c:v>
                </c:pt>
                <c:pt idx="2">
                  <c:v>15026.1244163548</c:v>
                </c:pt>
                <c:pt idx="3">
                  <c:v>14967.788142213756</c:v>
                </c:pt>
                <c:pt idx="4">
                  <c:v>14928.983739547253</c:v>
                </c:pt>
                <c:pt idx="5">
                  <c:v>13867.306020348295</c:v>
                </c:pt>
                <c:pt idx="6">
                  <c:v>14400.366674797786</c:v>
                </c:pt>
                <c:pt idx="7">
                  <c:v>14477.36361677069</c:v>
                </c:pt>
                <c:pt idx="8">
                  <c:v>14998.820223077044</c:v>
                </c:pt>
                <c:pt idx="9">
                  <c:v>16161.708769139126</c:v>
                </c:pt>
                <c:pt idx="10">
                  <c:v>15459.442573656896</c:v>
                </c:pt>
                <c:pt idx="11">
                  <c:v>15359.342326915314</c:v>
                </c:pt>
                <c:pt idx="12">
                  <c:v>15583.784770971863</c:v>
                </c:pt>
                <c:pt idx="13">
                  <c:v>15797.135558911417</c:v>
                </c:pt>
                <c:pt idx="14">
                  <c:v>15815.178162911614</c:v>
                </c:pt>
                <c:pt idx="15">
                  <c:v>16623.126766688412</c:v>
                </c:pt>
                <c:pt idx="16">
                  <c:v>17000</c:v>
                </c:pt>
                <c:pt idx="17">
                  <c:v>16751.643985298499</c:v>
                </c:pt>
                <c:pt idx="18">
                  <c:v>15000</c:v>
                </c:pt>
                <c:pt idx="19">
                  <c:v>14000</c:v>
                </c:pt>
                <c:pt idx="20">
                  <c:v>17591.063191411195</c:v>
                </c:pt>
                <c:pt idx="21">
                  <c:v>16991.396455607519</c:v>
                </c:pt>
                <c:pt idx="22">
                  <c:v>17312.462454629207</c:v>
                </c:pt>
                <c:pt idx="23">
                  <c:v>17285.991915327904</c:v>
                </c:pt>
                <c:pt idx="24">
                  <c:v>17403.262805340953</c:v>
                </c:pt>
                <c:pt idx="25">
                  <c:v>17590.560788479928</c:v>
                </c:pt>
                <c:pt idx="26">
                  <c:v>18228.237794545938</c:v>
                </c:pt>
                <c:pt idx="27">
                  <c:v>18384.378392575101</c:v>
                </c:pt>
                <c:pt idx="28">
                  <c:v>18589.09457338291</c:v>
                </c:pt>
                <c:pt idx="29">
                  <c:v>18500.483572155383</c:v>
                </c:pt>
                <c:pt idx="30">
                  <c:v>18590.918357976963</c:v>
                </c:pt>
                <c:pt idx="31">
                  <c:v>18034.642926745462</c:v>
                </c:pt>
                <c:pt idx="32">
                  <c:v>15376.19034789577</c:v>
                </c:pt>
                <c:pt idx="33">
                  <c:v>14775.020828893066</c:v>
                </c:pt>
                <c:pt idx="34">
                  <c:v>14842.864383174638</c:v>
                </c:pt>
                <c:pt idx="35">
                  <c:v>14825.719592298003</c:v>
                </c:pt>
                <c:pt idx="36">
                  <c:v>15251.339906559067</c:v>
                </c:pt>
                <c:pt idx="37">
                  <c:v>15183.686202837589</c:v>
                </c:pt>
                <c:pt idx="38">
                  <c:v>15135.679138115904</c:v>
                </c:pt>
                <c:pt idx="39">
                  <c:v>15190.709779800691</c:v>
                </c:pt>
                <c:pt idx="40">
                  <c:v>16522.406745922573</c:v>
                </c:pt>
                <c:pt idx="41">
                  <c:v>16668.407946250274</c:v>
                </c:pt>
                <c:pt idx="42">
                  <c:v>16753.695805487456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AA73-487E-A982-0AF3C4E68235}"/>
            </c:ext>
          </c:extLst>
        </c:ser>
        <c:ser>
          <c:idx val="0"/>
          <c:order val="10"/>
          <c:tx>
            <c:strRef>
              <c:f>'Chênh lệch chai B1-B0'!$B$71</c:f>
              <c:strCache>
                <c:ptCount val="1"/>
                <c:pt idx="0">
                  <c:v>Chai B0</c:v>
                </c:pt>
              </c:strCache>
            </c:strRef>
          </c:tx>
          <c:spPr>
            <a:ln w="44450" cap="rnd" cmpd="sng" algn="ctr">
              <a:solidFill>
                <a:srgbClr val="639D6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1.3525955962091565E-2"/>
                  <c:y val="3.75565374077456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57-4514-AB79-9C92C79EB792}"/>
                </c:ext>
              </c:extLst>
            </c:dLbl>
            <c:dLbl>
              <c:idx val="3"/>
              <c:layout>
                <c:manualLayout>
                  <c:x val="-2.3563904811299798E-2"/>
                  <c:y val="-2.0174659985683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AED-4FDE-905B-46F1806AA04D}"/>
                </c:ext>
              </c:extLst>
            </c:dLbl>
            <c:dLbl>
              <c:idx val="9"/>
              <c:layout>
                <c:manualLayout>
                  <c:x val="-9.3724631726423424E-3"/>
                  <c:y val="2.6670747661244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D4-4E78-846E-F73A375BB47C}"/>
                </c:ext>
              </c:extLst>
            </c:dLbl>
            <c:dLbl>
              <c:idx val="10"/>
              <c:layout>
                <c:manualLayout>
                  <c:x val="-1.3173652694610828E-2"/>
                  <c:y val="2.44514106583072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7CB-4CCD-84BE-1016EB070487}"/>
                </c:ext>
              </c:extLst>
            </c:dLbl>
            <c:dLbl>
              <c:idx val="11"/>
              <c:layout>
                <c:manualLayout>
                  <c:x val="-5.9672994246884334E-3"/>
                  <c:y val="1.95604282238889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C6-480E-B140-BACB5BB1140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CC6-480E-B140-BACB5BB11405}"/>
                </c:ext>
              </c:extLst>
            </c:dLbl>
            <c:dLbl>
              <c:idx val="15"/>
              <c:layout>
                <c:manualLayout>
                  <c:x val="-1.3444912200346213E-2"/>
                  <c:y val="3.80502061066817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057-4514-AB79-9C92C79EB792}"/>
                </c:ext>
              </c:extLst>
            </c:dLbl>
            <c:dLbl>
              <c:idx val="16"/>
              <c:layout>
                <c:manualLayout>
                  <c:x val="-1.1106767342704917E-2"/>
                  <c:y val="2.26287858218348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D4-4E78-846E-F73A375BB47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57-4514-AB79-9C92C79EB792}"/>
                </c:ext>
              </c:extLst>
            </c:dLbl>
            <c:dLbl>
              <c:idx val="27"/>
              <c:layout>
                <c:manualLayout>
                  <c:x val="-1.7671581471477842E-2"/>
                  <c:y val="-2.19327129563350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057-4514-AB79-9C92C79EB792}"/>
                </c:ext>
              </c:extLst>
            </c:dLbl>
            <c:dLbl>
              <c:idx val="28"/>
              <c:layout>
                <c:manualLayout>
                  <c:x val="-1.7279726261762291E-2"/>
                  <c:y val="3.19749216300940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7CB-4CCD-84BE-1016EB070487}"/>
                </c:ext>
              </c:extLst>
            </c:dLbl>
            <c:dLbl>
              <c:idx val="29"/>
              <c:layout>
                <c:manualLayout>
                  <c:x val="-2.1425675084027672E-2"/>
                  <c:y val="3.55834423518376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F91-4E7C-9D1E-B21438221F7E}"/>
                </c:ext>
              </c:extLst>
            </c:dLbl>
            <c:dLbl>
              <c:idx val="30"/>
              <c:layout>
                <c:manualLayout>
                  <c:x val="-1.595091032782589E-2"/>
                  <c:y val="-1.71915187717522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F91-4E7C-9D1E-B21438221F7E}"/>
                </c:ext>
              </c:extLst>
            </c:dLbl>
            <c:dLbl>
              <c:idx val="31"/>
              <c:layout>
                <c:manualLayout>
                  <c:x val="-2.9280206069105787E-2"/>
                  <c:y val="3.05677070227099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F91-4E7C-9D1E-B21438221F7E}"/>
                </c:ext>
              </c:extLst>
            </c:dLbl>
            <c:dLbl>
              <c:idx val="40"/>
              <c:layout>
                <c:manualLayout>
                  <c:x val="-7.3861302973869305E-3"/>
                  <c:y val="1.94053227267331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30-44D2-973A-F16A15D6815A}"/>
                </c:ext>
              </c:extLst>
            </c:dLbl>
            <c:dLbl>
              <c:idx val="41"/>
              <c:layout>
                <c:manualLayout>
                  <c:x val="-1.0668854874003344E-2"/>
                  <c:y val="-2.56651042514859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7-4085-98DB-0D887032DD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639D6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'Chênh lệch chai B1-B0'!$C$49:$AS$49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B1-B0'!$C$71:$AS$71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57-4514-AB79-9C92C79EB792}"/>
            </c:ext>
          </c:extLst>
        </c:ser>
        <c:ser>
          <c:idx val="9"/>
          <c:order val="11"/>
          <c:tx>
            <c:strRef>
              <c:f>'Chênh lệch chai B1-B0'!$B$70</c:f>
              <c:strCache>
                <c:ptCount val="1"/>
                <c:pt idx="0">
                  <c:v>CL B0-B1-Line</c:v>
                </c:pt>
              </c:strCache>
            </c:strRef>
          </c:tx>
          <c:spPr>
            <a:ln w="22225" cap="rnd" cmpd="sng" algn="ctr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Times New Roman" panose="02020603050405020304" pitchFamily="18" charset="0"/>
                        <a:ea typeface="+mn-ea"/>
                        <a:cs typeface="Times New Roman" panose="02020603050405020304" pitchFamily="18" charset="0"/>
                      </a:defRPr>
                    </a:pPr>
                    <a:fld id="{544B9739-D52E-42C0-89C7-C105D45EEF64}" type="CELLRANGE">
                      <a:rPr lang="en-US"/>
                      <a:pPr>
                        <a:defRPr sz="1000">
                          <a:latin typeface="Times New Roman" panose="02020603050405020304" pitchFamily="18" charset="0"/>
                          <a:cs typeface="Times New Roman" panose="02020603050405020304" pitchFamily="18" charset="0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9172971016704526E-2"/>
                      <c:h val="3.372837526257239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057-4514-AB79-9C92C79EB79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45B2A9-14EB-4FCF-809C-459D32A953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057-4514-AB79-9C92C79EB79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5F39A5B-A864-41A9-BBCD-39130D94D2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057-4514-AB79-9C92C79EB79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0264004-AF83-4C87-8C21-5FFA8B7CC7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057-4514-AB79-9C92C79EB79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E84976-E92C-4D7A-9AC4-47E2DDDC7E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057-4514-AB79-9C92C79EB79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E864C72-CB55-4F24-BCF4-22EB9FFB2A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057-4514-AB79-9C92C79EB79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4677429-FE57-4FC8-9199-3DC5A0A443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057-4514-AB79-9C92C79EB792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A50FEB6-79CE-4F32-BC12-E410E0AFC8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057-4514-AB79-9C92C79EB792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18F621C-05EE-4AE6-BA72-E6E3D77899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057-4514-AB79-9C92C79EB792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044B947-037C-4E7A-9A36-62032695A6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057-4514-AB79-9C92C79EB792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9D05364-05AB-4875-8259-259B59864D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057-4514-AB79-9C92C79EB792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AA71643-CA86-4C2B-A9F8-E006DD9BCF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057-4514-AB79-9C92C79EB792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57A5A9E-529B-4D60-A5B5-00FB437D1E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057-4514-AB79-9C92C79EB792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D42754E-D8EF-45AF-BAE7-175F06C8B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057-4514-AB79-9C92C79EB792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FD43C25-A3DE-49D3-8ABD-F5F7E7BC90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057-4514-AB79-9C92C79EB792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937B42D-4EF9-49DD-88A0-93E98C64A5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057-4514-AB79-9C92C79EB792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0A42B0A-11C8-4CA9-9E09-45F8A76E19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057-4514-AB79-9C92C79EB792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F01A117-EBFB-45EF-B590-022ABA13EC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057-4514-AB79-9C92C79EB792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7692F3E-30C4-4123-A1AC-7C66773786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057-4514-AB79-9C92C79EB79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0BC92F0-D8F7-4CD6-A4F9-2233A8AF2A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057-4514-AB79-9C92C79EB792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0145E7F-00AA-4EA0-9A93-C2BDD61A51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057-4514-AB79-9C92C79EB792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36656DE-F287-45CF-BF2D-BB00118CA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057-4514-AB79-9C92C79EB792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A1CB114-B5D0-4916-9896-6DA2A2A53F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057-4514-AB79-9C92C79EB792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F87C24D-0E1A-492E-931E-95162A01F9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057-4514-AB79-9C92C79EB792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9C00B23-62CE-4D5A-8057-22930FD819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057-4514-AB79-9C92C79EB792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E14297DD-1264-439E-BA06-34CAE2356A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057-4514-AB79-9C92C79EB792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DD1FC69-D778-48F2-8FCB-A21FBFD874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057-4514-AB79-9C92C79EB792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8DF4243-940E-49EA-B162-C8CC418CF9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057-4514-AB79-9C92C79EB792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C9B5A26-210B-414F-8EF5-E1BB766393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AED-4FDE-905B-46F1806AA04D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89364F0F-AF92-4295-9BD0-A987E27E81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DDA-42ED-8045-C2FCAEBA89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F7368D69-1552-47F2-BA25-851C9B8F2B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F91-4E7C-9D1E-B21438221F7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F3333DE1-AB2A-4800-A262-1441BE0204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F91-4E7C-9D1E-B21438221F7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E5452859-BA36-477A-ACF1-6775D4C158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F91-4E7C-9D1E-B21438221F7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ABB9A4ED-A5E1-4579-9B9A-E3680669B7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F91-4E7C-9D1E-B21438221F7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8D6FECE-DD70-4298-85D0-62DBDF3C76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F91-4E7C-9D1E-B21438221F7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76E8DCC6-8A0D-4A84-AAD7-1FAE2BCC32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037-47CD-8335-0EB9C9BBC79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3E7A186E-B399-475A-BC79-15AFBD5BE3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C837-42BF-A6E4-3626A7A6284D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C6C2051D-2CFE-452C-8172-F74A5BC84F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CCE-42E8-94D2-73BFB0A851A8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29E7F73-5B83-4CBC-8A6D-1689009165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169-44BB-8D39-FD56D8D9C224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A9223AB6-C22C-447E-B239-4E792A4A72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D3-46D1-B0D0-FBC248B3B29D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2D57159F-4454-4077-A8FA-8D6F2AD64C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930-44D2-973A-F16A15D6815A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2A4095B5-BEE1-412F-9C46-104E485B96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AA7-4085-98DB-0D887032DD6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E8D-4EB2-BC7A-BF72A19228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B1-B0'!$C$70:$AS$70</c:f>
              <c:numCache>
                <c:formatCode>_(* #,##0_);_(* \(#,##0\);_(* "-"??_);_(@_)</c:formatCode>
                <c:ptCount val="43"/>
                <c:pt idx="0">
                  <c:v>11597.4611907086</c:v>
                </c:pt>
                <c:pt idx="1">
                  <c:v>11771.759500515222</c:v>
                </c:pt>
                <c:pt idx="2">
                  <c:v>12688.353883543337</c:v>
                </c:pt>
                <c:pt idx="3">
                  <c:v>12799.294360193315</c:v>
                </c:pt>
                <c:pt idx="4">
                  <c:v>12395.233891400349</c:v>
                </c:pt>
                <c:pt idx="5">
                  <c:v>11533.200527340319</c:v>
                </c:pt>
                <c:pt idx="6">
                  <c:v>11648.20159258179</c:v>
                </c:pt>
                <c:pt idx="7">
                  <c:v>11861.880687347078</c:v>
                </c:pt>
                <c:pt idx="8">
                  <c:v>12303.356660378287</c:v>
                </c:pt>
                <c:pt idx="9">
                  <c:v>13373.948599480223</c:v>
                </c:pt>
                <c:pt idx="10">
                  <c:v>13306.283998753579</c:v>
                </c:pt>
                <c:pt idx="11">
                  <c:v>13236.531232926714</c:v>
                </c:pt>
                <c:pt idx="12">
                  <c:v>13341.769880031396</c:v>
                </c:pt>
                <c:pt idx="13">
                  <c:v>13406.368955630518</c:v>
                </c:pt>
                <c:pt idx="14">
                  <c:v>13480.18684776525</c:v>
                </c:pt>
                <c:pt idx="15">
                  <c:v>14561.563383344206</c:v>
                </c:pt>
                <c:pt idx="16">
                  <c:v>15000</c:v>
                </c:pt>
                <c:pt idx="17">
                  <c:v>14875.821992649249</c:v>
                </c:pt>
                <c:pt idx="18">
                  <c:v>13250</c:v>
                </c:pt>
                <c:pt idx="19">
                  <c:v>12724.705</c:v>
                </c:pt>
                <c:pt idx="20">
                  <c:v>14629.861595705597</c:v>
                </c:pt>
                <c:pt idx="21">
                  <c:v>14230.20822780376</c:v>
                </c:pt>
                <c:pt idx="22">
                  <c:v>14680.111227314603</c:v>
                </c:pt>
                <c:pt idx="23">
                  <c:v>14532.495957663952</c:v>
                </c:pt>
                <c:pt idx="24">
                  <c:v>14732.005924954768</c:v>
                </c:pt>
                <c:pt idx="25">
                  <c:v>14857.932997378393</c:v>
                </c:pt>
                <c:pt idx="26">
                  <c:v>15373.986736376715</c:v>
                </c:pt>
                <c:pt idx="27">
                  <c:v>15729.750767490594</c:v>
                </c:pt>
                <c:pt idx="28">
                  <c:v>15718.9053529637</c:v>
                </c:pt>
                <c:pt idx="29">
                  <c:v>15935.305437646741</c:v>
                </c:pt>
                <c:pt idx="30">
                  <c:v>16078.002282774756</c:v>
                </c:pt>
                <c:pt idx="31">
                  <c:v>15180.974442684728</c:v>
                </c:pt>
                <c:pt idx="32">
                  <c:v>12669.586318177717</c:v>
                </c:pt>
                <c:pt idx="33">
                  <c:v>12155.137819568168</c:v>
                </c:pt>
                <c:pt idx="34">
                  <c:v>12199.923014410888</c:v>
                </c:pt>
                <c:pt idx="35">
                  <c:v>12211.660237755665</c:v>
                </c:pt>
                <c:pt idx="36">
                  <c:v>12544.905700104986</c:v>
                </c:pt>
                <c:pt idx="37">
                  <c:v>12412.606178368271</c:v>
                </c:pt>
                <c:pt idx="38">
                  <c:v>12341.94841889252</c:v>
                </c:pt>
                <c:pt idx="39">
                  <c:v>12635.49297021197</c:v>
                </c:pt>
                <c:pt idx="40">
                  <c:v>13702.175335272706</c:v>
                </c:pt>
                <c:pt idx="41">
                  <c:v>14082.444369450463</c:v>
                </c:pt>
                <c:pt idx="42">
                  <c:v>13693.278292300351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'Chênh lệch chai B1-B0'!$C$73:$AR$73</c15:f>
                <c15:dlblRangeCache>
                  <c:ptCount val="42"/>
                  <c:pt idx="0">
                    <c:v>66%</c:v>
                  </c:pt>
                  <c:pt idx="1">
                    <c:v>56%</c:v>
                  </c:pt>
                  <c:pt idx="2">
                    <c:v>45%</c:v>
                  </c:pt>
                  <c:pt idx="3">
                    <c:v>41%</c:v>
                  </c:pt>
                  <c:pt idx="4">
                    <c:v>51%</c:v>
                  </c:pt>
                  <c:pt idx="5">
                    <c:v>51%</c:v>
                  </c:pt>
                  <c:pt idx="6">
                    <c:v>62%</c:v>
                  </c:pt>
                  <c:pt idx="7">
                    <c:v>57%</c:v>
                  </c:pt>
                  <c:pt idx="8">
                    <c:v>56%</c:v>
                  </c:pt>
                  <c:pt idx="9">
                    <c:v>53%</c:v>
                  </c:pt>
                  <c:pt idx="10">
                    <c:v>39%</c:v>
                  </c:pt>
                  <c:pt idx="11">
                    <c:v>38%</c:v>
                  </c:pt>
                  <c:pt idx="12">
                    <c:v>40%</c:v>
                  </c:pt>
                  <c:pt idx="13">
                    <c:v>43%</c:v>
                  </c:pt>
                  <c:pt idx="14">
                    <c:v>42%</c:v>
                  </c:pt>
                  <c:pt idx="15">
                    <c:v>33%</c:v>
                  </c:pt>
                  <c:pt idx="16">
                    <c:v>31%</c:v>
                  </c:pt>
                  <c:pt idx="17">
                    <c:v>29%</c:v>
                  </c:pt>
                  <c:pt idx="18">
                    <c:v>30%</c:v>
                  </c:pt>
                  <c:pt idx="19">
                    <c:v>22%</c:v>
                  </c:pt>
                  <c:pt idx="20">
                    <c:v>51%</c:v>
                  </c:pt>
                  <c:pt idx="21">
                    <c:v>48%</c:v>
                  </c:pt>
                  <c:pt idx="22">
                    <c:v>44%</c:v>
                  </c:pt>
                  <c:pt idx="23">
                    <c:v>47%</c:v>
                  </c:pt>
                  <c:pt idx="24">
                    <c:v>44%</c:v>
                  </c:pt>
                  <c:pt idx="25">
                    <c:v>45%</c:v>
                  </c:pt>
                  <c:pt idx="26">
                    <c:v>46%</c:v>
                  </c:pt>
                  <c:pt idx="27">
                    <c:v>41%</c:v>
                  </c:pt>
                  <c:pt idx="28">
                    <c:v>45%</c:v>
                  </c:pt>
                  <c:pt idx="29">
                    <c:v>38%</c:v>
                  </c:pt>
                  <c:pt idx="30">
                    <c:v>37%</c:v>
                  </c:pt>
                  <c:pt idx="31">
                    <c:v>46%</c:v>
                  </c:pt>
                  <c:pt idx="32">
                    <c:v>54%</c:v>
                  </c:pt>
                  <c:pt idx="33">
                    <c:v>55%</c:v>
                  </c:pt>
                  <c:pt idx="34">
                    <c:v>55%</c:v>
                  </c:pt>
                  <c:pt idx="35">
                    <c:v>54%</c:v>
                  </c:pt>
                  <c:pt idx="36">
                    <c:v>55%</c:v>
                  </c:pt>
                  <c:pt idx="37">
                    <c:v>57%</c:v>
                  </c:pt>
                  <c:pt idx="38">
                    <c:v>59%</c:v>
                  </c:pt>
                  <c:pt idx="39">
                    <c:v>51%</c:v>
                  </c:pt>
                  <c:pt idx="40">
                    <c:v>52%</c:v>
                  </c:pt>
                  <c:pt idx="41">
                    <c:v>45%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057-4514-AB79-9C92C79EB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6350">
              <a:solidFill>
                <a:schemeClr val="bg1">
                  <a:lumMod val="75000"/>
                </a:schemeClr>
              </a:solidFill>
              <a:prstDash val="sysDot"/>
            </a:ln>
            <a:effectLst/>
          </c:spPr>
        </c:hiLowLines>
        <c:marker val="1"/>
        <c:smooth val="0"/>
        <c:axId val="696243439"/>
        <c:axId val="696236239"/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93212416370652795"/>
          <c:y val="0.21952413042269595"/>
          <c:w val="6.3833070508581405E-2"/>
          <c:h val="0.398796978428102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MUA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CHAI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B1 (Trạm) 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&amp;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B0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2023-2026</a:t>
            </a:r>
          </a:p>
        </c:rich>
      </c:tx>
      <c:layout>
        <c:manualLayout>
          <c:xMode val="edge"/>
          <c:yMode val="edge"/>
          <c:x val="0.17526984604226367"/>
          <c:y val="1.43848033048047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9365752602922598E-2"/>
          <c:y val="0.13652144539334396"/>
          <c:w val="0.89089086395884898"/>
          <c:h val="0.76737559768775132"/>
        </c:manualLayout>
      </c:layout>
      <c:areaChart>
        <c:grouping val="standard"/>
        <c:varyColors val="0"/>
        <c:ser>
          <c:idx val="12"/>
          <c:order val="0"/>
          <c:tx>
            <c:strRef>
              <c:f>'Chênh lệch chai B1-B0'!$B$62</c:f>
              <c:strCache>
                <c:ptCount val="1"/>
                <c:pt idx="0">
                  <c:v>Vảy PET-A5.2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B1-B0'!$C$62:$Q$62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8ED-417E-97C6-967924BBD485}"/>
            </c:ext>
          </c:extLst>
        </c:ser>
        <c:ser>
          <c:idx val="3"/>
          <c:order val="1"/>
          <c:tx>
            <c:strRef>
              <c:f>'Chênh lệch chai B1-B0'!$B$52</c:f>
              <c:strCache>
                <c:ptCount val="1"/>
                <c:pt idx="0">
                  <c:v>Chai B1.2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B1-B0'!$C$52:$AD$52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8ED-417E-97C6-967924BBD485}"/>
            </c:ext>
          </c:extLst>
        </c:ser>
        <c:ser>
          <c:idx val="2"/>
          <c:order val="2"/>
          <c:tx>
            <c:strRef>
              <c:f>'Chênh lệch chai B1 Trạm-B0'!$B$51</c:f>
              <c:strCache>
                <c:ptCount val="1"/>
                <c:pt idx="0">
                  <c:v>Chai B1.1 (Trạm)</c:v>
                </c:pt>
              </c:strCache>
            </c:strRef>
          </c:tx>
          <c:spPr>
            <a:solidFill>
              <a:srgbClr val="FFF2CC"/>
            </a:solidFill>
            <a:ln w="53975" cap="flat" cmpd="sng" algn="ctr">
              <a:noFill/>
              <a:round/>
            </a:ln>
            <a:effectLst>
              <a:outerShdw blurRad="50800" dist="50800" dir="7800000" algn="ctr" rotWithShape="0">
                <a:schemeClr val="bg1"/>
              </a:outerShdw>
            </a:effectLst>
          </c:spPr>
          <c:dLbls>
            <c:delete val="1"/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 Trạm-B0'!$C$51:$AS$51</c:f>
              <c:numCache>
                <c:formatCode>#,##0_ ;\-#,##0\ </c:formatCode>
                <c:ptCount val="43"/>
                <c:pt idx="0">
                  <c:v>14500</c:v>
                </c:pt>
                <c:pt idx="1">
                  <c:v>14500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14010.229835330065</c:v>
                </c:pt>
                <c:pt idx="6">
                  <c:v>14495.742384182875</c:v>
                </c:pt>
                <c:pt idx="7">
                  <c:v>14477.36361677069</c:v>
                </c:pt>
                <c:pt idx="8">
                  <c:v>14998.820223077044</c:v>
                </c:pt>
                <c:pt idx="9">
                  <c:v>16161.708769139126</c:v>
                </c:pt>
                <c:pt idx="10">
                  <c:v>16392.00190514831</c:v>
                </c:pt>
                <c:pt idx="11">
                  <c:v>16433.077141692102</c:v>
                </c:pt>
                <c:pt idx="12">
                  <c:v>16500</c:v>
                </c:pt>
                <c:pt idx="13">
                  <c:v>16500</c:v>
                </c:pt>
                <c:pt idx="14">
                  <c:v>16566.350030119087</c:v>
                </c:pt>
                <c:pt idx="15" formatCode="_(* #,##0_);_(* \(#,##0\);_(* &quot;-&quot;??_);_(@_)">
                  <c:v>18000</c:v>
                </c:pt>
                <c:pt idx="16" formatCode="_(* #,##0_);_(* \(#,##0\);_(* &quot;-&quot;??_);_(@_)">
                  <c:v>18000</c:v>
                </c:pt>
                <c:pt idx="17" formatCode="_(* #,##0_);_(* \(#,##0\);_(* &quot;-&quot;??_);_(@_)">
                  <c:v>17000</c:v>
                </c:pt>
                <c:pt idx="18" formatCode="_(* #,##0_);_(* \(#,##0\);_(* &quot;-&quot;??_);_(@_)">
                  <c:v>16000</c:v>
                </c:pt>
                <c:pt idx="19" formatCode="_(* #,##0_);_(* \(#,##0\);_(* &quot;-&quot;??_);_(@_)">
                  <c:v>16500</c:v>
                </c:pt>
                <c:pt idx="20" formatCode="_(* #,##0_);_(* \(#,##0\);_(* &quot;-&quot;??_);_(@_)">
                  <c:v>17609.208475967076</c:v>
                </c:pt>
                <c:pt idx="21" formatCode="_(* #,##0_);_(* \(#,##0\);_(* &quot;-&quot;??_);_(@_)">
                  <c:v>17323.129190840649</c:v>
                </c:pt>
                <c:pt idx="22" formatCode="_(* #,##0_);_(* \(#,##0\);_(* &quot;-&quot;??_);_(@_)">
                  <c:v>17609.340879504391</c:v>
                </c:pt>
                <c:pt idx="23" formatCode="_(* #,##0_);_(* \(#,##0\);_(* &quot;-&quot;??_);_(@_)">
                  <c:v>17588.991533515244</c:v>
                </c:pt>
                <c:pt idx="24" formatCode="_(* #,##0_);_(* \(#,##0\);_(* &quot;-&quot;??_);_(@_)">
                  <c:v>17571.820267370855</c:v>
                </c:pt>
                <c:pt idx="25" formatCode="_(* #,##0_);_(* \(#,##0\);_(* &quot;-&quot;??_);_(@_)">
                  <c:v>17826.736043303627</c:v>
                </c:pt>
                <c:pt idx="26" formatCode="_(* #,##0_);_(* \(#,##0\);_(* &quot;-&quot;??_);_(@_)">
                  <c:v>18667.034642081057</c:v>
                </c:pt>
                <c:pt idx="27" formatCode="_(* #,##0_);_(* \(#,##0\);_(* &quot;-&quot;??_);_(@_)">
                  <c:v>19051.337407841402</c:v>
                </c:pt>
                <c:pt idx="28" formatCode="_(* #,##0_);_(* \(#,##0\);_(* &quot;-&quot;??_);_(@_)">
                  <c:v>18854.534810942831</c:v>
                </c:pt>
                <c:pt idx="29" formatCode="_(* #,##0_);_(* \(#,##0\);_(* &quot;-&quot;??_);_(@_)">
                  <c:v>18812.013215987805</c:v>
                </c:pt>
                <c:pt idx="30" formatCode="_(* #,##0_);_(* \(#,##0\);_(* &quot;-&quot;??_);_(@_)">
                  <c:v>19062.902897119999</c:v>
                </c:pt>
                <c:pt idx="31" formatCode="_(* #,##0_);_(* \(#,##0\);_(* &quot;-&quot;??_);_(@_)">
                  <c:v>18741.138296926474</c:v>
                </c:pt>
                <c:pt idx="32" formatCode="_(* #,##0_);_(* \(#,##0\);_(* &quot;-&quot;??_);_(@_)">
                  <c:v>15698.730392568124</c:v>
                </c:pt>
                <c:pt idx="33" formatCode="_(* #,##0_);_(* \(#,##0\);_(* &quot;-&quot;??_);_(@_)">
                  <c:v>15000</c:v>
                </c:pt>
                <c:pt idx="34" formatCode="_(* #,##0_);_(* \(#,##0\);_(* &quot;-&quot;??_);_(@_)">
                  <c:v>15000</c:v>
                </c:pt>
                <c:pt idx="35" formatCode="_(* #,##0_);_(* \(#,##0\);_(* &quot;-&quot;??_);_(@_)">
                  <c:v>14993.235551857111</c:v>
                </c:pt>
                <c:pt idx="36" formatCode="_(* #,##0_);_(* \(#,##0\);_(* &quot;-&quot;??_);_(@_)">
                  <c:v>15272.652255928353</c:v>
                </c:pt>
                <c:pt idx="37" formatCode="_(* #,##0_);_(* \(#,##0\);_(* &quot;-&quot;??_);_(@_)">
                  <c:v>15241.467245570508</c:v>
                </c:pt>
                <c:pt idx="38" formatCode="_(* #,##0_);_(* \(#,##0\);_(* &quot;-&quot;??_);_(@_)">
                  <c:v>15223.491765028006</c:v>
                </c:pt>
                <c:pt idx="39" formatCode="_(* #,##0_);_(* \(#,##0\);_(* &quot;-&quot;??_);_(@_)">
                  <c:v>15288.469654201866</c:v>
                </c:pt>
                <c:pt idx="40" formatCode="_(* #,##0_);_(* \(#,##0\);_(* &quot;-&quot;??_);_(@_)">
                  <c:v>16610.784639693731</c:v>
                </c:pt>
                <c:pt idx="41" formatCode="_(* #,##0_);_(* \(#,##0\);_(* &quot;-&quot;??_);_(@_)">
                  <c:v>16673.190338553432</c:v>
                </c:pt>
                <c:pt idx="42" formatCode="_(* #,##0_);_(* \(#,##0\);_(* &quot;-&quot;??_);_(@_)">
                  <c:v>16673.190338553432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ED-417E-97C6-967924BBD485}"/>
            </c:ext>
          </c:extLst>
        </c:ser>
        <c:ser>
          <c:idx val="1"/>
          <c:order val="3"/>
          <c:tx>
            <c:strRef>
              <c:f>'Chênh lệch chai B1 Trạm-B0'!$B$50</c:f>
              <c:strCache>
                <c:ptCount val="1"/>
                <c:pt idx="0">
                  <c:v>Chai B0</c:v>
                </c:pt>
              </c:strCache>
            </c:strRef>
          </c:tx>
          <c:spPr>
            <a:solidFill>
              <a:schemeClr val="bg1"/>
            </a:solidFill>
            <a:ln w="50800" cap="flat" cmpd="sng" algn="ctr">
              <a:noFill/>
              <a:round/>
            </a:ln>
            <a:effectLst/>
          </c:spPr>
          <c:dLbls>
            <c:delete val="1"/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 Trạm-B0'!$C$50:$AS$50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ED-417E-97C6-967924BBD485}"/>
            </c:ext>
          </c:extLst>
        </c:ser>
        <c:ser>
          <c:idx val="4"/>
          <c:order val="4"/>
          <c:tx>
            <c:strRef>
              <c:f>'Chênh lệch chai B1-B0'!$B$54</c:f>
              <c:strCache>
                <c:ptCount val="1"/>
                <c:pt idx="0">
                  <c:v>Chai B2.1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B1-B0'!$C$54:$Q$54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08ED-417E-97C6-967924BBD485}"/>
            </c:ext>
          </c:extLst>
        </c:ser>
        <c:ser>
          <c:idx val="5"/>
          <c:order val="5"/>
          <c:tx>
            <c:strRef>
              <c:f>'Chênh lệch chai B1-B0'!$B$55</c:f>
              <c:strCache>
                <c:ptCount val="1"/>
                <c:pt idx="0">
                  <c:v>Chai B2.2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B1-B0'!$C$55:$AD$55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08ED-417E-97C6-967924BBD485}"/>
            </c:ext>
          </c:extLst>
        </c:ser>
        <c:ser>
          <c:idx val="6"/>
          <c:order val="6"/>
          <c:tx>
            <c:strRef>
              <c:f>'Chênh lệch chai B1-B0'!$B$56</c:f>
              <c:strCache>
                <c:ptCount val="1"/>
                <c:pt idx="0">
                  <c:v>Chai B3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B1-B0'!$C$56:$AD$56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08ED-417E-97C6-967924BBD485}"/>
            </c:ext>
          </c:extLst>
        </c:ser>
        <c:ser>
          <c:idx val="7"/>
          <c:order val="7"/>
          <c:tx>
            <c:strRef>
              <c:f>'Chênh lệch chai B1-B0'!$B$57</c:f>
              <c:strCache>
                <c:ptCount val="1"/>
                <c:pt idx="0">
                  <c:v>Chai B4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B1-B0'!$C$57:$Q$57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08ED-417E-97C6-967924BBD485}"/>
            </c:ext>
          </c:extLst>
        </c:ser>
        <c:ser>
          <c:idx val="8"/>
          <c:order val="8"/>
          <c:tx>
            <c:strRef>
              <c:f>'Chênh lệch chai B1-B0'!$B$58</c:f>
              <c:strCache>
                <c:ptCount val="1"/>
                <c:pt idx="0">
                  <c:v>Chai B5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Trạm-B0'!$C$49:$AO$49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B1-B0'!$C$58:$Q$58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08ED-417E-97C6-967924BBD48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696243439"/>
        <c:axId val="696236239"/>
        <c:extLst/>
      </c:areaChart>
      <c:lineChart>
        <c:grouping val="standard"/>
        <c:varyColors val="0"/>
        <c:ser>
          <c:idx val="19"/>
          <c:order val="9"/>
          <c:tx>
            <c:strRef>
              <c:f>'Chênh lệch chai B1 Trạm-B0'!$B$72</c:f>
              <c:strCache>
                <c:ptCount val="1"/>
                <c:pt idx="0">
                  <c:v>Chai B1.1 (Trạm)</c:v>
                </c:pt>
              </c:strCache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2.3340469517916705E-2"/>
                  <c:y val="-3.5362641457645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ED-417E-97C6-967924BBD485}"/>
                </c:ext>
              </c:extLst>
            </c:dLbl>
            <c:dLbl>
              <c:idx val="14"/>
              <c:layout>
                <c:manualLayout>
                  <c:x val="-1.8902439024390243E-2"/>
                  <c:y val="-5.03510097333502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0A-48C5-9B5D-23BB9E404404}"/>
                </c:ext>
              </c:extLst>
            </c:dLbl>
            <c:dLbl>
              <c:idx val="17"/>
              <c:layout>
                <c:manualLayout>
                  <c:x val="-1.4775159603084887E-2"/>
                  <c:y val="-4.25550431100473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D-08ED-417E-97C6-967924BBD485}"/>
                </c:ext>
              </c:extLst>
            </c:dLbl>
            <c:dLbl>
              <c:idx val="18"/>
              <c:layout>
                <c:manualLayout>
                  <c:x val="-1.6173912157539952E-2"/>
                  <c:y val="-4.04223266158194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62-4988-AD1D-C4BDB941E306}"/>
                </c:ext>
              </c:extLst>
            </c:dLbl>
            <c:dLbl>
              <c:idx val="19"/>
              <c:layout>
                <c:manualLayout>
                  <c:x val="-2.1289062500000001E-2"/>
                  <c:y val="-3.3365126931738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05-47CD-A9B8-4865A91A2A7A}"/>
                </c:ext>
              </c:extLst>
            </c:dLbl>
            <c:dLbl>
              <c:idx val="32"/>
              <c:layout>
                <c:manualLayout>
                  <c:x val="-8.3552203571258966E-3"/>
                  <c:y val="-4.25391662844067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ED-417E-97C6-967924BBD485}"/>
                </c:ext>
              </c:extLst>
            </c:dLbl>
            <c:dLbl>
              <c:idx val="34"/>
              <c:layout>
                <c:manualLayout>
                  <c:x val="-1.5447398993158763E-2"/>
                  <c:y val="-2.81701981635375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08ED-417E-97C6-967924BBD485}"/>
                </c:ext>
              </c:extLst>
            </c:dLbl>
            <c:dLbl>
              <c:idx val="35"/>
              <c:layout>
                <c:manualLayout>
                  <c:x val="-1.7430881226163989E-2"/>
                  <c:y val="2.96708138068844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BFA-48D1-9E85-E1DFEF1F3808}"/>
                </c:ext>
              </c:extLst>
            </c:dLbl>
            <c:dLbl>
              <c:idx val="36"/>
              <c:layout>
                <c:manualLayout>
                  <c:x val="-2.0288107818598276E-2"/>
                  <c:y val="-2.60562837500297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6DE-4EE9-BE9D-300730CB634C}"/>
                </c:ext>
              </c:extLst>
            </c:dLbl>
            <c:dLbl>
              <c:idx val="37"/>
              <c:layout>
                <c:manualLayout>
                  <c:x val="-1.5820334634969686E-2"/>
                  <c:y val="-2.36324056609689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7C3-4B6A-A1BE-03799D4DC7B3}"/>
                </c:ext>
              </c:extLst>
            </c:dLbl>
            <c:dLbl>
              <c:idx val="38"/>
              <c:layout>
                <c:manualLayout>
                  <c:x val="-1.1304347206882932E-2"/>
                  <c:y val="-2.83559604618435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62-4988-AD1D-C4BDB941E306}"/>
                </c:ext>
              </c:extLst>
            </c:dLbl>
            <c:dLbl>
              <c:idx val="39"/>
              <c:layout>
                <c:manualLayout>
                  <c:x val="-1.4764926477249453E-2"/>
                  <c:y val="2.24248162333182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F62-4988-AD1D-C4BDB941E306}"/>
                </c:ext>
              </c:extLst>
            </c:dLbl>
            <c:dLbl>
              <c:idx val="40"/>
              <c:layout>
                <c:manualLayout>
                  <c:x val="-1.9152541350458224E-2"/>
                  <c:y val="-2.35649546827794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566-4568-8AD1-DC4B5AD7D661}"/>
                </c:ext>
              </c:extLst>
            </c:dLbl>
            <c:dLbl>
              <c:idx val="41"/>
              <c:layout>
                <c:manualLayout>
                  <c:x val="-9.6610164334169791E-3"/>
                  <c:y val="1.75226586102719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66-4568-8AD1-DC4B5AD7D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 Trạm-B0'!$C$72:$AS$72</c:f>
              <c:numCache>
                <c:formatCode>#,##0_ ;\-#,##0\ </c:formatCode>
                <c:ptCount val="43"/>
                <c:pt idx="0">
                  <c:v>14500</c:v>
                </c:pt>
                <c:pt idx="1">
                  <c:v>14500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14010.229835330065</c:v>
                </c:pt>
                <c:pt idx="6">
                  <c:v>14495.742384182875</c:v>
                </c:pt>
                <c:pt idx="7">
                  <c:v>14477.36361677069</c:v>
                </c:pt>
                <c:pt idx="8">
                  <c:v>14998.820223077044</c:v>
                </c:pt>
                <c:pt idx="9">
                  <c:v>16161.708769139126</c:v>
                </c:pt>
                <c:pt idx="10">
                  <c:v>16392.00190514831</c:v>
                </c:pt>
                <c:pt idx="11">
                  <c:v>16433.077141692102</c:v>
                </c:pt>
                <c:pt idx="12">
                  <c:v>16500</c:v>
                </c:pt>
                <c:pt idx="13">
                  <c:v>16500</c:v>
                </c:pt>
                <c:pt idx="14">
                  <c:v>16566.350030119087</c:v>
                </c:pt>
                <c:pt idx="15">
                  <c:v>18000</c:v>
                </c:pt>
                <c:pt idx="16">
                  <c:v>18000</c:v>
                </c:pt>
                <c:pt idx="17">
                  <c:v>17000</c:v>
                </c:pt>
                <c:pt idx="18">
                  <c:v>16000</c:v>
                </c:pt>
                <c:pt idx="19">
                  <c:v>16500</c:v>
                </c:pt>
                <c:pt idx="20">
                  <c:v>17609.208475967076</c:v>
                </c:pt>
                <c:pt idx="21">
                  <c:v>17323.129190840649</c:v>
                </c:pt>
                <c:pt idx="22">
                  <c:v>17609.340879504391</c:v>
                </c:pt>
                <c:pt idx="23">
                  <c:v>17588.991533515244</c:v>
                </c:pt>
                <c:pt idx="24">
                  <c:v>17571.820267370855</c:v>
                </c:pt>
                <c:pt idx="25">
                  <c:v>17826.736043303627</c:v>
                </c:pt>
                <c:pt idx="26">
                  <c:v>18667.034642081057</c:v>
                </c:pt>
                <c:pt idx="27">
                  <c:v>19051.337407841402</c:v>
                </c:pt>
                <c:pt idx="28">
                  <c:v>18854.534810942831</c:v>
                </c:pt>
                <c:pt idx="29">
                  <c:v>18812.013215987805</c:v>
                </c:pt>
                <c:pt idx="30">
                  <c:v>19062.902897119999</c:v>
                </c:pt>
                <c:pt idx="31">
                  <c:v>18741.138296926474</c:v>
                </c:pt>
                <c:pt idx="32">
                  <c:v>15698.730392568124</c:v>
                </c:pt>
                <c:pt idx="33">
                  <c:v>15000</c:v>
                </c:pt>
                <c:pt idx="34">
                  <c:v>15000</c:v>
                </c:pt>
                <c:pt idx="35">
                  <c:v>14993.235551857111</c:v>
                </c:pt>
                <c:pt idx="36">
                  <c:v>15272.652255928353</c:v>
                </c:pt>
                <c:pt idx="37">
                  <c:v>15241.467245570508</c:v>
                </c:pt>
                <c:pt idx="38">
                  <c:v>15223.491765028006</c:v>
                </c:pt>
                <c:pt idx="39">
                  <c:v>15288.469654201866</c:v>
                </c:pt>
                <c:pt idx="40">
                  <c:v>16610.784639693731</c:v>
                </c:pt>
                <c:pt idx="41">
                  <c:v>16673.190338553432</c:v>
                </c:pt>
                <c:pt idx="42">
                  <c:v>16673.190338553432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08ED-417E-97C6-967924BBD485}"/>
            </c:ext>
          </c:extLst>
        </c:ser>
        <c:ser>
          <c:idx val="0"/>
          <c:order val="10"/>
          <c:tx>
            <c:strRef>
              <c:f>'Chênh lệch chai B1 Trạm-B0'!$B$71</c:f>
              <c:strCache>
                <c:ptCount val="1"/>
                <c:pt idx="0">
                  <c:v>Chai B0</c:v>
                </c:pt>
              </c:strCache>
            </c:strRef>
          </c:tx>
          <c:spPr>
            <a:ln w="44450" cap="rnd" cmpd="sng" algn="ctr">
              <a:solidFill>
                <a:srgbClr val="639D6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1.1831673436128821E-2"/>
                  <c:y val="3.5378395541943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08ED-417E-97C6-967924BBD485}"/>
                </c:ext>
              </c:extLst>
            </c:dLbl>
            <c:dLbl>
              <c:idx val="9"/>
              <c:layout>
                <c:manualLayout>
                  <c:x val="-1.5478260021731785E-2"/>
                  <c:y val="3.5595780154228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BE-4ABA-8AEC-D6DC58808161}"/>
                </c:ext>
              </c:extLst>
            </c:dLbl>
            <c:dLbl>
              <c:idx val="13"/>
              <c:layout>
                <c:manualLayout>
                  <c:x val="-1.6114316132047096E-2"/>
                  <c:y val="4.26339870200103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0-08ED-417E-97C6-967924BBD485}"/>
                </c:ext>
              </c:extLst>
            </c:dLbl>
            <c:dLbl>
              <c:idx val="14"/>
              <c:layout>
                <c:manualLayout>
                  <c:x val="-1.3062097620118524E-2"/>
                  <c:y val="1.61829037179053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F-08ED-417E-97C6-967924BBD485}"/>
                </c:ext>
              </c:extLst>
            </c:dLbl>
            <c:dLbl>
              <c:idx val="15"/>
              <c:layout>
                <c:manualLayout>
                  <c:x val="-1.3918628611601706E-2"/>
                  <c:y val="4.01575758925797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ED-417E-97C6-967924BBD485}"/>
                </c:ext>
              </c:extLst>
            </c:dLbl>
            <c:dLbl>
              <c:idx val="16"/>
              <c:layout>
                <c:manualLayout>
                  <c:x val="-2.2483915235389784E-2"/>
                  <c:y val="3.29808940968295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08ED-417E-97C6-967924BBD485}"/>
                </c:ext>
              </c:extLst>
            </c:dLbl>
            <c:dLbl>
              <c:idx val="17"/>
              <c:layout>
                <c:manualLayout>
                  <c:x val="-1.7614350284732662E-2"/>
                  <c:y val="4.25233944987251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ED-417E-97C6-967924BBD485}"/>
                </c:ext>
              </c:extLst>
            </c:dLbl>
            <c:dLbl>
              <c:idx val="22"/>
              <c:layout>
                <c:manualLayout>
                  <c:x val="-1.5478260021731735E-2"/>
                  <c:y val="-1.74962309232651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ABE-4ABA-8AEC-D6DC58808161}"/>
                </c:ext>
              </c:extLst>
            </c:dLbl>
            <c:dLbl>
              <c:idx val="23"/>
              <c:layout>
                <c:manualLayout>
                  <c:x val="-2.0770876543467161E-2"/>
                  <c:y val="3.05677070227100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E-08ED-417E-97C6-967924BBD485}"/>
                </c:ext>
              </c:extLst>
            </c:dLbl>
            <c:dLbl>
              <c:idx val="24"/>
              <c:layout>
                <c:manualLayout>
                  <c:x val="-1.9914345551984104E-2"/>
                  <c:y val="3.05677070227100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1-08ED-417E-97C6-967924BBD485}"/>
                </c:ext>
              </c:extLst>
            </c:dLbl>
            <c:dLbl>
              <c:idx val="29"/>
              <c:layout>
                <c:manualLayout>
                  <c:x val="-2.2483915235389784E-2"/>
                  <c:y val="-2.24926566185823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ED-417E-97C6-967924BBD485}"/>
                </c:ext>
              </c:extLst>
            </c:dLbl>
            <c:dLbl>
              <c:idx val="30"/>
              <c:layout>
                <c:manualLayout>
                  <c:x val="-2.1627407534950342E-2"/>
                  <c:y val="3.77601086751124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8ED-417E-97C6-967924BBD485}"/>
                </c:ext>
              </c:extLst>
            </c:dLbl>
            <c:dLbl>
              <c:idx val="31"/>
              <c:layout>
                <c:manualLayout>
                  <c:x val="-2.7490681224551151E-2"/>
                  <c:y val="4.25550431100472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08ED-417E-97C6-967924BBD485}"/>
                </c:ext>
              </c:extLst>
            </c:dLbl>
            <c:dLbl>
              <c:idx val="40"/>
              <c:layout>
                <c:manualLayout>
                  <c:x val="-7.627118236908142E-3"/>
                  <c:y val="1.63141993957703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D-4190-BED4-AE8F13FDD5CE}"/>
                </c:ext>
              </c:extLst>
            </c:dLbl>
            <c:dLbl>
              <c:idx val="41"/>
              <c:layout>
                <c:manualLayout>
                  <c:x val="-1.5762711022943493E-2"/>
                  <c:y val="-1.9939577039275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66-4568-8AD1-DC4B5AD7D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639D6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 Trạm-B0'!$C$71:$AS$71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08ED-417E-97C6-967924BBD485}"/>
            </c:ext>
          </c:extLst>
        </c:ser>
        <c:ser>
          <c:idx val="9"/>
          <c:order val="11"/>
          <c:tx>
            <c:strRef>
              <c:f>'Chênh lệch chai B1 Trạm-B0'!$B$70</c:f>
              <c:strCache>
                <c:ptCount val="1"/>
                <c:pt idx="0">
                  <c:v>CL B0-B1-Line</c:v>
                </c:pt>
              </c:strCache>
            </c:strRef>
          </c:tx>
          <c:spPr>
            <a:ln w="22225" cap="rnd" cmpd="sng" algn="ctr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Times New Roman" panose="02020603050405020304" pitchFamily="18" charset="0"/>
                        <a:ea typeface="+mn-ea"/>
                        <a:cs typeface="Times New Roman" panose="02020603050405020304" pitchFamily="18" charset="0"/>
                      </a:defRPr>
                    </a:pPr>
                    <a:fld id="{DB2E46A8-4103-46E4-940A-E2AAB5794F2B}" type="CELLRANGE">
                      <a:rPr lang="en-US"/>
                      <a:pPr>
                        <a:defRPr sz="1000">
                          <a:latin typeface="Times New Roman" panose="02020603050405020304" pitchFamily="18" charset="0"/>
                          <a:cs typeface="Times New Roman" panose="02020603050405020304" pitchFamily="18" charset="0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9172971016704526E-2"/>
                      <c:h val="3.372837526257239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08ED-417E-97C6-967924BBD48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3063521-C51F-4D27-9AA3-DB7154259B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08ED-417E-97C6-967924BBD48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2079B39-0E0C-41D1-90BE-8E7CC60560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08ED-417E-97C6-967924BBD48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ECBC040-F323-4C61-97F4-E65C3C1CE1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08ED-417E-97C6-967924BBD48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1475930-C941-402A-B052-A6919C05A5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08ED-417E-97C6-967924BBD48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A5FD178-A791-4308-A3DE-0A4734876F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08ED-417E-97C6-967924BBD48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A0556E4-F264-40E8-A859-149B9266DB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08ED-417E-97C6-967924BBD48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C33F48A-63D8-478F-9CBC-6C36344819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08ED-417E-97C6-967924BBD48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099C729-A09A-47A4-87E2-1A13B0FCA8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08ED-417E-97C6-967924BBD48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5BBF4F7-B31E-4386-97EF-860B501437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08ED-417E-97C6-967924BBD48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6FB54C7-88E6-497F-A85B-C105A2EA09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08ED-417E-97C6-967924BBD48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6924AD2-AF62-4B82-8EDF-F4035E9679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08ED-417E-97C6-967924BBD48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EE28904-D465-430F-B136-2BAC12AFB4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08ED-417E-97C6-967924BBD48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4D8854F-5509-4CC1-8695-9857D38C10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08ED-417E-97C6-967924BBD48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282C88-4137-4429-98F4-90E29C4A03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08ED-417E-97C6-967924BBD48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57939B5-6B89-4A88-800C-F39FDD82F8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08ED-417E-97C6-967924BBD48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15DB544-B38B-4874-8E46-3F8630A303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08ED-417E-97C6-967924BBD48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32C6F63-9235-4D42-8275-20B24F0E7F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08ED-417E-97C6-967924BBD48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268D5B4-0FF7-4457-A28E-959960431D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08ED-417E-97C6-967924BBD48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EED1542-6B96-4FFF-91D9-362E98F4A0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08ED-417E-97C6-967924BBD48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27E776C-DF4F-4FFC-9D22-22644B76CC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08ED-417E-97C6-967924BBD48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858EA97-96EC-4AF3-B3D3-7B21300246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08ED-417E-97C6-967924BBD48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0D5F8FE-C29F-4396-A4EB-44E3408137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08ED-417E-97C6-967924BBD48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0BB3B8F-9F98-4003-868F-5E0B38CBCD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08ED-417E-97C6-967924BBD48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8A67B7A4-B7F6-45D3-97C8-4ECA525593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08ED-417E-97C6-967924BBD48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762C0F0-9E96-4380-97BC-75F0CC01EF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08ED-417E-97C6-967924BBD48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5A07F772-049B-4EEB-9999-35BCCD82CA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08ED-417E-97C6-967924BBD48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82412FE0-2153-42A0-ACBA-429EEC3C55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08ED-417E-97C6-967924BBD48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96DD6CF-69A1-48F4-A024-85DAA88E99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08ED-417E-97C6-967924BBD48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AEC157BD-3A35-45E8-9DFD-F007CFB1F7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08ED-417E-97C6-967924BBD48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65C5D3FF-E48E-4984-AE0F-DC84E34988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08ED-417E-97C6-967924BBD48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757C66AA-97FA-4877-93DA-5B7FEB5967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08ED-417E-97C6-967924BBD48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5A864EB3-400D-4B24-A7E5-99927D1A82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08ED-417E-97C6-967924BBD48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CE3E4CCE-26DA-4666-A923-C35596BF80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08ED-417E-97C6-967924BBD48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78F22AA-0BDE-4BE7-9810-E807AF97AE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08ED-417E-97C6-967924BBD48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808BEDDD-5250-4A2F-9CF3-E526C27079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565-4D62-BD3B-2D101DB188A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C347B6F0-168E-43CE-89F7-2C4834A648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6DE-4EE9-BE9D-300730CB634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7DB4C192-7A26-4FE5-9668-3955673E14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7C3-4B6A-A1BE-03799D4DC7B3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8751D226-D703-4E1B-AC42-246A5DE9F5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004-47E1-82C4-FACF645F4E62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D2EB3085-DF6B-436A-B48C-B2208C6CCD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2DD-45E3-9417-1BB731305BF9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7913DCD4-870D-458D-8470-DFB1099C2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BFD-4190-BED4-AE8F13FDD5C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352B05AD-2F4F-459A-92F6-8EE36D632E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566-4568-8AD1-DC4B5AD7D661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658-455D-BE70-B2FAF5EBD2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 Trạm-B0'!$C$70:$AS$70</c:f>
              <c:numCache>
                <c:formatCode>_(* #,##0_);_(* \(#,##0\);_(* "-"??_);_(@_)</c:formatCode>
                <c:ptCount val="43"/>
                <c:pt idx="0">
                  <c:v>11604.23309198827</c:v>
                </c:pt>
                <c:pt idx="1">
                  <c:v>11853.251331407824</c:v>
                </c:pt>
                <c:pt idx="2">
                  <c:v>12675.291675365937</c:v>
                </c:pt>
                <c:pt idx="3">
                  <c:v>12815.400289086436</c:v>
                </c:pt>
                <c:pt idx="4">
                  <c:v>12430.74202162672</c:v>
                </c:pt>
                <c:pt idx="5">
                  <c:v>11604.662434831203</c:v>
                </c:pt>
                <c:pt idx="6">
                  <c:v>11695.889447274334</c:v>
                </c:pt>
                <c:pt idx="7">
                  <c:v>11861.880687347078</c:v>
                </c:pt>
                <c:pt idx="8">
                  <c:v>12303.356660378287</c:v>
                </c:pt>
                <c:pt idx="9">
                  <c:v>13373.948599480223</c:v>
                </c:pt>
                <c:pt idx="10">
                  <c:v>13772.563664499286</c:v>
                </c:pt>
                <c:pt idx="11">
                  <c:v>13773.39864031511</c:v>
                </c:pt>
                <c:pt idx="12">
                  <c:v>13799.877494545464</c:v>
                </c:pt>
                <c:pt idx="13">
                  <c:v>13757.801176174809</c:v>
                </c:pt>
                <c:pt idx="14">
                  <c:v>13855.772781368985</c:v>
                </c:pt>
                <c:pt idx="15">
                  <c:v>15250</c:v>
                </c:pt>
                <c:pt idx="16">
                  <c:v>15500</c:v>
                </c:pt>
                <c:pt idx="17">
                  <c:v>15000</c:v>
                </c:pt>
                <c:pt idx="18">
                  <c:v>13750</c:v>
                </c:pt>
                <c:pt idx="19">
                  <c:v>13974.705</c:v>
                </c:pt>
                <c:pt idx="20">
                  <c:v>14638.934237983538</c:v>
                </c:pt>
                <c:pt idx="21">
                  <c:v>14396.074595420325</c:v>
                </c:pt>
                <c:pt idx="22">
                  <c:v>14828.550439752195</c:v>
                </c:pt>
                <c:pt idx="23">
                  <c:v>14683.995766757622</c:v>
                </c:pt>
                <c:pt idx="24">
                  <c:v>14816.284655969719</c:v>
                </c:pt>
                <c:pt idx="25">
                  <c:v>14976.020624790242</c:v>
                </c:pt>
                <c:pt idx="26">
                  <c:v>15593.385160144273</c:v>
                </c:pt>
                <c:pt idx="27">
                  <c:v>16063.230275123744</c:v>
                </c:pt>
                <c:pt idx="28">
                  <c:v>15851.62547174366</c:v>
                </c:pt>
                <c:pt idx="29">
                  <c:v>16091.070259562952</c:v>
                </c:pt>
                <c:pt idx="30">
                  <c:v>16313.994552346274</c:v>
                </c:pt>
                <c:pt idx="31">
                  <c:v>15534.222127775234</c:v>
                </c:pt>
                <c:pt idx="32">
                  <c:v>12830.856340513896</c:v>
                </c:pt>
                <c:pt idx="33">
                  <c:v>12267.627405121635</c:v>
                </c:pt>
                <c:pt idx="34">
                  <c:v>12278.490822823569</c:v>
                </c:pt>
                <c:pt idx="35">
                  <c:v>12295.418217535218</c:v>
                </c:pt>
                <c:pt idx="36">
                  <c:v>12555.56187478963</c:v>
                </c:pt>
                <c:pt idx="37">
                  <c:v>12441.496699734731</c:v>
                </c:pt>
                <c:pt idx="38">
                  <c:v>12385.854732348573</c:v>
                </c:pt>
                <c:pt idx="39">
                  <c:v>12684.372907412559</c:v>
                </c:pt>
                <c:pt idx="40">
                  <c:v>13746.364282158283</c:v>
                </c:pt>
                <c:pt idx="41">
                  <c:v>14084.835565602043</c:v>
                </c:pt>
                <c:pt idx="42">
                  <c:v>13653.025558833338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'Chênh lệch chai B1 Trạm-B0'!$C$73:$AR$73</c15:f>
                <c15:dlblRangeCache>
                  <c:ptCount val="42"/>
                  <c:pt idx="0">
                    <c:v>67%</c:v>
                  </c:pt>
                  <c:pt idx="1">
                    <c:v>57%</c:v>
                  </c:pt>
                  <c:pt idx="2">
                    <c:v>45%</c:v>
                  </c:pt>
                  <c:pt idx="3">
                    <c:v>41%</c:v>
                  </c:pt>
                  <c:pt idx="4">
                    <c:v>52%</c:v>
                  </c:pt>
                  <c:pt idx="5">
                    <c:v>52%</c:v>
                  </c:pt>
                  <c:pt idx="6">
                    <c:v>63%</c:v>
                  </c:pt>
                  <c:pt idx="7">
                    <c:v>57%</c:v>
                  </c:pt>
                  <c:pt idx="8">
                    <c:v>56%</c:v>
                  </c:pt>
                  <c:pt idx="9">
                    <c:v>53%</c:v>
                  </c:pt>
                  <c:pt idx="10">
                    <c:v>47%</c:v>
                  </c:pt>
                  <c:pt idx="11">
                    <c:v>48%</c:v>
                  </c:pt>
                  <c:pt idx="12">
                    <c:v>49%</c:v>
                  </c:pt>
                  <c:pt idx="13">
                    <c:v>50%</c:v>
                  </c:pt>
                  <c:pt idx="14">
                    <c:v>49%</c:v>
                  </c:pt>
                  <c:pt idx="15">
                    <c:v>44%</c:v>
                  </c:pt>
                  <c:pt idx="16">
                    <c:v>38%</c:v>
                  </c:pt>
                  <c:pt idx="17">
                    <c:v>31%</c:v>
                  </c:pt>
                  <c:pt idx="18">
                    <c:v>39%</c:v>
                  </c:pt>
                  <c:pt idx="19">
                    <c:v>44%</c:v>
                  </c:pt>
                  <c:pt idx="20">
                    <c:v>51%</c:v>
                  </c:pt>
                  <c:pt idx="21">
                    <c:v>51%</c:v>
                  </c:pt>
                  <c:pt idx="22">
                    <c:v>46%</c:v>
                  </c:pt>
                  <c:pt idx="23">
                    <c:v>49%</c:v>
                  </c:pt>
                  <c:pt idx="24">
                    <c:v>46%</c:v>
                  </c:pt>
                  <c:pt idx="25">
                    <c:v>47%</c:v>
                  </c:pt>
                  <c:pt idx="26">
                    <c:v>49%</c:v>
                  </c:pt>
                  <c:pt idx="27">
                    <c:v>46%</c:v>
                  </c:pt>
                  <c:pt idx="28">
                    <c:v>47%</c:v>
                  </c:pt>
                  <c:pt idx="29">
                    <c:v>41%</c:v>
                  </c:pt>
                  <c:pt idx="30">
                    <c:v>41%</c:v>
                  </c:pt>
                  <c:pt idx="31">
                    <c:v>52%</c:v>
                  </c:pt>
                  <c:pt idx="32">
                    <c:v>58%</c:v>
                  </c:pt>
                  <c:pt idx="33">
                    <c:v>57%</c:v>
                  </c:pt>
                  <c:pt idx="34">
                    <c:v>57%</c:v>
                  </c:pt>
                  <c:pt idx="35">
                    <c:v>56%</c:v>
                  </c:pt>
                  <c:pt idx="36">
                    <c:v>55%</c:v>
                  </c:pt>
                  <c:pt idx="37">
                    <c:v>58%</c:v>
                  </c:pt>
                  <c:pt idx="38">
                    <c:v>59%</c:v>
                  </c:pt>
                  <c:pt idx="39">
                    <c:v>52%</c:v>
                  </c:pt>
                  <c:pt idx="40">
                    <c:v>53%</c:v>
                  </c:pt>
                  <c:pt idx="41">
                    <c:v>45%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9-08ED-417E-97C6-967924BBD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6350">
              <a:solidFill>
                <a:schemeClr val="bg1">
                  <a:lumMod val="75000"/>
                </a:schemeClr>
              </a:solidFill>
              <a:prstDash val="sysDot"/>
            </a:ln>
            <a:effectLst/>
          </c:spPr>
        </c:hiLowLines>
        <c:marker val="1"/>
        <c:smooth val="0"/>
        <c:axId val="696243439"/>
        <c:axId val="696236239"/>
        <c:extLst>
          <c:ext xmlns:c15="http://schemas.microsoft.com/office/drawing/2012/chart" uri="{02D57815-91ED-43cb-92C2-25804820EDAC}">
            <c15:filteredLineSeries>
              <c15:ser>
                <c:idx val="10"/>
                <c:order val="12"/>
                <c:spPr>
                  <a:ln w="22225" cap="rnd" cmpd="sng" algn="ctr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'Chênh lệch chai B1-B0'!$C$49:$AS$49</c15:sqref>
                        </c15:formulaRef>
                      </c:ext>
                    </c:extLst>
                    <c:strCache>
                      <c:ptCount val="43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T1.25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  <c:pt idx="28">
                        <c:v> 5 </c:v>
                      </c:pt>
                      <c:pt idx="29">
                        <c:v> 6 </c:v>
                      </c:pt>
                      <c:pt idx="30">
                        <c:v> 7 </c:v>
                      </c:pt>
                      <c:pt idx="31">
                        <c:v> 8 </c:v>
                      </c:pt>
                      <c:pt idx="32">
                        <c:v> 9 </c:v>
                      </c:pt>
                      <c:pt idx="33">
                        <c:v> 10 </c:v>
                      </c:pt>
                      <c:pt idx="34">
                        <c:v> 11 </c:v>
                      </c:pt>
                      <c:pt idx="35">
                        <c:v> 12 </c:v>
                      </c:pt>
                      <c:pt idx="36">
                        <c:v>T1.26</c:v>
                      </c:pt>
                      <c:pt idx="37">
                        <c:v>2</c:v>
                      </c:pt>
                      <c:pt idx="38">
                        <c:v>3</c:v>
                      </c:pt>
                      <c:pt idx="39">
                        <c:v>4</c:v>
                      </c:pt>
                      <c:pt idx="40">
                        <c:v>5</c:v>
                      </c:pt>
                      <c:pt idx="41">
                        <c:v>6</c:v>
                      </c:pt>
                      <c:pt idx="42">
                        <c:v>7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'Chênh lệch chai B1-B0'!$A$1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86A-440B-B78F-D555EA5D5265}"/>
                  </c:ext>
                </c:extLst>
              </c15:ser>
            </c15:filteredLineSeries>
          </c:ext>
        </c:extLst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92383193494255844"/>
          <c:y val="0.15678714988350625"/>
          <c:w val="7.4506285983835158E-2"/>
          <c:h val="0.592642991899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MUA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B1 (NCC ngoài) 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&amp;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B0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2023-2026</a:t>
            </a:r>
          </a:p>
        </c:rich>
      </c:tx>
      <c:layout>
        <c:manualLayout>
          <c:xMode val="edge"/>
          <c:yMode val="edge"/>
          <c:x val="0.16695834911491014"/>
          <c:y val="2.3974672174674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031549783238409E-2"/>
          <c:y val="0.12012308007017042"/>
          <c:w val="0.89160809227631133"/>
          <c:h val="0.79311017387131655"/>
        </c:manualLayout>
      </c:layout>
      <c:areaChart>
        <c:grouping val="standard"/>
        <c:varyColors val="0"/>
        <c:ser>
          <c:idx val="12"/>
          <c:order val="0"/>
          <c:tx>
            <c:strRef>
              <c:f>'Chênh lệch chai B1-B0'!$B$62</c:f>
              <c:strCache>
                <c:ptCount val="1"/>
                <c:pt idx="0">
                  <c:v>Vảy PET-A5.2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B1-B0'!$C$62:$Q$62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2BC9-4EE5-928D-93FB64006D3C}"/>
            </c:ext>
          </c:extLst>
        </c:ser>
        <c:ser>
          <c:idx val="3"/>
          <c:order val="1"/>
          <c:tx>
            <c:strRef>
              <c:f>'Chênh lệch chai B1-B0'!$B$52</c:f>
              <c:strCache>
                <c:ptCount val="1"/>
                <c:pt idx="0">
                  <c:v>Chai B1.2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B1-B0'!$C$52:$AD$52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2BC9-4EE5-928D-93FB64006D3C}"/>
            </c:ext>
          </c:extLst>
        </c:ser>
        <c:ser>
          <c:idx val="2"/>
          <c:order val="2"/>
          <c:tx>
            <c:strRef>
              <c:f>'Chênh lệch chai B1 NCC ngoài-B0'!$B$51</c:f>
              <c:strCache>
                <c:ptCount val="1"/>
                <c:pt idx="0">
                  <c:v>Chai B1.1 (NCC ngoài)</c:v>
                </c:pt>
              </c:strCache>
            </c:strRef>
          </c:tx>
          <c:spPr>
            <a:solidFill>
              <a:srgbClr val="FFF2CC"/>
            </a:solidFill>
            <a:ln w="53975" cap="flat" cmpd="sng" algn="ctr">
              <a:noFill/>
              <a:round/>
            </a:ln>
            <a:effectLst>
              <a:outerShdw blurRad="50800" dist="50800" dir="7800000" algn="ctr" rotWithShape="0">
                <a:schemeClr val="bg1"/>
              </a:outerShdw>
            </a:effectLst>
          </c:spPr>
          <c:dLbls>
            <c:delete val="1"/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 NCC ngoài-B0'!$C$51:$AS$51</c:f>
              <c:numCache>
                <c:formatCode>#,##0_ ;\-#,##0\ </c:formatCode>
                <c:ptCount val="43"/>
                <c:pt idx="0">
                  <c:v>14455.482252677341</c:v>
                </c:pt>
                <c:pt idx="1">
                  <c:v>14038.068839071399</c:v>
                </c:pt>
                <c:pt idx="2">
                  <c:v>15057.017898291471</c:v>
                </c:pt>
                <c:pt idx="3">
                  <c:v>14924.560969565027</c:v>
                </c:pt>
                <c:pt idx="4">
                  <c:v>14835.58321254385</c:v>
                </c:pt>
                <c:pt idx="5">
                  <c:v>13384.367421888692</c:v>
                </c:pt>
                <c:pt idx="6">
                  <c:v>12774.641326625675</c:v>
                </c:pt>
                <c:pt idx="7">
                  <c:v>13000</c:v>
                </c:pt>
                <c:pt idx="8">
                  <c:v>13500</c:v>
                </c:pt>
                <c:pt idx="9">
                  <c:v>14500</c:v>
                </c:pt>
                <c:pt idx="10">
                  <c:v>15011.71347327323</c:v>
                </c:pt>
                <c:pt idx="11">
                  <c:v>15047.008439485868</c:v>
                </c:pt>
                <c:pt idx="12">
                  <c:v>15311.553020059642</c:v>
                </c:pt>
                <c:pt idx="13">
                  <c:v>15639.703756064646</c:v>
                </c:pt>
                <c:pt idx="14">
                  <c:v>15245.246100519931</c:v>
                </c:pt>
                <c:pt idx="15" formatCode="_(* #,##0_);_(* \(#,##0\);_(* &quot;-&quot;??_);_(@_)">
                  <c:v>16501.165470754513</c:v>
                </c:pt>
                <c:pt idx="16" formatCode="_(* #,##0_);_(* \(#,##0\);_(* &quot;-&quot;??_);_(@_)">
                  <c:v>17000</c:v>
                </c:pt>
                <c:pt idx="17" formatCode="_(* #,##0_);_(* \(#,##0\);_(* &quot;-&quot;??_);_(@_)">
                  <c:v>16751.643985298499</c:v>
                </c:pt>
                <c:pt idx="18" formatCode="_(* #,##0_);_(* \(#,##0\);_(* &quot;-&quot;??_);_(@_)">
                  <c:v>15000</c:v>
                </c:pt>
                <c:pt idx="19" formatCode="_(* #,##0_);_(* \(#,##0\);_(* &quot;-&quot;??_);_(@_)">
                  <c:v>14000</c:v>
                </c:pt>
                <c:pt idx="20" formatCode="_(* #,##0_);_(* \(#,##0\);_(* &quot;-&quot;??_);_(@_)">
                  <c:v>17591.063191411195</c:v>
                </c:pt>
                <c:pt idx="21" formatCode="_(* #,##0_);_(* \(#,##0\);_(* &quot;-&quot;??_);_(@_)">
                  <c:v>16991.396455607519</c:v>
                </c:pt>
                <c:pt idx="22" formatCode="_(* #,##0_);_(* \(#,##0\);_(* &quot;-&quot;??_);_(@_)">
                  <c:v>17312.462454629207</c:v>
                </c:pt>
                <c:pt idx="23" formatCode="_(* #,##0_);_(* \(#,##0\);_(* &quot;-&quot;??_);_(@_)">
                  <c:v>17285.991915327904</c:v>
                </c:pt>
                <c:pt idx="24" formatCode="_(* #,##0_);_(* \(#,##0\);_(* &quot;-&quot;??_);_(@_)">
                  <c:v>17403.262805340953</c:v>
                </c:pt>
                <c:pt idx="25" formatCode="_(* #,##0_);_(* \(#,##0\);_(* &quot;-&quot;??_);_(@_)">
                  <c:v>17590.560788479928</c:v>
                </c:pt>
                <c:pt idx="26" formatCode="_(* #,##0_);_(* \(#,##0\);_(* &quot;-&quot;??_);_(@_)">
                  <c:v>18228.237794545938</c:v>
                </c:pt>
                <c:pt idx="27" formatCode="_(* #,##0_);_(* \(#,##0\);_(* &quot;-&quot;??_);_(@_)">
                  <c:v>18384.378392575101</c:v>
                </c:pt>
                <c:pt idx="28" formatCode="_(* #,##0_);_(* \(#,##0\);_(* &quot;-&quot;??_);_(@_)">
                  <c:v>18589.09457338291</c:v>
                </c:pt>
                <c:pt idx="29" formatCode="_(* #,##0_);_(* \(#,##0\);_(* &quot;-&quot;??_);_(@_)">
                  <c:v>18500.483572155383</c:v>
                </c:pt>
                <c:pt idx="30" formatCode="_(* #,##0_);_(* \(#,##0\);_(* &quot;-&quot;??_);_(@_)">
                  <c:v>18590.918357976963</c:v>
                </c:pt>
                <c:pt idx="31" formatCode="_(* #,##0_);_(* \(#,##0\);_(* &quot;-&quot;??_);_(@_)">
                  <c:v>18034.642926745462</c:v>
                </c:pt>
                <c:pt idx="32" formatCode="_(* #,##0_);_(* \(#,##0\);_(* &quot;-&quot;??_);_(@_)">
                  <c:v>15376.19034789577</c:v>
                </c:pt>
                <c:pt idx="33" formatCode="_(* #,##0_);_(* \(#,##0\);_(* &quot;-&quot;??_);_(@_)">
                  <c:v>14775.020828893066</c:v>
                </c:pt>
                <c:pt idx="34" formatCode="_(* #,##0_);_(* \(#,##0\);_(* &quot;-&quot;??_);_(@_)">
                  <c:v>14842.864383174638</c:v>
                </c:pt>
                <c:pt idx="35" formatCode="_(* #,##0_);_(* \(#,##0\);_(* &quot;-&quot;??_);_(@_)">
                  <c:v>12700</c:v>
                </c:pt>
                <c:pt idx="36" formatCode="_(* #,##0_);_(* \(#,##0\);_(* &quot;-&quot;??_);_(@_)">
                  <c:v>12500</c:v>
                </c:pt>
                <c:pt idx="37" formatCode="_(* #,##0_);_(* \(#,##0\);_(* &quot;-&quot;??_);_(@_)">
                  <c:v>12700</c:v>
                </c:pt>
                <c:pt idx="38" formatCode="_(* #,##0_);_(* \(#,##0\);_(* &quot;-&quot;??_);_(@_)">
                  <c:v>12609.25780045895</c:v>
                </c:pt>
                <c:pt idx="39" formatCode="_(* #,##0_);_(* \(#,##0\);_(* &quot;-&quot;??_);_(@_)">
                  <c:v>14247.428372174116</c:v>
                </c:pt>
                <c:pt idx="40" formatCode="_(* #,##0_);_(* \(#,##0\);_(* &quot;-&quot;??_);_(@_)">
                  <c:v>14920.629729982247</c:v>
                </c:pt>
                <c:pt idx="41" formatCode="_(* #,##0_);_(* \(#,##0\);_(* &quot;-&quot;??_);_(@_)">
                  <c:v>15403.067711963942</c:v>
                </c:pt>
                <c:pt idx="42" formatCode="_(* #,##0_);_(* \(#,##0\);_(* &quot;-&quot;??_);_(@_)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C9-4EE5-928D-93FB64006D3C}"/>
            </c:ext>
          </c:extLst>
        </c:ser>
        <c:ser>
          <c:idx val="1"/>
          <c:order val="3"/>
          <c:tx>
            <c:strRef>
              <c:f>'Chênh lệch chai B1 NCC ngoài-B0'!$B$50</c:f>
              <c:strCache>
                <c:ptCount val="1"/>
                <c:pt idx="0">
                  <c:v>Chai B0</c:v>
                </c:pt>
              </c:strCache>
            </c:strRef>
          </c:tx>
          <c:spPr>
            <a:solidFill>
              <a:schemeClr val="bg1"/>
            </a:solidFill>
            <a:ln w="50800" cap="flat" cmpd="sng" algn="ctr">
              <a:noFill/>
              <a:round/>
            </a:ln>
            <a:effectLst/>
          </c:spPr>
          <c:dLbls>
            <c:delete val="1"/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 NCC ngoài-B0'!$C$50:$AS$50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C9-4EE5-928D-93FB64006D3C}"/>
            </c:ext>
          </c:extLst>
        </c:ser>
        <c:ser>
          <c:idx val="4"/>
          <c:order val="4"/>
          <c:tx>
            <c:strRef>
              <c:f>'Chênh lệch chai B1-B0'!$B$54</c:f>
              <c:strCache>
                <c:ptCount val="1"/>
                <c:pt idx="0">
                  <c:v>Chai B2.1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B1-B0'!$C$54:$Q$54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2BC9-4EE5-928D-93FB64006D3C}"/>
            </c:ext>
          </c:extLst>
        </c:ser>
        <c:ser>
          <c:idx val="5"/>
          <c:order val="5"/>
          <c:tx>
            <c:strRef>
              <c:f>'Chênh lệch chai B1-B0'!$B$55</c:f>
              <c:strCache>
                <c:ptCount val="1"/>
                <c:pt idx="0">
                  <c:v>Chai B2.2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B1-B0'!$C$55:$AD$55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2BC9-4EE5-928D-93FB64006D3C}"/>
            </c:ext>
          </c:extLst>
        </c:ser>
        <c:ser>
          <c:idx val="6"/>
          <c:order val="6"/>
          <c:tx>
            <c:strRef>
              <c:f>'Chênh lệch chai B1-B0'!$B$56</c:f>
              <c:strCache>
                <c:ptCount val="1"/>
                <c:pt idx="0">
                  <c:v>Chai B3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B1-B0'!$C$56:$AD$56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2BC9-4EE5-928D-93FB64006D3C}"/>
            </c:ext>
          </c:extLst>
        </c:ser>
        <c:ser>
          <c:idx val="7"/>
          <c:order val="7"/>
          <c:tx>
            <c:strRef>
              <c:f>'Chênh lệch chai B1-B0'!$B$57</c:f>
              <c:strCache>
                <c:ptCount val="1"/>
                <c:pt idx="0">
                  <c:v>Chai B4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B1-B0'!$C$57:$Q$57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BC9-4EE5-928D-93FB64006D3C}"/>
            </c:ext>
          </c:extLst>
        </c:ser>
        <c:ser>
          <c:idx val="8"/>
          <c:order val="8"/>
          <c:tx>
            <c:strRef>
              <c:f>'Chênh lệch chai B1-B0'!$B$58</c:f>
              <c:strCache>
                <c:ptCount val="1"/>
                <c:pt idx="0">
                  <c:v>Chai B5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B1-B0'!$C$58:$Q$58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2BC9-4EE5-928D-93FB64006D3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696243439"/>
        <c:axId val="696236239"/>
        <c:extLst/>
      </c:areaChart>
      <c:lineChart>
        <c:grouping val="standard"/>
        <c:varyColors val="0"/>
        <c:ser>
          <c:idx val="19"/>
          <c:order val="9"/>
          <c:tx>
            <c:strRef>
              <c:f>'Chênh lệch chai B1 NCC ngoài-B0'!$B$72</c:f>
              <c:strCache>
                <c:ptCount val="1"/>
                <c:pt idx="0">
                  <c:v>Chai B1.1 (NCC ngoài)</c:v>
                </c:pt>
              </c:strCache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5293392458262422E-2"/>
                  <c:y val="-1.99508218555785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C9-4EE5-928D-93FB64006D3C}"/>
                </c:ext>
              </c:extLst>
            </c:dLbl>
            <c:dLbl>
              <c:idx val="1"/>
              <c:layout>
                <c:manualLayout>
                  <c:x val="-2.4330413862027469E-2"/>
                  <c:y val="-3.75489028825754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BC9-4EE5-928D-93FB64006D3C}"/>
                </c:ext>
              </c:extLst>
            </c:dLbl>
            <c:dLbl>
              <c:idx val="5"/>
              <c:layout>
                <c:manualLayout>
                  <c:x val="-1.9972511792212839E-2"/>
                  <c:y val="-6.01077342564960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C9-4EE5-928D-93FB64006D3C}"/>
                </c:ext>
              </c:extLst>
            </c:dLbl>
            <c:dLbl>
              <c:idx val="8"/>
              <c:layout>
                <c:manualLayout>
                  <c:x val="-1.885249157937954E-2"/>
                  <c:y val="-3.83850649509417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BC9-4EE5-928D-93FB64006D3C}"/>
                </c:ext>
              </c:extLst>
            </c:dLbl>
            <c:dLbl>
              <c:idx val="14"/>
              <c:layout>
                <c:manualLayout>
                  <c:x val="-2.0769758612436507E-2"/>
                  <c:y val="-3.10514756674038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BC9-4EE5-928D-93FB64006D3C}"/>
                </c:ext>
              </c:extLst>
            </c:dLbl>
            <c:dLbl>
              <c:idx val="15"/>
              <c:layout>
                <c:manualLayout>
                  <c:x val="-2.8165653284529479E-2"/>
                  <c:y val="-2.4162881923627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BC9-4EE5-928D-93FB64006D3C}"/>
                </c:ext>
              </c:extLst>
            </c:dLbl>
            <c:dLbl>
              <c:idx val="18"/>
              <c:layout>
                <c:manualLayout>
                  <c:x val="-1.078714960629933E-2"/>
                  <c:y val="-3.32697300311770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BC9-4EE5-928D-93FB64006D3C}"/>
                </c:ext>
              </c:extLst>
            </c:dLbl>
            <c:dLbl>
              <c:idx val="19"/>
              <c:layout>
                <c:manualLayout>
                  <c:x val="-2.3022866141732341E-2"/>
                  <c:y val="-5.28478620685030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BC9-4EE5-928D-93FB64006D3C}"/>
                </c:ext>
              </c:extLst>
            </c:dLbl>
            <c:dLbl>
              <c:idx val="20"/>
              <c:layout>
                <c:manualLayout>
                  <c:x val="-3.1984724916330004E-2"/>
                  <c:y val="-1.34238232909041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BC9-4EE5-928D-93FB64006D3C}"/>
                </c:ext>
              </c:extLst>
            </c:dLbl>
            <c:dLbl>
              <c:idx val="21"/>
              <c:layout>
                <c:manualLayout>
                  <c:x val="-2.1935578413337643E-2"/>
                  <c:y val="-3.61107644956626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BC9-4EE5-928D-93FB64006D3C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BC9-4EE5-928D-93FB64006D3C}"/>
                </c:ext>
              </c:extLst>
            </c:dLbl>
            <c:dLbl>
              <c:idx val="25"/>
              <c:layout>
                <c:manualLayout>
                  <c:x val="-2.2699198359979088E-2"/>
                  <c:y val="-2.77746735636486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BC9-4EE5-928D-93FB64006D3C}"/>
                </c:ext>
              </c:extLst>
            </c:dLbl>
            <c:dLbl>
              <c:idx val="26"/>
              <c:layout>
                <c:manualLayout>
                  <c:x val="-2.3481882379920601E-2"/>
                  <c:y val="-1.61858858454447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BC9-4EE5-928D-93FB64006D3C}"/>
                </c:ext>
              </c:extLst>
            </c:dLbl>
            <c:dLbl>
              <c:idx val="29"/>
              <c:layout>
                <c:manualLayout>
                  <c:x val="-1.336384477886372E-2"/>
                  <c:y val="-2.54814791035073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FD-46E7-9EB6-03A0F530DE4D}"/>
                </c:ext>
              </c:extLst>
            </c:dLbl>
            <c:dLbl>
              <c:idx val="30"/>
              <c:layout>
                <c:manualLayout>
                  <c:x val="-1.0434782909523642E-2"/>
                  <c:y val="-3.49629597001612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FD-46E7-9EB6-03A0F530DE4D}"/>
                </c:ext>
              </c:extLst>
            </c:dLbl>
            <c:dLbl>
              <c:idx val="31"/>
              <c:layout>
                <c:manualLayout>
                  <c:x val="-1.1167048376858743E-2"/>
                  <c:y val="-3.25925895509977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FD-46E7-9EB6-03A0F530DE4D}"/>
                </c:ext>
              </c:extLst>
            </c:dLbl>
            <c:dLbl>
              <c:idx val="32"/>
              <c:layout>
                <c:manualLayout>
                  <c:x val="-8.5679095787069195E-3"/>
                  <c:y val="-4.503385989768590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BC9-4EE5-928D-93FB64006D3C}"/>
                </c:ext>
              </c:extLst>
            </c:dLbl>
            <c:dLbl>
              <c:idx val="34"/>
              <c:layout>
                <c:manualLayout>
                  <c:x val="-1.2277869610686885E-2"/>
                  <c:y val="-2.33753053703077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BC9-4EE5-928D-93FB64006D3C}"/>
                </c:ext>
              </c:extLst>
            </c:dLbl>
            <c:dLbl>
              <c:idx val="35"/>
              <c:layout>
                <c:manualLayout>
                  <c:x val="-1.075248233669035E-2"/>
                  <c:y val="-4.9281301904340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3CA-45B1-BC76-01B0F3CD5A15}"/>
                </c:ext>
              </c:extLst>
            </c:dLbl>
            <c:dLbl>
              <c:idx val="36"/>
              <c:layout>
                <c:manualLayout>
                  <c:x val="-1.8696818897637794E-2"/>
                  <c:y val="-2.30642685167007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40A-4491-992B-5B774F7569D6}"/>
                </c:ext>
              </c:extLst>
            </c:dLbl>
            <c:dLbl>
              <c:idx val="37"/>
              <c:layout>
                <c:manualLayout>
                  <c:x val="-1.6525847788993613E-2"/>
                  <c:y val="-4.20272226746249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BED-4237-8AD4-BB096650E152}"/>
                </c:ext>
              </c:extLst>
            </c:dLbl>
            <c:dLbl>
              <c:idx val="38"/>
              <c:layout>
                <c:manualLayout>
                  <c:x val="-2.2883295854218728E-2"/>
                  <c:y val="-2.7851849252670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827-49FB-B732-2CBE7AABF5F1}"/>
                </c:ext>
              </c:extLst>
            </c:dLbl>
            <c:dLbl>
              <c:idx val="39"/>
              <c:layout>
                <c:manualLayout>
                  <c:x val="-2.3602067273549368E-2"/>
                  <c:y val="-2.07407388051803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CB7-445F-B789-FD2B1A90C503}"/>
                </c:ext>
              </c:extLst>
            </c:dLbl>
            <c:dLbl>
              <c:idx val="40"/>
              <c:layout>
                <c:manualLayout>
                  <c:x val="-1.8867923460439702E-2"/>
                  <c:y val="-2.07407388051804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D54-479D-B554-A9EF72FA6C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 NCC ngoài-B0'!$C$72:$AS$72</c:f>
              <c:numCache>
                <c:formatCode>#,##0_ ;\-#,##0\ </c:formatCode>
                <c:ptCount val="43"/>
                <c:pt idx="0">
                  <c:v>14455.482252677341</c:v>
                </c:pt>
                <c:pt idx="1">
                  <c:v>14038.068839071399</c:v>
                </c:pt>
                <c:pt idx="2">
                  <c:v>15057.017898291471</c:v>
                </c:pt>
                <c:pt idx="3">
                  <c:v>14924.560969565027</c:v>
                </c:pt>
                <c:pt idx="4">
                  <c:v>14835.58321254385</c:v>
                </c:pt>
                <c:pt idx="5">
                  <c:v>13384.367421888692</c:v>
                </c:pt>
                <c:pt idx="6">
                  <c:v>12774.641326625675</c:v>
                </c:pt>
                <c:pt idx="7">
                  <c:v>13000</c:v>
                </c:pt>
                <c:pt idx="8">
                  <c:v>13500</c:v>
                </c:pt>
                <c:pt idx="9">
                  <c:v>14500</c:v>
                </c:pt>
                <c:pt idx="10">
                  <c:v>15011.71347327323</c:v>
                </c:pt>
                <c:pt idx="11">
                  <c:v>15047.008439485868</c:v>
                </c:pt>
                <c:pt idx="12">
                  <c:v>15311.553020059642</c:v>
                </c:pt>
                <c:pt idx="13">
                  <c:v>15639.703756064646</c:v>
                </c:pt>
                <c:pt idx="14">
                  <c:v>15245.246100519931</c:v>
                </c:pt>
                <c:pt idx="15">
                  <c:v>16501.165470754513</c:v>
                </c:pt>
                <c:pt idx="16">
                  <c:v>17000</c:v>
                </c:pt>
                <c:pt idx="17">
                  <c:v>16751.643985298499</c:v>
                </c:pt>
                <c:pt idx="18">
                  <c:v>15000</c:v>
                </c:pt>
                <c:pt idx="19">
                  <c:v>14000</c:v>
                </c:pt>
                <c:pt idx="20">
                  <c:v>17591.063191411195</c:v>
                </c:pt>
                <c:pt idx="21">
                  <c:v>16991.396455607519</c:v>
                </c:pt>
                <c:pt idx="22">
                  <c:v>17312.462454629207</c:v>
                </c:pt>
                <c:pt idx="23">
                  <c:v>17285.991915327904</c:v>
                </c:pt>
                <c:pt idx="24">
                  <c:v>17403.262805340953</c:v>
                </c:pt>
                <c:pt idx="25">
                  <c:v>17590.560788479928</c:v>
                </c:pt>
                <c:pt idx="26">
                  <c:v>18228.237794545938</c:v>
                </c:pt>
                <c:pt idx="27">
                  <c:v>18384.378392575101</c:v>
                </c:pt>
                <c:pt idx="28">
                  <c:v>18589.09457338291</c:v>
                </c:pt>
                <c:pt idx="29">
                  <c:v>18500.483572155383</c:v>
                </c:pt>
                <c:pt idx="30">
                  <c:v>18590.918357976963</c:v>
                </c:pt>
                <c:pt idx="31">
                  <c:v>18034.642926745462</c:v>
                </c:pt>
                <c:pt idx="32">
                  <c:v>15376.19034789577</c:v>
                </c:pt>
                <c:pt idx="33">
                  <c:v>14775.020828893066</c:v>
                </c:pt>
                <c:pt idx="34">
                  <c:v>14842.864383174638</c:v>
                </c:pt>
                <c:pt idx="35">
                  <c:v>12700</c:v>
                </c:pt>
                <c:pt idx="36">
                  <c:v>12500</c:v>
                </c:pt>
                <c:pt idx="37">
                  <c:v>12700</c:v>
                </c:pt>
                <c:pt idx="38">
                  <c:v>12609.25780045895</c:v>
                </c:pt>
                <c:pt idx="39">
                  <c:v>14247.428372174116</c:v>
                </c:pt>
                <c:pt idx="40">
                  <c:v>14920.629729982247</c:v>
                </c:pt>
                <c:pt idx="41">
                  <c:v>15403.067711963942</c:v>
                </c:pt>
                <c:pt idx="42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2BC9-4EE5-928D-93FB64006D3C}"/>
            </c:ext>
          </c:extLst>
        </c:ser>
        <c:ser>
          <c:idx val="0"/>
          <c:order val="10"/>
          <c:tx>
            <c:strRef>
              <c:f>'Chênh lệch chai B1 NCC ngoài-B0'!$B$71</c:f>
              <c:strCache>
                <c:ptCount val="1"/>
                <c:pt idx="0">
                  <c:v>Chai B0</c:v>
                </c:pt>
              </c:strCache>
            </c:strRef>
          </c:tx>
          <c:spPr>
            <a:ln w="44450" cap="rnd" cmpd="sng" algn="ctr">
              <a:solidFill>
                <a:srgbClr val="639D6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1437100385581012E-2"/>
                  <c:y val="-2.1977624079078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BC9-4EE5-928D-93FB64006D3C}"/>
                </c:ext>
              </c:extLst>
            </c:dLbl>
            <c:dLbl>
              <c:idx val="3"/>
              <c:layout>
                <c:manualLayout>
                  <c:x val="-2.3563956786650766E-2"/>
                  <c:y val="2.94323448765382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BC9-4EE5-928D-93FB64006D3C}"/>
                </c:ext>
              </c:extLst>
            </c:dLbl>
            <c:dLbl>
              <c:idx val="9"/>
              <c:layout>
                <c:manualLayout>
                  <c:x val="-1.074113896443918E-2"/>
                  <c:y val="2.41628819236274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BC9-4EE5-928D-93FB64006D3C}"/>
                </c:ext>
              </c:extLst>
            </c:dLbl>
            <c:dLbl>
              <c:idx val="11"/>
              <c:layout>
                <c:manualLayout>
                  <c:x val="-5.9672994246884334E-3"/>
                  <c:y val="1.95604282238889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BC9-4EE5-928D-93FB64006D3C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BC9-4EE5-928D-93FB64006D3C}"/>
                </c:ext>
              </c:extLst>
            </c:dLbl>
            <c:dLbl>
              <c:idx val="14"/>
              <c:layout>
                <c:manualLayout>
                  <c:x val="-1.1899313844193682E-2"/>
                  <c:y val="2.7851849252670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196-4C7A-A015-B52F74ACEEE7}"/>
                </c:ext>
              </c:extLst>
            </c:dLbl>
            <c:dLbl>
              <c:idx val="15"/>
              <c:layout>
                <c:manualLayout>
                  <c:x val="-1.2473017891436344E-2"/>
                  <c:y val="3.33094865386305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BC9-4EE5-928D-93FB64006D3C}"/>
                </c:ext>
              </c:extLst>
            </c:dLbl>
            <c:dLbl>
              <c:idx val="16"/>
              <c:layout>
                <c:manualLayout>
                  <c:x val="-1.3844134665277235E-2"/>
                  <c:y val="2.26287306903813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BC9-4EE5-928D-93FB64006D3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BC9-4EE5-928D-93FB64006D3C}"/>
                </c:ext>
              </c:extLst>
            </c:dLbl>
            <c:dLbl>
              <c:idx val="22"/>
              <c:layout>
                <c:manualLayout>
                  <c:x val="-1.7025172115538577E-2"/>
                  <c:y val="3.02222194018342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96-4C7A-A015-B52F74ACEEE7}"/>
                </c:ext>
              </c:extLst>
            </c:dLbl>
            <c:dLbl>
              <c:idx val="23"/>
              <c:layout>
                <c:manualLayout>
                  <c:x val="-1.9954233984878653E-2"/>
                  <c:y val="3.02222194018342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96-4C7A-A015-B52F74ACEEE7}"/>
                </c:ext>
              </c:extLst>
            </c:dLbl>
            <c:dLbl>
              <c:idx val="26"/>
              <c:layout>
                <c:manualLayout>
                  <c:x val="-1.043478290952375E-2"/>
                  <c:y val="3.02222194018342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96-4C7A-A015-B52F74ACEEE7}"/>
                </c:ext>
              </c:extLst>
            </c:dLbl>
            <c:dLbl>
              <c:idx val="27"/>
              <c:layout>
                <c:manualLayout>
                  <c:x val="-1.6939318313895915E-2"/>
                  <c:y val="-2.6569423008977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BC9-4EE5-928D-93FB64006D3C}"/>
                </c:ext>
              </c:extLst>
            </c:dLbl>
            <c:dLbl>
              <c:idx val="28"/>
              <c:layout>
                <c:manualLayout>
                  <c:x val="-1.6292906648203584E-2"/>
                  <c:y val="3.7333329849324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CB7-445F-B789-FD2B1A90C503}"/>
                </c:ext>
              </c:extLst>
            </c:dLbl>
            <c:dLbl>
              <c:idx val="29"/>
              <c:layout>
                <c:manualLayout>
                  <c:x val="-2.1281940828683496E-2"/>
                  <c:y val="3.29380663341553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BC9-4EE5-928D-93FB64006D3C}"/>
                </c:ext>
              </c:extLst>
            </c:dLbl>
            <c:dLbl>
              <c:idx val="30"/>
              <c:layout>
                <c:manualLayout>
                  <c:x val="-1.981740989401351E-2"/>
                  <c:y val="3.296512961538598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BC9-4EE5-928D-93FB64006D3C}"/>
                </c:ext>
              </c:extLst>
            </c:dLbl>
            <c:dLbl>
              <c:idx val="31"/>
              <c:layout>
                <c:manualLayout>
                  <c:x val="-2.9280206069105787E-2"/>
                  <c:y val="3.05677070227099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BC9-4EE5-928D-93FB64006D3C}"/>
                </c:ext>
              </c:extLst>
            </c:dLbl>
            <c:dLbl>
              <c:idx val="41"/>
              <c:layout>
                <c:manualLayout>
                  <c:x val="-1.7430367387263449E-2"/>
                  <c:y val="-1.95555537305986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54-479D-B554-A9EF72FA6C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639D6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'Chênh lệch chai B1 NCC ngoài-B0'!$C$49:$AS$49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 NCC ngoài-B0'!$C$71:$AS$71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2BC9-4EE5-928D-93FB64006D3C}"/>
            </c:ext>
          </c:extLst>
        </c:ser>
        <c:ser>
          <c:idx val="9"/>
          <c:order val="11"/>
          <c:tx>
            <c:strRef>
              <c:f>'Chênh lệch chai B1 NCC ngoài-B0'!$B$70</c:f>
              <c:strCache>
                <c:ptCount val="1"/>
                <c:pt idx="0">
                  <c:v>CL B0-B1-Line</c:v>
                </c:pt>
              </c:strCache>
            </c:strRef>
          </c:tx>
          <c:spPr>
            <a:ln w="22225" cap="rnd" cmpd="sng" algn="ctr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Times New Roman" panose="02020603050405020304" pitchFamily="18" charset="0"/>
                        <a:ea typeface="+mn-ea"/>
                        <a:cs typeface="Times New Roman" panose="02020603050405020304" pitchFamily="18" charset="0"/>
                      </a:defRPr>
                    </a:pPr>
                    <a:fld id="{8B84939C-FFE4-4EBC-97BD-587F511F917C}" type="CELLRANGE">
                      <a:rPr lang="en-US"/>
                      <a:pPr>
                        <a:defRPr sz="1000">
                          <a:latin typeface="Times New Roman" panose="02020603050405020304" pitchFamily="18" charset="0"/>
                          <a:cs typeface="Times New Roman" panose="02020603050405020304" pitchFamily="18" charset="0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9172971016704526E-2"/>
                      <c:h val="3.372837526257239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2BC9-4EE5-928D-93FB64006D3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6322EBF-3BA6-4A86-BE36-D96958C64E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BC9-4EE5-928D-93FB64006D3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EC50F7F-2078-45E4-A28F-B3CA6C1861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BC9-4EE5-928D-93FB64006D3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6C8C673-BF06-42A6-9BEB-26481EA543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BC9-4EE5-928D-93FB64006D3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0356950-79B3-4CA1-A34B-0A2614F2D7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BC9-4EE5-928D-93FB64006D3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83A32BD-D8A4-4FE8-9DE0-7551F4165B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BC9-4EE5-928D-93FB64006D3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4573802-D4C9-4837-BC66-39E5ED8E2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BC9-4EE5-928D-93FB64006D3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6B4B1F8-298C-4318-8D54-F09CEE209A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BC9-4EE5-928D-93FB64006D3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58393FF-5DE3-4E86-A4E6-12FE55A30B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BC9-4EE5-928D-93FB64006D3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999ED5C-D633-4C02-98FE-845E3E6B0C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BC9-4EE5-928D-93FB64006D3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09E2B20-6216-4F87-A721-9B3F91739B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BC9-4EE5-928D-93FB64006D3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1AFA684-8A87-4781-9449-614FF450D1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BC9-4EE5-928D-93FB64006D3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7014D1A-CCA1-42DF-9414-C6F280F38C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BC9-4EE5-928D-93FB64006D3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08C1FA3-8E1C-42B8-8C55-1BFE7C99BF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BC9-4EE5-928D-93FB64006D3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6480736-4CFF-47DC-9AFE-0456ACD444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BC9-4EE5-928D-93FB64006D3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9B2C27B-0D7E-4497-9BD9-EC594BB793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BC9-4EE5-928D-93FB64006D3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C5C94FB-BF21-4F3B-B3D3-58ED303A20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BC9-4EE5-928D-93FB64006D3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0B0010E-0105-4064-8DAD-BBF834EE3B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BC9-4EE5-928D-93FB64006D3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DAC534D-D985-4084-A6E2-1921F48EC3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BC9-4EE5-928D-93FB64006D3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F4FB1A1-7CF8-4821-93D5-D71190F628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BC9-4EE5-928D-93FB64006D3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BEB7194-C5A2-4397-8645-73F9617A4A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BC9-4EE5-928D-93FB64006D3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39F2951-BA88-4CDF-AF72-26093DE0BF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BC9-4EE5-928D-93FB64006D3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407DD3D-94CD-4489-8DBD-B88D4C5A5F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BC9-4EE5-928D-93FB64006D3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48DBF0F-C288-425F-A7F2-7023A42363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BC9-4EE5-928D-93FB64006D3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77A871F-C571-4452-A86C-2AFEB0BE5F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BC9-4EE5-928D-93FB64006D3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5E08F3EC-B8FD-449B-9D5C-37633BBBEC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BC9-4EE5-928D-93FB64006D3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F6A11F8-2F49-45CE-92BA-9CFE7F6BED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BC9-4EE5-928D-93FB64006D3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3F1FAE8-9165-4B3B-9003-948A7EC720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BC9-4EE5-928D-93FB64006D3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CB92589-A2E1-4873-A5C2-9593585AE8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BC9-4EE5-928D-93FB64006D3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0D5330D-FB11-4969-928B-0135C0C411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BC9-4EE5-928D-93FB64006D3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5E5DE13-E259-442D-983D-6C7552E73B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BC9-4EE5-928D-93FB64006D3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D1937E60-8BAF-4FB7-9452-149644AFF6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BC9-4EE5-928D-93FB64006D3C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454EC19A-C5C1-4344-93E7-6CA3DE6C60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BC9-4EE5-928D-93FB64006D3C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006ECEDA-FC4B-45A4-895D-97DE4EDF4A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BC9-4EE5-928D-93FB64006D3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33A443A1-39AB-4D61-858A-CF4FE80CD4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BC9-4EE5-928D-93FB64006D3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6917000D-DDE9-4E3F-B140-3BE4A5C784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3CF-4CB6-A5DC-F9B71781FC22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CD66E941-945F-4C71-A61A-DEF9F82A9D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C712-4999-8CD9-8C7DCC531E73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9F7A8C2B-E97F-4154-80DF-3697611449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712-4999-8CD9-8C7DCC531E73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8820A18B-C6C6-4919-98FE-0AD8222E4C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2B6-4783-89C6-0411795B3CA2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FCAAC989-24DD-4276-AD2A-3CA478E598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981-43AB-B225-E160AA6F621A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868023B8-C7BE-4638-93FC-E3931524AA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CFD-46E7-9EB6-03A0F530DE4D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D872FDD7-409C-4B4F-9B11-18554FFAAE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D54-479D-B554-A9EF72FA6C5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D29-4468-B3C7-1574711AF4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 NCC ngoài-B0'!$C$49:$AS$49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B1 NCC ngoài-B0'!$C$70:$AS$70</c:f>
              <c:numCache>
                <c:formatCode>_(* #,##0_);_(* \(#,##0\);_(* "-"??_);_(@_)</c:formatCode>
                <c:ptCount val="43"/>
                <c:pt idx="0">
                  <c:v>11581.974218326941</c:v>
                </c:pt>
                <c:pt idx="1">
                  <c:v>11622.285750943523</c:v>
                </c:pt>
                <c:pt idx="2">
                  <c:v>12703.800624511674</c:v>
                </c:pt>
                <c:pt idx="3">
                  <c:v>12777.680773868949</c:v>
                </c:pt>
                <c:pt idx="4">
                  <c:v>12348.533627898647</c:v>
                </c:pt>
                <c:pt idx="5">
                  <c:v>11291.731228110517</c:v>
                </c:pt>
                <c:pt idx="6">
                  <c:v>10835.338918495734</c:v>
                </c:pt>
                <c:pt idx="7">
                  <c:v>11123.198878961733</c:v>
                </c:pt>
                <c:pt idx="8">
                  <c:v>11553.946548839765</c:v>
                </c:pt>
                <c:pt idx="9">
                  <c:v>12543.094214910661</c:v>
                </c:pt>
                <c:pt idx="10">
                  <c:v>13082.419448561746</c:v>
                </c:pt>
                <c:pt idx="11">
                  <c:v>13080.364289211993</c:v>
                </c:pt>
                <c:pt idx="12">
                  <c:v>13205.654004575286</c:v>
                </c:pt>
                <c:pt idx="13">
                  <c:v>13327.65305420713</c:v>
                </c:pt>
                <c:pt idx="14">
                  <c:v>13195.220816569406</c:v>
                </c:pt>
                <c:pt idx="15">
                  <c:v>14500.582735377257</c:v>
                </c:pt>
                <c:pt idx="16">
                  <c:v>15000</c:v>
                </c:pt>
                <c:pt idx="17">
                  <c:v>14875.821992649249</c:v>
                </c:pt>
                <c:pt idx="18">
                  <c:v>13250</c:v>
                </c:pt>
                <c:pt idx="19">
                  <c:v>12724.705</c:v>
                </c:pt>
                <c:pt idx="20">
                  <c:v>14629.861595705597</c:v>
                </c:pt>
                <c:pt idx="21">
                  <c:v>14230.20822780376</c:v>
                </c:pt>
                <c:pt idx="22">
                  <c:v>14680.111227314603</c:v>
                </c:pt>
                <c:pt idx="23">
                  <c:v>14532.495957663952</c:v>
                </c:pt>
                <c:pt idx="24">
                  <c:v>14732.005924954768</c:v>
                </c:pt>
                <c:pt idx="25">
                  <c:v>14857.932997378393</c:v>
                </c:pt>
                <c:pt idx="26">
                  <c:v>15373.986736376715</c:v>
                </c:pt>
                <c:pt idx="27">
                  <c:v>15729.750767490594</c:v>
                </c:pt>
                <c:pt idx="28">
                  <c:v>15718.9053529637</c:v>
                </c:pt>
                <c:pt idx="29">
                  <c:v>15935.305437646741</c:v>
                </c:pt>
                <c:pt idx="30">
                  <c:v>16078.002282774756</c:v>
                </c:pt>
                <c:pt idx="31">
                  <c:v>15180.974442684728</c:v>
                </c:pt>
                <c:pt idx="32">
                  <c:v>12669.586318177717</c:v>
                </c:pt>
                <c:pt idx="33">
                  <c:v>12155.137819568168</c:v>
                </c:pt>
                <c:pt idx="34">
                  <c:v>12199.923014410888</c:v>
                </c:pt>
                <c:pt idx="35">
                  <c:v>11148.800441606663</c:v>
                </c:pt>
                <c:pt idx="36">
                  <c:v>11169.235746825452</c:v>
                </c:pt>
                <c:pt idx="37">
                  <c:v>11170.763076949477</c:v>
                </c:pt>
                <c:pt idx="38">
                  <c:v>11078.737750064043</c:v>
                </c:pt>
                <c:pt idx="39">
                  <c:v>12163.852266398684</c:v>
                </c:pt>
                <c:pt idx="40">
                  <c:v>12901.286827302541</c:v>
                </c:pt>
                <c:pt idx="41">
                  <c:v>13449.774252307298</c:v>
                </c:pt>
                <c:pt idx="42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'Chênh lệch chai B1 NCC ngoài-B0'!$C$73:$AR$73</c15:f>
                <c15:dlblRangeCache>
                  <c:ptCount val="42"/>
                  <c:pt idx="0">
                    <c:v>66%</c:v>
                  </c:pt>
                  <c:pt idx="1">
                    <c:v>52%</c:v>
                  </c:pt>
                  <c:pt idx="2">
                    <c:v>45%</c:v>
                  </c:pt>
                  <c:pt idx="3">
                    <c:v>40%</c:v>
                  </c:pt>
                  <c:pt idx="4">
                    <c:v>50%</c:v>
                  </c:pt>
                  <c:pt idx="5">
                    <c:v>45%</c:v>
                  </c:pt>
                  <c:pt idx="6">
                    <c:v>44%</c:v>
                  </c:pt>
                  <c:pt idx="7">
                    <c:v>41%</c:v>
                  </c:pt>
                  <c:pt idx="8">
                    <c:v>41%</c:v>
                  </c:pt>
                  <c:pt idx="9">
                    <c:v>37%</c:v>
                  </c:pt>
                  <c:pt idx="10">
                    <c:v>35%</c:v>
                  </c:pt>
                  <c:pt idx="11">
                    <c:v>35%</c:v>
                  </c:pt>
                  <c:pt idx="12">
                    <c:v>38%</c:v>
                  </c:pt>
                  <c:pt idx="13">
                    <c:v>42%</c:v>
                  </c:pt>
                  <c:pt idx="14">
                    <c:v>37%</c:v>
                  </c:pt>
                  <c:pt idx="15">
                    <c:v>32%</c:v>
                  </c:pt>
                  <c:pt idx="16">
                    <c:v>31%</c:v>
                  </c:pt>
                  <c:pt idx="17">
                    <c:v>29%</c:v>
                  </c:pt>
                  <c:pt idx="18">
                    <c:v>30%</c:v>
                  </c:pt>
                  <c:pt idx="19">
                    <c:v>22%</c:v>
                  </c:pt>
                  <c:pt idx="20">
                    <c:v>51%</c:v>
                  </c:pt>
                  <c:pt idx="21">
                    <c:v>48%</c:v>
                  </c:pt>
                  <c:pt idx="22">
                    <c:v>44%</c:v>
                  </c:pt>
                  <c:pt idx="23">
                    <c:v>47%</c:v>
                  </c:pt>
                  <c:pt idx="24">
                    <c:v>44%</c:v>
                  </c:pt>
                  <c:pt idx="25">
                    <c:v>45%</c:v>
                  </c:pt>
                  <c:pt idx="26">
                    <c:v>46%</c:v>
                  </c:pt>
                  <c:pt idx="27">
                    <c:v>41%</c:v>
                  </c:pt>
                  <c:pt idx="28">
                    <c:v>45%</c:v>
                  </c:pt>
                  <c:pt idx="29">
                    <c:v>38%</c:v>
                  </c:pt>
                  <c:pt idx="30">
                    <c:v>37%</c:v>
                  </c:pt>
                  <c:pt idx="31">
                    <c:v>46%</c:v>
                  </c:pt>
                  <c:pt idx="32">
                    <c:v>54%</c:v>
                  </c:pt>
                  <c:pt idx="33">
                    <c:v>55%</c:v>
                  </c:pt>
                  <c:pt idx="34">
                    <c:v>55%</c:v>
                  </c:pt>
                  <c:pt idx="35">
                    <c:v>32%</c:v>
                  </c:pt>
                  <c:pt idx="36">
                    <c:v>27%</c:v>
                  </c:pt>
                  <c:pt idx="37">
                    <c:v>32%</c:v>
                  </c:pt>
                  <c:pt idx="38">
                    <c:v>32%</c:v>
                  </c:pt>
                  <c:pt idx="39">
                    <c:v>41%</c:v>
                  </c:pt>
                  <c:pt idx="40">
                    <c:v>37%</c:v>
                  </c:pt>
                  <c:pt idx="41">
                    <c:v>34%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9-2BC9-4EE5-928D-93FB64006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6350">
              <a:solidFill>
                <a:schemeClr val="bg1">
                  <a:lumMod val="75000"/>
                </a:schemeClr>
              </a:solidFill>
              <a:prstDash val="sysDot"/>
            </a:ln>
            <a:effectLst/>
          </c:spPr>
        </c:hiLowLines>
        <c:marker val="1"/>
        <c:smooth val="0"/>
        <c:axId val="696243439"/>
        <c:axId val="696236239"/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93408063987771484"/>
          <c:y val="0.25261165329958324"/>
          <c:w val="6.5022076107161542E-2"/>
          <c:h val="0.54027398865917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MUA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CHAI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TUYỂN XÔ 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&amp;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B0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2023-2026</a:t>
            </a:r>
          </a:p>
        </c:rich>
      </c:tx>
      <c:layout>
        <c:manualLayout>
          <c:xMode val="edge"/>
          <c:yMode val="edge"/>
          <c:x val="0.17036623052493047"/>
          <c:y val="1.91797377397396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410969493399312E-2"/>
          <c:y val="0.13176861402962925"/>
          <c:w val="0.87234336970531245"/>
          <c:h val="0.77227408276093135"/>
        </c:manualLayout>
      </c:layout>
      <c:areaChart>
        <c:grouping val="standard"/>
        <c:varyColors val="0"/>
        <c:ser>
          <c:idx val="12"/>
          <c:order val="0"/>
          <c:tx>
            <c:strRef>
              <c:f>'Chênh lệch chai B1-B0'!$B$62</c:f>
              <c:strCache>
                <c:ptCount val="1"/>
                <c:pt idx="0">
                  <c:v>Vảy PET-A5.2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B1-B0'!$C$62:$Q$62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A17F-4F2B-96F0-98A7A099F127}"/>
            </c:ext>
          </c:extLst>
        </c:ser>
        <c:ser>
          <c:idx val="3"/>
          <c:order val="1"/>
          <c:tx>
            <c:strRef>
              <c:f>'Chênh lệch chai B1-B0'!$B$52</c:f>
              <c:strCache>
                <c:ptCount val="1"/>
                <c:pt idx="0">
                  <c:v>Chai B1.2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B1-B0'!$C$52:$AD$52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A17F-4F2B-96F0-98A7A099F127}"/>
            </c:ext>
          </c:extLst>
        </c:ser>
        <c:ser>
          <c:idx val="2"/>
          <c:order val="2"/>
          <c:tx>
            <c:strRef>
              <c:f>'Chênh lệch chai Tuyển xô-B0 '!$B$51</c:f>
              <c:strCache>
                <c:ptCount val="1"/>
                <c:pt idx="0">
                  <c:v>Chai tuyển xô (trạm)</c:v>
                </c:pt>
              </c:strCache>
            </c:strRef>
          </c:tx>
          <c:spPr>
            <a:solidFill>
              <a:srgbClr val="FFF2CC"/>
            </a:solidFill>
            <a:ln w="53975" cap="flat" cmpd="sng" algn="ctr">
              <a:noFill/>
              <a:round/>
            </a:ln>
            <a:effectLst>
              <a:outerShdw blurRad="50800" dist="50800" dir="7800000" algn="ctr" rotWithShape="0">
                <a:schemeClr val="bg1"/>
              </a:outerShdw>
            </a:effectLst>
          </c:spPr>
          <c:dLbls>
            <c:delete val="1"/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Tuyển xô-B0 '!$C$51:$AS$51</c:f>
              <c:numCache>
                <c:formatCode>#,##0_ ;\-#,##0\ </c:formatCode>
                <c:ptCount val="43"/>
                <c:pt idx="12">
                  <c:v>15000</c:v>
                </c:pt>
                <c:pt idx="13">
                  <c:v>15000</c:v>
                </c:pt>
                <c:pt idx="14">
                  <c:v>14557.882310534378</c:v>
                </c:pt>
                <c:pt idx="15" formatCode="_(* #,##0_);_(* \(#,##0\);_(* &quot;-&quot;??_);_(@_)">
                  <c:v>15919.649121937315</c:v>
                </c:pt>
                <c:pt idx="16" formatCode="_(* #,##0_);_(* \(#,##0\);_(* &quot;-&quot;??_);_(@_)">
                  <c:v>16000</c:v>
                </c:pt>
                <c:pt idx="17" formatCode="_(* #,##0_);_(* \(#,##0\);_(* &quot;-&quot;??_);_(@_)">
                  <c:v>15727.328450389497</c:v>
                </c:pt>
                <c:pt idx="18" formatCode="_(* #,##0_);_(* \(#,##0\);_(* &quot;-&quot;??_);_(@_)">
                  <c:v>14000</c:v>
                </c:pt>
                <c:pt idx="19" formatCode="_(* #,##0_);_(* \(#,##0\);_(* &quot;-&quot;??_);_(@_)">
                  <c:v>13800</c:v>
                </c:pt>
                <c:pt idx="24" formatCode="_(* #,##0_);_(* \(#,##0\);_(* &quot;-&quot;??_);_(@_)">
                  <c:v>15501.697348992833</c:v>
                </c:pt>
                <c:pt idx="25" formatCode="_(* #,##0_);_(* \(#,##0\);_(* &quot;-&quot;??_);_(@_)">
                  <c:v>15783.828663081424</c:v>
                </c:pt>
                <c:pt idx="26" formatCode="_(* #,##0_);_(* \(#,##0\);_(* &quot;-&quot;??_);_(@_)">
                  <c:v>16040.037754489653</c:v>
                </c:pt>
                <c:pt idx="27" formatCode="_(* #,##0_);_(* \(#,##0\);_(* &quot;-&quot;??_);_(@_)">
                  <c:v>16272.465661456939</c:v>
                </c:pt>
                <c:pt idx="28" formatCode="_(* #,##0_);_(* \(#,##0\);_(* &quot;-&quot;??_);_(@_)">
                  <c:v>15883.314127982949</c:v>
                </c:pt>
                <c:pt idx="29" formatCode="_(* #,##0_);_(* \(#,##0\);_(* &quot;-&quot;??_);_(@_)">
                  <c:v>16274.595987408464</c:v>
                </c:pt>
                <c:pt idx="30" formatCode="_(* #,##0_);_(* \(#,##0\);_(* &quot;-&quot;??_);_(@_)">
                  <c:v>16115.415766664937</c:v>
                </c:pt>
                <c:pt idx="31" formatCode="_(* #,##0_);_(* \(#,##0\);_(* &quot;-&quot;??_);_(@_)">
                  <c:v>15895.486813162397</c:v>
                </c:pt>
                <c:pt idx="32" formatCode="_(* #,##0_);_(* \(#,##0\);_(* &quot;-&quot;??_);_(@_)">
                  <c:v>13000</c:v>
                </c:pt>
                <c:pt idx="40">
                  <c:v>14318.170283514175</c:v>
                </c:pt>
                <c:pt idx="41">
                  <c:v>14655.297037956394</c:v>
                </c:pt>
                <c:pt idx="42">
                  <c:v>13128.755892399658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7F-4F2B-96F0-98A7A099F127}"/>
            </c:ext>
          </c:extLst>
        </c:ser>
        <c:ser>
          <c:idx val="1"/>
          <c:order val="3"/>
          <c:tx>
            <c:strRef>
              <c:f>'Chênh lệch chai Tuyển xô-B0 '!$B$50</c:f>
              <c:strCache>
                <c:ptCount val="1"/>
                <c:pt idx="0">
                  <c:v>Chai B0</c:v>
                </c:pt>
              </c:strCache>
            </c:strRef>
          </c:tx>
          <c:spPr>
            <a:solidFill>
              <a:schemeClr val="bg1"/>
            </a:solidFill>
            <a:ln w="50800" cap="flat" cmpd="sng" algn="ctr">
              <a:noFill/>
              <a:round/>
            </a:ln>
            <a:effectLst/>
          </c:spPr>
          <c:dLbls>
            <c:delete val="1"/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Tuyển xô-B0 '!$C$50:$AS$50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7F-4F2B-96F0-98A7A099F127}"/>
            </c:ext>
          </c:extLst>
        </c:ser>
        <c:ser>
          <c:idx val="4"/>
          <c:order val="4"/>
          <c:tx>
            <c:strRef>
              <c:f>'Chênh lệch chai B1-B0'!$B$54</c:f>
              <c:strCache>
                <c:ptCount val="1"/>
                <c:pt idx="0">
                  <c:v>Chai B2.1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B1-B0'!$C$54:$Q$54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17F-4F2B-96F0-98A7A099F127}"/>
            </c:ext>
          </c:extLst>
        </c:ser>
        <c:ser>
          <c:idx val="5"/>
          <c:order val="5"/>
          <c:tx>
            <c:strRef>
              <c:f>'Chênh lệch chai B1-B0'!$B$55</c:f>
              <c:strCache>
                <c:ptCount val="1"/>
                <c:pt idx="0">
                  <c:v>Chai B2.2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B1-B0'!$C$55:$AD$55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A17F-4F2B-96F0-98A7A099F127}"/>
            </c:ext>
          </c:extLst>
        </c:ser>
        <c:ser>
          <c:idx val="6"/>
          <c:order val="6"/>
          <c:tx>
            <c:strRef>
              <c:f>'Chênh lệch chai B1-B0'!$B$56</c:f>
              <c:strCache>
                <c:ptCount val="1"/>
                <c:pt idx="0">
                  <c:v>Chai B3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B1-B0'!$C$56:$AD$56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A17F-4F2B-96F0-98A7A099F127}"/>
            </c:ext>
          </c:extLst>
        </c:ser>
        <c:ser>
          <c:idx val="7"/>
          <c:order val="7"/>
          <c:tx>
            <c:strRef>
              <c:f>'Chênh lệch chai B1-B0'!$B$57</c:f>
              <c:strCache>
                <c:ptCount val="1"/>
                <c:pt idx="0">
                  <c:v>Chai B4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B1-B0'!$C$57:$Q$57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A17F-4F2B-96F0-98A7A099F127}"/>
            </c:ext>
          </c:extLst>
        </c:ser>
        <c:ser>
          <c:idx val="8"/>
          <c:order val="8"/>
          <c:tx>
            <c:strRef>
              <c:f>'Chênh lệch chai B1-B0'!$B$58</c:f>
              <c:strCache>
                <c:ptCount val="1"/>
                <c:pt idx="0">
                  <c:v>Chai B5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'!$C$49:$AO$49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chai B1-B0'!$C$58:$Q$58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A17F-4F2B-96F0-98A7A099F1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696243439"/>
        <c:axId val="696236239"/>
        <c:extLst/>
      </c:areaChart>
      <c:lineChart>
        <c:grouping val="standard"/>
        <c:varyColors val="0"/>
        <c:ser>
          <c:idx val="19"/>
          <c:order val="9"/>
          <c:tx>
            <c:strRef>
              <c:f>'Chênh lệch chai Tuyển xô-B0 '!$B$72</c:f>
              <c:strCache>
                <c:ptCount val="1"/>
                <c:pt idx="0">
                  <c:v>Chai tuyển xô (trạm)</c:v>
                </c:pt>
              </c:strCache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none"/>
            </c:marker>
            <c:bubble3D val="0"/>
            <c:spPr>
              <a:ln w="44450" cap="rnd" cmpd="sng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A17F-4F2B-96F0-98A7A099F127}"/>
              </c:ext>
            </c:extLst>
          </c:dPt>
          <c:dPt>
            <c:idx val="24"/>
            <c:marker>
              <c:symbol val="none"/>
            </c:marker>
            <c:bubble3D val="0"/>
            <c:spPr>
              <a:ln w="44450" cap="rnd" cmpd="sng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A17F-4F2B-96F0-98A7A099F127}"/>
              </c:ext>
            </c:extLst>
          </c:dPt>
          <c:dLbls>
            <c:dLbl>
              <c:idx val="0"/>
              <c:layout>
                <c:manualLayout>
                  <c:x val="-2.5293392458262422E-2"/>
                  <c:y val="-1.99508218555785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7F-4F2B-96F0-98A7A099F127}"/>
                </c:ext>
              </c:extLst>
            </c:dLbl>
            <c:dLbl>
              <c:idx val="1"/>
              <c:layout>
                <c:manualLayout>
                  <c:x val="-2.506265758369142E-2"/>
                  <c:y val="-2.56970331568737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7F-4F2B-96F0-98A7A099F127}"/>
                </c:ext>
              </c:extLst>
            </c:dLbl>
            <c:dLbl>
              <c:idx val="5"/>
              <c:layout>
                <c:manualLayout>
                  <c:x val="-1.9240272895601322E-2"/>
                  <c:y val="-3.40337549301047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7F-4F2B-96F0-98A7A099F127}"/>
                </c:ext>
              </c:extLst>
            </c:dLbl>
            <c:dLbl>
              <c:idx val="8"/>
              <c:layout>
                <c:manualLayout>
                  <c:x val="-2.9836497123442135E-2"/>
                  <c:y val="-2.4162881923627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7F-4F2B-96F0-98A7A099F127}"/>
                </c:ext>
              </c:extLst>
            </c:dLbl>
            <c:dLbl>
              <c:idx val="12"/>
              <c:layout>
                <c:manualLayout>
                  <c:x val="-2.4918033522079636E-2"/>
                  <c:y val="-2.85714285714286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A17F-4F2B-96F0-98A7A099F127}"/>
                </c:ext>
              </c:extLst>
            </c:dLbl>
            <c:dLbl>
              <c:idx val="14"/>
              <c:layout>
                <c:manualLayout>
                  <c:x val="-2.2500847074468557E-2"/>
                  <c:y val="-3.34689227676327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7F-4F2B-96F0-98A7A099F127}"/>
                </c:ext>
              </c:extLst>
            </c:dLbl>
            <c:dLbl>
              <c:idx val="15"/>
              <c:layout>
                <c:manualLayout>
                  <c:x val="-2.8165653284529479E-2"/>
                  <c:y val="-2.4162881923627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7F-4F2B-96F0-98A7A099F127}"/>
                </c:ext>
              </c:extLst>
            </c:dLbl>
            <c:dLbl>
              <c:idx val="18"/>
              <c:layout>
                <c:manualLayout>
                  <c:x val="-8.6906712995828261E-3"/>
                  <c:y val="-4.0630687121556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7F-4F2B-96F0-98A7A099F127}"/>
                </c:ext>
              </c:extLst>
            </c:dLbl>
            <c:dLbl>
              <c:idx val="19"/>
              <c:layout>
                <c:manualLayout>
                  <c:x val="-9.9834408890723675E-3"/>
                  <c:y val="-2.15737500897494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7F-4F2B-96F0-98A7A099F127}"/>
                </c:ext>
              </c:extLst>
            </c:dLbl>
            <c:dLbl>
              <c:idx val="20"/>
              <c:layout>
                <c:manualLayout>
                  <c:x val="-3.1984724916330004E-2"/>
                  <c:y val="-1.34238232909041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7F-4F2B-96F0-98A7A099F127}"/>
                </c:ext>
              </c:extLst>
            </c:dLbl>
            <c:dLbl>
              <c:idx val="21"/>
              <c:layout>
                <c:manualLayout>
                  <c:x val="-2.1935578413337643E-2"/>
                  <c:y val="-3.61107644956626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7F-4F2B-96F0-98A7A099F127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7F-4F2B-96F0-98A7A099F127}"/>
                </c:ext>
              </c:extLst>
            </c:dLbl>
            <c:dLbl>
              <c:idx val="25"/>
              <c:layout>
                <c:manualLayout>
                  <c:x val="-2.7195663639622007E-2"/>
                  <c:y val="-2.53431299810927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7F-4F2B-96F0-98A7A099F127}"/>
                </c:ext>
              </c:extLst>
            </c:dLbl>
            <c:dLbl>
              <c:idx val="26"/>
              <c:layout>
                <c:manualLayout>
                  <c:x val="-2.3481882379920601E-2"/>
                  <c:y val="-1.61858858454447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17F-4F2B-96F0-98A7A099F127}"/>
                </c:ext>
              </c:extLst>
            </c:dLbl>
            <c:dLbl>
              <c:idx val="32"/>
              <c:layout>
                <c:manualLayout>
                  <c:x val="-3.7094923316631939E-3"/>
                  <c:y val="-1.85803709353728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7F-4F2B-96F0-98A7A099F127}"/>
                </c:ext>
              </c:extLst>
            </c:dLbl>
            <c:dLbl>
              <c:idx val="34"/>
              <c:layout>
                <c:manualLayout>
                  <c:x val="-1.2277869610686885E-2"/>
                  <c:y val="-2.33753053703077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7F-4F2B-96F0-98A7A099F127}"/>
                </c:ext>
              </c:extLst>
            </c:dLbl>
            <c:dLbl>
              <c:idx val="40"/>
              <c:layout>
                <c:manualLayout>
                  <c:x val="-2.3718235173456007E-2"/>
                  <c:y val="-1.66153878358110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D43-4FCD-BC65-448C84DFF681}"/>
                </c:ext>
              </c:extLst>
            </c:dLbl>
            <c:dLbl>
              <c:idx val="42"/>
              <c:layout>
                <c:manualLayout>
                  <c:x val="-1.1591618693794339E-2"/>
                  <c:y val="-4.6153855099475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22B-4D25-8CF8-D86CA4FA47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Tuyển xô-B0 '!$C$72:$AS$72</c:f>
              <c:numCache>
                <c:formatCode>#,##0_ ;\-#,##0\ </c:formatCode>
                <c:ptCount val="43"/>
                <c:pt idx="12">
                  <c:v>15000</c:v>
                </c:pt>
                <c:pt idx="13">
                  <c:v>15000</c:v>
                </c:pt>
                <c:pt idx="14">
                  <c:v>14557.882310534378</c:v>
                </c:pt>
                <c:pt idx="15">
                  <c:v>15919.649121937315</c:v>
                </c:pt>
                <c:pt idx="16">
                  <c:v>16000</c:v>
                </c:pt>
                <c:pt idx="17">
                  <c:v>15727.328450389497</c:v>
                </c:pt>
                <c:pt idx="18">
                  <c:v>14000</c:v>
                </c:pt>
                <c:pt idx="19">
                  <c:v>13800</c:v>
                </c:pt>
                <c:pt idx="24">
                  <c:v>15501.697348992833</c:v>
                </c:pt>
                <c:pt idx="25">
                  <c:v>15783.828663081424</c:v>
                </c:pt>
                <c:pt idx="26">
                  <c:v>16040.037754489653</c:v>
                </c:pt>
                <c:pt idx="27">
                  <c:v>16272.465661456939</c:v>
                </c:pt>
                <c:pt idx="28">
                  <c:v>15883.314127982949</c:v>
                </c:pt>
                <c:pt idx="29">
                  <c:v>16274.595987408464</c:v>
                </c:pt>
                <c:pt idx="30">
                  <c:v>16115.415766664937</c:v>
                </c:pt>
                <c:pt idx="31">
                  <c:v>15895.486813162397</c:v>
                </c:pt>
                <c:pt idx="32">
                  <c:v>13000</c:v>
                </c:pt>
                <c:pt idx="40">
                  <c:v>14318.170283514175</c:v>
                </c:pt>
                <c:pt idx="41">
                  <c:v>14655.297037956394</c:v>
                </c:pt>
                <c:pt idx="42">
                  <c:v>13128.755892399658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A17F-4F2B-96F0-98A7A099F127}"/>
            </c:ext>
          </c:extLst>
        </c:ser>
        <c:ser>
          <c:idx val="0"/>
          <c:order val="10"/>
          <c:tx>
            <c:strRef>
              <c:f>'Chênh lệch chai Tuyển xô-B0 '!$B$71</c:f>
              <c:strCache>
                <c:ptCount val="1"/>
                <c:pt idx="0">
                  <c:v>Chai B0</c:v>
                </c:pt>
              </c:strCache>
            </c:strRef>
          </c:tx>
          <c:spPr>
            <a:ln w="44450" cap="rnd" cmpd="sng" algn="ctr">
              <a:solidFill>
                <a:srgbClr val="639D6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9.583654784964658E-3"/>
                  <c:y val="3.9835722662326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7F-4F2B-96F0-98A7A099F127}"/>
                </c:ext>
              </c:extLst>
            </c:dLbl>
            <c:dLbl>
              <c:idx val="3"/>
              <c:layout>
                <c:manualLayout>
                  <c:x val="-1.4570979057581118E-2"/>
                  <c:y val="-2.38181078429026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7F-4F2B-96F0-98A7A099F127}"/>
                </c:ext>
              </c:extLst>
            </c:dLbl>
            <c:dLbl>
              <c:idx val="9"/>
              <c:layout>
                <c:manualLayout>
                  <c:x val="-1.1490531235775193E-2"/>
                  <c:y val="2.65945480219227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7F-4F2B-96F0-98A7A099F127}"/>
                </c:ext>
              </c:extLst>
            </c:dLbl>
            <c:dLbl>
              <c:idx val="11"/>
              <c:layout>
                <c:manualLayout>
                  <c:x val="-5.9672994246884334E-3"/>
                  <c:y val="1.95604282238889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7F-4F2B-96F0-98A7A099F12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7F-4F2B-96F0-98A7A099F127}"/>
                </c:ext>
              </c:extLst>
            </c:dLbl>
            <c:dLbl>
              <c:idx val="15"/>
              <c:layout>
                <c:manualLayout>
                  <c:x val="-1.1620764140832813E-2"/>
                  <c:y val="3.80503075413444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7F-4F2B-96F0-98A7A099F127}"/>
                </c:ext>
              </c:extLst>
            </c:dLbl>
            <c:dLbl>
              <c:idx val="16"/>
              <c:layout>
                <c:manualLayout>
                  <c:x val="-1.3844134665277235E-2"/>
                  <c:y val="2.26287306903813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7F-4F2B-96F0-98A7A099F127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7F-4F2B-96F0-98A7A099F127}"/>
                </c:ext>
              </c:extLst>
            </c:dLbl>
            <c:dLbl>
              <c:idx val="27"/>
              <c:layout>
                <c:manualLayout>
                  <c:x val="-1.6172719870850501E-2"/>
                  <c:y val="2.5639901395304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7F-4F2B-96F0-98A7A099F127}"/>
                </c:ext>
              </c:extLst>
            </c:dLbl>
            <c:dLbl>
              <c:idx val="29"/>
              <c:layout>
                <c:manualLayout>
                  <c:x val="-1.5984599118098408E-2"/>
                  <c:y val="2.81360361869659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7F-4F2B-96F0-98A7A099F127}"/>
                </c:ext>
              </c:extLst>
            </c:dLbl>
            <c:dLbl>
              <c:idx val="30"/>
              <c:layout>
                <c:manualLayout>
                  <c:x val="-2.1230500912220535E-2"/>
                  <c:y val="-2.05302635042959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7F-4F2B-96F0-98A7A099F127}"/>
                </c:ext>
              </c:extLst>
            </c:dLbl>
            <c:dLbl>
              <c:idx val="31"/>
              <c:layout>
                <c:manualLayout>
                  <c:x val="-2.9280206069105787E-2"/>
                  <c:y val="3.05677070227099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7F-4F2B-96F0-98A7A099F127}"/>
                </c:ext>
              </c:extLst>
            </c:dLbl>
            <c:dLbl>
              <c:idx val="40"/>
              <c:layout>
                <c:manualLayout>
                  <c:x val="-1.0410959503021544E-2"/>
                  <c:y val="2.89230825290044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96D-464B-96AE-88B08C55181D}"/>
                </c:ext>
              </c:extLst>
            </c:dLbl>
            <c:dLbl>
              <c:idx val="41"/>
              <c:layout>
                <c:manualLayout>
                  <c:x val="-1.230494907495102E-2"/>
                  <c:y val="-2.03076962437691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D43-4FCD-BC65-448C84DFF6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639D6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'Chênh lệch chai Tuyển xô-B0 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Tuyển xô-B0 '!$C$71:$AS$71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A17F-4F2B-96F0-98A7A099F127}"/>
            </c:ext>
          </c:extLst>
        </c:ser>
        <c:ser>
          <c:idx val="9"/>
          <c:order val="11"/>
          <c:tx>
            <c:strRef>
              <c:f>'Chênh lệch chai Tuyển xô-B0 '!$B$70</c:f>
              <c:strCache>
                <c:ptCount val="1"/>
                <c:pt idx="0">
                  <c:v>CL B0-Tuyển xô-Line</c:v>
                </c:pt>
              </c:strCache>
            </c:strRef>
          </c:tx>
          <c:spPr>
            <a:ln w="22225" cap="rnd" cmpd="sng" algn="ctr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Times New Roman" panose="02020603050405020304" pitchFamily="18" charset="0"/>
                        <a:ea typeface="+mn-ea"/>
                        <a:cs typeface="Times New Roman" panose="02020603050405020304" pitchFamily="18" charset="0"/>
                      </a:defRPr>
                    </a:pPr>
                    <a:fld id="{BE5E5F69-095B-4008-837E-F01E66BC51E6}" type="CELLRANGE">
                      <a:rPr lang="en-US"/>
                      <a:pPr>
                        <a:defRPr sz="1000">
                          <a:latin typeface="Times New Roman" panose="02020603050405020304" pitchFamily="18" charset="0"/>
                          <a:cs typeface="Times New Roman" panose="02020603050405020304" pitchFamily="18" charset="0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9172971016704526E-2"/>
                      <c:h val="3.372837526257239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A17F-4F2B-96F0-98A7A099F12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8EC4CCE-3AE1-403F-AF0A-97B375096C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A17F-4F2B-96F0-98A7A099F12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F7D3A83-0DEE-44C8-8E68-45BAA7FB86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A17F-4F2B-96F0-98A7A099F12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4C218A0-CC21-4F93-994F-B5169577CC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A17F-4F2B-96F0-98A7A099F12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1C466CB-FDF1-4D34-97BD-C0E4ABD0D0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A17F-4F2B-96F0-98A7A099F12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C896B0-A18D-4FE7-A477-81B1D73FB6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A17F-4F2B-96F0-98A7A099F12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97E2540-675C-45B6-863D-B221103017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A17F-4F2B-96F0-98A7A099F12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09162A5-0A3B-48C0-8908-AFA6DCBBE4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A17F-4F2B-96F0-98A7A099F12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269FC34-DFDB-4184-881A-10942BD40F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A17F-4F2B-96F0-98A7A099F12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CCB4CC2-BF95-41BE-BCDD-D8EB211D32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A17F-4F2B-96F0-98A7A099F12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9383A48-CFAF-4580-B86C-CECD169862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A17F-4F2B-96F0-98A7A099F12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430693F-4439-41AA-9E02-3339EEE390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A17F-4F2B-96F0-98A7A099F12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11D4CC5-2B5E-4290-87A1-A9B1C93E88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A17F-4F2B-96F0-98A7A099F12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6B2153E-3D96-4931-AC72-28DD3E0336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A17F-4F2B-96F0-98A7A099F12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18E510F-E14F-4143-9F3F-0F3012E2CB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A17F-4F2B-96F0-98A7A099F12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CE29404-3958-4530-B851-46804490FE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A17F-4F2B-96F0-98A7A099F127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55B91E7-449E-452D-A7A9-31AC3BF39B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A17F-4F2B-96F0-98A7A099F127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236961D-DCE4-4F7E-9EC6-31ECB979B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A17F-4F2B-96F0-98A7A099F127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EE1B31A-3A48-423F-8648-66BA65E8E5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A17F-4F2B-96F0-98A7A099F12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EFE2C13-F542-4EFA-821E-A917B12745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A17F-4F2B-96F0-98A7A099F12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1BFD7B9-00C3-49F3-906B-E856BF3891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A17F-4F2B-96F0-98A7A099F12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7C9EB8B-A70C-46A5-95DC-61AEE1434B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A17F-4F2B-96F0-98A7A099F12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CDD83D3-676A-43AD-BF75-231576DCF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A17F-4F2B-96F0-98A7A099F127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7B8F953-3F93-4666-8CB0-0BF8E41F6A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A17F-4F2B-96F0-98A7A099F12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8F8A6D0-33B1-4D6A-8A3A-5C82C470FD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A17F-4F2B-96F0-98A7A099F127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C0B505FC-6A4B-4781-B29C-3C6B49A130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A17F-4F2B-96F0-98A7A099F127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A5496D1C-4098-4E75-8F81-50B522C3F7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A17F-4F2B-96F0-98A7A099F127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23138FCE-EF36-4690-A957-914924E9E1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A17F-4F2B-96F0-98A7A099F127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DD5F2685-454F-423B-820F-07D2838E9A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A17F-4F2B-96F0-98A7A099F127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2C2BE192-46AC-474A-8F6C-B41B723B88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A17F-4F2B-96F0-98A7A099F12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757DC53-2DCD-4164-B58F-5ECDA9D1A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A17F-4F2B-96F0-98A7A099F127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75F209BD-3872-44FC-9751-D8C0C72E1D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A17F-4F2B-96F0-98A7A099F127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D0B0FBE-FF50-42DE-BAED-5941CBECE5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A17F-4F2B-96F0-98A7A099F127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9EA672D5-6A12-48F4-904C-DF9C2F4CA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A17F-4F2B-96F0-98A7A099F127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2C1C686F-2889-4EAE-BBEB-8A7B1DF902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A17F-4F2B-96F0-98A7A099F127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DBF8F64-DE73-4F52-8437-F70A54EBA6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B75-4664-A5FA-16F58946DFE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D50877D1-394E-4A11-97B2-515879AE61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014-45CE-A1A6-FE543D5F1E5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A376FE90-D787-4A08-A5B5-AD36BDFD69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C2D-4217-834F-4F576DB3D2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715576DB-87C4-4895-BC54-8925BCBD9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009-48E1-A7D3-5008DC162C3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3667EB28-804E-4201-A166-DEB3CDC715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C9F-4A9A-B40C-6F8C23F10C10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DFD165C8-5584-44AD-8825-4D576B1DBD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96D-464B-96AE-88B08C55181D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A3913F64-3934-4E67-9DE4-859E24F816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D43-4FCD-BC65-448C84DFF681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22B-4D25-8CF8-D86CA4FA47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Tuyển xô-B0 '!$C$49:$AS$49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chai Tuyển xô-B0 '!$C$70:$AS$70</c:f>
              <c:numCache>
                <c:formatCode>_(* #,##0_);_(* \(#,##0\);_(* "-"??_);_(@_)</c:formatCode>
                <c:ptCount val="43"/>
                <c:pt idx="0">
                  <c:v>4354.2330919882697</c:v>
                </c:pt>
                <c:pt idx="1">
                  <c:v>4603.2513314078233</c:v>
                </c:pt>
                <c:pt idx="2">
                  <c:v>5175.2916753659374</c:v>
                </c:pt>
                <c:pt idx="3">
                  <c:v>5315.4002890864358</c:v>
                </c:pt>
                <c:pt idx="4">
                  <c:v>4930.742021626721</c:v>
                </c:pt>
                <c:pt idx="5">
                  <c:v>4599.547517166171</c:v>
                </c:pt>
                <c:pt idx="6">
                  <c:v>4448.0182551828975</c:v>
                </c:pt>
                <c:pt idx="7">
                  <c:v>4623.1988789617335</c:v>
                </c:pt>
                <c:pt idx="8">
                  <c:v>4803.9465488397655</c:v>
                </c:pt>
                <c:pt idx="9">
                  <c:v>5293.0942149106613</c:v>
                </c:pt>
                <c:pt idx="10">
                  <c:v>5576.5627119251312</c:v>
                </c:pt>
                <c:pt idx="11">
                  <c:v>5556.8600694690585</c:v>
                </c:pt>
                <c:pt idx="12">
                  <c:v>13049.877494545464</c:v>
                </c:pt>
                <c:pt idx="13">
                  <c:v>13007.801176174809</c:v>
                </c:pt>
                <c:pt idx="14">
                  <c:v>12851.53892157663</c:v>
                </c:pt>
                <c:pt idx="15">
                  <c:v>14209.824560968656</c:v>
                </c:pt>
                <c:pt idx="16">
                  <c:v>14500</c:v>
                </c:pt>
                <c:pt idx="17">
                  <c:v>14363.664225194749</c:v>
                </c:pt>
                <c:pt idx="18">
                  <c:v>12750</c:v>
                </c:pt>
                <c:pt idx="19">
                  <c:v>12624.705</c:v>
                </c:pt>
                <c:pt idx="20">
                  <c:v>5834.33</c:v>
                </c:pt>
                <c:pt idx="21">
                  <c:v>5734.51</c:v>
                </c:pt>
                <c:pt idx="22">
                  <c:v>6023.88</c:v>
                </c:pt>
                <c:pt idx="23">
                  <c:v>5889.5</c:v>
                </c:pt>
                <c:pt idx="24">
                  <c:v>13781.223196780709</c:v>
                </c:pt>
                <c:pt idx="25">
                  <c:v>13954.566934679142</c:v>
                </c:pt>
                <c:pt idx="26">
                  <c:v>14279.886716348572</c:v>
                </c:pt>
                <c:pt idx="27">
                  <c:v>14673.794401931515</c:v>
                </c:pt>
                <c:pt idx="28">
                  <c:v>14366.01513026372</c:v>
                </c:pt>
                <c:pt idx="29">
                  <c:v>14822.36164527328</c:v>
                </c:pt>
                <c:pt idx="30">
                  <c:v>14840.250987118743</c:v>
                </c:pt>
                <c:pt idx="31">
                  <c:v>14111.396385893197</c:v>
                </c:pt>
                <c:pt idx="32">
                  <c:v>11481.491144229833</c:v>
                </c:pt>
                <c:pt idx="33">
                  <c:v>4767.6274051216351</c:v>
                </c:pt>
                <c:pt idx="34">
                  <c:v>4778.4908228235681</c:v>
                </c:pt>
                <c:pt idx="35">
                  <c:v>4798.8004416066633</c:v>
                </c:pt>
                <c:pt idx="36">
                  <c:v>4919.2357468254522</c:v>
                </c:pt>
                <c:pt idx="37">
                  <c:v>4820.7630769494772</c:v>
                </c:pt>
                <c:pt idx="38">
                  <c:v>4774.1088498345689</c:v>
                </c:pt>
                <c:pt idx="39">
                  <c:v>5040.1380803116253</c:v>
                </c:pt>
                <c:pt idx="40">
                  <c:v>12600.057104068506</c:v>
                </c:pt>
                <c:pt idx="41">
                  <c:v>13075.888915303523</c:v>
                </c:pt>
                <c:pt idx="42">
                  <c:v>11880.80833575645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'Chênh lệch chai Tuyển xô-B0 '!$C$73:$AR$73</c15:f>
                <c15:dlblRangeCache>
                  <c:ptCount val="42"/>
                  <c:pt idx="12">
                    <c:v>35%</c:v>
                  </c:pt>
                  <c:pt idx="13">
                    <c:v>36%</c:v>
                  </c:pt>
                  <c:pt idx="14">
                    <c:v>31%</c:v>
                  </c:pt>
                  <c:pt idx="15">
                    <c:v>27%</c:v>
                  </c:pt>
                  <c:pt idx="16">
                    <c:v>23%</c:v>
                  </c:pt>
                  <c:pt idx="17">
                    <c:v>21%</c:v>
                  </c:pt>
                  <c:pt idx="18">
                    <c:v>22%</c:v>
                  </c:pt>
                  <c:pt idx="19">
                    <c:v>21%</c:v>
                  </c:pt>
                  <c:pt idx="24">
                    <c:v>29%</c:v>
                  </c:pt>
                  <c:pt idx="25">
                    <c:v>30%</c:v>
                  </c:pt>
                  <c:pt idx="26">
                    <c:v>28%</c:v>
                  </c:pt>
                  <c:pt idx="27">
                    <c:v>24%</c:v>
                  </c:pt>
                  <c:pt idx="28">
                    <c:v>24%</c:v>
                  </c:pt>
                  <c:pt idx="29">
                    <c:v>22%</c:v>
                  </c:pt>
                  <c:pt idx="30">
                    <c:v>19%</c:v>
                  </c:pt>
                  <c:pt idx="31">
                    <c:v>29%</c:v>
                  </c:pt>
                  <c:pt idx="32">
                    <c:v>30%</c:v>
                  </c:pt>
                  <c:pt idx="40">
                    <c:v>32%</c:v>
                  </c:pt>
                  <c:pt idx="41">
                    <c:v>27%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9-A17F-4F2B-96F0-98A7A099F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6350">
              <a:solidFill>
                <a:schemeClr val="bg1">
                  <a:lumMod val="75000"/>
                  <a:alpha val="99000"/>
                </a:schemeClr>
              </a:solidFill>
              <a:prstDash val="sysDot"/>
            </a:ln>
            <a:effectLst/>
          </c:spPr>
        </c:hiLowLines>
        <c:marker val="1"/>
        <c:smooth val="0"/>
        <c:axId val="696243439"/>
        <c:axId val="696236239"/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92609487226668086"/>
          <c:y val="0.28512005526251827"/>
          <c:w val="7.3177137570313591E-2"/>
          <c:h val="0.466435462906934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GIỮA </a:t>
            </a:r>
            <a:r>
              <a:rPr lang="en-US" sz="20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B1 NCC NGOÀI</a:t>
            </a: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VÀ </a:t>
            </a:r>
            <a:r>
              <a:rPr lang="en-US" sz="20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B0</a:t>
            </a: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CÁC NĂM 2023-2024-2025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0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914989112185714E-2"/>
          <c:y val="0.11281835460222644"/>
          <c:w val="0.83390394008558399"/>
          <c:h val="0.77698560955742602"/>
        </c:manualLayout>
      </c:layout>
      <c:areaChart>
        <c:grouping val="standard"/>
        <c:varyColors val="0"/>
        <c:ser>
          <c:idx val="2"/>
          <c:order val="2"/>
          <c:tx>
            <c:strRef>
              <c:f>'Chênh lệch B1-B0 (NCC ngoài)'!$B$51</c:f>
              <c:strCache>
                <c:ptCount val="1"/>
                <c:pt idx="0">
                  <c:v>Chai B1</c:v>
                </c:pt>
              </c:strCache>
            </c:strRef>
          </c:tx>
          <c:spPr>
            <a:solidFill>
              <a:srgbClr val="FFF2CC"/>
            </a:solidFill>
            <a:ln w="53975" cap="flat" cmpd="sng" algn="ctr">
              <a:noFill/>
              <a:round/>
            </a:ln>
            <a:effectLst>
              <a:outerShdw blurRad="50800" dist="50800" dir="7800000" algn="ctr" rotWithShape="0">
                <a:schemeClr val="bg1"/>
              </a:outerShdw>
            </a:effectLst>
          </c:spPr>
          <c:dLbls>
            <c:delete val="1"/>
          </c:dLbls>
          <c:cat>
            <c:strRef>
              <c:f>'Chênh lệch B1-B0 (NCC ngoài)'!$C$49:$AF$49</c:f>
              <c:strCache>
                <c:ptCount val="30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 T1.25 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</c:strCache>
            </c:strRef>
          </c:cat>
          <c:val>
            <c:numRef>
              <c:f>'Chênh lệch B1-B0 (NCC ngoài)'!$C$51:$AF$51</c:f>
              <c:numCache>
                <c:formatCode>#,##0_ ;\-#,##0\ </c:formatCode>
                <c:ptCount val="30"/>
                <c:pt idx="0">
                  <c:v>14455.482252677341</c:v>
                </c:pt>
                <c:pt idx="1">
                  <c:v>14038.068839071399</c:v>
                </c:pt>
                <c:pt idx="2">
                  <c:v>15057.017898291471</c:v>
                </c:pt>
                <c:pt idx="3">
                  <c:v>14924.560969565027</c:v>
                </c:pt>
                <c:pt idx="4">
                  <c:v>14835.58321254385</c:v>
                </c:pt>
                <c:pt idx="5">
                  <c:v>13384.367421888692</c:v>
                </c:pt>
                <c:pt idx="6">
                  <c:v>12774.641326625675</c:v>
                </c:pt>
                <c:pt idx="7">
                  <c:v>13000</c:v>
                </c:pt>
                <c:pt idx="8">
                  <c:v>13500</c:v>
                </c:pt>
                <c:pt idx="9">
                  <c:v>14500</c:v>
                </c:pt>
                <c:pt idx="10">
                  <c:v>15011.71347327323</c:v>
                </c:pt>
                <c:pt idx="11">
                  <c:v>15047.008439485868</c:v>
                </c:pt>
                <c:pt idx="12">
                  <c:v>15136.383528571672</c:v>
                </c:pt>
                <c:pt idx="13">
                  <c:v>15362.646815198692</c:v>
                </c:pt>
                <c:pt idx="14">
                  <c:v>15024.498854641351</c:v>
                </c:pt>
                <c:pt idx="15" formatCode="_(* #,##0_);_(* \(#,##0\);_(* &quot;-&quot;??_);_(@_)">
                  <c:v>16178.925572299551</c:v>
                </c:pt>
                <c:pt idx="16" formatCode="_(* #,##0_);_(* \(#,##0\);_(* &quot;-&quot;??_);_(@_)">
                  <c:v>17000</c:v>
                </c:pt>
                <c:pt idx="17" formatCode="_(* #,##0_);_(* \(#,##0\);_(* &quot;-&quot;??_);_(@_)">
                  <c:v>16751.643985298499</c:v>
                </c:pt>
                <c:pt idx="18" formatCode="_(* #,##0_);_(* \(#,##0\);_(* &quot;-&quot;??_);_(@_)">
                  <c:v>15000</c:v>
                </c:pt>
                <c:pt idx="19" formatCode="_(* #,##0_);_(* \(#,##0\);_(* &quot;-&quot;??_);_(@_)">
                  <c:v>14000</c:v>
                </c:pt>
                <c:pt idx="20" formatCode="_(* #,##0_);_(* \(#,##0\);_(* &quot;-&quot;??_);_(@_)">
                  <c:v>16400</c:v>
                </c:pt>
                <c:pt idx="21" formatCode="_(* #,##0_);_(* \(#,##0\);_(* &quot;-&quot;??_);_(@_)">
                  <c:v>16030.120868295297</c:v>
                </c:pt>
                <c:pt idx="22" formatCode="_(* #,##0_);_(* \(#,##0\);_(* &quot;-&quot;??_);_(@_)">
                  <c:v>16715.368170271555</c:v>
                </c:pt>
                <c:pt idx="23" formatCode="_(* #,##0_);_(* \(#,##0\);_(* &quot;-&quot;??_);_(@_)">
                  <c:v>16768.143731608194</c:v>
                </c:pt>
                <c:pt idx="24" formatCode="_(* #,##0_);_(* \(#,##0\);_(* &quot;-&quot;??_);_(@_)">
                  <c:v>16839.281424895464</c:v>
                </c:pt>
                <c:pt idx="25" formatCode="_(* #,##0_);_(* \(#,##0\);_(* &quot;-&quot;??_);_(@_)">
                  <c:v>16800</c:v>
                </c:pt>
                <c:pt idx="26" formatCode="_(* #,##0_);_(* \(#,##0\);_(* &quot;-&quot;??_);_(@_)">
                  <c:v>16890.797644310118</c:v>
                </c:pt>
                <c:pt idx="27" formatCode="_(* #,##0_);_(* \(#,##0\);_(* &quot;-&quot;??_);_(@_)">
                  <c:v>17857.024653166671</c:v>
                </c:pt>
                <c:pt idx="28" formatCode="_(* #,##0_);_(* \(#,##0\);_(* &quot;-&quot;??_);_(@_)">
                  <c:v>17431.808778102339</c:v>
                </c:pt>
                <c:pt idx="29" formatCode="_(* #,##0_);_(* \(#,##0\);_(* &quot;-&quot;??_);_(@_)">
                  <c:v>17736.314420245017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1-4AF2-8662-BBEE9717F97C}"/>
            </c:ext>
          </c:extLst>
        </c:ser>
        <c:ser>
          <c:idx val="1"/>
          <c:order val="3"/>
          <c:tx>
            <c:strRef>
              <c:f>'Chênh lệch B1-B0 (NCC ngoài)'!$B$50</c:f>
              <c:strCache>
                <c:ptCount val="1"/>
                <c:pt idx="0">
                  <c:v>Chai B0</c:v>
                </c:pt>
              </c:strCache>
            </c:strRef>
          </c:tx>
          <c:spPr>
            <a:solidFill>
              <a:schemeClr val="bg1"/>
            </a:solidFill>
            <a:ln w="50800" cap="flat" cmpd="sng" algn="ctr">
              <a:noFill/>
              <a:round/>
            </a:ln>
            <a:effectLst/>
          </c:spPr>
          <c:dLbls>
            <c:delete val="1"/>
          </c:dLbls>
          <c:cat>
            <c:strRef>
              <c:f>'Chênh lệch B1-B0 (NCC ngoài)'!$C$49:$AF$49</c:f>
              <c:strCache>
                <c:ptCount val="30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 T1.25 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</c:strCache>
            </c:strRef>
          </c:cat>
          <c:val>
            <c:numRef>
              <c:f>'Chênh lệch B1-B0 (NCC ngoài)'!$C$50:$AF$50</c:f>
              <c:numCache>
                <c:formatCode>#,##0_ ;\-#,##0\ </c:formatCode>
                <c:ptCount val="30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 formatCode="_(* #,##0_);_(* \(#,##0\);_(* &quot;-&quot;??_);_(@_)">
                  <c:v>12500</c:v>
                </c:pt>
                <c:pt idx="16" formatCode="_(* #,##0_);_(* \(#,##0\);_(* &quot;-&quot;??_);_(@_)">
                  <c:v>13000</c:v>
                </c:pt>
                <c:pt idx="17" formatCode="_(* #,##0_);_(* \(#,##0\);_(* &quot;-&quot;??_);_(@_)">
                  <c:v>13000</c:v>
                </c:pt>
                <c:pt idx="18" formatCode="_(* #,##0_);_(* \(#,##0\);_(* &quot;-&quot;??_);_(@_)">
                  <c:v>11500</c:v>
                </c:pt>
                <c:pt idx="19" formatCode="_(* #,##0_);_(* \(#,##0\);_(* &quot;-&quot;??_);_(@_)">
                  <c:v>11449.41</c:v>
                </c:pt>
                <c:pt idx="20" formatCode="_(* #,##0_);_(* \(#,##0\);_(* &quot;-&quot;??_);_(@_)">
                  <c:v>11668.66</c:v>
                </c:pt>
                <c:pt idx="21" formatCode="_(* #,##0_);_(* \(#,##0\);_(* &quot;-&quot;??_);_(@_)">
                  <c:v>11469.02</c:v>
                </c:pt>
                <c:pt idx="22" formatCode="_(* #,##0_);_(* \(#,##0\);_(* &quot;-&quot;??_);_(@_)">
                  <c:v>12047.76</c:v>
                </c:pt>
                <c:pt idx="23" formatCode="_(* #,##0_);_(* \(#,##0\);_(* &quot;-&quot;??_);_(@_)">
                  <c:v>11779</c:v>
                </c:pt>
                <c:pt idx="24" formatCode="_(* #,##0_);_(* \(#,##0\);_(* &quot;-&quot;??_);_(@_)">
                  <c:v>12030</c:v>
                </c:pt>
                <c:pt idx="25" formatCode="_(* #,##0_);_(* \(#,##0\);_(* &quot;-&quot;??_);_(@_)">
                  <c:v>12135</c:v>
                </c:pt>
                <c:pt idx="26" formatCode="_(* #,##0_);_(* \(#,##0\);_(* &quot;-&quot;??_);_(@_)">
                  <c:v>12463</c:v>
                </c:pt>
                <c:pt idx="27" formatCode="_(* #,##0_);_(* \(#,##0\);_(* &quot;-&quot;??_);_(@_)">
                  <c:v>12924</c:v>
                </c:pt>
                <c:pt idx="28" formatCode="_(* #,##0_);_(* \(#,##0\);_(* &quot;-&quot;??_);_(@_)">
                  <c:v>12767</c:v>
                </c:pt>
                <c:pt idx="29" formatCode="_(* #,##0_);_(* \(#,##0\);_(* &quot;-&quot;??_);_(@_)">
                  <c:v>13370.127303138097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1-4AF2-8662-BBEE9717F9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696243439"/>
        <c:axId val="696236239"/>
        <c:extLst>
          <c:ext xmlns:c15="http://schemas.microsoft.com/office/drawing/2012/chart" uri="{02D57815-91ED-43cb-92C2-25804820EDAC}">
            <c15:filteredAreaSeries>
              <c15:ser>
                <c:idx val="12"/>
                <c:order val="0"/>
                <c:tx>
                  <c:strRef>
                    <c:extLst>
                      <c:ext uri="{02D57815-91ED-43cb-92C2-25804820EDAC}">
                        <c15:formulaRef>
                          <c15:sqref>'Chênh lệch B1-B0 (NCC ngoài)'!$B$62</c15:sqref>
                        </c15:formulaRef>
                      </c:ext>
                    </c:extLst>
                    <c:strCache>
                      <c:ptCount val="1"/>
                      <c:pt idx="0">
                        <c:v>Vảy PET-A5.2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80000"/>
                          <a:lumOff val="2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1">
                          <a:lumMod val="80000"/>
                          <a:lumOff val="2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1">
                          <a:lumMod val="80000"/>
                          <a:lumOff val="2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25400" cap="flat" cmpd="sng" algn="ctr">
                    <a:noFill/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'Chênh lệch B1-B0 (NCC ngoài)'!$C$49:$AF$49</c15:sqref>
                        </c15:formulaRef>
                      </c:ext>
                    </c:extLst>
                    <c:strCache>
                      <c:ptCount val="30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  <c:pt idx="28">
                        <c:v> 5 </c:v>
                      </c:pt>
                      <c:pt idx="29">
                        <c:v> 6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'Chênh lệch B1-B0 (NCC ngoài)'!$C$62:$Q$62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16955.378703445713</c:v>
                      </c:pt>
                      <c:pt idx="1">
                        <c:v>17082.559186604507</c:v>
                      </c:pt>
                      <c:pt idx="2">
                        <c:v>17500</c:v>
                      </c:pt>
                      <c:pt idx="3">
                        <c:v>17500</c:v>
                      </c:pt>
                      <c:pt idx="4">
                        <c:v>17500</c:v>
                      </c:pt>
                      <c:pt idx="5">
                        <c:v>16603.494647053703</c:v>
                      </c:pt>
                      <c:pt idx="6">
                        <c:v>15500</c:v>
                      </c:pt>
                      <c:pt idx="7">
                        <c:v>15500</c:v>
                      </c:pt>
                      <c:pt idx="8">
                        <c:v>16000</c:v>
                      </c:pt>
                      <c:pt idx="9">
                        <c:v>16000</c:v>
                      </c:pt>
                      <c:pt idx="10">
                        <c:v>16726.574166052487</c:v>
                      </c:pt>
                      <c:pt idx="11">
                        <c:v>17000</c:v>
                      </c:pt>
                      <c:pt idx="12">
                        <c:v>17476.901785778588</c:v>
                      </c:pt>
                      <c:pt idx="13">
                        <c:v>18000</c:v>
                      </c:pt>
                      <c:pt idx="14">
                        <c:v>18430.84712917127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7-8C81-4AF2-8662-BBEE9717F97C}"/>
                  </c:ext>
                </c:extLst>
              </c15:ser>
            </c15:filteredAreaSeries>
            <c15:filteredAreaSeries>
              <c15:ser>
                <c:idx val="3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ngoài)'!$B$52</c15:sqref>
                        </c15:formulaRef>
                      </c:ext>
                    </c:extLst>
                    <c:strCache>
                      <c:ptCount val="1"/>
                      <c:pt idx="0">
                        <c:v>Chai B1 KPL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4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4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25400" cap="flat" cmpd="sng" algn="ctr">
                    <a:noFill/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ngoài)'!$C$49:$AF$49</c15:sqref>
                        </c15:formulaRef>
                      </c:ext>
                    </c:extLst>
                    <c:strCache>
                      <c:ptCount val="30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  <c:pt idx="28">
                        <c:v> 5 </c:v>
                      </c:pt>
                      <c:pt idx="29">
                        <c:v> 6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ngoài)'!$C$52:$AD$52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19" formatCode="_(* #,##0_);_(* \(#,##0\);_(* &quot;-&quot;??_);_(@_)">
                        <c:v>16531.009620351346</c:v>
                      </c:pt>
                      <c:pt idx="20" formatCode="_(* #,##0_);_(* \(#,##0\);_(* &quot;-&quot;??_);_(@_)">
                        <c:v>15736.354964174043</c:v>
                      </c:pt>
                      <c:pt idx="21" formatCode="_(* #,##0_);_(* \(#,##0\);_(* &quot;-&quot;??_);_(@_)">
                        <c:v>15142.877524222948</c:v>
                      </c:pt>
                      <c:pt idx="22" formatCode="_(* #,##0_);_(* \(#,##0\);_(* &quot;-&quot;??_);_(@_)">
                        <c:v>15388.660011701764</c:v>
                      </c:pt>
                      <c:pt idx="23" formatCode="_(* #,##0_);_(* \(#,##0\);_(* &quot;-&quot;??_);_(@_)">
                        <c:v>15426.978928616752</c:v>
                      </c:pt>
                      <c:pt idx="24" formatCode="_(* #,##0_);_(* \(#,##0\);_(* &quot;-&quot;??_);_(@_)">
                        <c:v>15758.759798976707</c:v>
                      </c:pt>
                      <c:pt idx="25" formatCode="_(* #,##0_);_(* \(#,##0\);_(* &quot;-&quot;??_);_(@_)">
                        <c:v>16078.36418797298</c:v>
                      </c:pt>
                      <c:pt idx="26" formatCode="_(* #,##0_);_(* \(#,##0\);_(* &quot;-&quot;??_);_(@_)">
                        <c:v>16453.862940114985</c:v>
                      </c:pt>
                      <c:pt idx="27" formatCode="_(* #,##0_);_(* \(#,##0\);_(* &quot;-&quot;??_);_(@_)">
                        <c:v>16500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8C81-4AF2-8662-BBEE9717F97C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ngoài)'!$B$54</c15:sqref>
                        </c15:formulaRef>
                      </c:ext>
                    </c:extLst>
                    <c:strCache>
                      <c:ptCount val="1"/>
                      <c:pt idx="0">
                        <c:v>Chai B2.1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5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5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25400" cap="flat" cmpd="sng" algn="ctr">
                    <a:noFill/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ngoài)'!$C$49:$AF$49</c15:sqref>
                        </c15:formulaRef>
                      </c:ext>
                    </c:extLst>
                    <c:strCache>
                      <c:ptCount val="30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  <c:pt idx="28">
                        <c:v> 5 </c:v>
                      </c:pt>
                      <c:pt idx="29">
                        <c:v> 6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ngoài)'!$C$54:$Q$54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10500</c:v>
                      </c:pt>
                      <c:pt idx="1">
                        <c:v>10500</c:v>
                      </c:pt>
                      <c:pt idx="2">
                        <c:v>11000</c:v>
                      </c:pt>
                      <c:pt idx="3">
                        <c:v>11000</c:v>
                      </c:pt>
                      <c:pt idx="4">
                        <c:v>11000.245754121759</c:v>
                      </c:pt>
                      <c:pt idx="5">
                        <c:v>9980.5578196131446</c:v>
                      </c:pt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9394.7875672636728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8C81-4AF2-8662-BBEE9717F97C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ngoài)'!$B$55</c15:sqref>
                        </c15:formulaRef>
                      </c:ext>
                    </c:extLst>
                    <c:strCache>
                      <c:ptCount val="1"/>
                      <c:pt idx="0">
                        <c:v>Chai B2.2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6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6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25400" cap="flat" cmpd="sng" algn="ctr">
                    <a:noFill/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ngoài)'!$C$49:$AF$49</c15:sqref>
                        </c15:formulaRef>
                      </c:ext>
                    </c:extLst>
                    <c:strCache>
                      <c:ptCount val="30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  <c:pt idx="28">
                        <c:v> 5 </c:v>
                      </c:pt>
                      <c:pt idx="29">
                        <c:v> 6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ngoài)'!$C$55:$AD$55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10">
                        <c:v>12500</c:v>
                      </c:pt>
                      <c:pt idx="11">
                        <c:v>12500</c:v>
                      </c:pt>
                      <c:pt idx="12">
                        <c:v>13000</c:v>
                      </c:pt>
                      <c:pt idx="13">
                        <c:v>13000</c:v>
                      </c:pt>
                      <c:pt idx="14">
                        <c:v>13000</c:v>
                      </c:pt>
                      <c:pt idx="15" formatCode="_(* #,##0_);_(* \(#,##0\);_(* &quot;-&quot;??_);_(@_)">
                        <c:v>13000</c:v>
                      </c:pt>
                      <c:pt idx="16" formatCode="_(* #,##0_);_(* \(#,##0\);_(* &quot;-&quot;??_);_(@_)">
                        <c:v>13500</c:v>
                      </c:pt>
                      <c:pt idx="17" formatCode="_(* #,##0_);_(* \(#,##0\);_(* &quot;-&quot;??_);_(@_)">
                        <c:v>15000</c:v>
                      </c:pt>
                      <c:pt idx="18" formatCode="_(* #,##0_);_(* \(#,##0\);_(* &quot;-&quot;??_);_(@_)">
                        <c:v>12000</c:v>
                      </c:pt>
                      <c:pt idx="19" formatCode="_(* #,##0_);_(* \(#,##0\);_(* &quot;-&quot;??_);_(@_)">
                        <c:v>11996.599943004825</c:v>
                      </c:pt>
                      <c:pt idx="20" formatCode="_(* #,##0_);_(* \(#,##0\);_(* &quot;-&quot;??_);_(@_)">
                        <c:v>14000</c:v>
                      </c:pt>
                      <c:pt idx="21" formatCode="_(* #,##0_);_(* \(#,##0\);_(* &quot;-&quot;??_);_(@_)">
                        <c:v>13700</c:v>
                      </c:pt>
                      <c:pt idx="22" formatCode="_(* #,##0_);_(* \(#,##0\);_(* &quot;-&quot;??_);_(@_)">
                        <c:v>13909.495533200905</c:v>
                      </c:pt>
                      <c:pt idx="23" formatCode="_(* #,##0_);_(* \(#,##0\);_(* &quot;-&quot;??_);_(@_)">
                        <c:v>13991.675615308621</c:v>
                      </c:pt>
                      <c:pt idx="24" formatCode="_(* #,##0_);_(* \(#,##0\);_(* &quot;-&quot;??_);_(@_)">
                        <c:v>15469.628043102301</c:v>
                      </c:pt>
                      <c:pt idx="25" formatCode="_(* #,##0_);_(* \(#,##0\);_(* &quot;-&quot;??_);_(@_)">
                        <c:v>16866.231983166756</c:v>
                      </c:pt>
                      <c:pt idx="26" formatCode="_(* #,##0_);_(* \(#,##0\);_(* &quot;-&quot;??_);_(@_)">
                        <c:v>17274.018343481202</c:v>
                      </c:pt>
                      <c:pt idx="27" formatCode="_(* #,##0_);_(* \(#,##0\);_(* &quot;-&quot;??_);_(@_)">
                        <c:v>18147.910956148586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8C81-4AF2-8662-BBEE9717F97C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ngoài)'!$B$56</c15:sqref>
                        </c15:formulaRef>
                      </c:ext>
                    </c:extLst>
                    <c:strCache>
                      <c:ptCount val="1"/>
                      <c:pt idx="0">
                        <c:v>Chai B3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1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1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25400" cap="flat" cmpd="sng" algn="ctr">
                    <a:noFill/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ngoài)'!$C$49:$AF$49</c15:sqref>
                        </c15:formulaRef>
                      </c:ext>
                    </c:extLst>
                    <c:strCache>
                      <c:ptCount val="30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  <c:pt idx="28">
                        <c:v> 5 </c:v>
                      </c:pt>
                      <c:pt idx="29">
                        <c:v> 6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ngoài)'!$C$56:$AD$56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0">
                        <c:v>14465.460942178455</c:v>
                      </c:pt>
                      <c:pt idx="1">
                        <c:v>14509.576053349499</c:v>
                      </c:pt>
                      <c:pt idx="2">
                        <c:v>15025.379353965638</c:v>
                      </c:pt>
                      <c:pt idx="3">
                        <c:v>14910.678301970647</c:v>
                      </c:pt>
                      <c:pt idx="4">
                        <c:v>14831.035909967355</c:v>
                      </c:pt>
                      <c:pt idx="5">
                        <c:v>14808.45006473676</c:v>
                      </c:pt>
                      <c:pt idx="6">
                        <c:v>14019.277042690601</c:v>
                      </c:pt>
                      <c:pt idx="7">
                        <c:v>14479.395488959201</c:v>
                      </c:pt>
                      <c:pt idx="8">
                        <c:v>14998.538825334661</c:v>
                      </c:pt>
                      <c:pt idx="9">
                        <c:v>14535.256313245962</c:v>
                      </c:pt>
                      <c:pt idx="10">
                        <c:v>14855.14784201781</c:v>
                      </c:pt>
                      <c:pt idx="11">
                        <c:v>15392.891160782321</c:v>
                      </c:pt>
                      <c:pt idx="12">
                        <c:v>15365.225970719288</c:v>
                      </c:pt>
                      <c:pt idx="13">
                        <c:v>15345.865349432857</c:v>
                      </c:pt>
                      <c:pt idx="14">
                        <c:v>15465.2092644124</c:v>
                      </c:pt>
                      <c:pt idx="15" formatCode="_(* #,##0_);_(* \(#,##0\);_(* &quot;-&quot;??_);_(@_)">
                        <c:v>16247.50430292599</c:v>
                      </c:pt>
                      <c:pt idx="16" formatCode="_(* #,##0_);_(* \(#,##0\);_(* &quot;-&quot;??_);_(@_)">
                        <c:v>16000</c:v>
                      </c:pt>
                      <c:pt idx="20" formatCode="_(* #,##0_);_(* \(#,##0\);_(* &quot;-&quot;??_);_(@_)">
                        <c:v>16000</c:v>
                      </c:pt>
                      <c:pt idx="21" formatCode="_(* #,##0_);_(* \(#,##0\);_(* &quot;-&quot;??_);_(@_)">
                        <c:v>16447.587409896623</c:v>
                      </c:pt>
                      <c:pt idx="22" formatCode="_(* #,##0_);_(* \(#,##0\);_(* &quot;-&quot;??_);_(@_)">
                        <c:v>16464.667351656819</c:v>
                      </c:pt>
                      <c:pt idx="23" formatCode="_(* #,##0_);_(* \(#,##0\);_(* &quot;-&quot;??_);_(@_)">
                        <c:v>16000</c:v>
                      </c:pt>
                      <c:pt idx="25" formatCode="_(* #,##0_);_(* \(#,##0\);_(* &quot;-&quot;??_);_(@_)">
                        <c:v>17008.321948860546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8C81-4AF2-8662-BBEE9717F97C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ngoài)'!$B$57</c15:sqref>
                        </c15:formulaRef>
                      </c:ext>
                    </c:extLst>
                    <c:strCache>
                      <c:ptCount val="1"/>
                      <c:pt idx="0">
                        <c:v>Chai B4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2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2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25400" cap="flat" cmpd="sng" algn="ctr">
                    <a:noFill/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ngoài)'!$C$49:$AF$49</c15:sqref>
                        </c15:formulaRef>
                      </c:ext>
                    </c:extLst>
                    <c:strCache>
                      <c:ptCount val="30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  <c:pt idx="28">
                        <c:v> 5 </c:v>
                      </c:pt>
                      <c:pt idx="29">
                        <c:v> 6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ngoài)'!$C$57:$Q$57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9594.9788263762857</c:v>
                      </c:pt>
                      <c:pt idx="9">
                        <c:v>10500</c:v>
                      </c:pt>
                      <c:pt idx="10">
                        <c:v>12341.137363910122</c:v>
                      </c:pt>
                      <c:pt idx="11">
                        <c:v>12441.933603836223</c:v>
                      </c:pt>
                      <c:pt idx="13">
                        <c:v>13000</c:v>
                      </c:pt>
                      <c:pt idx="14">
                        <c:v>12851.445001474491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C-8C81-4AF2-8662-BBEE9717F97C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ngoài)'!$B$58</c15:sqref>
                        </c15:formulaRef>
                      </c:ext>
                    </c:extLst>
                    <c:strCache>
                      <c:ptCount val="1"/>
                      <c:pt idx="0">
                        <c:v>Chai B5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3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3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25400" cap="flat" cmpd="sng" algn="ctr">
                    <a:noFill/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ngoài)'!$C$49:$AF$49</c15:sqref>
                        </c15:formulaRef>
                      </c:ext>
                    </c:extLst>
                    <c:strCache>
                      <c:ptCount val="30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  <c:pt idx="28">
                        <c:v> 5 </c:v>
                      </c:pt>
                      <c:pt idx="29">
                        <c:v> 6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B1-B0 (NCC ngoài)'!$C$58:$Q$58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10563.824965132497</c:v>
                      </c:pt>
                      <c:pt idx="1">
                        <c:v>10507.26778217939</c:v>
                      </c:pt>
                      <c:pt idx="2">
                        <c:v>10891.883029655908</c:v>
                      </c:pt>
                      <c:pt idx="3">
                        <c:v>11017.156022207953</c:v>
                      </c:pt>
                      <c:pt idx="4">
                        <c:v>11015.531143914253</c:v>
                      </c:pt>
                      <c:pt idx="5">
                        <c:v>9991.5837104072398</c:v>
                      </c:pt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9837.9698135543058</c:v>
                      </c:pt>
                      <c:pt idx="9">
                        <c:v>10500</c:v>
                      </c:pt>
                      <c:pt idx="10">
                        <c:v>12500</c:v>
                      </c:pt>
                      <c:pt idx="11">
                        <c:v>12500</c:v>
                      </c:pt>
                      <c:pt idx="12">
                        <c:v>13000</c:v>
                      </c:pt>
                      <c:pt idx="13">
                        <c:v>13000</c:v>
                      </c:pt>
                      <c:pt idx="14">
                        <c:v>13000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D-8C81-4AF2-8662-BBEE9717F97C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19"/>
          <c:order val="9"/>
          <c:tx>
            <c:strRef>
              <c:f>'Chênh lệch B1-B0 (NCC ngoài)'!$B$72</c:f>
              <c:strCache>
                <c:ptCount val="1"/>
                <c:pt idx="0">
                  <c:v>Chai B1</c:v>
                </c:pt>
              </c:strCache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5293392458262422E-2"/>
                  <c:y val="-1.99508218555785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81-4AF2-8662-BBEE9717F97C}"/>
                </c:ext>
              </c:extLst>
            </c:dLbl>
            <c:dLbl>
              <c:idx val="1"/>
              <c:layout>
                <c:manualLayout>
                  <c:x val="-2.506265758369142E-2"/>
                  <c:y val="-2.56970331568737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81-4AF2-8662-BBEE9717F97C}"/>
                </c:ext>
              </c:extLst>
            </c:dLbl>
            <c:dLbl>
              <c:idx val="5"/>
              <c:layout>
                <c:manualLayout>
                  <c:x val="-1.9240272895601322E-2"/>
                  <c:y val="-3.40337549301047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81-4AF2-8662-BBEE9717F97C}"/>
                </c:ext>
              </c:extLst>
            </c:dLbl>
            <c:dLbl>
              <c:idx val="8"/>
              <c:layout>
                <c:manualLayout>
                  <c:x val="-2.9836497123442135E-2"/>
                  <c:y val="-2.4162881923627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81-4AF2-8662-BBEE9717F97C}"/>
                </c:ext>
              </c:extLst>
            </c:dLbl>
            <c:dLbl>
              <c:idx val="14"/>
              <c:layout>
                <c:manualLayout>
                  <c:x val="-2.5293392458262412E-2"/>
                  <c:y val="-2.15155921971926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81-4AF2-8662-BBEE9717F97C}"/>
                </c:ext>
              </c:extLst>
            </c:dLbl>
            <c:dLbl>
              <c:idx val="15"/>
              <c:layout>
                <c:manualLayout>
                  <c:x val="-2.8165653284529479E-2"/>
                  <c:y val="-2.4162881923627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81-4AF2-8662-BBEE9717F97C}"/>
                </c:ext>
              </c:extLst>
            </c:dLbl>
            <c:dLbl>
              <c:idx val="18"/>
              <c:layout>
                <c:manualLayout>
                  <c:x val="-1.3187153332940233E-2"/>
                  <c:y val="-3.0904214246876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81-4AF2-8662-BBEE9717F97C}"/>
                </c:ext>
              </c:extLst>
            </c:dLbl>
            <c:dLbl>
              <c:idx val="19"/>
              <c:layout>
                <c:manualLayout>
                  <c:x val="-2.7022855190451295E-2"/>
                  <c:y val="-4.81166880046307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81-4AF2-8662-BBEE9717F97C}"/>
                </c:ext>
              </c:extLst>
            </c:dLbl>
            <c:dLbl>
              <c:idx val="20"/>
              <c:layout>
                <c:manualLayout>
                  <c:x val="-3.1984724916330004E-2"/>
                  <c:y val="-1.34238232909041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C81-4AF2-8662-BBEE9717F97C}"/>
                </c:ext>
              </c:extLst>
            </c:dLbl>
            <c:dLbl>
              <c:idx val="21"/>
              <c:layout>
                <c:manualLayout>
                  <c:x val="-2.2797178551775269E-2"/>
                  <c:y val="-2.891843443618432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C81-4AF2-8662-BBEE9717F97C}"/>
                </c:ext>
              </c:extLst>
            </c:dLbl>
            <c:dLbl>
              <c:idx val="25"/>
              <c:layout>
                <c:manualLayout>
                  <c:x val="-2.2699198359979088E-2"/>
                  <c:y val="-2.77746735636486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C81-4AF2-8662-BBEE9717F97C}"/>
                </c:ext>
              </c:extLst>
            </c:dLbl>
            <c:dLbl>
              <c:idx val="26"/>
              <c:layout>
                <c:manualLayout>
                  <c:x val="-2.3481882379920601E-2"/>
                  <c:y val="-1.61858858454447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C81-4AF2-8662-BBEE9717F9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B1-B0 (NCC ngoài)'!$C$49:$AD$49</c:f>
              <c:strCache>
                <c:ptCount val="28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 T1.25 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</c:strCache>
            </c:strRef>
          </c:cat>
          <c:val>
            <c:numRef>
              <c:f>'Chênh lệch B1-B0 (NCC ngoài)'!$C$72:$AF$72</c:f>
              <c:numCache>
                <c:formatCode>#,##0_ ;\-#,##0\ </c:formatCode>
                <c:ptCount val="30"/>
                <c:pt idx="0">
                  <c:v>14455.482252677341</c:v>
                </c:pt>
                <c:pt idx="1">
                  <c:v>14038.068839071399</c:v>
                </c:pt>
                <c:pt idx="2">
                  <c:v>15057.017898291471</c:v>
                </c:pt>
                <c:pt idx="3">
                  <c:v>14924.560969565027</c:v>
                </c:pt>
                <c:pt idx="4">
                  <c:v>14835.58321254385</c:v>
                </c:pt>
                <c:pt idx="5">
                  <c:v>13384.367421888692</c:v>
                </c:pt>
                <c:pt idx="6">
                  <c:v>12774.641326625675</c:v>
                </c:pt>
                <c:pt idx="7">
                  <c:v>13000</c:v>
                </c:pt>
                <c:pt idx="8">
                  <c:v>13500</c:v>
                </c:pt>
                <c:pt idx="9">
                  <c:v>14500</c:v>
                </c:pt>
                <c:pt idx="10">
                  <c:v>15011.71347327323</c:v>
                </c:pt>
                <c:pt idx="11">
                  <c:v>15047.008439485868</c:v>
                </c:pt>
                <c:pt idx="12">
                  <c:v>15136.383528571672</c:v>
                </c:pt>
                <c:pt idx="13">
                  <c:v>15362.646815198692</c:v>
                </c:pt>
                <c:pt idx="14">
                  <c:v>15024.498854641351</c:v>
                </c:pt>
                <c:pt idx="15">
                  <c:v>16178.925572299551</c:v>
                </c:pt>
                <c:pt idx="16">
                  <c:v>17000</c:v>
                </c:pt>
                <c:pt idx="17">
                  <c:v>16751.643985298499</c:v>
                </c:pt>
                <c:pt idx="18">
                  <c:v>15000</c:v>
                </c:pt>
                <c:pt idx="19">
                  <c:v>14000</c:v>
                </c:pt>
                <c:pt idx="20">
                  <c:v>16400</c:v>
                </c:pt>
                <c:pt idx="21">
                  <c:v>16030.120868295297</c:v>
                </c:pt>
                <c:pt idx="22">
                  <c:v>16715.368170271555</c:v>
                </c:pt>
                <c:pt idx="23">
                  <c:v>16768.143731608194</c:v>
                </c:pt>
                <c:pt idx="24">
                  <c:v>16839.281424895464</c:v>
                </c:pt>
                <c:pt idx="25">
                  <c:v>16800</c:v>
                </c:pt>
                <c:pt idx="26">
                  <c:v>16890.797644310118</c:v>
                </c:pt>
                <c:pt idx="27">
                  <c:v>17857.024653166671</c:v>
                </c:pt>
                <c:pt idx="28">
                  <c:v>17431.808778102339</c:v>
                </c:pt>
                <c:pt idx="29">
                  <c:v>17736.314420245017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C81-4AF2-8662-BBEE9717F97C}"/>
            </c:ext>
          </c:extLst>
        </c:ser>
        <c:ser>
          <c:idx val="0"/>
          <c:order val="10"/>
          <c:tx>
            <c:strRef>
              <c:f>'Chênh lệch B1-B0 (NCC ngoài)'!$B$71</c:f>
              <c:strCache>
                <c:ptCount val="1"/>
                <c:pt idx="0">
                  <c:v>Chai B0</c:v>
                </c:pt>
              </c:strCache>
            </c:strRef>
          </c:tx>
          <c:spPr>
            <a:ln w="44450" cap="rnd" cmpd="sng" algn="ctr">
              <a:solidFill>
                <a:srgbClr val="639D6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1.5578986673740684E-2"/>
                  <c:y val="3.25408161718890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C81-4AF2-8662-BBEE9717F97C}"/>
                </c:ext>
              </c:extLst>
            </c:dLbl>
            <c:dLbl>
              <c:idx val="3"/>
              <c:layout>
                <c:manualLayout>
                  <c:x val="-2.3563929726073529E-2"/>
                  <c:y val="1.99508218555785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C81-4AF2-8662-BBEE9717F97C}"/>
                </c:ext>
              </c:extLst>
            </c:dLbl>
            <c:dLbl>
              <c:idx val="9"/>
              <c:layout>
                <c:manualLayout>
                  <c:x val="-1.074113896443918E-2"/>
                  <c:y val="2.41628819236274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C81-4AF2-8662-BBEE9717F97C}"/>
                </c:ext>
              </c:extLst>
            </c:dLbl>
            <c:dLbl>
              <c:idx val="11"/>
              <c:layout>
                <c:manualLayout>
                  <c:x val="-5.9672994246884334E-3"/>
                  <c:y val="1.95604282238889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C81-4AF2-8662-BBEE9717F97C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C81-4AF2-8662-BBEE9717F97C}"/>
                </c:ext>
              </c:extLst>
            </c:dLbl>
            <c:dLbl>
              <c:idx val="15"/>
              <c:layout>
                <c:manualLayout>
                  <c:x val="-1.6866638016558438E-2"/>
                  <c:y val="3.80502262844126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C81-4AF2-8662-BBEE9717F97C}"/>
                </c:ext>
              </c:extLst>
            </c:dLbl>
            <c:dLbl>
              <c:idx val="16"/>
              <c:layout>
                <c:manualLayout>
                  <c:x val="-1.3844134665277235E-2"/>
                  <c:y val="2.26287306903813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C81-4AF2-8662-BBEE9717F97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C81-4AF2-8662-BBEE9717F97C}"/>
                </c:ext>
              </c:extLst>
            </c:dLbl>
            <c:dLbl>
              <c:idx val="27"/>
              <c:layout>
                <c:manualLayout>
                  <c:x val="-1.7671568490605399E-2"/>
                  <c:y val="2.3208378002187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C81-4AF2-8662-BBEE9717F9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639D6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'Chênh lệch B1-B0 (NCC ngoài)'!$C$71:$AF$71</c:f>
              <c:numCache>
                <c:formatCode>#,##0_ ;\-#,##0\ </c:formatCode>
                <c:ptCount val="30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12030</c:v>
                </c:pt>
                <c:pt idx="25">
                  <c:v>12135</c:v>
                </c:pt>
                <c:pt idx="26">
                  <c:v>12463</c:v>
                </c:pt>
                <c:pt idx="27">
                  <c:v>12924</c:v>
                </c:pt>
                <c:pt idx="28">
                  <c:v>12767</c:v>
                </c:pt>
                <c:pt idx="29">
                  <c:v>13370.127303138097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C81-4AF2-8662-BBEE9717F97C}"/>
            </c:ext>
          </c:extLst>
        </c:ser>
        <c:ser>
          <c:idx val="9"/>
          <c:order val="11"/>
          <c:tx>
            <c:strRef>
              <c:f>'Chênh lệch B1-B0 (NCC ngoài)'!$B$70</c:f>
              <c:strCache>
                <c:ptCount val="1"/>
                <c:pt idx="0">
                  <c:v>CL B0-B1-Line</c:v>
                </c:pt>
              </c:strCache>
            </c:strRef>
          </c:tx>
          <c:spPr>
            <a:ln w="22225" cap="rnd" cmpd="sng" algn="ctr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Times New Roman" panose="02020603050405020304" pitchFamily="18" charset="0"/>
                        <a:ea typeface="+mn-ea"/>
                        <a:cs typeface="Times New Roman" panose="02020603050405020304" pitchFamily="18" charset="0"/>
                      </a:defRPr>
                    </a:pPr>
                    <a:fld id="{B2F18B0A-1195-49AD-BE88-C7BCC127DA41}" type="CELLRANGE">
                      <a:rPr lang="en-US"/>
                      <a:pPr>
                        <a:defRPr sz="1000">
                          <a:latin typeface="Times New Roman" panose="02020603050405020304" pitchFamily="18" charset="0"/>
                          <a:cs typeface="Times New Roman" panose="02020603050405020304" pitchFamily="18" charset="0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9172971016704526E-2"/>
                      <c:h val="3.372837526257239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8C81-4AF2-8662-BBEE9717F97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620FDA-A5F0-4714-8EE0-7FD8ED4CC8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C81-4AF2-8662-BBEE9717F97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F915215-963D-401D-B0ED-8632F9C55A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C81-4AF2-8662-BBEE9717F97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AAD60FD-A653-49E5-AE70-570C96C0C6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C81-4AF2-8662-BBEE9717F97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FF4E10D-74D0-409E-978E-1D2EFCC8F6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C81-4AF2-8662-BBEE9717F97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EC29872-0713-4C7C-843E-B8BD489973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C81-4AF2-8662-BBEE9717F97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F40275-69BB-4E60-9180-EC9E22E2E0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C81-4AF2-8662-BBEE9717F97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91BB135-490A-42EB-8C45-3D3B643B54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C81-4AF2-8662-BBEE9717F97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0C30449-2D1D-417F-B835-FD87EB227D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C81-4AF2-8662-BBEE9717F97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CC4938A-F9C3-4CF2-9AF7-C46007617C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C81-4AF2-8662-BBEE9717F97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1C4F4BD-677B-4504-970E-62DDCABF8D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C81-4AF2-8662-BBEE9717F97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699F0AB-6F08-4781-820A-5C54B4BCF1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C81-4AF2-8662-BBEE9717F97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2184556-86FD-47E6-8131-21F03B97D5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8C81-4AF2-8662-BBEE9717F97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A50B3C4-CFAD-4746-A6FC-FB6D6F0D0A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8C81-4AF2-8662-BBEE9717F97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93634DF-8557-48BB-BFA9-E248F2E9DD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8C81-4AF2-8662-BBEE9717F97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6318F15-9426-4819-AA9B-4031644DF0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8C81-4AF2-8662-BBEE9717F97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2E3F4A0-64D3-4388-9613-86A978176F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8C81-4AF2-8662-BBEE9717F97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83EBE5C-8D04-45A5-9330-AEC59F3246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8C81-4AF2-8662-BBEE9717F97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1D67786-AEFD-4010-BFC6-430B31AF3F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8C81-4AF2-8662-BBEE9717F97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8C5B43B-9F09-494B-8AE1-00962F204E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8C81-4AF2-8662-BBEE9717F97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2CB31B6-7D61-4B9E-B8BF-22922BFD2A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8C81-4AF2-8662-BBEE9717F97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BAB78E3-6792-4CFF-8573-09A9B7D638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8C81-4AF2-8662-BBEE9717F97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57F24D5-4F00-4ABF-B86E-89D49B51BE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8C81-4AF2-8662-BBEE9717F97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F5D2FFC-27B9-4EB4-8A8E-7B6B6FE6FB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8C81-4AF2-8662-BBEE9717F97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E78BCBD-0F9E-4A53-B025-4B6FEF6D5C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8C81-4AF2-8662-BBEE9717F97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1BED74D-6745-4E8D-98DC-691EBCCAED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8C81-4AF2-8662-BBEE9717F97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18F646B5-4180-4D1F-A2B8-B87D8C3C12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8C81-4AF2-8662-BBEE9717F97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C046963-B4BE-4667-9642-15805AAB2A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8C81-4AF2-8662-BBEE9717F97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8C81-4AF2-8662-BBEE9717F97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A38-4D6B-997B-7B678A9B186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'Chênh lệch B1-B0 (NCC ngoài)'!$C$70:$AF$70</c:f>
              <c:numCache>
                <c:formatCode>_(* #,##0_);_(* \(#,##0\);_(* "-"??_);_(@_)</c:formatCode>
                <c:ptCount val="30"/>
                <c:pt idx="0">
                  <c:v>11581.974218326941</c:v>
                </c:pt>
                <c:pt idx="1">
                  <c:v>11622.285750943523</c:v>
                </c:pt>
                <c:pt idx="2">
                  <c:v>12703.800624511674</c:v>
                </c:pt>
                <c:pt idx="3">
                  <c:v>12777.680773868949</c:v>
                </c:pt>
                <c:pt idx="4">
                  <c:v>12348.533627898647</c:v>
                </c:pt>
                <c:pt idx="5">
                  <c:v>11291.731228110517</c:v>
                </c:pt>
                <c:pt idx="6">
                  <c:v>10835.338918495734</c:v>
                </c:pt>
                <c:pt idx="7">
                  <c:v>11123.198878961733</c:v>
                </c:pt>
                <c:pt idx="8">
                  <c:v>11553.946548839765</c:v>
                </c:pt>
                <c:pt idx="9">
                  <c:v>12543.094214910661</c:v>
                </c:pt>
                <c:pt idx="10">
                  <c:v>13082.419448561746</c:v>
                </c:pt>
                <c:pt idx="11">
                  <c:v>13080.364289211993</c:v>
                </c:pt>
                <c:pt idx="12">
                  <c:v>13118.069258831301</c:v>
                </c:pt>
                <c:pt idx="13">
                  <c:v>13189.124583774155</c:v>
                </c:pt>
                <c:pt idx="14">
                  <c:v>13084.847193630118</c:v>
                </c:pt>
                <c:pt idx="15">
                  <c:v>14339.462786149776</c:v>
                </c:pt>
                <c:pt idx="16">
                  <c:v>15000</c:v>
                </c:pt>
                <c:pt idx="17">
                  <c:v>14875.821992649249</c:v>
                </c:pt>
                <c:pt idx="18">
                  <c:v>13250</c:v>
                </c:pt>
                <c:pt idx="19">
                  <c:v>12724.705</c:v>
                </c:pt>
                <c:pt idx="20">
                  <c:v>14034.33</c:v>
                </c:pt>
                <c:pt idx="21">
                  <c:v>13749.570434147648</c:v>
                </c:pt>
                <c:pt idx="22">
                  <c:v>14381.564085135778</c:v>
                </c:pt>
                <c:pt idx="23">
                  <c:v>14273.571865804097</c:v>
                </c:pt>
                <c:pt idx="24">
                  <c:v>14434.640712447732</c:v>
                </c:pt>
                <c:pt idx="25">
                  <c:v>14467.5</c:v>
                </c:pt>
                <c:pt idx="26">
                  <c:v>14676.898822155059</c:v>
                </c:pt>
                <c:pt idx="27">
                  <c:v>15390.512326583335</c:v>
                </c:pt>
                <c:pt idx="28">
                  <c:v>15099.404389051169</c:v>
                </c:pt>
                <c:pt idx="29">
                  <c:v>15553.220861691556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'Chênh lệch B1-B0 (NCC ngoài)'!$C$73:$AD$73</c15:f>
                <c15:dlblRangeCache>
                  <c:ptCount val="28"/>
                  <c:pt idx="0">
                    <c:v>66%</c:v>
                  </c:pt>
                  <c:pt idx="1">
                    <c:v>52%</c:v>
                  </c:pt>
                  <c:pt idx="2">
                    <c:v>45%</c:v>
                  </c:pt>
                  <c:pt idx="3">
                    <c:v>40%</c:v>
                  </c:pt>
                  <c:pt idx="4">
                    <c:v>50%</c:v>
                  </c:pt>
                  <c:pt idx="5">
                    <c:v>45%</c:v>
                  </c:pt>
                  <c:pt idx="6">
                    <c:v>44%</c:v>
                  </c:pt>
                  <c:pt idx="7">
                    <c:v>41%</c:v>
                  </c:pt>
                  <c:pt idx="8">
                    <c:v>41%</c:v>
                  </c:pt>
                  <c:pt idx="9">
                    <c:v>37%</c:v>
                  </c:pt>
                  <c:pt idx="10">
                    <c:v>35%</c:v>
                  </c:pt>
                  <c:pt idx="11">
                    <c:v>35%</c:v>
                  </c:pt>
                  <c:pt idx="12">
                    <c:v>36%</c:v>
                  </c:pt>
                  <c:pt idx="13">
                    <c:v>39%</c:v>
                  </c:pt>
                  <c:pt idx="14">
                    <c:v>35%</c:v>
                  </c:pt>
                  <c:pt idx="15">
                    <c:v>29%</c:v>
                  </c:pt>
                  <c:pt idx="16">
                    <c:v>31%</c:v>
                  </c:pt>
                  <c:pt idx="17">
                    <c:v>29%</c:v>
                  </c:pt>
                  <c:pt idx="18">
                    <c:v>30%</c:v>
                  </c:pt>
                  <c:pt idx="19">
                    <c:v>22%</c:v>
                  </c:pt>
                  <c:pt idx="20">
                    <c:v>41%</c:v>
                  </c:pt>
                  <c:pt idx="21">
                    <c:v>40%</c:v>
                  </c:pt>
                  <c:pt idx="22">
                    <c:v>39%</c:v>
                  </c:pt>
                  <c:pt idx="23">
                    <c:v>42%</c:v>
                  </c:pt>
                  <c:pt idx="24">
                    <c:v>40%</c:v>
                  </c:pt>
                  <c:pt idx="25">
                    <c:v>38%</c:v>
                  </c:pt>
                  <c:pt idx="26">
                    <c:v>36%</c:v>
                  </c:pt>
                  <c:pt idx="27">
                    <c:v>38%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6-8C81-4AF2-8662-BBEE9717F9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6350">
              <a:solidFill>
                <a:schemeClr val="bg1">
                  <a:lumMod val="75000"/>
                </a:schemeClr>
              </a:solidFill>
              <a:prstDash val="sysDot"/>
            </a:ln>
            <a:effectLst/>
          </c:spPr>
        </c:hiLowLines>
        <c:marker val="1"/>
        <c:smooth val="0"/>
        <c:axId val="696243439"/>
        <c:axId val="696236239"/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90256036744137969"/>
          <c:y val="0.14778048415965733"/>
          <c:w val="7.2697381725682103E-2"/>
          <c:h val="0.39599185474414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MUA </a:t>
            </a:r>
            <a:r>
              <a:rPr lang="en-US" sz="20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RỬA NÓNG</a:t>
            </a: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VÀ </a:t>
            </a:r>
            <a:r>
              <a:rPr lang="en-US" sz="20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B0</a:t>
            </a: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2023-2026</a:t>
            </a:r>
          </a:p>
        </c:rich>
      </c:tx>
      <c:layout>
        <c:manualLayout>
          <c:xMode val="edge"/>
          <c:yMode val="edge"/>
          <c:x val="0.23006525594705526"/>
          <c:y val="1.3942680943337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0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59767432393302E-2"/>
          <c:y val="0.11744567889420268"/>
          <c:w val="0.90191257699460092"/>
          <c:h val="0.76304285654426807"/>
        </c:manualLayout>
      </c:layout>
      <c:areaChart>
        <c:grouping val="standard"/>
        <c:varyColors val="0"/>
        <c:ser>
          <c:idx val="11"/>
          <c:order val="0"/>
          <c:tx>
            <c:strRef>
              <c:f>'Chênh lệch Vảy rửa nóng-B0'!$B$70</c:f>
              <c:strCache>
                <c:ptCount val="1"/>
                <c:pt idx="0">
                  <c:v>Vảy A5.1</c:v>
                </c:pt>
              </c:strCache>
            </c:strRef>
          </c:tx>
          <c:spPr>
            <a:solidFill>
              <a:srgbClr val="FFF2CC"/>
            </a:solidFill>
            <a:ln w="25400" cap="flat" cmpd="sng" algn="ctr">
              <a:noFill/>
              <a:round/>
            </a:ln>
            <a:effectLst/>
          </c:spPr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nóng-B0'!$C$70:$AS$70</c:f>
              <c:numCache>
                <c:formatCode>#,##0_ ;\-#,##0\ </c:formatCode>
                <c:ptCount val="43"/>
                <c:pt idx="0">
                  <c:v>17439.4869367479</c:v>
                </c:pt>
                <c:pt idx="1">
                  <c:v>17645.06592923859</c:v>
                </c:pt>
                <c:pt idx="2">
                  <c:v>17973.426193214265</c:v>
                </c:pt>
                <c:pt idx="3">
                  <c:v>17990.90990565269</c:v>
                </c:pt>
                <c:pt idx="4">
                  <c:v>18000</c:v>
                </c:pt>
                <c:pt idx="5">
                  <c:v>17169.676668595173</c:v>
                </c:pt>
                <c:pt idx="6">
                  <c:v>16000</c:v>
                </c:pt>
                <c:pt idx="7">
                  <c:v>16000</c:v>
                </c:pt>
                <c:pt idx="8">
                  <c:v>16512.641147663944</c:v>
                </c:pt>
                <c:pt idx="9">
                  <c:v>16986.563472149839</c:v>
                </c:pt>
                <c:pt idx="10">
                  <c:v>17463.277160096557</c:v>
                </c:pt>
                <c:pt idx="11">
                  <c:v>17515.85076498787</c:v>
                </c:pt>
                <c:pt idx="12">
                  <c:v>18079.106533304363</c:v>
                </c:pt>
                <c:pt idx="13">
                  <c:v>18687.314880720041</c:v>
                </c:pt>
                <c:pt idx="14">
                  <c:v>19368.428655671771</c:v>
                </c:pt>
                <c:pt idx="15" formatCode="_(* #,##0_);_(* \(#,##0\);_(* &quot;-&quot;??_);_(@_)">
                  <c:v>19638.66678698326</c:v>
                </c:pt>
                <c:pt idx="16" formatCode="_(* #,##0_);_(* \(#,##0\);_(* &quot;-&quot;??_);_(@_)">
                  <c:v>19875.003369693546</c:v>
                </c:pt>
                <c:pt idx="17" formatCode="_(* #,##0_);_(* \(#,##0\);_(* &quot;-&quot;??_);_(@_)">
                  <c:v>19827.456526153295</c:v>
                </c:pt>
                <c:pt idx="18" formatCode="_(* #,##0_);_(* \(#,##0\);_(* &quot;-&quot;??_);_(@_)">
                  <c:v>18009.735967778812</c:v>
                </c:pt>
                <c:pt idx="19" formatCode="_(* #,##0_);_(* \(#,##0\);_(* &quot;-&quot;??_);_(@_)">
                  <c:v>18071.759198440013</c:v>
                </c:pt>
                <c:pt idx="20" formatCode="_(* #,##0_);_(* \(#,##0\);_(* &quot;-&quot;??_);_(@_)">
                  <c:v>18638.220278907433</c:v>
                </c:pt>
                <c:pt idx="21" formatCode="_(* #,##0_);_(* \(#,##0\);_(* &quot;-&quot;??_);_(@_)">
                  <c:v>18318.106702226545</c:v>
                </c:pt>
                <c:pt idx="22" formatCode="_(* #,##0_);_(* \(#,##0\);_(* &quot;-&quot;??_);_(@_)">
                  <c:v>18531.213367518943</c:v>
                </c:pt>
                <c:pt idx="23" formatCode="_(* #,##0_);_(* \(#,##0\);_(* &quot;-&quot;??_);_(@_)">
                  <c:v>18573.924747687332</c:v>
                </c:pt>
                <c:pt idx="24" formatCode="_(* #,##0_);_(* \(#,##0\);_(* &quot;-&quot;??_);_(@_)">
                  <c:v>18380.106730189174</c:v>
                </c:pt>
                <c:pt idx="25" formatCode="_(* #,##0_);_(* \(#,##0\);_(* &quot;-&quot;??_);_(@_)">
                  <c:v>19051.959408024035</c:v>
                </c:pt>
                <c:pt idx="26" formatCode="_(* #,##0_);_(* \(#,##0\);_(* &quot;-&quot;??_);_(@_)">
                  <c:v>19580.029117326318</c:v>
                </c:pt>
                <c:pt idx="27" formatCode="_(* #,##0_);_(* \(#,##0\);_(* &quot;-&quot;??_);_(@_)">
                  <c:v>20282.386217249299</c:v>
                </c:pt>
                <c:pt idx="28" formatCode="_(* #,##0_);_(* \(#,##0\);_(* &quot;-&quot;??_);_(@_)">
                  <c:v>19546.070161766973</c:v>
                </c:pt>
                <c:pt idx="29" formatCode="_(* #,##0_);_(* \(#,##0\);_(* &quot;-&quot;??_);_(@_)">
                  <c:v>20355.359582911649</c:v>
                </c:pt>
                <c:pt idx="30" formatCode="_(* #,##0_);_(* \(#,##0\);_(* &quot;-&quot;??_);_(@_)">
                  <c:v>20339.853346218166</c:v>
                </c:pt>
                <c:pt idx="31" formatCode="_(* #,##0_);_(* \(#,##0\);_(* &quot;-&quot;??_);_(@_)">
                  <c:v>19342.628291244389</c:v>
                </c:pt>
                <c:pt idx="32" formatCode="_(* #,##0_);_(* \(#,##0\);_(* &quot;-&quot;??_);_(@_)">
                  <c:v>16728.955236194914</c:v>
                </c:pt>
                <c:pt idx="33" formatCode="_(* #,##0_);_(* \(#,##0\);_(* &quot;-&quot;??_);_(@_)">
                  <c:v>16041.349095785541</c:v>
                </c:pt>
                <c:pt idx="34" formatCode="_(* #,##0_);_(* \(#,##0\);_(* &quot;-&quot;??_);_(@_)">
                  <c:v>16027.580781948138</c:v>
                </c:pt>
                <c:pt idx="35" formatCode="_(* #,##0_);_(* \(#,##0\);_(* &quot;-&quot;??_);_(@_)">
                  <c:v>16085.207695343968</c:v>
                </c:pt>
                <c:pt idx="36" formatCode="_(* #,##0_);_(* \(#,##0\);_(* &quot;-&quot;??_);_(@_)">
                  <c:v>16066.55572697726</c:v>
                </c:pt>
                <c:pt idx="37" formatCode="_(* #,##0_);_(* \(#,##0\);_(* &quot;-&quot;??_);_(@_)">
                  <c:v>16001.515066311898</c:v>
                </c:pt>
                <c:pt idx="38" formatCode="_(* #,##0_);_(* \(#,##0\);_(* &quot;-&quot;??_);_(@_)">
                  <c:v>16227.40224015117</c:v>
                </c:pt>
                <c:pt idx="39" formatCode="_(* #,##0_);_(* \(#,##0\);_(* &quot;-&quot;??_);_(@_)">
                  <c:v>17203.082171016733</c:v>
                </c:pt>
                <c:pt idx="40" formatCode="_(* #,##0_);_(* \(#,##0\);_(* &quot;-&quot;??_);_(@_)">
                  <c:v>18179.553901914544</c:v>
                </c:pt>
                <c:pt idx="41" formatCode="_(* #,##0_);_(* \(#,##0\);_(* &quot;-&quot;??_);_(@_)">
                  <c:v>18825.405715934954</c:v>
                </c:pt>
                <c:pt idx="42" formatCode="_(* #,##0_);_(* \(#,##0\);_(* &quot;-&quot;??_);_(@_)">
                  <c:v>17985.156387471405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B7-489D-B2F2-3AF95A4FBBC1}"/>
            </c:ext>
          </c:extLst>
        </c:ser>
        <c:ser>
          <c:idx val="1"/>
          <c:order val="1"/>
          <c:tx>
            <c:strRef>
              <c:f>'Chênh lệch Vảy rửa nóng-B0'!$B$69</c:f>
              <c:strCache>
                <c:ptCount val="1"/>
                <c:pt idx="0">
                  <c:v>Chai B0</c:v>
                </c:pt>
              </c:strCache>
            </c:strRef>
          </c:tx>
          <c:spPr>
            <a:solidFill>
              <a:schemeClr val="bg1"/>
            </a:solidFill>
            <a:ln w="50800" cap="flat" cmpd="sng" algn="ctr">
              <a:noFill/>
              <a:round/>
            </a:ln>
            <a:effectLst/>
          </c:spPr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nóng-B0'!$C$69:$AS$69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B7-489D-B2F2-3AF95A4FBBC1}"/>
            </c:ext>
          </c:extLst>
        </c:ser>
        <c:ser>
          <c:idx val="12"/>
          <c:order val="2"/>
          <c:tx>
            <c:strRef>
              <c:f>'Chênh lệch Vảy rửa nóng-B0'!$B$81</c:f>
              <c:strCache>
                <c:ptCount val="1"/>
                <c:pt idx="0">
                  <c:v>Vảy PET-A5.2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nóng-B0'!$C$81:$Q$81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2B7-489D-B2F2-3AF95A4FBBC1}"/>
            </c:ext>
          </c:extLst>
        </c:ser>
        <c:ser>
          <c:idx val="3"/>
          <c:order val="3"/>
          <c:tx>
            <c:strRef>
              <c:f>'Chênh lệch Vảy rửa nóng-B0'!$B$71</c:f>
              <c:strCache>
                <c:ptCount val="1"/>
                <c:pt idx="0">
                  <c:v>Chai B1 KPL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nóng-B0'!$C$71:$AD$71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B7-489D-B2F2-3AF95A4FBBC1}"/>
            </c:ext>
          </c:extLst>
        </c:ser>
        <c:ser>
          <c:idx val="4"/>
          <c:order val="4"/>
          <c:tx>
            <c:strRef>
              <c:f>'Chênh lệch Vảy rửa nóng-B0'!$B$73</c:f>
              <c:strCache>
                <c:ptCount val="1"/>
                <c:pt idx="0">
                  <c:v>Chai B2.1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nóng-B0'!$C$73:$Q$73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B7-489D-B2F2-3AF95A4FBBC1}"/>
            </c:ext>
          </c:extLst>
        </c:ser>
        <c:ser>
          <c:idx val="5"/>
          <c:order val="5"/>
          <c:tx>
            <c:strRef>
              <c:f>'Chênh lệch Vảy rửa nóng-B0'!$B$74</c:f>
              <c:strCache>
                <c:ptCount val="1"/>
                <c:pt idx="0">
                  <c:v>Chai B2.2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nóng-B0'!$C$74:$AD$74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B7-489D-B2F2-3AF95A4FBBC1}"/>
            </c:ext>
          </c:extLst>
        </c:ser>
        <c:ser>
          <c:idx val="6"/>
          <c:order val="6"/>
          <c:tx>
            <c:strRef>
              <c:f>'Chênh lệch Vảy rửa nóng-B0'!$B$75</c:f>
              <c:strCache>
                <c:ptCount val="1"/>
                <c:pt idx="0">
                  <c:v>Chai B3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nóng-B0'!$C$75:$AD$75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B7-489D-B2F2-3AF95A4FBBC1}"/>
            </c:ext>
          </c:extLst>
        </c:ser>
        <c:ser>
          <c:idx val="7"/>
          <c:order val="7"/>
          <c:tx>
            <c:strRef>
              <c:f>'Chênh lệch Vảy rửa nóng-B0'!$B$76</c:f>
              <c:strCache>
                <c:ptCount val="1"/>
                <c:pt idx="0">
                  <c:v>Chai B4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nóng-B0'!$C$76:$Q$76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B7-489D-B2F2-3AF95A4FBBC1}"/>
            </c:ext>
          </c:extLst>
        </c:ser>
        <c:ser>
          <c:idx val="8"/>
          <c:order val="8"/>
          <c:tx>
            <c:strRef>
              <c:f>'Chênh lệch Vảy rửa nóng-B0'!$B$77</c:f>
              <c:strCache>
                <c:ptCount val="1"/>
                <c:pt idx="0">
                  <c:v>Chai B5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nóng-B0'!$C$77:$Q$77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32B7-489D-B2F2-3AF95A4FBBC1}"/>
            </c:ext>
          </c:extLst>
        </c:ser>
        <c:ser>
          <c:idx val="19"/>
          <c:order val="9"/>
          <c:tx>
            <c:strRef>
              <c:f>'Chênh lệch Vảy rửa nóng-B0'!$B$88</c:f>
              <c:strCache>
                <c:ptCount val="1"/>
                <c:pt idx="0">
                  <c:v>Chai B7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8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8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8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nóng-B0'!$C$88:$AD$88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32B7-489D-B2F2-3AF95A4FB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6243439"/>
        <c:axId val="696236239"/>
        <c:extLst/>
      </c:areaChart>
      <c:lineChart>
        <c:grouping val="standard"/>
        <c:varyColors val="0"/>
        <c:ser>
          <c:idx val="2"/>
          <c:order val="10"/>
          <c:tx>
            <c:strRef>
              <c:f>'Chênh lệch Vảy rửa nóng-B0'!$B$91</c:f>
              <c:strCache>
                <c:ptCount val="1"/>
                <c:pt idx="0">
                  <c:v>Vảy A5.1</c:v>
                </c:pt>
              </c:strCache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1.8150918131667238E-2"/>
                  <c:y val="-3.42757573190383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2A9-4586-9EEC-9304268FB93D}"/>
                </c:ext>
              </c:extLst>
            </c:dLbl>
            <c:dLbl>
              <c:idx val="18"/>
              <c:layout>
                <c:manualLayout>
                  <c:x val="-1.5533768672738962E-2"/>
                  <c:y val="1.966064392863030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2C7-40A2-8ECF-18F1595E9A27}"/>
                </c:ext>
              </c:extLst>
            </c:dLbl>
            <c:dLbl>
              <c:idx val="19"/>
              <c:layout>
                <c:manualLayout>
                  <c:x val="-1.733514653024408E-2"/>
                  <c:y val="-3.1951977161815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B2E-44D7-8FF5-CAD42442F446}"/>
                </c:ext>
              </c:extLst>
            </c:dLbl>
            <c:dLbl>
              <c:idx val="25"/>
              <c:layout>
                <c:manualLayout>
                  <c:x val="-2.0598232935936944E-2"/>
                  <c:y val="-2.9628197004592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A9-4586-9EEC-9304268FB93D}"/>
                </c:ext>
              </c:extLst>
            </c:dLbl>
            <c:dLbl>
              <c:idx val="26"/>
              <c:layout>
                <c:manualLayout>
                  <c:x val="-2.1938520845371755E-2"/>
                  <c:y val="-2.23922922484950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2C7-40A2-8ECF-18F1595E9A27}"/>
                </c:ext>
              </c:extLst>
            </c:dLbl>
            <c:dLbl>
              <c:idx val="31"/>
              <c:layout>
                <c:manualLayout>
                  <c:x val="-1.141352063213345E-2"/>
                  <c:y val="-2.49806366901466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004-4422-AAFB-E47145FC2AA8}"/>
                </c:ext>
              </c:extLst>
            </c:dLbl>
            <c:dLbl>
              <c:idx val="32"/>
              <c:layout>
                <c:manualLayout>
                  <c:x val="-1.1624745320281364E-2"/>
                  <c:y val="-4.82184382623759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2A9-4586-9EEC-9304268FB93D}"/>
                </c:ext>
              </c:extLst>
            </c:dLbl>
            <c:dLbl>
              <c:idx val="33"/>
              <c:layout>
                <c:manualLayout>
                  <c:x val="-1.3712484359121483E-2"/>
                  <c:y val="-2.49806366901466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6E-45FF-9F34-F03F8E32CE2B}"/>
                </c:ext>
              </c:extLst>
            </c:dLbl>
            <c:dLbl>
              <c:idx val="34"/>
              <c:layout>
                <c:manualLayout>
                  <c:x val="-1.9080088211098283E-2"/>
                  <c:y val="2.1494966454312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26E-45FF-9F34-F03F8E32CE2B}"/>
                </c:ext>
              </c:extLst>
            </c:dLbl>
            <c:dLbl>
              <c:idx val="36"/>
              <c:layout>
                <c:manualLayout>
                  <c:x val="-1.3256288523127735E-2"/>
                  <c:y val="-2.96281970045925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6E-45FF-9F34-F03F8E32CE2B}"/>
                </c:ext>
              </c:extLst>
            </c:dLbl>
            <c:dLbl>
              <c:idx val="37"/>
              <c:layout>
                <c:manualLayout>
                  <c:x val="-1.3961245186757378E-2"/>
                  <c:y val="2.1494966454312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2D-4C7D-9F45-4B6FE05D9693}"/>
                </c:ext>
              </c:extLst>
            </c:dLbl>
            <c:dLbl>
              <c:idx val="38"/>
              <c:layout>
                <c:manualLayout>
                  <c:x val="-1.7357510732580832E-2"/>
                  <c:y val="-2.96281970045925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41-4334-81C2-ED652A0B3F8E}"/>
                </c:ext>
              </c:extLst>
            </c:dLbl>
            <c:dLbl>
              <c:idx val="39"/>
              <c:layout>
                <c:manualLayout>
                  <c:x val="-1.843722563652337E-2"/>
                  <c:y val="-2.9628197004592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BF3-4C04-A1FA-7F4CDB5A640A}"/>
                </c:ext>
              </c:extLst>
            </c:dLbl>
            <c:dLbl>
              <c:idx val="40"/>
              <c:layout>
                <c:manualLayout>
                  <c:x val="-1.9841966637401436E-2"/>
                  <c:y val="-2.9628197004592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B69-4AD3-BEDE-FE30337BA4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nóng-B0'!$C$68:$AS$68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Vảy rửa nóng-B0'!$C$91:$AS$91</c:f>
              <c:numCache>
                <c:formatCode>#,##0_ ;\-#,##0\ </c:formatCode>
                <c:ptCount val="43"/>
                <c:pt idx="0">
                  <c:v>17439.4869367479</c:v>
                </c:pt>
                <c:pt idx="1">
                  <c:v>17645.06592923859</c:v>
                </c:pt>
                <c:pt idx="2">
                  <c:v>17973.426193214265</c:v>
                </c:pt>
                <c:pt idx="3">
                  <c:v>17990.90990565269</c:v>
                </c:pt>
                <c:pt idx="4">
                  <c:v>18000</c:v>
                </c:pt>
                <c:pt idx="5">
                  <c:v>17169.676668595173</c:v>
                </c:pt>
                <c:pt idx="6">
                  <c:v>16000</c:v>
                </c:pt>
                <c:pt idx="7">
                  <c:v>16000</c:v>
                </c:pt>
                <c:pt idx="8">
                  <c:v>16512.641147663944</c:v>
                </c:pt>
                <c:pt idx="9">
                  <c:v>16986.563472149839</c:v>
                </c:pt>
                <c:pt idx="10">
                  <c:v>17463.277160096557</c:v>
                </c:pt>
                <c:pt idx="11">
                  <c:v>17515.85076498787</c:v>
                </c:pt>
                <c:pt idx="12">
                  <c:v>18079.106533304363</c:v>
                </c:pt>
                <c:pt idx="13">
                  <c:v>18687.314880720041</c:v>
                </c:pt>
                <c:pt idx="14">
                  <c:v>19368.428655671771</c:v>
                </c:pt>
                <c:pt idx="15">
                  <c:v>19638.66678698326</c:v>
                </c:pt>
                <c:pt idx="16">
                  <c:v>19875.003369693546</c:v>
                </c:pt>
                <c:pt idx="17">
                  <c:v>19827.456526153295</c:v>
                </c:pt>
                <c:pt idx="18">
                  <c:v>18009.735967778812</c:v>
                </c:pt>
                <c:pt idx="19">
                  <c:v>18071.759198440013</c:v>
                </c:pt>
                <c:pt idx="20">
                  <c:v>18638.220278907433</c:v>
                </c:pt>
                <c:pt idx="21">
                  <c:v>18318.106702226545</c:v>
                </c:pt>
                <c:pt idx="22">
                  <c:v>18531.213367518943</c:v>
                </c:pt>
                <c:pt idx="23">
                  <c:v>18573.924747687332</c:v>
                </c:pt>
                <c:pt idx="24">
                  <c:v>18380.106730189174</c:v>
                </c:pt>
                <c:pt idx="25">
                  <c:v>19051.959408024035</c:v>
                </c:pt>
                <c:pt idx="26">
                  <c:v>19580.029117326318</c:v>
                </c:pt>
                <c:pt idx="27">
                  <c:v>20282.386217249299</c:v>
                </c:pt>
                <c:pt idx="28">
                  <c:v>19546.070161766973</c:v>
                </c:pt>
                <c:pt idx="29">
                  <c:v>20355.359582911649</c:v>
                </c:pt>
                <c:pt idx="30">
                  <c:v>20339.853346218166</c:v>
                </c:pt>
                <c:pt idx="31">
                  <c:v>19342.628291244389</c:v>
                </c:pt>
                <c:pt idx="32">
                  <c:v>16728.955236194914</c:v>
                </c:pt>
                <c:pt idx="33">
                  <c:v>16041.349095785541</c:v>
                </c:pt>
                <c:pt idx="34">
                  <c:v>16027.580781948138</c:v>
                </c:pt>
                <c:pt idx="35">
                  <c:v>16085.207695343968</c:v>
                </c:pt>
                <c:pt idx="36">
                  <c:v>16066.55572697726</c:v>
                </c:pt>
                <c:pt idx="37">
                  <c:v>16001.515066311898</c:v>
                </c:pt>
                <c:pt idx="38">
                  <c:v>16227.40224015117</c:v>
                </c:pt>
                <c:pt idx="39">
                  <c:v>17203.082171016733</c:v>
                </c:pt>
                <c:pt idx="40">
                  <c:v>18179.553901914544</c:v>
                </c:pt>
                <c:pt idx="41">
                  <c:v>18825.405715934954</c:v>
                </c:pt>
                <c:pt idx="42">
                  <c:v>17985.156387471405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2B7-489D-B2F2-3AF95A4FBBC1}"/>
            </c:ext>
          </c:extLst>
        </c:ser>
        <c:ser>
          <c:idx val="0"/>
          <c:order val="11"/>
          <c:tx>
            <c:strRef>
              <c:f>'Chênh lệch Vảy rửa nóng-B0'!$B$90</c:f>
              <c:strCache>
                <c:ptCount val="1"/>
                <c:pt idx="0">
                  <c:v>Chai B0</c:v>
                </c:pt>
              </c:strCache>
            </c:strRef>
          </c:tx>
          <c:spPr>
            <a:ln w="44450" cap="rnd" cmpd="sng" algn="ctr">
              <a:solidFill>
                <a:srgbClr val="639D6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1.6303816720012722E-2"/>
                  <c:y val="3.97361832514734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60943C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0851261520124219E-2"/>
                      <c:h val="2.789011923187903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2C7-40A2-8ECF-18F1595E9A27}"/>
                </c:ext>
              </c:extLst>
            </c:dLbl>
            <c:dLbl>
              <c:idx val="3"/>
              <c:layout>
                <c:manualLayout>
                  <c:x val="-2.1194842172647315E-2"/>
                  <c:y val="2.23922922484949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C7-40A2-8ECF-18F1595E9A27}"/>
                </c:ext>
              </c:extLst>
            </c:dLbl>
            <c:dLbl>
              <c:idx val="9"/>
              <c:layout>
                <c:manualLayout>
                  <c:x val="-1.3974360234333284E-2"/>
                  <c:y val="2.70960085324815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2C7-40A2-8ECF-18F1595E9A27}"/>
                </c:ext>
              </c:extLst>
            </c:dLbl>
            <c:dLbl>
              <c:idx val="15"/>
              <c:layout>
                <c:manualLayout>
                  <c:x val="-1.3807416108971156E-2"/>
                  <c:y val="3.29336370471304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C7-40A2-8ECF-18F1595E9A27}"/>
                </c:ext>
              </c:extLst>
            </c:dLbl>
            <c:dLbl>
              <c:idx val="16"/>
              <c:layout>
                <c:manualLayout>
                  <c:x val="-1.8853283374696741E-2"/>
                  <c:y val="-2.3818746611535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2A9-4586-9EEC-9304268FB93D}"/>
                </c:ext>
              </c:extLst>
            </c:dLbl>
            <c:dLbl>
              <c:idx val="17"/>
              <c:layout>
                <c:manualLayout>
                  <c:x val="-2.0379066581286853E-2"/>
                  <c:y val="3.37862996874973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2C7-40A2-8ECF-18F1595E9A27}"/>
                </c:ext>
              </c:extLst>
            </c:dLbl>
            <c:dLbl>
              <c:idx val="27"/>
              <c:layout>
                <c:manualLayout>
                  <c:x val="-1.2486958092399688E-2"/>
                  <c:y val="2.70960085324815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2C7-40A2-8ECF-18F1595E9A27}"/>
                </c:ext>
              </c:extLst>
            </c:dLbl>
            <c:dLbl>
              <c:idx val="28"/>
              <c:layout>
                <c:manualLayout>
                  <c:x val="-1.570360332739747E-2"/>
                  <c:y val="3.19519771618153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2A9-4586-9EEC-9304268FB93D}"/>
                </c:ext>
              </c:extLst>
            </c:dLbl>
            <c:dLbl>
              <c:idx val="30"/>
              <c:layout>
                <c:manualLayout>
                  <c:x val="-1.5627743634767339E-2"/>
                  <c:y val="-1.91711862970892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86-4DC4-8C23-0B505F2CD964}"/>
                </c:ext>
              </c:extLst>
            </c:dLbl>
            <c:dLbl>
              <c:idx val="31"/>
              <c:layout>
                <c:manualLayout>
                  <c:x val="-2.6422016826474392E-2"/>
                  <c:y val="2.73044168473695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A9-4586-9EEC-9304268FB93D}"/>
                </c:ext>
              </c:extLst>
            </c:dLbl>
            <c:dLbl>
              <c:idx val="41"/>
              <c:layout>
                <c:manualLayout>
                  <c:x val="-1.7032484635645304E-2"/>
                  <c:y val="-2.1494966454312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69-4AD3-BEDE-FE30337BA4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60943C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nóng-B0'!$C$68:$AS$68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Vảy rửa nóng-B0'!$C$90:$AS$90</c:f>
              <c:numCache>
                <c:formatCode>#,##0_ ;\-#,##0\ </c:formatCode>
                <c:ptCount val="43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  <c:pt idx="35">
                  <c:v>9597.6008832133266</c:v>
                </c:pt>
                <c:pt idx="36">
                  <c:v>9838.4714936509044</c:v>
                </c:pt>
                <c:pt idx="37">
                  <c:v>9641.5261538989544</c:v>
                </c:pt>
                <c:pt idx="38">
                  <c:v>9548.2176996691378</c:v>
                </c:pt>
                <c:pt idx="39">
                  <c:v>10080.276160623251</c:v>
                </c:pt>
                <c:pt idx="40">
                  <c:v>10881.943924622838</c:v>
                </c:pt>
                <c:pt idx="41">
                  <c:v>11496.480792650653</c:v>
                </c:pt>
                <c:pt idx="42">
                  <c:v>10632.860779113244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2B7-489D-B2F2-3AF95A4FBBC1}"/>
            </c:ext>
          </c:extLst>
        </c:ser>
        <c:ser>
          <c:idx val="9"/>
          <c:order val="12"/>
          <c:tx>
            <c:strRef>
              <c:f>'Chênh lệch Vảy rửa nóng-B0'!$B$89</c:f>
              <c:strCache>
                <c:ptCount val="1"/>
                <c:pt idx="0">
                  <c:v>CL B0-Vảy A5.1-Line</c:v>
                </c:pt>
              </c:strCache>
            </c:strRef>
          </c:tx>
          <c:spPr>
            <a:ln w="22225" cap="rnd" cmpd="sng" algn="ctr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2A34DF78-11F1-42F8-9327-836DBD272B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2B7-489D-B2F2-3AF95A4FBBC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270AFA-5E24-439F-A0D0-99C823A6F3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2B7-489D-B2F2-3AF95A4FBBC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E4648B-5C0C-450D-B80D-EEC74B2B20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2B7-489D-B2F2-3AF95A4FBBC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346821D-1C53-43D9-8475-2CADD9C12D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2B7-489D-B2F2-3AF95A4FBBC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E5D0E8A-4685-4639-B944-4966F28111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2B7-489D-B2F2-3AF95A4FBBC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99982D-FEE9-4BC4-9DE6-A5E5BFBC45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2B7-489D-B2F2-3AF95A4FBBC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A934054-B7B2-4220-9E73-218523FC1B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2B7-489D-B2F2-3AF95A4FBBC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0E7F2F9-513F-489E-B1F5-BDD3ED151D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2B7-489D-B2F2-3AF95A4FBBC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51B394C-10CA-428F-8BC4-D8C5B8ACD6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2B7-489D-B2F2-3AF95A4FBBC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39EA680-63EA-446B-AD38-A3EB10E266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2B7-489D-B2F2-3AF95A4FBBC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16D3B59-DAB6-435E-B170-B5A792D35C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2B7-489D-B2F2-3AF95A4FBBC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C384F5C-8C7D-4EAE-88BE-16FC327E29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2B7-489D-B2F2-3AF95A4FBBC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E42980C-B465-4156-9094-36B4A196F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2B7-489D-B2F2-3AF95A4FBBC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2CC594A-A127-46E7-A949-7F71B66A0F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2B7-489D-B2F2-3AF95A4FBBC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F27B83C-344A-47B1-B738-94A285218B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2B7-489D-B2F2-3AF95A4FBBC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10103CE-A0EB-43CE-8352-E1FEE99CAC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2B7-489D-B2F2-3AF95A4FBBC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4251E55-171B-4F54-80F8-C74EE9D0FE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2B7-489D-B2F2-3AF95A4FBBC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139A5E2-F26F-48AA-A5D4-33AABF3E57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2B7-489D-B2F2-3AF95A4FBBC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5CB5EC5-7987-4BDD-90B2-887847E29F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2B7-489D-B2F2-3AF95A4FBBC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2AB6987-C552-4613-8E29-3C2EBB1F76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2B7-489D-B2F2-3AF95A4FBBC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E503DE8-978B-49B5-B39E-8A86AE80A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2B7-489D-B2F2-3AF95A4FBBC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75E8DD0-B8F6-44D9-83E5-93D41DC295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2B7-489D-B2F2-3AF95A4FBBC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4148D68-19BB-4F74-AB93-E66AD20786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2B7-489D-B2F2-3AF95A4FBBC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F765DE2-383D-422A-9707-A2A8CF1074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2B7-489D-B2F2-3AF95A4FBBC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A4C232E0-95CE-4849-85A6-3683CF1A8E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2B7-489D-B2F2-3AF95A4FBBC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2CA886C6-BDFE-49D5-AED5-D6FB89CBA4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2B7-489D-B2F2-3AF95A4FBBC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EAF4713-18CB-485A-BB55-36543EC65F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2B7-489D-B2F2-3AF95A4FBBC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DF38A35-A5E8-40AF-9C69-ACBD8CFED7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2B7-489D-B2F2-3AF95A4FBBC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4D58795-E42A-405C-80D1-BCE1E0E6CF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2A9-4586-9EEC-9304268FB93D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04651ACB-2FF8-4440-8D28-A692A256D3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2A9-4586-9EEC-9304268FB93D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50D66241-3A33-4102-9E55-A9F116745E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2A9-4586-9EEC-9304268FB93D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AD840A45-7F98-422E-AF1D-37DD28B6F3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2A9-4586-9EEC-9304268FB93D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08A9AAC8-18D2-4426-9F40-AD3228562E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2A9-4586-9EEC-9304268FB93D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CD22C6C4-4D51-46FC-BF09-408D5C8B87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2A9-4586-9EEC-9304268FB93D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747477DD-36DB-4470-8D46-75A7CA5884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2A9-4586-9EEC-9304268FB93D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EB916322-ED1D-4D9C-B570-FA2CB43FF3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ED9-4C61-8F30-A50383C29788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FBE2B1BE-D028-4F6A-8023-19EA9C2304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26E-45FF-9F34-F03F8E32CE2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7B85828E-5574-4ABE-848A-7DDC131BD8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D2D-4C7D-9F45-4B6FE05D9693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D9E9D5F5-8855-4186-926B-B4C6831A2E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F41-4334-81C2-ED652A0B3F8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B86147C9-EDBC-47C8-B3D5-46AD8D9177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4D1-4CE9-8AE4-52AA482AD63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73EDD62A-83CB-45F2-8BFE-0E46C37281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C8BD-42A3-9110-FA3E421EB918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94FC96F5-A039-4E73-86FD-0CB6A9B830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69-4AD3-BEDE-FE30337BA476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8AA-4DF4-8756-DDF58A024C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nóng-B0'!$C$68:$AS$68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Vảy rửa nóng-B0'!$C$89:$AS$89</c:f>
              <c:numCache>
                <c:formatCode>_(* #,##0_);_(* \(#,##0\);_(* "-"??_);_(@_)</c:formatCode>
                <c:ptCount val="43"/>
                <c:pt idx="0">
                  <c:v>13073.97656036222</c:v>
                </c:pt>
                <c:pt idx="1">
                  <c:v>13425.784296027119</c:v>
                </c:pt>
                <c:pt idx="2">
                  <c:v>14162.00477197307</c:v>
                </c:pt>
                <c:pt idx="3">
                  <c:v>14310.855241912781</c:v>
                </c:pt>
                <c:pt idx="4">
                  <c:v>13930.74202162672</c:v>
                </c:pt>
                <c:pt idx="5">
                  <c:v>13184.385851463758</c:v>
                </c:pt>
                <c:pt idx="6">
                  <c:v>12448.018255182898</c:v>
                </c:pt>
                <c:pt idx="7">
                  <c:v>12623.198878961733</c:v>
                </c:pt>
                <c:pt idx="8">
                  <c:v>13060.267122671738</c:v>
                </c:pt>
                <c:pt idx="9">
                  <c:v>13786.375950985581</c:v>
                </c:pt>
                <c:pt idx="10">
                  <c:v>14308.20129197341</c:v>
                </c:pt>
                <c:pt idx="11">
                  <c:v>14314.785451962995</c:v>
                </c:pt>
                <c:pt idx="12">
                  <c:v>14589.430761197647</c:v>
                </c:pt>
                <c:pt idx="13">
                  <c:v>14851.45861653483</c:v>
                </c:pt>
                <c:pt idx="14">
                  <c:v>15256.812094145327</c:v>
                </c:pt>
                <c:pt idx="15">
                  <c:v>16069.33339349163</c:v>
                </c:pt>
                <c:pt idx="16">
                  <c:v>16437.501684846771</c:v>
                </c:pt>
                <c:pt idx="17">
                  <c:v>16413.728263076649</c:v>
                </c:pt>
                <c:pt idx="18">
                  <c:v>14754.867983889406</c:v>
                </c:pt>
                <c:pt idx="19">
                  <c:v>14760.584599220007</c:v>
                </c:pt>
                <c:pt idx="20">
                  <c:v>15153.440139453716</c:v>
                </c:pt>
                <c:pt idx="21">
                  <c:v>14893.563351113273</c:v>
                </c:pt>
                <c:pt idx="22">
                  <c:v>15289.486683759471</c:v>
                </c:pt>
                <c:pt idx="23">
                  <c:v>15176.462373843666</c:v>
                </c:pt>
                <c:pt idx="24">
                  <c:v>15220.427887378879</c:v>
                </c:pt>
                <c:pt idx="25">
                  <c:v>15588.632307150448</c:v>
                </c:pt>
                <c:pt idx="26">
                  <c:v>16049.882397766905</c:v>
                </c:pt>
                <c:pt idx="27">
                  <c:v>16678.754679827693</c:v>
                </c:pt>
                <c:pt idx="28">
                  <c:v>16197.393147155732</c:v>
                </c:pt>
                <c:pt idx="29">
                  <c:v>16862.743443024872</c:v>
                </c:pt>
                <c:pt idx="30">
                  <c:v>16952.469776895356</c:v>
                </c:pt>
                <c:pt idx="31">
                  <c:v>15834.967124934192</c:v>
                </c:pt>
                <c:pt idx="32">
                  <c:v>13345.968762327289</c:v>
                </c:pt>
                <c:pt idx="33">
                  <c:v>12788.301953014405</c:v>
                </c:pt>
                <c:pt idx="34">
                  <c:v>12792.281213797636</c:v>
                </c:pt>
                <c:pt idx="35">
                  <c:v>12841.404289278647</c:v>
                </c:pt>
                <c:pt idx="36">
                  <c:v>12952.513610314083</c:v>
                </c:pt>
                <c:pt idx="37">
                  <c:v>12821.520610105426</c:v>
                </c:pt>
                <c:pt idx="38">
                  <c:v>12887.809969910155</c:v>
                </c:pt>
                <c:pt idx="39">
                  <c:v>13641.679165819991</c:v>
                </c:pt>
                <c:pt idx="40">
                  <c:v>14530.74891326869</c:v>
                </c:pt>
                <c:pt idx="41">
                  <c:v>15160.943254292804</c:v>
                </c:pt>
                <c:pt idx="42">
                  <c:v>14309.008583292325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'Chênh lệch Vảy rửa nóng-B0'!$C$92:$AR$92</c15:f>
                <c15:dlblRangeCache>
                  <c:ptCount val="42"/>
                  <c:pt idx="0">
                    <c:v>100%</c:v>
                  </c:pt>
                  <c:pt idx="1">
                    <c:v>92%</c:v>
                  </c:pt>
                  <c:pt idx="2">
                    <c:v>74%</c:v>
                  </c:pt>
                  <c:pt idx="3">
                    <c:v>69%</c:v>
                  </c:pt>
                  <c:pt idx="4">
                    <c:v>83%</c:v>
                  </c:pt>
                  <c:pt idx="5">
                    <c:v>87%</c:v>
                  </c:pt>
                  <c:pt idx="6">
                    <c:v>80%</c:v>
                  </c:pt>
                  <c:pt idx="7">
                    <c:v>73%</c:v>
                  </c:pt>
                  <c:pt idx="8">
                    <c:v>72%</c:v>
                  </c:pt>
                  <c:pt idx="9">
                    <c:v>60%</c:v>
                  </c:pt>
                  <c:pt idx="10">
                    <c:v>57%</c:v>
                  </c:pt>
                  <c:pt idx="11">
                    <c:v>58%</c:v>
                  </c:pt>
                  <c:pt idx="12">
                    <c:v>63%</c:v>
                  </c:pt>
                  <c:pt idx="13">
                    <c:v>70%</c:v>
                  </c:pt>
                  <c:pt idx="14">
                    <c:v>74%</c:v>
                  </c:pt>
                  <c:pt idx="15">
                    <c:v>57%</c:v>
                  </c:pt>
                  <c:pt idx="16">
                    <c:v>53%</c:v>
                  </c:pt>
                  <c:pt idx="17">
                    <c:v>53%</c:v>
                  </c:pt>
                  <c:pt idx="18">
                    <c:v>57%</c:v>
                  </c:pt>
                  <c:pt idx="19">
                    <c:v>58%</c:v>
                  </c:pt>
                  <c:pt idx="20">
                    <c:v>60%</c:v>
                  </c:pt>
                  <c:pt idx="21">
                    <c:v>60%</c:v>
                  </c:pt>
                  <c:pt idx="22">
                    <c:v>54%</c:v>
                  </c:pt>
                  <c:pt idx="23">
                    <c:v>58%</c:v>
                  </c:pt>
                  <c:pt idx="24">
                    <c:v>52%</c:v>
                  </c:pt>
                  <c:pt idx="25">
                    <c:v>57%</c:v>
                  </c:pt>
                  <c:pt idx="26">
                    <c:v>56%</c:v>
                  </c:pt>
                  <c:pt idx="27">
                    <c:v>55%</c:v>
                  </c:pt>
                  <c:pt idx="28">
                    <c:v>52%</c:v>
                  </c:pt>
                  <c:pt idx="29">
                    <c:v>52%</c:v>
                  </c:pt>
                  <c:pt idx="30">
                    <c:v>50%</c:v>
                  </c:pt>
                  <c:pt idx="31">
                    <c:v>57%</c:v>
                  </c:pt>
                  <c:pt idx="32">
                    <c:v>68%</c:v>
                  </c:pt>
                  <c:pt idx="33">
                    <c:v>68%</c:v>
                  </c:pt>
                  <c:pt idx="34">
                    <c:v>68%</c:v>
                  </c:pt>
                  <c:pt idx="35">
                    <c:v>68%</c:v>
                  </c:pt>
                  <c:pt idx="36">
                    <c:v>63%</c:v>
                  </c:pt>
                  <c:pt idx="37">
                    <c:v>66%</c:v>
                  </c:pt>
                  <c:pt idx="38">
                    <c:v>70%</c:v>
                  </c:pt>
                  <c:pt idx="39">
                    <c:v>71%</c:v>
                  </c:pt>
                  <c:pt idx="40">
                    <c:v>67%</c:v>
                  </c:pt>
                  <c:pt idx="41">
                    <c:v>64%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32B7-489D-B2F2-3AF95A4FB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6350">
              <a:solidFill>
                <a:schemeClr val="bg1">
                  <a:lumMod val="75000"/>
                </a:schemeClr>
              </a:solidFill>
              <a:prstDash val="sysDot"/>
            </a:ln>
            <a:effectLst/>
          </c:spPr>
        </c:hiLowLines>
        <c:marker val="1"/>
        <c:smooth val="0"/>
        <c:axId val="696243439"/>
        <c:axId val="696236239"/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94608637221488667"/>
          <c:y val="0.14242229013840765"/>
          <c:w val="5.3913627785113341E-2"/>
          <c:h val="0.643106707435895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MUA </a:t>
            </a:r>
            <a:r>
              <a:rPr lang="en-US" sz="20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VẢY RỬA NÓNG</a:t>
            </a: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VÀ </a:t>
            </a:r>
            <a:r>
              <a:rPr lang="en-US" sz="20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CHAI B1</a:t>
            </a:r>
            <a:r>
              <a:rPr lang="en-US" sz="20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2023-2026</a:t>
            </a:r>
          </a:p>
        </c:rich>
      </c:tx>
      <c:layout>
        <c:manualLayout>
          <c:xMode val="edge"/>
          <c:yMode val="edge"/>
          <c:x val="0.23006525594705526"/>
          <c:y val="1.3942680943337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0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453033984018783E-2"/>
          <c:y val="0.17321640266755325"/>
          <c:w val="0.88278181388902877"/>
          <c:h val="0.69100567167035687"/>
        </c:manualLayout>
      </c:layout>
      <c:areaChart>
        <c:grouping val="standard"/>
        <c:varyColors val="0"/>
        <c:ser>
          <c:idx val="11"/>
          <c:order val="0"/>
          <c:tx>
            <c:strRef>
              <c:f>'Chênh lệch Vảy rửa nóng-chai B1'!$B$70</c:f>
              <c:strCache>
                <c:ptCount val="1"/>
                <c:pt idx="0">
                  <c:v>Vảy A5.1</c:v>
                </c:pt>
              </c:strCache>
            </c:strRef>
          </c:tx>
          <c:spPr>
            <a:solidFill>
              <a:srgbClr val="FFF2CC"/>
            </a:solidFill>
            <a:ln w="25400" cap="flat" cmpd="sng" algn="ctr">
              <a:noFill/>
              <a:round/>
            </a:ln>
            <a:effectLst/>
          </c:spPr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nóng-chai B1'!$C$70:$AS$70</c:f>
              <c:numCache>
                <c:formatCode>#,##0_ ;\-#,##0\ </c:formatCode>
                <c:ptCount val="43"/>
                <c:pt idx="0">
                  <c:v>17439.4869367479</c:v>
                </c:pt>
                <c:pt idx="1">
                  <c:v>17645.06592923859</c:v>
                </c:pt>
                <c:pt idx="2">
                  <c:v>17973.426193214265</c:v>
                </c:pt>
                <c:pt idx="3">
                  <c:v>17990.90990565269</c:v>
                </c:pt>
                <c:pt idx="4">
                  <c:v>18000</c:v>
                </c:pt>
                <c:pt idx="5">
                  <c:v>17169.676668595173</c:v>
                </c:pt>
                <c:pt idx="6">
                  <c:v>16000</c:v>
                </c:pt>
                <c:pt idx="7">
                  <c:v>16000</c:v>
                </c:pt>
                <c:pt idx="8">
                  <c:v>16512.641147663944</c:v>
                </c:pt>
                <c:pt idx="9">
                  <c:v>16986.563472149839</c:v>
                </c:pt>
                <c:pt idx="10">
                  <c:v>17463.277160096557</c:v>
                </c:pt>
                <c:pt idx="11">
                  <c:v>17515.85076498787</c:v>
                </c:pt>
                <c:pt idx="12">
                  <c:v>18079.106533304363</c:v>
                </c:pt>
                <c:pt idx="13">
                  <c:v>18687.314880720041</c:v>
                </c:pt>
                <c:pt idx="14">
                  <c:v>19368.428655671771</c:v>
                </c:pt>
                <c:pt idx="15">
                  <c:v>19638.66678698326</c:v>
                </c:pt>
                <c:pt idx="16">
                  <c:v>19875.003369693546</c:v>
                </c:pt>
                <c:pt idx="17">
                  <c:v>19827.456526153295</c:v>
                </c:pt>
                <c:pt idx="18">
                  <c:v>18009.735967778812</c:v>
                </c:pt>
                <c:pt idx="19">
                  <c:v>18071.759198440013</c:v>
                </c:pt>
                <c:pt idx="20">
                  <c:v>18638.220278907433</c:v>
                </c:pt>
                <c:pt idx="21">
                  <c:v>18318.106702226545</c:v>
                </c:pt>
                <c:pt idx="22">
                  <c:v>18531.213367518943</c:v>
                </c:pt>
                <c:pt idx="23">
                  <c:v>18573.924747687332</c:v>
                </c:pt>
                <c:pt idx="24">
                  <c:v>18380.106730189174</c:v>
                </c:pt>
                <c:pt idx="25">
                  <c:v>19051.959408024035</c:v>
                </c:pt>
                <c:pt idx="26">
                  <c:v>19580.029117326318</c:v>
                </c:pt>
                <c:pt idx="27">
                  <c:v>20282.386217249299</c:v>
                </c:pt>
                <c:pt idx="28">
                  <c:v>19546.070161766973</c:v>
                </c:pt>
                <c:pt idx="29">
                  <c:v>20355.359582911649</c:v>
                </c:pt>
                <c:pt idx="30">
                  <c:v>20339.853346218166</c:v>
                </c:pt>
                <c:pt idx="31">
                  <c:v>19342.628291244389</c:v>
                </c:pt>
                <c:pt idx="32">
                  <c:v>16728.955236194914</c:v>
                </c:pt>
                <c:pt idx="33">
                  <c:v>16041.349095785541</c:v>
                </c:pt>
                <c:pt idx="34">
                  <c:v>16027.580781948138</c:v>
                </c:pt>
                <c:pt idx="35">
                  <c:v>16085.207695343968</c:v>
                </c:pt>
                <c:pt idx="36">
                  <c:v>16066.55572697726</c:v>
                </c:pt>
                <c:pt idx="37">
                  <c:v>16001.515066311898</c:v>
                </c:pt>
                <c:pt idx="38">
                  <c:v>16227.40224015117</c:v>
                </c:pt>
                <c:pt idx="39">
                  <c:v>17203.082171016733</c:v>
                </c:pt>
                <c:pt idx="40">
                  <c:v>18179.553901914544</c:v>
                </c:pt>
                <c:pt idx="41">
                  <c:v>18825.405715934954</c:v>
                </c:pt>
                <c:pt idx="42">
                  <c:v>17985.156387471405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42-40AF-A6B2-A08FA3BD81FA}"/>
            </c:ext>
          </c:extLst>
        </c:ser>
        <c:ser>
          <c:idx val="1"/>
          <c:order val="1"/>
          <c:tx>
            <c:strRef>
              <c:f>'Chênh lệch Vảy rửa nóng-chai B1'!$B$69</c:f>
              <c:strCache>
                <c:ptCount val="1"/>
                <c:pt idx="0">
                  <c:v>Chai B1.1</c:v>
                </c:pt>
              </c:strCache>
            </c:strRef>
          </c:tx>
          <c:spPr>
            <a:solidFill>
              <a:schemeClr val="bg1"/>
            </a:solidFill>
            <a:ln w="50800" cap="flat" cmpd="sng" algn="ctr">
              <a:noFill/>
              <a:round/>
            </a:ln>
            <a:effectLst/>
          </c:spPr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nóng-chai B1'!$C$69:$AS$69</c:f>
              <c:numCache>
                <c:formatCode>#,##0_ ;\-#,##0\ </c:formatCode>
                <c:ptCount val="43"/>
                <c:pt idx="0">
                  <c:v>14486.456197440659</c:v>
                </c:pt>
                <c:pt idx="1">
                  <c:v>14337.016338214797</c:v>
                </c:pt>
                <c:pt idx="2">
                  <c:v>15026.1244163548</c:v>
                </c:pt>
                <c:pt idx="3">
                  <c:v>14967.788142213756</c:v>
                </c:pt>
                <c:pt idx="4">
                  <c:v>14928.983739547253</c:v>
                </c:pt>
                <c:pt idx="5">
                  <c:v>13867.306020348295</c:v>
                </c:pt>
                <c:pt idx="6">
                  <c:v>14400.366674797786</c:v>
                </c:pt>
                <c:pt idx="7">
                  <c:v>14477.36361677069</c:v>
                </c:pt>
                <c:pt idx="8">
                  <c:v>14998.820223077044</c:v>
                </c:pt>
                <c:pt idx="9">
                  <c:v>16161.708769139126</c:v>
                </c:pt>
                <c:pt idx="10">
                  <c:v>15459.442573656896</c:v>
                </c:pt>
                <c:pt idx="11">
                  <c:v>15359.342326915314</c:v>
                </c:pt>
                <c:pt idx="12">
                  <c:v>15583.784770971863</c:v>
                </c:pt>
                <c:pt idx="13">
                  <c:v>15797.135558911417</c:v>
                </c:pt>
                <c:pt idx="14">
                  <c:v>15815.178162911614</c:v>
                </c:pt>
                <c:pt idx="15">
                  <c:v>16623.126766688412</c:v>
                </c:pt>
                <c:pt idx="16">
                  <c:v>17000</c:v>
                </c:pt>
                <c:pt idx="17">
                  <c:v>16751.643985298499</c:v>
                </c:pt>
                <c:pt idx="18">
                  <c:v>15000</c:v>
                </c:pt>
                <c:pt idx="19">
                  <c:v>14000</c:v>
                </c:pt>
                <c:pt idx="20">
                  <c:v>17591.063191411195</c:v>
                </c:pt>
                <c:pt idx="21">
                  <c:v>16991.396455607519</c:v>
                </c:pt>
                <c:pt idx="22">
                  <c:v>17312.462454629207</c:v>
                </c:pt>
                <c:pt idx="23">
                  <c:v>17285.991915327904</c:v>
                </c:pt>
                <c:pt idx="24">
                  <c:v>17403.262805340953</c:v>
                </c:pt>
                <c:pt idx="25">
                  <c:v>17590.560788479928</c:v>
                </c:pt>
                <c:pt idx="26">
                  <c:v>18228.237794545938</c:v>
                </c:pt>
                <c:pt idx="27">
                  <c:v>18384.378392575101</c:v>
                </c:pt>
                <c:pt idx="28">
                  <c:v>18589.09457338291</c:v>
                </c:pt>
                <c:pt idx="29">
                  <c:v>18500.483572155383</c:v>
                </c:pt>
                <c:pt idx="30">
                  <c:v>18590.918357976963</c:v>
                </c:pt>
                <c:pt idx="31">
                  <c:v>18034.642926745462</c:v>
                </c:pt>
                <c:pt idx="32">
                  <c:v>15376.19034789577</c:v>
                </c:pt>
                <c:pt idx="33">
                  <c:v>14775.020828893066</c:v>
                </c:pt>
                <c:pt idx="34">
                  <c:v>14842.864383174638</c:v>
                </c:pt>
                <c:pt idx="35">
                  <c:v>14825.719592298003</c:v>
                </c:pt>
                <c:pt idx="36">
                  <c:v>15251.339906559067</c:v>
                </c:pt>
                <c:pt idx="37">
                  <c:v>15183.686202837589</c:v>
                </c:pt>
                <c:pt idx="38">
                  <c:v>15135.679138115904</c:v>
                </c:pt>
                <c:pt idx="39">
                  <c:v>15190.709779800691</c:v>
                </c:pt>
                <c:pt idx="40">
                  <c:v>16522.406745922573</c:v>
                </c:pt>
                <c:pt idx="41">
                  <c:v>16668.407946250274</c:v>
                </c:pt>
                <c:pt idx="42">
                  <c:v>16753.695805487456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42-40AF-A6B2-A08FA3BD81FA}"/>
            </c:ext>
          </c:extLst>
        </c:ser>
        <c:ser>
          <c:idx val="12"/>
          <c:order val="2"/>
          <c:tx>
            <c:strRef>
              <c:f>'Chênh lệch Vảy rửa nóng-B0'!$B$81</c:f>
              <c:strCache>
                <c:ptCount val="1"/>
                <c:pt idx="0">
                  <c:v>Vảy PET-A5.2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nóng-B0'!$C$81:$Q$81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8B42-40AF-A6B2-A08FA3BD81FA}"/>
            </c:ext>
          </c:extLst>
        </c:ser>
        <c:ser>
          <c:idx val="3"/>
          <c:order val="3"/>
          <c:tx>
            <c:strRef>
              <c:f>'Chênh lệch Vảy rửa nóng-B0'!$B$71</c:f>
              <c:strCache>
                <c:ptCount val="1"/>
                <c:pt idx="0">
                  <c:v>Chai B1 KPL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nóng-B0'!$C$71:$AD$71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8B42-40AF-A6B2-A08FA3BD81FA}"/>
            </c:ext>
          </c:extLst>
        </c:ser>
        <c:ser>
          <c:idx val="4"/>
          <c:order val="4"/>
          <c:tx>
            <c:strRef>
              <c:f>'Chênh lệch Vảy rửa nóng-B0'!$B$73</c:f>
              <c:strCache>
                <c:ptCount val="1"/>
                <c:pt idx="0">
                  <c:v>Chai B2.1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nóng-B0'!$C$73:$Q$73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8B42-40AF-A6B2-A08FA3BD81FA}"/>
            </c:ext>
          </c:extLst>
        </c:ser>
        <c:ser>
          <c:idx val="5"/>
          <c:order val="5"/>
          <c:tx>
            <c:strRef>
              <c:f>'Chênh lệch Vảy rửa nóng-B0'!$B$74</c:f>
              <c:strCache>
                <c:ptCount val="1"/>
                <c:pt idx="0">
                  <c:v>Chai B2.2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nóng-B0'!$C$74:$AD$74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8B42-40AF-A6B2-A08FA3BD81FA}"/>
            </c:ext>
          </c:extLst>
        </c:ser>
        <c:ser>
          <c:idx val="6"/>
          <c:order val="6"/>
          <c:tx>
            <c:strRef>
              <c:f>'Chênh lệch Vảy rửa nóng-B0'!$B$75</c:f>
              <c:strCache>
                <c:ptCount val="1"/>
                <c:pt idx="0">
                  <c:v>Chai B3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nóng-B0'!$C$75:$AD$75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8B42-40AF-A6B2-A08FA3BD81FA}"/>
            </c:ext>
          </c:extLst>
        </c:ser>
        <c:ser>
          <c:idx val="7"/>
          <c:order val="7"/>
          <c:tx>
            <c:strRef>
              <c:f>'Chênh lệch Vảy rửa nóng-B0'!$B$76</c:f>
              <c:strCache>
                <c:ptCount val="1"/>
                <c:pt idx="0">
                  <c:v>Chai B4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nóng-B0'!$C$76:$Q$76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8B42-40AF-A6B2-A08FA3BD81FA}"/>
            </c:ext>
          </c:extLst>
        </c:ser>
        <c:ser>
          <c:idx val="8"/>
          <c:order val="8"/>
          <c:tx>
            <c:strRef>
              <c:f>'Chênh lệch Vảy rửa nóng-B0'!$B$77</c:f>
              <c:strCache>
                <c:ptCount val="1"/>
                <c:pt idx="0">
                  <c:v>Chai B5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nóng-B0'!$C$77:$Q$77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B42-40AF-A6B2-A08FA3BD81FA}"/>
            </c:ext>
          </c:extLst>
        </c:ser>
        <c:ser>
          <c:idx val="19"/>
          <c:order val="9"/>
          <c:tx>
            <c:strRef>
              <c:f>'Chênh lệch Vảy rửa nóng-B0'!$B$88</c:f>
              <c:strCache>
                <c:ptCount val="1"/>
                <c:pt idx="0">
                  <c:v>Chai B7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8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8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8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B1'!$C$68:$AO$68</c:f>
              <c:strCache>
                <c:ptCount val="39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</c:strCache>
            </c:strRef>
          </c:cat>
          <c:val>
            <c:numRef>
              <c:f>'Chênh lệch Vảy rửa nóng-B0'!$C$88:$AD$88</c:f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B42-40AF-A6B2-A08FA3BD8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6243439"/>
        <c:axId val="696236239"/>
        <c:extLst/>
      </c:areaChart>
      <c:lineChart>
        <c:grouping val="standard"/>
        <c:varyColors val="0"/>
        <c:ser>
          <c:idx val="2"/>
          <c:order val="10"/>
          <c:tx>
            <c:strRef>
              <c:f>'Chênh lệch Vảy rửa nóng-chai B1'!$B$91</c:f>
              <c:strCache>
                <c:ptCount val="1"/>
                <c:pt idx="0">
                  <c:v>Vảy A5.1</c:v>
                </c:pt>
              </c:strCache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1368605472729615E-2"/>
                  <c:y val="-3.19519771618154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17-405A-B271-17E5AF0F2281}"/>
                </c:ext>
              </c:extLst>
            </c:dLbl>
            <c:dLbl>
              <c:idx val="6"/>
              <c:layout>
                <c:manualLayout>
                  <c:x val="-1.3233194488070386E-2"/>
                  <c:y val="-6.21611192057136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B42-40AF-A6B2-A08FA3BD81FA}"/>
                </c:ext>
              </c:extLst>
            </c:dLbl>
            <c:dLbl>
              <c:idx val="18"/>
              <c:layout>
                <c:manualLayout>
                  <c:x val="-1.3902225469892471E-2"/>
                  <c:y val="-6.63192218886184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B42-40AF-A6B2-A08FA3BD81FA}"/>
                </c:ext>
              </c:extLst>
            </c:dLbl>
            <c:dLbl>
              <c:idx val="19"/>
              <c:layout>
                <c:manualLayout>
                  <c:x val="-1.9064276869654329E-2"/>
                  <c:y val="-2.96281970045925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A71-484B-9BED-C4A601166AD7}"/>
                </c:ext>
              </c:extLst>
            </c:dLbl>
            <c:dLbl>
              <c:idx val="24"/>
              <c:layout>
                <c:manualLayout>
                  <c:x val="-1.6965457397765834E-2"/>
                  <c:y val="-2.96281970045925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A71-484B-9BED-C4A601166AD7}"/>
                </c:ext>
              </c:extLst>
            </c:dLbl>
            <c:dLbl>
              <c:idx val="25"/>
              <c:layout>
                <c:manualLayout>
                  <c:x val="-2.0598232935936944E-2"/>
                  <c:y val="-2.9628197004592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B42-40AF-A6B2-A08FA3BD81FA}"/>
                </c:ext>
              </c:extLst>
            </c:dLbl>
            <c:dLbl>
              <c:idx val="26"/>
              <c:layout>
                <c:manualLayout>
                  <c:x val="-2.1938520845371755E-2"/>
                  <c:y val="-2.23922922484950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B42-40AF-A6B2-A08FA3BD81FA}"/>
                </c:ext>
              </c:extLst>
            </c:dLbl>
            <c:dLbl>
              <c:idx val="28"/>
              <c:layout>
                <c:manualLayout>
                  <c:x val="-1.6265850907136219E-2"/>
                  <c:y val="-4.35708779479301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A71-484B-9BED-C4A601166AD7}"/>
                </c:ext>
              </c:extLst>
            </c:dLbl>
            <c:dLbl>
              <c:idx val="31"/>
              <c:layout>
                <c:manualLayout>
                  <c:x val="-6.4713600383231136E-3"/>
                  <c:y val="-2.03330763757007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A71-484B-9BED-C4A601166AD7}"/>
                </c:ext>
              </c:extLst>
            </c:dLbl>
            <c:dLbl>
              <c:idx val="32"/>
              <c:layout>
                <c:manualLayout>
                  <c:x val="-6.0279086800893427E-3"/>
                  <c:y val="-4.82184382623760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B42-40AF-A6B2-A08FA3BD81FA}"/>
                </c:ext>
              </c:extLst>
            </c:dLbl>
            <c:dLbl>
              <c:idx val="33"/>
              <c:layout>
                <c:manualLayout>
                  <c:x val="-1.4866637925877188E-2"/>
                  <c:y val="-4.12470977907071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71-484B-9BED-C4A601166AD7}"/>
                </c:ext>
              </c:extLst>
            </c:dLbl>
            <c:dLbl>
              <c:idx val="34"/>
              <c:layout>
                <c:manualLayout>
                  <c:x val="-1.5566244416506805E-2"/>
                  <c:y val="-2.49806366901466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71-484B-9BED-C4A601166AD7}"/>
                </c:ext>
              </c:extLst>
            </c:dLbl>
            <c:dLbl>
              <c:idx val="35"/>
              <c:layout>
                <c:manualLayout>
                  <c:x val="-1.2789026997208516E-2"/>
                  <c:y val="-4.82184382623760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FE-495A-AAC9-E4007C86E5C0}"/>
                </c:ext>
              </c:extLst>
            </c:dLbl>
            <c:dLbl>
              <c:idx val="36"/>
              <c:layout>
                <c:manualLayout>
                  <c:x val="-1.1624760605125564E-2"/>
                  <c:y val="-2.49806366901466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FE-495A-AAC9-E4007C86E5C0}"/>
                </c:ext>
              </c:extLst>
            </c:dLbl>
            <c:dLbl>
              <c:idx val="37"/>
              <c:layout>
                <c:manualLayout>
                  <c:x val="-1.0520098482559134E-2"/>
                  <c:y val="-2.73044168473696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C8-4741-B70D-6E11E7253809}"/>
                </c:ext>
              </c:extLst>
            </c:dLbl>
            <c:dLbl>
              <c:idx val="38"/>
              <c:layout>
                <c:manualLayout>
                  <c:x val="-1.4869171933638625E-2"/>
                  <c:y val="-5.05422184195989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BA-4714-AB09-2DF8F110CA24}"/>
                </c:ext>
              </c:extLst>
            </c:dLbl>
            <c:dLbl>
              <c:idx val="39"/>
              <c:layout>
                <c:manualLayout>
                  <c:x val="-2.4311325549375741E-2"/>
                  <c:y val="-2.846630692598101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535636907977288E-2"/>
                      <c:h val="4.066615275140145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D0B-41B7-ABCD-8FFE613A400F}"/>
                </c:ext>
              </c:extLst>
            </c:dLbl>
            <c:dLbl>
              <c:idx val="40"/>
              <c:layout>
                <c:manualLayout>
                  <c:x val="-2.1862702832172436E-2"/>
                  <c:y val="-2.03330763757007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05-46A4-A0AA-D72FE7DC8D15}"/>
                </c:ext>
              </c:extLst>
            </c:dLbl>
            <c:dLbl>
              <c:idx val="42"/>
              <c:layout>
                <c:manualLayout>
                  <c:x val="-5.072147057063982E-3"/>
                  <c:y val="-1.33617359040319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BF-44C5-AF29-EA9FC046F6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B1'!$C$68:$AS$68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Vảy rửa nóng-chai B1'!$C$91:$AS$91</c:f>
              <c:numCache>
                <c:formatCode>#,##0_ ;\-#,##0\ </c:formatCode>
                <c:ptCount val="43"/>
                <c:pt idx="0">
                  <c:v>17439.4869367479</c:v>
                </c:pt>
                <c:pt idx="1">
                  <c:v>17645.06592923859</c:v>
                </c:pt>
                <c:pt idx="2">
                  <c:v>17973.426193214265</c:v>
                </c:pt>
                <c:pt idx="3">
                  <c:v>17990.90990565269</c:v>
                </c:pt>
                <c:pt idx="4">
                  <c:v>18000</c:v>
                </c:pt>
                <c:pt idx="5">
                  <c:v>17169.676668595173</c:v>
                </c:pt>
                <c:pt idx="6">
                  <c:v>16000</c:v>
                </c:pt>
                <c:pt idx="7">
                  <c:v>16000</c:v>
                </c:pt>
                <c:pt idx="8">
                  <c:v>16512.641147663944</c:v>
                </c:pt>
                <c:pt idx="9">
                  <c:v>16986.563472149839</c:v>
                </c:pt>
                <c:pt idx="10">
                  <c:v>17463.277160096557</c:v>
                </c:pt>
                <c:pt idx="11">
                  <c:v>17515.85076498787</c:v>
                </c:pt>
                <c:pt idx="12">
                  <c:v>18079.106533304363</c:v>
                </c:pt>
                <c:pt idx="13">
                  <c:v>18687.314880720041</c:v>
                </c:pt>
                <c:pt idx="14">
                  <c:v>19368.428655671771</c:v>
                </c:pt>
                <c:pt idx="15">
                  <c:v>19638.66678698326</c:v>
                </c:pt>
                <c:pt idx="16">
                  <c:v>19875.003369693546</c:v>
                </c:pt>
                <c:pt idx="17">
                  <c:v>19827.456526153295</c:v>
                </c:pt>
                <c:pt idx="18">
                  <c:v>18009.735967778812</c:v>
                </c:pt>
                <c:pt idx="19">
                  <c:v>18071.759198440013</c:v>
                </c:pt>
                <c:pt idx="20">
                  <c:v>18638.220278907433</c:v>
                </c:pt>
                <c:pt idx="21">
                  <c:v>18318.106702226545</c:v>
                </c:pt>
                <c:pt idx="22">
                  <c:v>18531.213367518943</c:v>
                </c:pt>
                <c:pt idx="23">
                  <c:v>18573.924747687332</c:v>
                </c:pt>
                <c:pt idx="24">
                  <c:v>18380.106730189174</c:v>
                </c:pt>
                <c:pt idx="25">
                  <c:v>19051.959408024035</c:v>
                </c:pt>
                <c:pt idx="26">
                  <c:v>19580.029117326318</c:v>
                </c:pt>
                <c:pt idx="27">
                  <c:v>20282.386217249299</c:v>
                </c:pt>
                <c:pt idx="28">
                  <c:v>19546.070161766973</c:v>
                </c:pt>
                <c:pt idx="29">
                  <c:v>20355.359582911649</c:v>
                </c:pt>
                <c:pt idx="30">
                  <c:v>20339.853346218166</c:v>
                </c:pt>
                <c:pt idx="31">
                  <c:v>19342.628291244389</c:v>
                </c:pt>
                <c:pt idx="32">
                  <c:v>16728.955236194914</c:v>
                </c:pt>
                <c:pt idx="33">
                  <c:v>16041.349095785541</c:v>
                </c:pt>
                <c:pt idx="34">
                  <c:v>16027.580781948138</c:v>
                </c:pt>
                <c:pt idx="35">
                  <c:v>16085.207695343968</c:v>
                </c:pt>
                <c:pt idx="36">
                  <c:v>16066.55572697726</c:v>
                </c:pt>
                <c:pt idx="37">
                  <c:v>16001.515066311898</c:v>
                </c:pt>
                <c:pt idx="38">
                  <c:v>16227.40224015117</c:v>
                </c:pt>
                <c:pt idx="39">
                  <c:v>17203.082171016733</c:v>
                </c:pt>
                <c:pt idx="40">
                  <c:v>18179.553901914544</c:v>
                </c:pt>
                <c:pt idx="41">
                  <c:v>18825.405715934954</c:v>
                </c:pt>
                <c:pt idx="42">
                  <c:v>17985.156387471405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B42-40AF-A6B2-A08FA3BD81FA}"/>
            </c:ext>
          </c:extLst>
        </c:ser>
        <c:ser>
          <c:idx val="0"/>
          <c:order val="11"/>
          <c:tx>
            <c:strRef>
              <c:f>'Chênh lệch Vảy rửa nóng-chai B1'!$B$90</c:f>
              <c:strCache>
                <c:ptCount val="1"/>
                <c:pt idx="0">
                  <c:v>Chai B1.1</c:v>
                </c:pt>
              </c:strCache>
            </c:strRef>
          </c:tx>
          <c:spPr>
            <a:ln w="44450" cap="rnd" cmpd="sng" algn="ctr">
              <a:solidFill>
                <a:srgbClr val="639D6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0252864227533626E-2"/>
                  <c:y val="-2.06821008363229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60943C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0851261520124219E-2"/>
                      <c:h val="2.789011923187903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0-8B42-40AF-A6B2-A08FA3BD81FA}"/>
                </c:ext>
              </c:extLst>
            </c:dLbl>
            <c:dLbl>
              <c:idx val="3"/>
              <c:layout>
                <c:manualLayout>
                  <c:x val="-2.1194842172647315E-2"/>
                  <c:y val="2.23922922484949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B42-40AF-A6B2-A08FA3BD81FA}"/>
                </c:ext>
              </c:extLst>
            </c:dLbl>
            <c:dLbl>
              <c:idx val="4"/>
              <c:layout>
                <c:manualLayout>
                  <c:x val="-1.9763883360283816E-2"/>
                  <c:y val="4.35708779479301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71-484B-9BED-C4A601166AD7}"/>
                </c:ext>
              </c:extLst>
            </c:dLbl>
            <c:dLbl>
              <c:idx val="9"/>
              <c:layout>
                <c:manualLayout>
                  <c:x val="-1.3974336671135701E-2"/>
                  <c:y val="4.80100299474880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B42-40AF-A6B2-A08FA3BD81FA}"/>
                </c:ext>
              </c:extLst>
            </c:dLbl>
            <c:dLbl>
              <c:idx val="15"/>
              <c:layout>
                <c:manualLayout>
                  <c:x val="-1.3807416108971156E-2"/>
                  <c:y val="3.29336370471304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B42-40AF-A6B2-A08FA3BD81FA}"/>
                </c:ext>
              </c:extLst>
            </c:dLbl>
            <c:dLbl>
              <c:idx val="16"/>
              <c:layout>
                <c:manualLayout>
                  <c:x val="-1.7451325842439091E-2"/>
                  <c:y val="-1.91711862970893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B42-40AF-A6B2-A08FA3BD81FA}"/>
                </c:ext>
              </c:extLst>
            </c:dLbl>
            <c:dLbl>
              <c:idx val="17"/>
              <c:layout>
                <c:manualLayout>
                  <c:x val="-2.2477860759799143E-2"/>
                  <c:y val="2.91387393730514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42-40AF-A6B2-A08FA3BD81FA}"/>
                </c:ext>
              </c:extLst>
            </c:dLbl>
            <c:dLbl>
              <c:idx val="18"/>
              <c:layout>
                <c:manualLayout>
                  <c:x val="-2.0463489850913306E-2"/>
                  <c:y val="2.9628197004592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A71-484B-9BED-C4A601166AD7}"/>
                </c:ext>
              </c:extLst>
            </c:dLbl>
            <c:dLbl>
              <c:idx val="20"/>
              <c:layout>
                <c:manualLayout>
                  <c:x val="-1.6173469798097972E-2"/>
                  <c:y val="-1.68474061398663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868-4219-9A92-29D17849D27D}"/>
                </c:ext>
              </c:extLst>
            </c:dLbl>
            <c:dLbl>
              <c:idx val="26"/>
              <c:layout>
                <c:manualLayout>
                  <c:x val="-1.3467424944618158E-2"/>
                  <c:y val="3.19519771618154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A71-484B-9BED-C4A601166AD7}"/>
                </c:ext>
              </c:extLst>
            </c:dLbl>
            <c:dLbl>
              <c:idx val="27"/>
              <c:layout>
                <c:manualLayout>
                  <c:x val="-1.2486958092399688E-2"/>
                  <c:y val="2.70960085324815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B42-40AF-A6B2-A08FA3BD81FA}"/>
                </c:ext>
              </c:extLst>
            </c:dLbl>
            <c:dLbl>
              <c:idx val="28"/>
              <c:layout>
                <c:manualLayout>
                  <c:x val="-1.5003970129116509E-2"/>
                  <c:y val="-1.68474061398663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B42-40AF-A6B2-A08FA3BD81FA}"/>
                </c:ext>
              </c:extLst>
            </c:dLbl>
            <c:dLbl>
              <c:idx val="30"/>
              <c:layout>
                <c:manualLayout>
                  <c:x val="-1.5566244416506805E-2"/>
                  <c:y val="-2.3818746611535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317-405A-B271-17E5AF0F2281}"/>
                </c:ext>
              </c:extLst>
            </c:dLbl>
            <c:dLbl>
              <c:idx val="31"/>
              <c:layout>
                <c:manualLayout>
                  <c:x val="-2.7124405747322906E-2"/>
                  <c:y val="3.19519771618154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B42-40AF-A6B2-A08FA3BD81FA}"/>
                </c:ext>
              </c:extLst>
            </c:dLbl>
            <c:dLbl>
              <c:idx val="32"/>
              <c:layout>
                <c:manualLayout>
                  <c:x val="-2.1163096341542821E-2"/>
                  <c:y val="2.49806366901466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71-484B-9BED-C4A601166AD7}"/>
                </c:ext>
              </c:extLst>
            </c:dLbl>
            <c:dLbl>
              <c:idx val="33"/>
              <c:layout>
                <c:manualLayout>
                  <c:x val="-1.9763883360283892E-2"/>
                  <c:y val="2.73044168473695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71-484B-9BED-C4A601166AD7}"/>
                </c:ext>
              </c:extLst>
            </c:dLbl>
            <c:dLbl>
              <c:idx val="39"/>
              <c:layout>
                <c:manualLayout>
                  <c:x val="-4.3725405664345697E-3"/>
                  <c:y val="1.10379557468089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A71-484B-9BED-C4A601166AD7}"/>
                </c:ext>
              </c:extLst>
            </c:dLbl>
            <c:dLbl>
              <c:idx val="40"/>
              <c:layout>
                <c:manualLayout>
                  <c:x val="-1.4167031435247673E-2"/>
                  <c:y val="-2.38187466115351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17-405A-B271-17E5AF0F2281}"/>
                </c:ext>
              </c:extLst>
            </c:dLbl>
            <c:dLbl>
              <c:idx val="42"/>
              <c:layout>
                <c:manualLayout>
                  <c:x val="-4.3725405664344673E-3"/>
                  <c:y val="8.714175589586025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BF-44C5-AF29-EA9FC046F6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60943C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B1'!$C$68:$AS$68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Vảy rửa nóng-chai B1'!$C$90:$AS$90</c:f>
              <c:numCache>
                <c:formatCode>#,##0_ ;\-#,##0\ </c:formatCode>
                <c:ptCount val="43"/>
                <c:pt idx="0">
                  <c:v>14486.456197440659</c:v>
                </c:pt>
                <c:pt idx="1">
                  <c:v>14337.016338214797</c:v>
                </c:pt>
                <c:pt idx="2">
                  <c:v>15026.1244163548</c:v>
                </c:pt>
                <c:pt idx="3">
                  <c:v>14967.788142213756</c:v>
                </c:pt>
                <c:pt idx="4">
                  <c:v>14928.983739547253</c:v>
                </c:pt>
                <c:pt idx="5">
                  <c:v>13867.306020348295</c:v>
                </c:pt>
                <c:pt idx="6">
                  <c:v>14400.366674797786</c:v>
                </c:pt>
                <c:pt idx="7">
                  <c:v>14477.36361677069</c:v>
                </c:pt>
                <c:pt idx="8">
                  <c:v>14998.820223077044</c:v>
                </c:pt>
                <c:pt idx="9">
                  <c:v>16161.708769139126</c:v>
                </c:pt>
                <c:pt idx="10">
                  <c:v>15459.442573656896</c:v>
                </c:pt>
                <c:pt idx="11">
                  <c:v>15359.342326915314</c:v>
                </c:pt>
                <c:pt idx="12">
                  <c:v>15583.784770971863</c:v>
                </c:pt>
                <c:pt idx="13">
                  <c:v>15797.135558911417</c:v>
                </c:pt>
                <c:pt idx="14">
                  <c:v>15815.178162911614</c:v>
                </c:pt>
                <c:pt idx="15">
                  <c:v>16623.126766688412</c:v>
                </c:pt>
                <c:pt idx="16">
                  <c:v>17000</c:v>
                </c:pt>
                <c:pt idx="17">
                  <c:v>16751.643985298499</c:v>
                </c:pt>
                <c:pt idx="18">
                  <c:v>15000</c:v>
                </c:pt>
                <c:pt idx="19">
                  <c:v>14000</c:v>
                </c:pt>
                <c:pt idx="20">
                  <c:v>17591.063191411195</c:v>
                </c:pt>
                <c:pt idx="21">
                  <c:v>16991.396455607519</c:v>
                </c:pt>
                <c:pt idx="22">
                  <c:v>17312.462454629207</c:v>
                </c:pt>
                <c:pt idx="23">
                  <c:v>17285.991915327904</c:v>
                </c:pt>
                <c:pt idx="24">
                  <c:v>17403.262805340953</c:v>
                </c:pt>
                <c:pt idx="25">
                  <c:v>17590.560788479928</c:v>
                </c:pt>
                <c:pt idx="26">
                  <c:v>18228.237794545938</c:v>
                </c:pt>
                <c:pt idx="27">
                  <c:v>18384.378392575101</c:v>
                </c:pt>
                <c:pt idx="28">
                  <c:v>18589.09457338291</c:v>
                </c:pt>
                <c:pt idx="29">
                  <c:v>18500.483572155383</c:v>
                </c:pt>
                <c:pt idx="30">
                  <c:v>18590.918357976963</c:v>
                </c:pt>
                <c:pt idx="31">
                  <c:v>18034.642926745462</c:v>
                </c:pt>
                <c:pt idx="32">
                  <c:v>15376.19034789577</c:v>
                </c:pt>
                <c:pt idx="33">
                  <c:v>14775.020828893066</c:v>
                </c:pt>
                <c:pt idx="34">
                  <c:v>14842.864383174638</c:v>
                </c:pt>
                <c:pt idx="35">
                  <c:v>14825.719592298003</c:v>
                </c:pt>
                <c:pt idx="36">
                  <c:v>15251.339906559067</c:v>
                </c:pt>
                <c:pt idx="37">
                  <c:v>15183.686202837589</c:v>
                </c:pt>
                <c:pt idx="38">
                  <c:v>15135.679138115904</c:v>
                </c:pt>
                <c:pt idx="39">
                  <c:v>15190.709779800691</c:v>
                </c:pt>
                <c:pt idx="40">
                  <c:v>16522.406745922573</c:v>
                </c:pt>
                <c:pt idx="41">
                  <c:v>16668.407946250274</c:v>
                </c:pt>
                <c:pt idx="42">
                  <c:v>16753.695805487456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8B42-40AF-A6B2-A08FA3BD81FA}"/>
            </c:ext>
          </c:extLst>
        </c:ser>
        <c:ser>
          <c:idx val="9"/>
          <c:order val="12"/>
          <c:tx>
            <c:strRef>
              <c:f>'Chênh lệch Vảy rửa nóng-chai B1'!$B$89</c:f>
              <c:strCache>
                <c:ptCount val="1"/>
                <c:pt idx="0">
                  <c:v>CL B1-Vảy A5.1-Line</c:v>
                </c:pt>
              </c:strCache>
            </c:strRef>
          </c:tx>
          <c:spPr>
            <a:ln w="22225" cap="rnd" cmpd="sng" algn="ctr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DF93A8C4-250C-46B8-8611-11AB31579D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B42-40AF-A6B2-A08FA3BD81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F63771-C5FE-47B1-8209-AF4B10C392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B42-40AF-A6B2-A08FA3BD81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A54992-7459-45D7-9B46-C8CABC2F61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B42-40AF-A6B2-A08FA3BD81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343E2FD-E0C3-484C-B144-7778611DD6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B42-40AF-A6B2-A08FA3BD81F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377E246-EAB0-4DD8-9A97-9AA1EF2571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B42-40AF-A6B2-A08FA3BD81F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0FDAA0C-19AC-4ABE-ABD3-BA7E3DB8E7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B42-40AF-A6B2-A08FA3BD81F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4E53898-A0DD-476B-89B2-CDCDDDCDFC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B42-40AF-A6B2-A08FA3BD81F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DD2DF2-91B3-4372-BDCC-B6B9D85059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B42-40AF-A6B2-A08FA3BD81F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E8F4F17-E5F0-4F24-BA9B-35B36A0D41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B42-40AF-A6B2-A08FA3BD81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7505C37-6BC6-44B5-AAC8-CF66ACA30A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B42-40AF-A6B2-A08FA3BD81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650DA28-C6D4-46AA-9650-566C8589C4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B42-40AF-A6B2-A08FA3BD81F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0895298-359B-4F8D-BBEF-C8AAF8A1D8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8B42-40AF-A6B2-A08FA3BD81F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BBC2B21-BBD8-4968-BEB4-FA523341F7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8B42-40AF-A6B2-A08FA3BD81F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5568D5D-FF92-46EC-B91F-730862D3E9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8B42-40AF-A6B2-A08FA3BD81F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DA66BF1-309E-48E0-9314-E6719270F3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8B42-40AF-A6B2-A08FA3BD81F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EDA08A3-813F-4FE0-9005-FECB14D5CA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8B42-40AF-A6B2-A08FA3BD81F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CAEA8CC-0766-4594-AEEE-BFF0396B01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8B42-40AF-A6B2-A08FA3BD81F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791F910-3C57-4CED-AD87-5652AA983F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8B42-40AF-A6B2-A08FA3BD81F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7DBB1960-7239-47A7-A0BF-2B4701C1EF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8B42-40AF-A6B2-A08FA3BD81F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BCCB222-6B5E-4106-9709-B8CA83779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8B42-40AF-A6B2-A08FA3BD81F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5B1AAAA-36EB-4EF2-A130-B047A4EFB1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8B42-40AF-A6B2-A08FA3BD81F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AD9D3C5-E984-4D33-A652-C04D21A407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8B42-40AF-A6B2-A08FA3BD81F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16C9083-2D51-4F57-B20C-B359B88A36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8B42-40AF-A6B2-A08FA3BD81F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F68C27E-CCD1-424E-BE0D-D744C8C612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8B42-40AF-A6B2-A08FA3BD81F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BFF110D-EBA1-481D-BBE7-2AE5BC0ECD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8B42-40AF-A6B2-A08FA3BD81F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5D73B2D-24DC-481B-A9D8-C54D81874E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8B42-40AF-A6B2-A08FA3BD81F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FF7A068-F9C5-48EE-89BD-22D278C9D9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8B42-40AF-A6B2-A08FA3BD81F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ADFDEDFF-B13F-47E7-AC95-C57E4F3956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8B42-40AF-A6B2-A08FA3BD81F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9EF791A4-2D2A-4EA1-95E8-AA95E3CC2C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8B42-40AF-A6B2-A08FA3BD81F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CD51705-E983-4EF1-BC4C-971E44ABA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8B42-40AF-A6B2-A08FA3BD81F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47DB8EDB-4E39-4D6B-B3D1-5B673C6E4D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8B42-40AF-A6B2-A08FA3BD81FA}"/>
                </c:ext>
              </c:extLst>
            </c:dLbl>
            <c:dLbl>
              <c:idx val="31"/>
              <c:layout>
                <c:manualLayout>
                  <c:x val="-1.2708379445847759E-2"/>
                  <c:y val="4.6475603144458802E-3"/>
                </c:manualLayout>
              </c:layout>
              <c:tx>
                <c:rich>
                  <a:bodyPr/>
                  <a:lstStyle/>
                  <a:p>
                    <a:fld id="{221DF381-7227-4FC8-B9FE-C75FCE8027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8B42-40AF-A6B2-A08FA3BD81FA}"/>
                </c:ext>
              </c:extLst>
            </c:dLbl>
            <c:dLbl>
              <c:idx val="32"/>
              <c:layout>
                <c:manualLayout>
                  <c:x val="-6.4119210301822284E-3"/>
                  <c:y val="0"/>
                </c:manualLayout>
              </c:layout>
              <c:tx>
                <c:rich>
                  <a:bodyPr/>
                  <a:lstStyle/>
                  <a:p>
                    <a:fld id="{EA1489F1-0B41-4ECA-BF16-97D3FCC9D8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8B42-40AF-A6B2-A08FA3BD81F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D1EACC51-8D89-43A9-AEE4-540DFE3299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8B42-40AF-A6B2-A08FA3BD81F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9AE430F6-30FE-4800-8480-66B11967E6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8B42-40AF-A6B2-A08FA3BD81F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7FBA3E87-D2E4-4814-BD6A-C5753D78C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8B42-40AF-A6B2-A08FA3BD81F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B63587E-3FAE-4D40-8AA0-56C7CC3CC7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FE-495A-AAC9-E4007C86E5C0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A0CAFE8-331B-4ED8-9873-F39E8C0C70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C8-4741-B70D-6E11E7253809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1838FA96-416A-40FD-AB62-A0E150BE0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2BA-4714-AB09-2DF8F110CA24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A506794C-666D-4EEC-9922-3E95BBB06A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D0B-41B7-ABCD-8FFE613A400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160E6A29-CC4B-42D5-8378-2BD36AAAD6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317-405A-B271-17E5AF0F2281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CAFE2315-1372-4C90-BEE6-8A0167FD9C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605-46A4-A0AA-D72FE7DC8D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3BF-44C5-AF29-EA9FC046F6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Vảy rửa nóng-chai B1'!$C$68:$AS$68</c:f>
              <c:strCache>
                <c:ptCount val="43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  <c:pt idx="35">
                  <c:v> 12 </c:v>
                </c:pt>
                <c:pt idx="36">
                  <c:v>T1.26</c:v>
                </c:pt>
                <c:pt idx="37">
                  <c:v>2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</c:strCache>
            </c:strRef>
          </c:cat>
          <c:val>
            <c:numRef>
              <c:f>'Chênh lệch Vảy rửa nóng-chai B1'!$C$89:$AS$89</c:f>
              <c:numCache>
                <c:formatCode>_(* #,##0_);_(* \(#,##0\);_(* "-"??_);_(@_)</c:formatCode>
                <c:ptCount val="43"/>
                <c:pt idx="0">
                  <c:v>15962.971567094279</c:v>
                </c:pt>
                <c:pt idx="1">
                  <c:v>15991.041133726692</c:v>
                </c:pt>
                <c:pt idx="2">
                  <c:v>16499.775304784533</c:v>
                </c:pt>
                <c:pt idx="3">
                  <c:v>16479.349023933224</c:v>
                </c:pt>
                <c:pt idx="4">
                  <c:v>16464.491869773628</c:v>
                </c:pt>
                <c:pt idx="5">
                  <c:v>15518.491344471735</c:v>
                </c:pt>
                <c:pt idx="6">
                  <c:v>15200.183337398892</c:v>
                </c:pt>
                <c:pt idx="7">
                  <c:v>15238.681808385345</c:v>
                </c:pt>
                <c:pt idx="8">
                  <c:v>15755.730685370494</c:v>
                </c:pt>
                <c:pt idx="9">
                  <c:v>16574.136120644482</c:v>
                </c:pt>
                <c:pt idx="10">
                  <c:v>16461.359866876726</c:v>
                </c:pt>
                <c:pt idx="11">
                  <c:v>16437.596545951594</c:v>
                </c:pt>
                <c:pt idx="12">
                  <c:v>16831.445652138114</c:v>
                </c:pt>
                <c:pt idx="13">
                  <c:v>17242.225219815729</c:v>
                </c:pt>
                <c:pt idx="14">
                  <c:v>17591.803409291693</c:v>
                </c:pt>
                <c:pt idx="15">
                  <c:v>18130.896776835834</c:v>
                </c:pt>
                <c:pt idx="16">
                  <c:v>18437.501684846771</c:v>
                </c:pt>
                <c:pt idx="17">
                  <c:v>18289.550255725895</c:v>
                </c:pt>
                <c:pt idx="18">
                  <c:v>16504.867983889406</c:v>
                </c:pt>
                <c:pt idx="19">
                  <c:v>16035.879599220007</c:v>
                </c:pt>
                <c:pt idx="20">
                  <c:v>18114.641735159312</c:v>
                </c:pt>
                <c:pt idx="21">
                  <c:v>17654.751578917032</c:v>
                </c:pt>
                <c:pt idx="22">
                  <c:v>17921.837911074075</c:v>
                </c:pt>
                <c:pt idx="23">
                  <c:v>17929.958331507616</c:v>
                </c:pt>
                <c:pt idx="24">
                  <c:v>17891.684767765066</c:v>
                </c:pt>
                <c:pt idx="25">
                  <c:v>18321.26009825198</c:v>
                </c:pt>
                <c:pt idx="26">
                  <c:v>18904.133455936128</c:v>
                </c:pt>
                <c:pt idx="27">
                  <c:v>19333.3823049122</c:v>
                </c:pt>
                <c:pt idx="28">
                  <c:v>19067.582367574942</c:v>
                </c:pt>
                <c:pt idx="29">
                  <c:v>19427.921577533518</c:v>
                </c:pt>
                <c:pt idx="30">
                  <c:v>19465.385852097563</c:v>
                </c:pt>
                <c:pt idx="31">
                  <c:v>18688.635608994926</c:v>
                </c:pt>
                <c:pt idx="32">
                  <c:v>16052.572792045343</c:v>
                </c:pt>
                <c:pt idx="33">
                  <c:v>15408.184962339303</c:v>
                </c:pt>
                <c:pt idx="34">
                  <c:v>15435.222582561388</c:v>
                </c:pt>
                <c:pt idx="35">
                  <c:v>15455.463643820985</c:v>
                </c:pt>
                <c:pt idx="36">
                  <c:v>15658.947816768163</c:v>
                </c:pt>
                <c:pt idx="37">
                  <c:v>15592.600634574745</c:v>
                </c:pt>
                <c:pt idx="38">
                  <c:v>15681.540689133537</c:v>
                </c:pt>
                <c:pt idx="39">
                  <c:v>16196.895975408712</c:v>
                </c:pt>
                <c:pt idx="40">
                  <c:v>17350.980323918557</c:v>
                </c:pt>
                <c:pt idx="41">
                  <c:v>17746.906831092616</c:v>
                </c:pt>
                <c:pt idx="42">
                  <c:v>17369.42609647943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'Chênh lệch Vảy rửa nóng-chai B1'!$C$92:$AR$92</c15:f>
                <c15:dlblRangeCache>
                  <c:ptCount val="42"/>
                  <c:pt idx="0">
                    <c:v>20%</c:v>
                  </c:pt>
                  <c:pt idx="1">
                    <c:v>23%</c:v>
                  </c:pt>
                  <c:pt idx="2">
                    <c:v>20%</c:v>
                  </c:pt>
                  <c:pt idx="3">
                    <c:v>20%</c:v>
                  </c:pt>
                  <c:pt idx="4">
                    <c:v>21%</c:v>
                  </c:pt>
                  <c:pt idx="5">
                    <c:v>24%</c:v>
                  </c:pt>
                  <c:pt idx="6">
                    <c:v>11%</c:v>
                  </c:pt>
                  <c:pt idx="7">
                    <c:v>11%</c:v>
                  </c:pt>
                  <c:pt idx="8">
                    <c:v>10%</c:v>
                  </c:pt>
                  <c:pt idx="9">
                    <c:v>5%</c:v>
                  </c:pt>
                  <c:pt idx="10">
                    <c:v>13%</c:v>
                  </c:pt>
                  <c:pt idx="11">
                    <c:v>14%</c:v>
                  </c:pt>
                  <c:pt idx="12">
                    <c:v>16%</c:v>
                  </c:pt>
                  <c:pt idx="13">
                    <c:v>18%</c:v>
                  </c:pt>
                  <c:pt idx="14">
                    <c:v>22%</c:v>
                  </c:pt>
                  <c:pt idx="15">
                    <c:v>18%</c:v>
                  </c:pt>
                  <c:pt idx="16">
                    <c:v>17%</c:v>
                  </c:pt>
                  <c:pt idx="17">
                    <c:v>18%</c:v>
                  </c:pt>
                  <c:pt idx="18">
                    <c:v>20%</c:v>
                  </c:pt>
                  <c:pt idx="19">
                    <c:v>29%</c:v>
                  </c:pt>
                  <c:pt idx="20">
                    <c:v>6%</c:v>
                  </c:pt>
                  <c:pt idx="21">
                    <c:v>8%</c:v>
                  </c:pt>
                  <c:pt idx="22">
                    <c:v>7%</c:v>
                  </c:pt>
                  <c:pt idx="23">
                    <c:v>7%</c:v>
                  </c:pt>
                  <c:pt idx="24">
                    <c:v>6%</c:v>
                  </c:pt>
                  <c:pt idx="25">
                    <c:v>8%</c:v>
                  </c:pt>
                  <c:pt idx="26">
                    <c:v>7%</c:v>
                  </c:pt>
                  <c:pt idx="27">
                    <c:v>10%</c:v>
                  </c:pt>
                  <c:pt idx="28">
                    <c:v>5%</c:v>
                  </c:pt>
                  <c:pt idx="29">
                    <c:v>10%</c:v>
                  </c:pt>
                  <c:pt idx="30">
                    <c:v>9%</c:v>
                  </c:pt>
                  <c:pt idx="31">
                    <c:v>7%</c:v>
                  </c:pt>
                  <c:pt idx="32">
                    <c:v>9%</c:v>
                  </c:pt>
                  <c:pt idx="33">
                    <c:v>9%</c:v>
                  </c:pt>
                  <c:pt idx="34">
                    <c:v>8%</c:v>
                  </c:pt>
                  <c:pt idx="35">
                    <c:v>8%</c:v>
                  </c:pt>
                  <c:pt idx="36">
                    <c:v>5%</c:v>
                  </c:pt>
                  <c:pt idx="37">
                    <c:v>5%</c:v>
                  </c:pt>
                  <c:pt idx="38">
                    <c:v>7%</c:v>
                  </c:pt>
                  <c:pt idx="39">
                    <c:v>13%</c:v>
                  </c:pt>
                  <c:pt idx="40">
                    <c:v>10%</c:v>
                  </c:pt>
                  <c:pt idx="41">
                    <c:v>13%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E-8B42-40AF-A6B2-A08FA3BD8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6350">
              <a:solidFill>
                <a:schemeClr val="bg1">
                  <a:lumMod val="75000"/>
                </a:schemeClr>
              </a:solidFill>
              <a:prstDash val="sysDot"/>
            </a:ln>
            <a:effectLst/>
          </c:spPr>
        </c:hiLowLines>
        <c:marker val="1"/>
        <c:smooth val="0"/>
        <c:axId val="696243439"/>
        <c:axId val="696236239"/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12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92660235501867394"/>
          <c:y val="0.14474607029563055"/>
          <c:w val="7.2144142602528522E-2"/>
          <c:h val="0.59430732413421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2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2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GIỮA </a:t>
            </a:r>
            <a:r>
              <a:rPr lang="en-US" sz="22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TUYẾN XÔ</a:t>
            </a:r>
            <a:r>
              <a:rPr lang="en-US" sz="22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VÀ </a:t>
            </a:r>
            <a:r>
              <a:rPr lang="en-US" sz="22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B0</a:t>
            </a:r>
            <a:r>
              <a:rPr lang="en-US" sz="22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CÁC NĂM 2023-2024-2025</a:t>
            </a:r>
          </a:p>
        </c:rich>
      </c:tx>
      <c:layout>
        <c:manualLayout>
          <c:xMode val="edge"/>
          <c:yMode val="edge"/>
          <c:x val="0.10501352155140606"/>
          <c:y val="2.8857725296572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2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438973031711747E-2"/>
          <c:y val="0.15643262078752332"/>
          <c:w val="0.83038000060351136"/>
          <c:h val="0.73337131305145165"/>
        </c:manualLayout>
      </c:layout>
      <c:areaChart>
        <c:grouping val="standard"/>
        <c:varyColors val="0"/>
        <c:ser>
          <c:idx val="0"/>
          <c:order val="0"/>
          <c:tx>
            <c:strRef>
              <c:f>'Chênh lệch Tuyển xô &amp; B0'!$A$60</c:f>
              <c:strCache>
                <c:ptCount val="1"/>
                <c:pt idx="0">
                  <c:v>Tuyển xô</c:v>
                </c:pt>
              </c:strCache>
            </c:strRef>
          </c:tx>
          <c:spPr>
            <a:solidFill>
              <a:srgbClr val="FFF2CC"/>
            </a:solidFill>
            <a:ln w="44450" cap="flat" cmpd="sng" algn="ctr">
              <a:noFill/>
              <a:round/>
            </a:ln>
            <a:effectLst/>
          </c:spPr>
          <c:val>
            <c:numRef>
              <c:f>'Chênh lệch Tuyển xô &amp; B0'!$C$60:$AD$60</c:f>
              <c:numCache>
                <c:formatCode>#,##0_ ;\-#,##0\ </c:formatCode>
                <c:ptCount val="28"/>
                <c:pt idx="12">
                  <c:v>15000</c:v>
                </c:pt>
                <c:pt idx="13">
                  <c:v>15000</c:v>
                </c:pt>
                <c:pt idx="14">
                  <c:v>14557.882310534378</c:v>
                </c:pt>
                <c:pt idx="15" formatCode="_(* #,##0_);_(* \(#,##0\);_(* &quot;-&quot;??_);_(@_)">
                  <c:v>15919.649121937315</c:v>
                </c:pt>
                <c:pt idx="17" formatCode="_(* #,##0_);_(* \(#,##0\);_(* &quot;-&quot;??_);_(@_)">
                  <c:v>15727.328450389497</c:v>
                </c:pt>
                <c:pt idx="18" formatCode="_(* #,##0_);_(* \(#,##0\);_(* &quot;-&quot;??_);_(@_)">
                  <c:v>14000</c:v>
                </c:pt>
                <c:pt idx="19" formatCode="_(* #,##0_);_(* \(#,##0\);_(* &quot;-&quot;??_);_(@_)">
                  <c:v>13800</c:v>
                </c:pt>
                <c:pt idx="24" formatCode="_(* #,##0_);_(* \(#,##0\);_(* &quot;-&quot;??_);_(@_)">
                  <c:v>15501.697348992833</c:v>
                </c:pt>
                <c:pt idx="25" formatCode="_(* #,##0_);_(* \(#,##0\);_(* &quot;-&quot;??_);_(@_)">
                  <c:v>15783.828663081424</c:v>
                </c:pt>
                <c:pt idx="26" formatCode="_(* #,##0_);_(* \(#,##0\);_(* &quot;-&quot;??_);_(@_)">
                  <c:v>16040.037754489653</c:v>
                </c:pt>
                <c:pt idx="27" formatCode="_(* #,##0_);_(* \(#,##0\);_(* &quot;-&quot;??_);_(@_)">
                  <c:v>16272.465661456939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DD-4C9D-A355-A5B1FC979F90}"/>
            </c:ext>
          </c:extLst>
        </c:ser>
        <c:ser>
          <c:idx val="1"/>
          <c:order val="1"/>
          <c:tx>
            <c:strRef>
              <c:f>'Chênh lệch Tuyển xô &amp; B0'!$B$57</c:f>
              <c:strCache>
                <c:ptCount val="1"/>
                <c:pt idx="0">
                  <c:v>Chai B0</c:v>
                </c:pt>
              </c:strCache>
            </c:strRef>
          </c:tx>
          <c:spPr>
            <a:solidFill>
              <a:schemeClr val="bg1"/>
            </a:solidFill>
            <a:ln w="50800" cap="flat" cmpd="sng" algn="ctr">
              <a:noFill/>
              <a:round/>
            </a:ln>
            <a:effectLst/>
          </c:spPr>
          <c:cat>
            <c:strRef>
              <c:f>'Chênh lệch Tuyển xô &amp; B0'!$C$56:$AD$56</c:f>
              <c:strCache>
                <c:ptCount val="28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 T1.25 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</c:strCache>
            </c:strRef>
          </c:cat>
          <c:val>
            <c:numRef>
              <c:f>'Chênh lệch Tuyển xô &amp; B0'!$C$57:$AD$57</c:f>
              <c:numCache>
                <c:formatCode>#,##0_ ;\-#,##0\ </c:formatCode>
                <c:ptCount val="28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 formatCode="_(* #,##0_);_(* \(#,##0\);_(* &quot;-&quot;??_);_(@_)">
                  <c:v>12500</c:v>
                </c:pt>
                <c:pt idx="16" formatCode="_(* #,##0_);_(* \(#,##0\);_(* &quot;-&quot;??_);_(@_)">
                  <c:v>13000</c:v>
                </c:pt>
                <c:pt idx="17" formatCode="_(* #,##0_);_(* \(#,##0\);_(* &quot;-&quot;??_);_(@_)">
                  <c:v>13000</c:v>
                </c:pt>
                <c:pt idx="18" formatCode="_(* #,##0_);_(* \(#,##0\);_(* &quot;-&quot;??_);_(@_)">
                  <c:v>11500</c:v>
                </c:pt>
                <c:pt idx="19" formatCode="_(* #,##0_);_(* \(#,##0\);_(* &quot;-&quot;??_);_(@_)">
                  <c:v>11449.41</c:v>
                </c:pt>
                <c:pt idx="20" formatCode="_(* #,##0_);_(* \(#,##0\);_(* &quot;-&quot;??_);_(@_)">
                  <c:v>11668.66</c:v>
                </c:pt>
                <c:pt idx="21" formatCode="_(* #,##0_);_(* \(#,##0\);_(* &quot;-&quot;??_);_(@_)">
                  <c:v>11469.02</c:v>
                </c:pt>
                <c:pt idx="22" formatCode="_(* #,##0_);_(* \(#,##0\);_(* &quot;-&quot;??_);_(@_)">
                  <c:v>12047.76</c:v>
                </c:pt>
                <c:pt idx="23" formatCode="_(* #,##0_);_(* \(#,##0\);_(* &quot;-&quot;??_);_(@_)">
                  <c:v>11779</c:v>
                </c:pt>
                <c:pt idx="24" formatCode="_(* #,##0_);_(* \(#,##0\);_(* &quot;-&quot;??_);_(@_)">
                  <c:v>12089.892444643825</c:v>
                </c:pt>
                <c:pt idx="25" formatCode="_(* #,##0_);_(* \(#,##0\);_(* &quot;-&quot;??_);_(@_)">
                  <c:v>12125.1402204693</c:v>
                </c:pt>
                <c:pt idx="26" formatCode="_(* #,##0_);_(* \(#,##0\);_(* &quot;-&quot;??_);_(@_)">
                  <c:v>12552.367759875062</c:v>
                </c:pt>
                <c:pt idx="27" formatCode="_(* #,##0_);_(* \(#,##0\);_(* &quot;-&quot;??_);_(@_)">
                  <c:v>13500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DD-4C9D-A355-A5B1FC979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6243439"/>
        <c:axId val="696236239"/>
        <c:extLst>
          <c:ext xmlns:c15="http://schemas.microsoft.com/office/drawing/2012/chart" uri="{02D57815-91ED-43cb-92C2-25804820EDAC}">
            <c15:filteredAreaSeries>
              <c15:ser>
                <c:idx val="12"/>
                <c:order val="2"/>
                <c:tx>
                  <c:strRef>
                    <c:extLst>
                      <c:ext uri="{02D57815-91ED-43cb-92C2-25804820EDAC}">
                        <c15:formulaRef>
                          <c15:sqref>'Chênh lệch Tuyển xô &amp; B0'!$B$69</c15:sqref>
                        </c15:formulaRef>
                      </c:ext>
                    </c:extLst>
                    <c:strCache>
                      <c:ptCount val="1"/>
                      <c:pt idx="0">
                        <c:v>Vảy PET-A5.2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80000"/>
                          <a:lumOff val="2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1">
                          <a:lumMod val="80000"/>
                          <a:lumOff val="2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1">
                          <a:lumMod val="80000"/>
                          <a:lumOff val="2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1">
                        <a:lumMod val="80000"/>
                        <a:lumOff val="20000"/>
                        <a:shade val="95000"/>
                      </a:schemeClr>
                    </a:solidFill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'Chênh lệch Tuyển xô &amp; B0'!$C$56:$AD$56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'Chênh lệch Tuyển xô &amp; B0'!$C$69:$Q$69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16955.378703445713</c:v>
                      </c:pt>
                      <c:pt idx="1">
                        <c:v>17082.559186604507</c:v>
                      </c:pt>
                      <c:pt idx="2">
                        <c:v>17500</c:v>
                      </c:pt>
                      <c:pt idx="3">
                        <c:v>17500</c:v>
                      </c:pt>
                      <c:pt idx="4">
                        <c:v>17500</c:v>
                      </c:pt>
                      <c:pt idx="5">
                        <c:v>16603.494647053703</c:v>
                      </c:pt>
                      <c:pt idx="6">
                        <c:v>15500</c:v>
                      </c:pt>
                      <c:pt idx="7">
                        <c:v>15500</c:v>
                      </c:pt>
                      <c:pt idx="8">
                        <c:v>16000</c:v>
                      </c:pt>
                      <c:pt idx="9">
                        <c:v>16000</c:v>
                      </c:pt>
                      <c:pt idx="10">
                        <c:v>16726.574166052487</c:v>
                      </c:pt>
                      <c:pt idx="11">
                        <c:v>17000</c:v>
                      </c:pt>
                      <c:pt idx="12">
                        <c:v>17476.901785778588</c:v>
                      </c:pt>
                      <c:pt idx="13">
                        <c:v>18000</c:v>
                      </c:pt>
                      <c:pt idx="14">
                        <c:v>18430.84712917127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86DD-4C9D-A355-A5B1FC979F90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B0'!$B$59</c15:sqref>
                        </c15:formulaRef>
                      </c:ext>
                    </c:extLst>
                    <c:strCache>
                      <c:ptCount val="1"/>
                      <c:pt idx="0">
                        <c:v>Chai B1 KPL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4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4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4">
                        <a:shade val="95000"/>
                      </a:schemeClr>
                    </a:solidFill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B0'!$C$56:$AD$56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B0'!$C$59:$AD$59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19" formatCode="_(* #,##0_);_(* \(#,##0\);_(* &quot;-&quot;??_);_(@_)">
                        <c:v>16531.009620351346</c:v>
                      </c:pt>
                      <c:pt idx="20" formatCode="_(* #,##0_);_(* \(#,##0\);_(* &quot;-&quot;??_);_(@_)">
                        <c:v>15736.354964174043</c:v>
                      </c:pt>
                      <c:pt idx="21" formatCode="_(* #,##0_);_(* \(#,##0\);_(* &quot;-&quot;??_);_(@_)">
                        <c:v>15142.877524222948</c:v>
                      </c:pt>
                      <c:pt idx="22" formatCode="_(* #,##0_);_(* \(#,##0\);_(* &quot;-&quot;??_);_(@_)">
                        <c:v>15388.660011701764</c:v>
                      </c:pt>
                      <c:pt idx="23" formatCode="_(* #,##0_);_(* \(#,##0\);_(* &quot;-&quot;??_);_(@_)">
                        <c:v>15426.978928616752</c:v>
                      </c:pt>
                      <c:pt idx="24" formatCode="_(* #,##0_);_(* \(#,##0\);_(* &quot;-&quot;??_);_(@_)">
                        <c:v>15758.759798976707</c:v>
                      </c:pt>
                      <c:pt idx="25" formatCode="_(* #,##0_);_(* \(#,##0\);_(* &quot;-&quot;??_);_(@_)">
                        <c:v>16078.36418797298</c:v>
                      </c:pt>
                      <c:pt idx="26" formatCode="_(* #,##0_);_(* \(#,##0\);_(* &quot;-&quot;??_);_(@_)">
                        <c:v>16453.862940114985</c:v>
                      </c:pt>
                      <c:pt idx="27" formatCode="_(* #,##0_);_(* \(#,##0\);_(* &quot;-&quot;??_);_(@_)">
                        <c:v>16500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DD-4C9D-A355-A5B1FC979F90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B0'!$B$61</c15:sqref>
                        </c15:formulaRef>
                      </c:ext>
                    </c:extLst>
                    <c:strCache>
                      <c:ptCount val="1"/>
                      <c:pt idx="0">
                        <c:v>Chai B2.1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5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5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5">
                        <a:shade val="95000"/>
                      </a:schemeClr>
                    </a:solidFill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B0'!$C$56:$AD$56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B0'!$C$61:$Q$61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10500</c:v>
                      </c:pt>
                      <c:pt idx="1">
                        <c:v>10500</c:v>
                      </c:pt>
                      <c:pt idx="2">
                        <c:v>11000</c:v>
                      </c:pt>
                      <c:pt idx="3">
                        <c:v>11000</c:v>
                      </c:pt>
                      <c:pt idx="4">
                        <c:v>11000.245754121759</c:v>
                      </c:pt>
                      <c:pt idx="5">
                        <c:v>9980.5578196131446</c:v>
                      </c:pt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9394.7875672636728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6DD-4C9D-A355-A5B1FC979F90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B0'!$B$62</c15:sqref>
                        </c15:formulaRef>
                      </c:ext>
                    </c:extLst>
                    <c:strCache>
                      <c:ptCount val="1"/>
                      <c:pt idx="0">
                        <c:v>Chai B2.2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6"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6"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6">
                        <a:shade val="95000"/>
                      </a:schemeClr>
                    </a:solidFill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B0'!$C$56:$AD$56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B0'!$C$62:$AD$62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10">
                        <c:v>12500</c:v>
                      </c:pt>
                      <c:pt idx="11">
                        <c:v>12500</c:v>
                      </c:pt>
                      <c:pt idx="12">
                        <c:v>13000</c:v>
                      </c:pt>
                      <c:pt idx="13">
                        <c:v>13000</c:v>
                      </c:pt>
                      <c:pt idx="14">
                        <c:v>13000</c:v>
                      </c:pt>
                      <c:pt idx="15" formatCode="_(* #,##0_);_(* \(#,##0\);_(* &quot;-&quot;??_);_(@_)">
                        <c:v>13000</c:v>
                      </c:pt>
                      <c:pt idx="16" formatCode="_(* #,##0_);_(* \(#,##0\);_(* &quot;-&quot;??_);_(@_)">
                        <c:v>13500</c:v>
                      </c:pt>
                      <c:pt idx="17" formatCode="_(* #,##0_);_(* \(#,##0\);_(* &quot;-&quot;??_);_(@_)">
                        <c:v>15000</c:v>
                      </c:pt>
                      <c:pt idx="18" formatCode="_(* #,##0_);_(* \(#,##0\);_(* &quot;-&quot;??_);_(@_)">
                        <c:v>12000</c:v>
                      </c:pt>
                      <c:pt idx="19" formatCode="_(* #,##0_);_(* \(#,##0\);_(* &quot;-&quot;??_);_(@_)">
                        <c:v>11996.599943004825</c:v>
                      </c:pt>
                      <c:pt idx="20" formatCode="_(* #,##0_);_(* \(#,##0\);_(* &quot;-&quot;??_);_(@_)">
                        <c:v>14000</c:v>
                      </c:pt>
                      <c:pt idx="21" formatCode="_(* #,##0_);_(* \(#,##0\);_(* &quot;-&quot;??_);_(@_)">
                        <c:v>13700</c:v>
                      </c:pt>
                      <c:pt idx="22" formatCode="_(* #,##0_);_(* \(#,##0\);_(* &quot;-&quot;??_);_(@_)">
                        <c:v>13909.495533200905</c:v>
                      </c:pt>
                      <c:pt idx="23" formatCode="_(* #,##0_);_(* \(#,##0\);_(* &quot;-&quot;??_);_(@_)">
                        <c:v>13991.675615308621</c:v>
                      </c:pt>
                      <c:pt idx="24" formatCode="_(* #,##0_);_(* \(#,##0\);_(* &quot;-&quot;??_);_(@_)">
                        <c:v>15469.628043102301</c:v>
                      </c:pt>
                      <c:pt idx="25" formatCode="_(* #,##0_);_(* \(#,##0\);_(* &quot;-&quot;??_);_(@_)">
                        <c:v>16866.231983166756</c:v>
                      </c:pt>
                      <c:pt idx="26" formatCode="_(* #,##0_);_(* \(#,##0\);_(* &quot;-&quot;??_);_(@_)">
                        <c:v>17274.018343481202</c:v>
                      </c:pt>
                      <c:pt idx="27" formatCode="_(* #,##0_);_(* \(#,##0\);_(* &quot;-&quot;??_);_(@_)">
                        <c:v>18147.910956148586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6DD-4C9D-A355-A5B1FC979F90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B0'!$B$63</c15:sqref>
                        </c15:formulaRef>
                      </c:ext>
                    </c:extLst>
                    <c:strCache>
                      <c:ptCount val="1"/>
                      <c:pt idx="0">
                        <c:v>Chai B3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1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1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1">
                        <a:lumMod val="60000"/>
                        <a:shade val="95000"/>
                      </a:schemeClr>
                    </a:solidFill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B0'!$C$56:$AD$56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B0'!$C$63:$AD$63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0">
                        <c:v>14465.460942178455</c:v>
                      </c:pt>
                      <c:pt idx="1">
                        <c:v>14509.576053349499</c:v>
                      </c:pt>
                      <c:pt idx="2">
                        <c:v>15025.379353965638</c:v>
                      </c:pt>
                      <c:pt idx="3">
                        <c:v>14910.678301970647</c:v>
                      </c:pt>
                      <c:pt idx="4">
                        <c:v>14831.035909967355</c:v>
                      </c:pt>
                      <c:pt idx="5">
                        <c:v>14808.45006473676</c:v>
                      </c:pt>
                      <c:pt idx="6">
                        <c:v>14019.277042690601</c:v>
                      </c:pt>
                      <c:pt idx="7">
                        <c:v>14479.395488959201</c:v>
                      </c:pt>
                      <c:pt idx="8">
                        <c:v>14998.538825334661</c:v>
                      </c:pt>
                      <c:pt idx="9">
                        <c:v>14535.256313245962</c:v>
                      </c:pt>
                      <c:pt idx="10">
                        <c:v>14855.14784201781</c:v>
                      </c:pt>
                      <c:pt idx="11">
                        <c:v>15392.891160782321</c:v>
                      </c:pt>
                      <c:pt idx="12">
                        <c:v>15365.225970719288</c:v>
                      </c:pt>
                      <c:pt idx="13">
                        <c:v>15345.865349432857</c:v>
                      </c:pt>
                      <c:pt idx="14">
                        <c:v>15465.2092644124</c:v>
                      </c:pt>
                      <c:pt idx="15" formatCode="_(* #,##0_);_(* \(#,##0\);_(* &quot;-&quot;??_);_(@_)">
                        <c:v>16247.50430292599</c:v>
                      </c:pt>
                      <c:pt idx="16" formatCode="_(* #,##0_);_(* \(#,##0\);_(* &quot;-&quot;??_);_(@_)">
                        <c:v>16000</c:v>
                      </c:pt>
                      <c:pt idx="20" formatCode="_(* #,##0_);_(* \(#,##0\);_(* &quot;-&quot;??_);_(@_)">
                        <c:v>16000</c:v>
                      </c:pt>
                      <c:pt idx="21" formatCode="_(* #,##0_);_(* \(#,##0\);_(* &quot;-&quot;??_);_(@_)">
                        <c:v>16447.587409896623</c:v>
                      </c:pt>
                      <c:pt idx="22" formatCode="_(* #,##0_);_(* \(#,##0\);_(* &quot;-&quot;??_);_(@_)">
                        <c:v>16464.667351656819</c:v>
                      </c:pt>
                      <c:pt idx="23" formatCode="_(* #,##0_);_(* \(#,##0\);_(* &quot;-&quot;??_);_(@_)">
                        <c:v>16000</c:v>
                      </c:pt>
                      <c:pt idx="25" formatCode="_(* #,##0_);_(* \(#,##0\);_(* &quot;-&quot;??_);_(@_)">
                        <c:v>17008.321948860546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6DD-4C9D-A355-A5B1FC979F90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B0'!$B$64</c15:sqref>
                        </c15:formulaRef>
                      </c:ext>
                    </c:extLst>
                    <c:strCache>
                      <c:ptCount val="1"/>
                      <c:pt idx="0">
                        <c:v>Chai B4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2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2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2">
                        <a:lumMod val="60000"/>
                        <a:shade val="95000"/>
                      </a:schemeClr>
                    </a:solidFill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B0'!$C$56:$AD$56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B0'!$C$64:$Q$64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9594.9788263762857</c:v>
                      </c:pt>
                      <c:pt idx="9">
                        <c:v>10500</c:v>
                      </c:pt>
                      <c:pt idx="10">
                        <c:v>12341.137363910122</c:v>
                      </c:pt>
                      <c:pt idx="11">
                        <c:v>12441.933603836223</c:v>
                      </c:pt>
                      <c:pt idx="13">
                        <c:v>13000</c:v>
                      </c:pt>
                      <c:pt idx="14">
                        <c:v>12851.445001474491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6DD-4C9D-A355-A5B1FC979F90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B0'!$B$65</c15:sqref>
                        </c15:formulaRef>
                      </c:ext>
                    </c:extLst>
                    <c:strCache>
                      <c:ptCount val="1"/>
                      <c:pt idx="0">
                        <c:v>Chai B5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lumMod val="6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3">
                          <a:lumMod val="6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3">
                          <a:lumMod val="6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3">
                        <a:lumMod val="60000"/>
                        <a:shade val="95000"/>
                      </a:schemeClr>
                    </a:solidFill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B0'!$C$56:$AD$56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B0'!$C$65:$Q$65</c15:sqref>
                        </c15:formulaRef>
                      </c:ext>
                    </c:extLst>
                    <c:numCache>
                      <c:formatCode>#,##0_ ;\-#,##0\ </c:formatCode>
                      <c:ptCount val="15"/>
                      <c:pt idx="0">
                        <c:v>10563.824965132497</c:v>
                      </c:pt>
                      <c:pt idx="1">
                        <c:v>10507.26778217939</c:v>
                      </c:pt>
                      <c:pt idx="2">
                        <c:v>10891.883029655908</c:v>
                      </c:pt>
                      <c:pt idx="3">
                        <c:v>11017.156022207953</c:v>
                      </c:pt>
                      <c:pt idx="4">
                        <c:v>11015.531143914253</c:v>
                      </c:pt>
                      <c:pt idx="5">
                        <c:v>9991.5837104072398</c:v>
                      </c:pt>
                      <c:pt idx="6">
                        <c:v>9000</c:v>
                      </c:pt>
                      <c:pt idx="7">
                        <c:v>9000</c:v>
                      </c:pt>
                      <c:pt idx="8">
                        <c:v>9837.9698135543058</c:v>
                      </c:pt>
                      <c:pt idx="9">
                        <c:v>10500</c:v>
                      </c:pt>
                      <c:pt idx="10">
                        <c:v>12500</c:v>
                      </c:pt>
                      <c:pt idx="11">
                        <c:v>12500</c:v>
                      </c:pt>
                      <c:pt idx="12">
                        <c:v>13000</c:v>
                      </c:pt>
                      <c:pt idx="13">
                        <c:v>13000</c:v>
                      </c:pt>
                      <c:pt idx="14">
                        <c:v>13000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86DD-4C9D-A355-A5B1FC979F90}"/>
                  </c:ext>
                </c:extLst>
              </c15:ser>
            </c15:filteredAreaSeries>
            <c15:filteredAreaSeries>
              <c15:ser>
                <c:idx val="1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B0'!$B$76</c15:sqref>
                        </c15:formulaRef>
                      </c:ext>
                    </c:extLst>
                    <c:strCache>
                      <c:ptCount val="1"/>
                      <c:pt idx="0">
                        <c:v>Chai B7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lumMod val="80000"/>
                          <a:lumMod val="110000"/>
                          <a:satMod val="105000"/>
                          <a:tint val="67000"/>
                        </a:schemeClr>
                      </a:gs>
                      <a:gs pos="50000">
                        <a:schemeClr val="accent2">
                          <a:lumMod val="80000"/>
                          <a:lumMod val="105000"/>
                          <a:satMod val="103000"/>
                          <a:tint val="73000"/>
                        </a:schemeClr>
                      </a:gs>
                      <a:gs pos="100000">
                        <a:schemeClr val="accent2">
                          <a:lumMod val="80000"/>
                          <a:lumMod val="105000"/>
                          <a:satMod val="109000"/>
                          <a:tint val="81000"/>
                        </a:schemeClr>
                      </a:gs>
                    </a:gsLst>
                    <a:lin ang="5400000" scaled="0"/>
                  </a:gradFill>
                  <a:ln w="9525" cap="flat" cmpd="sng" algn="ctr">
                    <a:solidFill>
                      <a:schemeClr val="accent2">
                        <a:lumMod val="80000"/>
                        <a:shade val="95000"/>
                      </a:schemeClr>
                    </a:solidFill>
                    <a:round/>
                  </a:ln>
                  <a:effectLst/>
                </c:spP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B0'!$C$56:$AD$56</c15:sqref>
                        </c15:formulaRef>
                      </c:ext>
                    </c:extLst>
                    <c:strCache>
                      <c:ptCount val="28"/>
                      <c:pt idx="0">
                        <c:v>T1.23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T1.24</c:v>
                      </c:pt>
                      <c:pt idx="13">
                        <c:v>2</c:v>
                      </c:pt>
                      <c:pt idx="14">
                        <c:v>3</c:v>
                      </c:pt>
                      <c:pt idx="15">
                        <c:v> 4 </c:v>
                      </c:pt>
                      <c:pt idx="16">
                        <c:v> 5 </c:v>
                      </c:pt>
                      <c:pt idx="17">
                        <c:v> 6 </c:v>
                      </c:pt>
                      <c:pt idx="18">
                        <c:v> 7 </c:v>
                      </c:pt>
                      <c:pt idx="19">
                        <c:v> 8 </c:v>
                      </c:pt>
                      <c:pt idx="20">
                        <c:v> 9 </c:v>
                      </c:pt>
                      <c:pt idx="21">
                        <c:v> 10 </c:v>
                      </c:pt>
                      <c:pt idx="22">
                        <c:v> 11 </c:v>
                      </c:pt>
                      <c:pt idx="23">
                        <c:v> 12 </c:v>
                      </c:pt>
                      <c:pt idx="24">
                        <c:v> T1.25 </c:v>
                      </c:pt>
                      <c:pt idx="25">
                        <c:v> 2 </c:v>
                      </c:pt>
                      <c:pt idx="26">
                        <c:v> 3 </c:v>
                      </c:pt>
                      <c:pt idx="27">
                        <c:v> 4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'Chênh lệch Tuyển xô &amp; B0'!$C$76:$AD$76</c15:sqref>
                        </c15:formulaRef>
                      </c:ext>
                    </c:extLst>
                    <c:numCache>
                      <c:formatCode>#,##0_ ;\-#,##0\ </c:formatCode>
                      <c:ptCount val="28"/>
                      <c:pt idx="0">
                        <c:v>9355</c:v>
                      </c:pt>
                      <c:pt idx="1">
                        <c:v>9355</c:v>
                      </c:pt>
                      <c:pt idx="2">
                        <c:v>9355</c:v>
                      </c:pt>
                      <c:pt idx="3">
                        <c:v>9354.8387096774186</c:v>
                      </c:pt>
                      <c:pt idx="4">
                        <c:v>9354.8387096774186</c:v>
                      </c:pt>
                      <c:pt idx="5">
                        <c:v>9355</c:v>
                      </c:pt>
                      <c:pt idx="6">
                        <c:v>8548</c:v>
                      </c:pt>
                      <c:pt idx="7">
                        <c:v>8548</c:v>
                      </c:pt>
                      <c:pt idx="8">
                        <c:v>8548.3870967741932</c:v>
                      </c:pt>
                      <c:pt idx="9">
                        <c:v>8548.3870967741932</c:v>
                      </c:pt>
                      <c:pt idx="10">
                        <c:v>8548.3870967741932</c:v>
                      </c:pt>
                      <c:pt idx="11">
                        <c:v>8548.3870967741932</c:v>
                      </c:pt>
                      <c:pt idx="12">
                        <c:v>8548.3870967741932</c:v>
                      </c:pt>
                      <c:pt idx="13">
                        <c:v>8548.3870967741932</c:v>
                      </c:pt>
                      <c:pt idx="14">
                        <c:v>8548.3870967741932</c:v>
                      </c:pt>
                      <c:pt idx="15" formatCode="_(* #,##0_);_(* \(#,##0\);_(* &quot;-&quot;??_);_(@_)">
                        <c:v>8548.3870967741932</c:v>
                      </c:pt>
                      <c:pt idx="16" formatCode="_(* #,##0_);_(* \(#,##0\);_(* &quot;-&quot;??_);_(@_)">
                        <c:v>8548.3870967741932</c:v>
                      </c:pt>
                      <c:pt idx="17" formatCode="_(* #,##0_);_(* \(#,##0\);_(* &quot;-&quot;??_);_(@_)">
                        <c:v>8548.3870967741932</c:v>
                      </c:pt>
                      <c:pt idx="18" formatCode="_(* #,##0_);_(* \(#,##0\);_(* &quot;-&quot;??_);_(@_)">
                        <c:v>8548.3870967741932</c:v>
                      </c:pt>
                      <c:pt idx="19" formatCode="_(* #,##0_);_(* \(#,##0\);_(* &quot;-&quot;??_);_(@_)">
                        <c:v>8548.3870967741932</c:v>
                      </c:pt>
                      <c:pt idx="20" formatCode="_(* #,##0_);_(* \(#,##0\);_(* &quot;-&quot;??_);_(@_)">
                        <c:v>8548.3870967741932</c:v>
                      </c:pt>
                      <c:pt idx="21" formatCode="_(* #,##0_);_(* \(#,##0\);_(* &quot;-&quot;??_);_(@_)">
                        <c:v>6977.6716347192269</c:v>
                      </c:pt>
                      <c:pt idx="22" formatCode="_(* #,##0_);_(* \(#,##0\);_(* &quot;-&quot;??_);_(@_)">
                        <c:v>6742.424242424242</c:v>
                      </c:pt>
                      <c:pt idx="23" formatCode="_(* #,##0_);_(* \(#,##0\);_(* &quot;-&quot;??_);_(@_)">
                        <c:v>6742.424242424242</c:v>
                      </c:pt>
                      <c:pt idx="24" formatCode="_(* #,##0_);_(* \(#,##0\);_(* &quot;-&quot;??_);_(@_)">
                        <c:v>6742.424242424242</c:v>
                      </c:pt>
                      <c:pt idx="25" formatCode="_(* #,##0_);_(* \(#,##0\);_(* &quot;-&quot;??_);_(@_)">
                        <c:v>6742.424242424242</c:v>
                      </c:pt>
                      <c:pt idx="26" formatCode="_(* #,##0_);_(* \(#,##0\);_(* &quot;-&quot;??_);_(@_)">
                        <c:v>6742.424242424242</c:v>
                      </c:pt>
                      <c:pt idx="27" formatCode="_(* #,##0_);_(* \(#,##0\);_(* &quot;-&quot;??_);_(@_)">
                        <c:v>6742.424242424242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86DD-4C9D-A355-A5B1FC979F90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2"/>
          <c:order val="10"/>
          <c:tx>
            <c:strRef>
              <c:f>'Chênh lệch Tuyển xô &amp; B0'!$B$78</c:f>
              <c:strCache>
                <c:ptCount val="1"/>
                <c:pt idx="0">
                  <c:v>Chai B0</c:v>
                </c:pt>
              </c:strCache>
            </c:strRef>
          </c:tx>
          <c:spPr>
            <a:ln w="44450" cap="rnd" cmpd="sng" algn="ctr">
              <a:solidFill>
                <a:srgbClr val="639D6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1.579973371467568E-2"/>
                  <c:y val="3.58267716535433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639D69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4516341345906872E-2"/>
                      <c:h val="2.283464566929133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F56-489A-9EFC-DE4845E44C71}"/>
                </c:ext>
              </c:extLst>
            </c:dLbl>
            <c:dLbl>
              <c:idx val="3"/>
              <c:layout>
                <c:manualLayout>
                  <c:x val="-2.6494938075379219E-2"/>
                  <c:y val="2.3228346456692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56-489A-9EFC-DE4845E44C71}"/>
                </c:ext>
              </c:extLst>
            </c:dLbl>
            <c:dLbl>
              <c:idx val="9"/>
              <c:layout>
                <c:manualLayout>
                  <c:x val="-7.0491119650091501E-3"/>
                  <c:y val="2.007874015748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56-489A-9EFC-DE4845E44C7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56-489A-9EFC-DE4845E44C71}"/>
                </c:ext>
              </c:extLst>
            </c:dLbl>
            <c:dLbl>
              <c:idx val="11"/>
              <c:layout>
                <c:manualLayout>
                  <c:x val="-3.2328685908490237E-2"/>
                  <c:y val="2.00787401574803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56-489A-9EFC-DE4845E44C71}"/>
                </c:ext>
              </c:extLst>
            </c:dLbl>
            <c:dLbl>
              <c:idx val="12"/>
              <c:layout>
                <c:manualLayout>
                  <c:x val="-1.2153641318981294E-3"/>
                  <c:y val="2.16535433070866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548-4006-A0ED-A5321EB14CF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548-4006-A0ED-A5321EB14CFC}"/>
                </c:ext>
              </c:extLst>
            </c:dLbl>
            <c:dLbl>
              <c:idx val="15"/>
              <c:layout>
                <c:manualLayout>
                  <c:x val="-1.5070515235536803E-2"/>
                  <c:y val="3.58267716535432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56-489A-9EFC-DE4845E44C71}"/>
                </c:ext>
              </c:extLst>
            </c:dLbl>
            <c:dLbl>
              <c:idx val="16"/>
              <c:layout>
                <c:manualLayout>
                  <c:x val="-1.1181350013462861E-2"/>
                  <c:y val="2.48031496062992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56-489A-9EFC-DE4845E44C7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56-489A-9EFC-DE4845E44C71}"/>
                </c:ext>
              </c:extLst>
            </c:dLbl>
            <c:dLbl>
              <c:idx val="18"/>
              <c:layout>
                <c:manualLayout>
                  <c:x val="-7.2921847913889181E-3"/>
                  <c:y val="2.79527559055118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56-489A-9EFC-DE4845E44C7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56-489A-9EFC-DE4845E44C71}"/>
                </c:ext>
              </c:extLst>
            </c:dLbl>
            <c:dLbl>
              <c:idx val="27"/>
              <c:layout>
                <c:manualLayout>
                  <c:x val="-1.3125932624499796E-2"/>
                  <c:y val="3.42519685039370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56-489A-9EFC-DE4845E44C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639D6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'Chênh lệch Tuyển xô &amp; B0'!$C$78:$AD$78</c:f>
              <c:numCache>
                <c:formatCode>#,##0_ ;\-#,##0\ </c:formatCode>
                <c:ptCount val="28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 formatCode="_(* #,##0_);_(* \(#,##0\);_(* &quot;-&quot;??_);_(@_)">
                  <c:v>12500</c:v>
                </c:pt>
                <c:pt idx="16" formatCode="_(* #,##0_);_(* \(#,##0\);_(* &quot;-&quot;??_);_(@_)">
                  <c:v>13000</c:v>
                </c:pt>
                <c:pt idx="17" formatCode="_(* #,##0_);_(* \(#,##0\);_(* &quot;-&quot;??_);_(@_)">
                  <c:v>13000</c:v>
                </c:pt>
                <c:pt idx="18" formatCode="_(* #,##0_);_(* \(#,##0\);_(* &quot;-&quot;??_);_(@_)">
                  <c:v>11500</c:v>
                </c:pt>
                <c:pt idx="19" formatCode="_(* #,##0_);_(* \(#,##0\);_(* &quot;-&quot;??_);_(@_)">
                  <c:v>11449.41</c:v>
                </c:pt>
                <c:pt idx="20" formatCode="_(* #,##0_);_(* \(#,##0\);_(* &quot;-&quot;??_);_(@_)">
                  <c:v>11668.66</c:v>
                </c:pt>
                <c:pt idx="21" formatCode="_(* #,##0_);_(* \(#,##0\);_(* &quot;-&quot;??_);_(@_)">
                  <c:v>11469.02</c:v>
                </c:pt>
                <c:pt idx="22" formatCode="_(* #,##0_);_(* \(#,##0\);_(* &quot;-&quot;??_);_(@_)">
                  <c:v>12047.76</c:v>
                </c:pt>
                <c:pt idx="23" formatCode="_(* #,##0_);_(* \(#,##0\);_(* &quot;-&quot;??_);_(@_)">
                  <c:v>11779</c:v>
                </c:pt>
                <c:pt idx="24" formatCode="_(* #,##0_);_(* \(#,##0\);_(* &quot;-&quot;??_);_(@_)">
                  <c:v>12089.892444643825</c:v>
                </c:pt>
                <c:pt idx="25" formatCode="_(* #,##0_);_(* \(#,##0\);_(* &quot;-&quot;??_);_(@_)">
                  <c:v>12125.1402204693</c:v>
                </c:pt>
                <c:pt idx="26" formatCode="_(* #,##0_);_(* \(#,##0\);_(* &quot;-&quot;??_);_(@_)">
                  <c:v>12552.367759875062</c:v>
                </c:pt>
                <c:pt idx="27" formatCode="_(* #,##0_);_(* \(#,##0\);_(* &quot;-&quot;??_);_(@_)">
                  <c:v>13500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A0-4231-AA2A-69CFD0DFE7F6}"/>
            </c:ext>
          </c:extLst>
        </c:ser>
        <c:ser>
          <c:idx val="9"/>
          <c:order val="11"/>
          <c:tx>
            <c:strRef>
              <c:f>'Chênh lệch Tuyển xô &amp; B0'!$B$79</c:f>
              <c:strCache>
                <c:ptCount val="1"/>
                <c:pt idx="0">
                  <c:v>Tuyến xô</c:v>
                </c:pt>
              </c:strCache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'Chênh lệch Tuyển xô &amp; B0'!$C$79:$AD$79</c:f>
              <c:numCache>
                <c:formatCode>#,##0_ ;\-#,##0\ </c:formatCode>
                <c:ptCount val="28"/>
                <c:pt idx="24" formatCode="_(* #,##0_);_(* \(#,##0\);_(* &quot;-&quot;??_);_(@_)">
                  <c:v>15391.180174572615</c:v>
                </c:pt>
                <c:pt idx="25" formatCode="_(* #,##0_);_(* \(#,##0\);_(* &quot;-&quot;??_);_(@_)">
                  <c:v>15570.497125494956</c:v>
                </c:pt>
                <c:pt idx="26" formatCode="_(* #,##0_);_(* \(#,##0\);_(* &quot;-&quot;??_);_(@_)">
                  <c:v>16077.80605131712</c:v>
                </c:pt>
                <c:pt idx="27" formatCode="_(* #,##0_);_(* \(#,##0\);_(* &quot;-&quot;??_);_(@_)">
                  <c:v>16000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A0-4231-AA2A-69CFD0DFE7F6}"/>
            </c:ext>
          </c:extLst>
        </c:ser>
        <c:ser>
          <c:idx val="10"/>
          <c:order val="12"/>
          <c:tx>
            <c:strRef>
              <c:f>'Chênh lệch Tuyển xô &amp; B0'!$B$77</c:f>
              <c:strCache>
                <c:ptCount val="1"/>
                <c:pt idx="0">
                  <c:v>CL B0-Tuyến Xô-Line</c:v>
                </c:pt>
              </c:strCache>
            </c:strRef>
          </c:tx>
          <c:spPr>
            <a:ln w="22225" cap="rnd" cmpd="sng" algn="ctr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41A0-4231-AA2A-69CFD0DFE7F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1A0-4231-AA2A-69CFD0DFE7F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1A0-4231-AA2A-69CFD0DFE7F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1A0-4231-AA2A-69CFD0DFE7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1A0-4231-AA2A-69CFD0DFE7F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1A0-4231-AA2A-69CFD0DFE7F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1A0-4231-AA2A-69CFD0DFE7F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1A0-4231-AA2A-69CFD0DFE7F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1A0-4231-AA2A-69CFD0DFE7F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1A0-4231-AA2A-69CFD0DFE7F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1A0-4231-AA2A-69CFD0DFE7F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1A0-4231-AA2A-69CFD0DFE7F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1A0-4231-AA2A-69CFD0DFE7F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1A0-4231-AA2A-69CFD0DFE7F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1A0-4231-AA2A-69CFD0DFE7F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1A0-4231-AA2A-69CFD0DFE7F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1A0-4231-AA2A-69CFD0DFE7F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1A0-4231-AA2A-69CFD0DFE7F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1A0-4231-AA2A-69CFD0DFE7F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1A0-4231-AA2A-69CFD0DFE7F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1A0-4231-AA2A-69CFD0DFE7F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1A0-4231-AA2A-69CFD0DFE7F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1A0-4231-AA2A-69CFD0DFE7F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1A0-4231-AA2A-69CFD0DFE7F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8579EC07-B3F6-4EDB-BA81-FA4866F707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1A0-4231-AA2A-69CFD0DFE7F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24A889FE-B02F-4F32-A0CB-C83462ECF6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1A0-4231-AA2A-69CFD0DFE7F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FC1C4F63-F677-474D-87DE-B2DE04AC10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1A0-4231-AA2A-69CFD0DFE7F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7810A6E-A2B8-46BD-B772-57646393B9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1A0-4231-AA2A-69CFD0DFE7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val>
            <c:numRef>
              <c:f>'Chênh lệch Tuyển xô &amp; B0'!$C$77:$AD$77</c:f>
              <c:numCache>
                <c:formatCode>#,##0_ ;\-#,##0\ </c:formatCode>
                <c:ptCount val="28"/>
                <c:pt idx="24" formatCode="_(* #,##0_);_(* \(#,##0\);_(* &quot;-&quot;??_);_(@_)">
                  <c:v>13740.53630960822</c:v>
                </c:pt>
                <c:pt idx="25" formatCode="_(* #,##0_);_(* \(#,##0\);_(* &quot;-&quot;??_);_(@_)">
                  <c:v>13847.818672982128</c:v>
                </c:pt>
                <c:pt idx="26" formatCode="_(* #,##0_);_(* \(#,##0\);_(* &quot;-&quot;??_);_(@_)">
                  <c:v>14315.08690559609</c:v>
                </c:pt>
                <c:pt idx="27" formatCode="_(* #,##0_);_(* \(#,##0\);_(* &quot;-&quot;??_);_(@_)">
                  <c:v>14750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'Chênh lệch Tuyển xô &amp; B0'!$C$80:$AD$80</c15:f>
                <c15:dlblRangeCache>
                  <c:ptCount val="28"/>
                  <c:pt idx="24">
                    <c:v>27%</c:v>
                  </c:pt>
                  <c:pt idx="25">
                    <c:v>28%</c:v>
                  </c:pt>
                  <c:pt idx="26">
                    <c:v>28%</c:v>
                  </c:pt>
                  <c:pt idx="27">
                    <c:v>19%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41A0-4231-AA2A-69CFD0DFE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6350">
              <a:solidFill>
                <a:schemeClr val="bg1">
                  <a:lumMod val="75000"/>
                </a:schemeClr>
              </a:solidFill>
              <a:prstDash val="sysDot"/>
            </a:ln>
            <a:effectLst/>
          </c:spPr>
        </c:hiLowLines>
        <c:marker val="1"/>
        <c:smooth val="0"/>
        <c:axId val="696243439"/>
        <c:axId val="696236239"/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spc="2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cap="none" spc="20" baseline="0">
                <a:solidFill>
                  <a:sysClr val="windowText" lastClr="000000">
                    <a:lumMod val="50000"/>
                    <a:lumOff val="50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VÙNG CHÊNH LỆCH GIÁ GIỮA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CHAI TUYỂN XÔ 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&amp; </a:t>
            </a:r>
            <a:r>
              <a:rPr lang="en-US" sz="2400" b="1" i="0" u="none" strike="noStrike" kern="1200" cap="none" spc="2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B0</a:t>
            </a:r>
            <a:r>
              <a:rPr lang="en-US" sz="2400" b="1" i="0" u="none" strike="noStrike" kern="1200" cap="none" spc="20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NĂM 2024-2025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cap="none" spc="2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884245941166283E-2"/>
          <c:y val="0.15597279875225989"/>
          <c:w val="0.88149313774777394"/>
          <c:h val="0.74907617281925343"/>
        </c:manualLayout>
      </c:layout>
      <c:areaChart>
        <c:grouping val="standard"/>
        <c:varyColors val="0"/>
        <c:ser>
          <c:idx val="12"/>
          <c:order val="4"/>
          <c:tx>
            <c:strRef>
              <c:f>'Chênh lệch chai B1-B0'!$B$62</c:f>
              <c:strCache>
                <c:ptCount val="1"/>
                <c:pt idx="0">
                  <c:v>Vảy PET-A5.2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80000"/>
                    <a:lumOff val="2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80000"/>
                    <a:lumOff val="2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lumMod val="80000"/>
                  <a:lumOff val="20000"/>
                  <a:shade val="95000"/>
                </a:schemeClr>
              </a:solidFill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B1-B0'!$C$49:$AK$49</c:f>
              <c:strCache>
                <c:ptCount val="35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</c:strCache>
              <c:extLst/>
            </c:strRef>
          </c:cat>
          <c:val>
            <c:numRef>
              <c:f>'Chênh lệch chai B1-B0'!$C$62:$Q$62</c:f>
              <c:extLst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810-4213-9049-4E1755EEE0D0}"/>
            </c:ext>
          </c:extLst>
        </c:ser>
        <c:ser>
          <c:idx val="3"/>
          <c:order val="5"/>
          <c:tx>
            <c:strRef>
              <c:f>'Chênh lệch chai B1-B0'!$B$52</c:f>
              <c:strCache>
                <c:ptCount val="1"/>
                <c:pt idx="0">
                  <c:v>Chai B1.2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B1-B0'!$C$49:$AK$49</c:f>
              <c:strCache>
                <c:ptCount val="35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</c:strCache>
              <c:extLst/>
            </c:strRef>
          </c:cat>
          <c:val>
            <c:numRef>
              <c:f>'Chênh lệch chai B1-B0'!$C$52:$AD$52</c:f>
              <c:extLst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F810-4213-9049-4E1755EEE0D0}"/>
            </c:ext>
          </c:extLst>
        </c:ser>
        <c:ser>
          <c:idx val="2"/>
          <c:order val="6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delete val="1"/>
          </c:dLbls>
          <c:cat>
            <mc:AlternateContent xmlns:mc="http://schemas.openxmlformats.org/markup-compatibility/2006">
              <mc:Choice xmlns:c16ac="http://schemas.microsoft.com/office/drawing/2014/chart/ac" Requires="c16ac">
                <c16ac:multiLvlStrLit>
                  <c:ptCount val="0"/>
                </c16ac:multiLvlStrLit>
              </mc:Choice>
              <mc:Fallback>
                <c:strLit/>
              </mc:Fallback>
            </mc:AlternateConten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2-F810-4213-9049-4E1755EEE0D0}"/>
            </c:ext>
          </c:extLst>
        </c:ser>
        <c:ser>
          <c:idx val="4"/>
          <c:order val="7"/>
          <c:tx>
            <c:strRef>
              <c:f>'Chênh lệch chai B1-B0'!$B$54</c:f>
              <c:strCache>
                <c:ptCount val="1"/>
                <c:pt idx="0">
                  <c:v>Chai B2.1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B1-B0'!$C$49:$AK$49</c:f>
              <c:strCache>
                <c:ptCount val="35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</c:strCache>
              <c:extLst/>
            </c:strRef>
          </c:cat>
          <c:val>
            <c:numRef>
              <c:f>'Chênh lệch chai B1-B0'!$C$54:$Q$54</c:f>
              <c:extLst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F810-4213-9049-4E1755EEE0D0}"/>
            </c:ext>
          </c:extLst>
        </c:ser>
        <c:ser>
          <c:idx val="5"/>
          <c:order val="8"/>
          <c:tx>
            <c:strRef>
              <c:f>'Chênh lệch chai B1-B0'!$B$55</c:f>
              <c:strCache>
                <c:ptCount val="1"/>
                <c:pt idx="0">
                  <c:v>Chai B2.2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6"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B1-B0'!$C$49:$AK$49</c:f>
              <c:strCache>
                <c:ptCount val="35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</c:strCache>
              <c:extLst/>
            </c:strRef>
          </c:cat>
          <c:val>
            <c:numRef>
              <c:f>'Chênh lệch chai B1-B0'!$C$55:$AD$55</c:f>
              <c:extLst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F810-4213-9049-4E1755EEE0D0}"/>
            </c:ext>
          </c:extLst>
        </c:ser>
        <c:ser>
          <c:idx val="6"/>
          <c:order val="9"/>
          <c:tx>
            <c:strRef>
              <c:f>'Chênh lệch chai B1-B0'!$B$56</c:f>
              <c:strCache>
                <c:ptCount val="1"/>
                <c:pt idx="0">
                  <c:v>Chai B3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B1-B0'!$C$49:$AK$49</c:f>
              <c:strCache>
                <c:ptCount val="35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</c:strCache>
              <c:extLst/>
            </c:strRef>
          </c:cat>
          <c:val>
            <c:numRef>
              <c:f>'Chênh lệch chai B1-B0'!$C$56:$AD$56</c:f>
              <c:extLst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F810-4213-9049-4E1755EEE0D0}"/>
            </c:ext>
          </c:extLst>
        </c:ser>
        <c:ser>
          <c:idx val="7"/>
          <c:order val="10"/>
          <c:tx>
            <c:strRef>
              <c:f>'Chênh lệch chai B1-B0'!$B$57</c:f>
              <c:strCache>
                <c:ptCount val="1"/>
                <c:pt idx="0">
                  <c:v>Chai B4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2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B1-B0'!$C$49:$AK$49</c:f>
              <c:strCache>
                <c:ptCount val="35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</c:strCache>
              <c:extLst/>
            </c:strRef>
          </c:cat>
          <c:val>
            <c:numRef>
              <c:f>'Chênh lệch chai B1-B0'!$C$57:$Q$57</c:f>
              <c:extLst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F810-4213-9049-4E1755EEE0D0}"/>
            </c:ext>
          </c:extLst>
        </c:ser>
        <c:ser>
          <c:idx val="8"/>
          <c:order val="11"/>
          <c:tx>
            <c:strRef>
              <c:f>'Chênh lệch chai B1-B0'!$B$58</c:f>
              <c:strCache>
                <c:ptCount val="1"/>
                <c:pt idx="0">
                  <c:v>Chai B5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3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chai B1-B0'!$C$49:$AK$49</c:f>
              <c:strCache>
                <c:ptCount val="35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</c:strCache>
              <c:extLst/>
            </c:strRef>
          </c:cat>
          <c:val>
            <c:numRef>
              <c:f>'Chênh lệch chai B1-B0'!$C$58:$Q$58</c:f>
              <c:extLst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F810-4213-9049-4E1755EEE0D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696243439"/>
        <c:axId val="696236239"/>
        <c:extLst/>
      </c:areaChart>
      <c:areaChart>
        <c:grouping val="standard"/>
        <c:varyColors val="0"/>
        <c:ser>
          <c:idx val="1"/>
          <c:order val="1"/>
          <c:tx>
            <c:strRef>
              <c:f>'Chênh lệch B1 Tuyển &amp; B (3)'!$B$50</c:f>
              <c:strCache>
                <c:ptCount val="1"/>
                <c:pt idx="0">
                  <c:v>Chai B0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25400" cap="flat" cmpd="sng" algn="ctr">
              <a:noFill/>
              <a:round/>
            </a:ln>
            <a:effectLst/>
          </c:spPr>
          <c:cat>
            <c:strRef>
              <c:f>'Chênh lệch B1 Tuyển &amp; B (3)'!$C$49:$AK$49</c:f>
              <c:strCache>
                <c:ptCount val="35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  <c:pt idx="28">
                  <c:v> 5 </c:v>
                </c:pt>
                <c:pt idx="29">
                  <c:v> 6 </c:v>
                </c:pt>
                <c:pt idx="30">
                  <c:v> 7 </c:v>
                </c:pt>
                <c:pt idx="31">
                  <c:v> 8 </c:v>
                </c:pt>
                <c:pt idx="32">
                  <c:v> 9 </c:v>
                </c:pt>
                <c:pt idx="33">
                  <c:v> 10 </c:v>
                </c:pt>
                <c:pt idx="34">
                  <c:v> 11 </c:v>
                </c:pt>
              </c:strCache>
              <c:extLst/>
            </c:strRef>
          </c:cat>
          <c:val>
            <c:numRef>
              <c:f>'Chênh lệch B1 Tuyển &amp; B (3)'!$C$50:$AK$50</c:f>
              <c:numCache>
                <c:formatCode>#,##0_ ;\-#,##0\ </c:formatCode>
                <c:ptCount val="35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9-F810-4213-9049-4E1755EEE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6243439"/>
        <c:axId val="696236239"/>
      </c:areaChart>
      <c:areaChart>
        <c:grouping val="standard"/>
        <c:varyColors val="0"/>
        <c:ser>
          <c:idx val="10"/>
          <c:order val="0"/>
          <c:tx>
            <c:strRef>
              <c:f>'Chênh lệch B1 Tuyển &amp; B (3)'!$B$53</c:f>
              <c:strCache>
                <c:ptCount val="1"/>
                <c:pt idx="0">
                  <c:v>Chai tuyển xô (trạm)</c:v>
                </c:pt>
              </c:strCache>
            </c:strRef>
          </c:tx>
          <c:spPr>
            <a:solidFill>
              <a:schemeClr val="bg1"/>
            </a:solidFill>
            <a:ln w="9525" cap="flat" cmpd="sng" algn="ctr">
              <a:noFill/>
              <a:round/>
            </a:ln>
            <a:effectLst/>
          </c:spPr>
          <c:val>
            <c:numRef>
              <c:f>'Chênh lệch B1 Tuyển &amp; B (3)'!$C$53:$AK$53</c:f>
              <c:numCache>
                <c:formatCode>#,##0_ ;\-#,##0\ </c:formatCode>
                <c:ptCount val="35"/>
                <c:pt idx="12">
                  <c:v>15000</c:v>
                </c:pt>
                <c:pt idx="13">
                  <c:v>15000</c:v>
                </c:pt>
                <c:pt idx="14">
                  <c:v>14557.882310534378</c:v>
                </c:pt>
                <c:pt idx="15" formatCode="_(* #,##0_);_(* \(#,##0\);_(* &quot;-&quot;??_);_(@_)">
                  <c:v>15919.649121937315</c:v>
                </c:pt>
                <c:pt idx="17" formatCode="_(* #,##0_);_(* \(#,##0\);_(* &quot;-&quot;??_);_(@_)">
                  <c:v>15727.328450389497</c:v>
                </c:pt>
                <c:pt idx="18" formatCode="_(* #,##0_);_(* \(#,##0\);_(* &quot;-&quot;??_);_(@_)">
                  <c:v>14000</c:v>
                </c:pt>
                <c:pt idx="19" formatCode="_(* #,##0_);_(* \(#,##0\);_(* &quot;-&quot;??_);_(@_)">
                  <c:v>13800</c:v>
                </c:pt>
                <c:pt idx="24" formatCode="_(* #,##0_);_(* \(#,##0\);_(* &quot;-&quot;??_);_(@_)">
                  <c:v>15501.697348992833</c:v>
                </c:pt>
                <c:pt idx="25" formatCode="_(* #,##0_);_(* \(#,##0\);_(* &quot;-&quot;??_);_(@_)">
                  <c:v>15783.828663081424</c:v>
                </c:pt>
                <c:pt idx="26" formatCode="_(* #,##0_);_(* \(#,##0\);_(* &quot;-&quot;??_);_(@_)">
                  <c:v>16040.037754489653</c:v>
                </c:pt>
                <c:pt idx="27" formatCode="_(* #,##0_);_(* \(#,##0\);_(* &quot;-&quot;??_);_(@_)">
                  <c:v>16272.465661456939</c:v>
                </c:pt>
                <c:pt idx="28" formatCode="_(* #,##0_);_(* \(#,##0\);_(* &quot;-&quot;??_);_(@_)">
                  <c:v>15883.314127982949</c:v>
                </c:pt>
                <c:pt idx="29" formatCode="_(* #,##0_);_(* \(#,##0\);_(* &quot;-&quot;??_);_(@_)">
                  <c:v>16274.595987408464</c:v>
                </c:pt>
                <c:pt idx="30" formatCode="_(* #,##0_);_(* \(#,##0\);_(* &quot;-&quot;??_);_(@_)">
                  <c:v>16115.415766664937</c:v>
                </c:pt>
                <c:pt idx="31" formatCode="_(* #,##0_);_(* \(#,##0\);_(* &quot;-&quot;??_);_(@_)">
                  <c:v>15895.486813162397</c:v>
                </c:pt>
                <c:pt idx="32" formatCode="_(* #,##0_);_(* \(#,##0\);_(* &quot;-&quot;??_);_(@_)">
                  <c:v>13000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D-F810-4213-9049-4E1755EEE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6243439"/>
        <c:axId val="696236239"/>
      </c:areaChart>
      <c:lineChart>
        <c:grouping val="standard"/>
        <c:varyColors val="0"/>
        <c:ser>
          <c:idx val="19"/>
          <c:order val="2"/>
          <c:tx>
            <c:strRef>
              <c:f>'Chênh lệch B1 Tuyển &amp; B (3)'!$B$72</c:f>
              <c:strCache>
                <c:ptCount val="1"/>
                <c:pt idx="0">
                  <c:v>Chai B1.2</c:v>
                </c:pt>
              </c:strCache>
            </c:strRef>
          </c:tx>
          <c:spPr>
            <a:ln w="2540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'Chênh lệch B1 Tuyển &amp; B (3)'!$C$49:$AD$49</c:f>
              <c:strCache>
                <c:ptCount val="28"/>
                <c:pt idx="0">
                  <c:v>T1.23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T1.24</c:v>
                </c:pt>
                <c:pt idx="13">
                  <c:v>2</c:v>
                </c:pt>
                <c:pt idx="14">
                  <c:v>3</c:v>
                </c:pt>
                <c:pt idx="15">
                  <c:v> 4 </c:v>
                </c:pt>
                <c:pt idx="16">
                  <c:v> 5 </c:v>
                </c:pt>
                <c:pt idx="17">
                  <c:v> 6 </c:v>
                </c:pt>
                <c:pt idx="18">
                  <c:v> 7 </c:v>
                </c:pt>
                <c:pt idx="19">
                  <c:v> 8 </c:v>
                </c:pt>
                <c:pt idx="20">
                  <c:v> 9 </c:v>
                </c:pt>
                <c:pt idx="21">
                  <c:v> 10 </c:v>
                </c:pt>
                <c:pt idx="22">
                  <c:v> 11 </c:v>
                </c:pt>
                <c:pt idx="23">
                  <c:v> 12 </c:v>
                </c:pt>
                <c:pt idx="24">
                  <c:v>T1.25</c:v>
                </c:pt>
                <c:pt idx="25">
                  <c:v> 2 </c:v>
                </c:pt>
                <c:pt idx="26">
                  <c:v> 3 </c:v>
                </c:pt>
                <c:pt idx="27">
                  <c:v> 4 </c:v>
                </c:pt>
              </c:strCache>
              <c:extLst/>
            </c:strRef>
          </c:cat>
          <c:val>
            <c:numRef>
              <c:f>'Chênh lệch B1 Tuyển &amp; B (3)'!$C$72:$AK$72</c:f>
              <c:numCache>
                <c:formatCode>#,##0_ ;\-#,##0\ </c:formatCode>
                <c:ptCount val="35"/>
                <c:pt idx="12">
                  <c:v>15000</c:v>
                </c:pt>
                <c:pt idx="13">
                  <c:v>15000</c:v>
                </c:pt>
                <c:pt idx="14">
                  <c:v>14557.882310534378</c:v>
                </c:pt>
                <c:pt idx="15">
                  <c:v>15919.649121937315</c:v>
                </c:pt>
                <c:pt idx="17">
                  <c:v>15727.328450389497</c:v>
                </c:pt>
                <c:pt idx="18">
                  <c:v>14000</c:v>
                </c:pt>
                <c:pt idx="19">
                  <c:v>13800</c:v>
                </c:pt>
                <c:pt idx="24">
                  <c:v>15501.697348992833</c:v>
                </c:pt>
                <c:pt idx="25">
                  <c:v>15783.828663081424</c:v>
                </c:pt>
                <c:pt idx="26">
                  <c:v>16040.037754489653</c:v>
                </c:pt>
                <c:pt idx="27">
                  <c:v>16272.465661456939</c:v>
                </c:pt>
                <c:pt idx="28">
                  <c:v>15883.314127982949</c:v>
                </c:pt>
                <c:pt idx="29">
                  <c:v>16274.595987408464</c:v>
                </c:pt>
                <c:pt idx="30">
                  <c:v>16115.415766664937</c:v>
                </c:pt>
                <c:pt idx="31">
                  <c:v>15895.486813162397</c:v>
                </c:pt>
                <c:pt idx="32">
                  <c:v>13000</c:v>
                </c:pt>
              </c:numCache>
              <c:extLst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F810-4213-9049-4E1755EEE0D0}"/>
            </c:ext>
          </c:extLst>
        </c:ser>
        <c:ser>
          <c:idx val="0"/>
          <c:order val="3"/>
          <c:tx>
            <c:strRef>
              <c:f>'Chênh lệch B1 Tuyển &amp; B (3)'!$B$71</c:f>
              <c:strCache>
                <c:ptCount val="1"/>
                <c:pt idx="0">
                  <c:v>Chai B0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'Chênh lệch B1 Tuyển &amp; B (3)'!$C$71:$AK$71</c:f>
              <c:numCache>
                <c:formatCode>#,##0_ ;\-#,##0\ </c:formatCode>
                <c:ptCount val="35"/>
                <c:pt idx="0">
                  <c:v>8708.4661839765395</c:v>
                </c:pt>
                <c:pt idx="1">
                  <c:v>9206.5026628156465</c:v>
                </c:pt>
                <c:pt idx="2">
                  <c:v>10350.583350731875</c:v>
                </c:pt>
                <c:pt idx="3">
                  <c:v>10630.800578172872</c:v>
                </c:pt>
                <c:pt idx="4">
                  <c:v>9861.484043253442</c:v>
                </c:pt>
                <c:pt idx="5">
                  <c:v>9199.095034332342</c:v>
                </c:pt>
                <c:pt idx="6">
                  <c:v>8896.036510365795</c:v>
                </c:pt>
                <c:pt idx="7">
                  <c:v>9246.397757923467</c:v>
                </c:pt>
                <c:pt idx="8">
                  <c:v>9607.8930976795309</c:v>
                </c:pt>
                <c:pt idx="9">
                  <c:v>10586.188429821323</c:v>
                </c:pt>
                <c:pt idx="10">
                  <c:v>11153.125423850262</c:v>
                </c:pt>
                <c:pt idx="11">
                  <c:v>11113.720138938117</c:v>
                </c:pt>
                <c:pt idx="12">
                  <c:v>11099.75498909093</c:v>
                </c:pt>
                <c:pt idx="13">
                  <c:v>11015.602352349617</c:v>
                </c:pt>
                <c:pt idx="14">
                  <c:v>11145.195532618884</c:v>
                </c:pt>
                <c:pt idx="15">
                  <c:v>12500</c:v>
                </c:pt>
                <c:pt idx="16">
                  <c:v>13000</c:v>
                </c:pt>
                <c:pt idx="17">
                  <c:v>13000</c:v>
                </c:pt>
                <c:pt idx="18">
                  <c:v>11500</c:v>
                </c:pt>
                <c:pt idx="19">
                  <c:v>11449.41</c:v>
                </c:pt>
                <c:pt idx="20">
                  <c:v>11668.66</c:v>
                </c:pt>
                <c:pt idx="21">
                  <c:v>11469.02</c:v>
                </c:pt>
                <c:pt idx="22">
                  <c:v>12047.76</c:v>
                </c:pt>
                <c:pt idx="23">
                  <c:v>11779</c:v>
                </c:pt>
                <c:pt idx="24">
                  <c:v>12060.749044568583</c:v>
                </c:pt>
                <c:pt idx="25">
                  <c:v>12125.30520627686</c:v>
                </c:pt>
                <c:pt idx="26">
                  <c:v>12519.735678207491</c:v>
                </c:pt>
                <c:pt idx="27">
                  <c:v>13075.123142406088</c:v>
                </c:pt>
                <c:pt idx="28">
                  <c:v>12848.71613254449</c:v>
                </c:pt>
                <c:pt idx="29">
                  <c:v>13370.127303138097</c:v>
                </c:pt>
                <c:pt idx="30">
                  <c:v>13565.086207572547</c:v>
                </c:pt>
                <c:pt idx="31">
                  <c:v>12327.305958623994</c:v>
                </c:pt>
                <c:pt idx="32">
                  <c:v>9962.9822884596651</c:v>
                </c:pt>
                <c:pt idx="33">
                  <c:v>9535.2548102432702</c:v>
                </c:pt>
                <c:pt idx="34">
                  <c:v>9556.9816456471362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1A-F810-4213-9049-4E1755EEE0D0}"/>
            </c:ext>
          </c:extLst>
        </c:ser>
        <c:ser>
          <c:idx val="9"/>
          <c:order val="12"/>
          <c:tx>
            <c:strRef>
              <c:f>'Chênh lệch B1 Tuyển &amp; B (3)'!$B$70</c:f>
              <c:strCache>
                <c:ptCount val="1"/>
                <c:pt idx="0">
                  <c:v>CL B0-B1-Line</c:v>
                </c:pt>
              </c:strCache>
            </c:strRef>
          </c:tx>
          <c:spPr>
            <a:ln w="22225" cap="rnd" cmpd="sng" algn="ctr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35"/>
              <c:pt idx="0">
                <c:v>T1.23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T1.24</c:v>
              </c:pt>
              <c:pt idx="13">
                <c:v>2</c:v>
              </c:pt>
              <c:pt idx="14">
                <c:v>3</c:v>
              </c:pt>
              <c:pt idx="15">
                <c:v> 4 </c:v>
              </c:pt>
              <c:pt idx="16">
                <c:v> 5 </c:v>
              </c:pt>
              <c:pt idx="17">
                <c:v> 6 </c:v>
              </c:pt>
              <c:pt idx="18">
                <c:v> 7 </c:v>
              </c:pt>
              <c:pt idx="19">
                <c:v> 8 </c:v>
              </c:pt>
              <c:pt idx="20">
                <c:v> 9 </c:v>
              </c:pt>
              <c:pt idx="21">
                <c:v> 10 </c:v>
              </c:pt>
              <c:pt idx="22">
                <c:v> 11 </c:v>
              </c:pt>
              <c:pt idx="23">
                <c:v> 12 </c:v>
              </c:pt>
              <c:pt idx="24">
                <c:v>T1.25</c:v>
              </c:pt>
              <c:pt idx="25">
                <c:v> 2 </c:v>
              </c:pt>
              <c:pt idx="26">
                <c:v> 3 </c:v>
              </c:pt>
              <c:pt idx="27">
                <c:v> 4 </c:v>
              </c:pt>
              <c:pt idx="28">
                <c:v> 5 </c:v>
              </c:pt>
              <c:pt idx="29">
                <c:v> 6 </c:v>
              </c:pt>
              <c:pt idx="30">
                <c:v> 7 </c:v>
              </c:pt>
              <c:pt idx="31">
                <c:v> 8 </c:v>
              </c:pt>
              <c:pt idx="32">
                <c:v> 9 </c:v>
              </c:pt>
              <c:pt idx="33">
                <c:v> 10 </c:v>
              </c:pt>
              <c:pt idx="34">
                <c:v> 11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'Chênh lệch B1 Tuyển &amp; B (3)'!$C$70:$AK$70</c:f>
              <c:numCache>
                <c:formatCode>_(* #,##0_);_(* \(#,##0\);_(* "-"??_);_(@_)</c:formatCode>
                <c:ptCount val="35"/>
                <c:pt idx="0">
                  <c:v>4354.2330919882697</c:v>
                </c:pt>
                <c:pt idx="1">
                  <c:v>4603.2513314078233</c:v>
                </c:pt>
                <c:pt idx="2">
                  <c:v>5175.2916753659374</c:v>
                </c:pt>
                <c:pt idx="3">
                  <c:v>5315.4002890864358</c:v>
                </c:pt>
                <c:pt idx="4">
                  <c:v>4930.742021626721</c:v>
                </c:pt>
                <c:pt idx="5">
                  <c:v>4599.547517166171</c:v>
                </c:pt>
                <c:pt idx="6">
                  <c:v>4448.0182551828975</c:v>
                </c:pt>
                <c:pt idx="7">
                  <c:v>4623.1988789617335</c:v>
                </c:pt>
                <c:pt idx="8">
                  <c:v>4803.9465488397655</c:v>
                </c:pt>
                <c:pt idx="9">
                  <c:v>5293.0942149106613</c:v>
                </c:pt>
                <c:pt idx="10">
                  <c:v>5576.5627119251312</c:v>
                </c:pt>
                <c:pt idx="11">
                  <c:v>5556.8600694690585</c:v>
                </c:pt>
                <c:pt idx="12">
                  <c:v>13049.877494545464</c:v>
                </c:pt>
                <c:pt idx="13">
                  <c:v>13007.801176174809</c:v>
                </c:pt>
                <c:pt idx="14">
                  <c:v>12851.53892157663</c:v>
                </c:pt>
                <c:pt idx="15">
                  <c:v>14209.824560968656</c:v>
                </c:pt>
                <c:pt idx="16">
                  <c:v>6500</c:v>
                </c:pt>
                <c:pt idx="17">
                  <c:v>14363.664225194749</c:v>
                </c:pt>
                <c:pt idx="18">
                  <c:v>12750</c:v>
                </c:pt>
                <c:pt idx="19">
                  <c:v>12624.705</c:v>
                </c:pt>
                <c:pt idx="20">
                  <c:v>5834.33</c:v>
                </c:pt>
                <c:pt idx="21">
                  <c:v>5734.51</c:v>
                </c:pt>
                <c:pt idx="22">
                  <c:v>6023.88</c:v>
                </c:pt>
                <c:pt idx="23">
                  <c:v>5889.5</c:v>
                </c:pt>
                <c:pt idx="24">
                  <c:v>13781.223196780709</c:v>
                </c:pt>
                <c:pt idx="25">
                  <c:v>13954.566934679142</c:v>
                </c:pt>
                <c:pt idx="26">
                  <c:v>14279.886716348572</c:v>
                </c:pt>
                <c:pt idx="27">
                  <c:v>14673.794401931515</c:v>
                </c:pt>
                <c:pt idx="28">
                  <c:v>14366.01513026372</c:v>
                </c:pt>
                <c:pt idx="29">
                  <c:v>14822.36164527328</c:v>
                </c:pt>
                <c:pt idx="30">
                  <c:v>14840.250987118743</c:v>
                </c:pt>
                <c:pt idx="31">
                  <c:v>14111.396385893197</c:v>
                </c:pt>
                <c:pt idx="32">
                  <c:v>11481.491144229833</c:v>
                </c:pt>
                <c:pt idx="33">
                  <c:v>4767.6274051216351</c:v>
                </c:pt>
                <c:pt idx="34">
                  <c:v>4778.4908228235681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1C-F810-4213-9049-4E1755EEE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243439"/>
        <c:axId val="696236239"/>
      </c:lineChart>
      <c:catAx>
        <c:axId val="69624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36239"/>
        <c:crosses val="autoZero"/>
        <c:auto val="1"/>
        <c:lblAlgn val="ctr"/>
        <c:lblOffset val="100"/>
        <c:noMultiLvlLbl val="0"/>
      </c:catAx>
      <c:valAx>
        <c:axId val="696236239"/>
        <c:scaling>
          <c:orientation val="minMax"/>
          <c:min val="6000"/>
        </c:scaling>
        <c:delete val="0"/>
        <c:axPos val="l"/>
        <c:numFmt formatCode="#,##0;[Red]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624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3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9280575438217995"/>
          <c:y val="0.18613992109501201"/>
          <c:w val="7.1942516681138158E-2"/>
          <c:h val="9.3254294893158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8" orientation="landscape"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GIÁ DUYỆT MUA VẢY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sz="24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HDPE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2024&amp;</a:t>
            </a:r>
            <a:r>
              <a:rPr lang="en-US" sz="2400" b="1" baseline="0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2025 </a:t>
            </a:r>
            <a:r>
              <a:rPr lang="en-US" sz="2400" b="1">
                <a:solidFill>
                  <a:srgbClr val="0000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(VND/KG)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4962735069643294"/>
          <c:y val="1.83884513286108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421104141643308E-2"/>
          <c:y val="0.16064432866062647"/>
          <c:w val="0.76135983173336219"/>
          <c:h val="0.69193029348875323"/>
        </c:manualLayout>
      </c:layout>
      <c:lineChart>
        <c:grouping val="standard"/>
        <c:varyColors val="0"/>
        <c:ser>
          <c:idx val="10"/>
          <c:order val="0"/>
          <c:tx>
            <c:strRef>
              <c:f>'Chart HDPE duyệt'!$B$44</c:f>
              <c:strCache>
                <c:ptCount val="1"/>
                <c:pt idx="0">
                  <c:v>Vảy HD trong HV01.1 (Đại Lộc)</c:v>
                </c:pt>
              </c:strCache>
            </c:strRef>
          </c:tx>
          <c:spPr>
            <a:ln w="44450" cap="rnd" cmpd="sng" algn="ctr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112-4491-A174-46603EE757D1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B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'Chart HDPE duyệt'!$C$43:$AD$43</c:f>
              <c:strCache>
                <c:ptCount val="16"/>
                <c:pt idx="0">
                  <c:v>T1.24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T1.25 </c:v>
                </c:pt>
                <c:pt idx="13">
                  <c:v> T2.25 </c:v>
                </c:pt>
                <c:pt idx="14">
                  <c:v> T3.25 </c:v>
                </c:pt>
                <c:pt idx="15">
                  <c:v> T4.25 </c:v>
                </c:pt>
              </c:strCache>
            </c:strRef>
          </c:cat>
          <c:val>
            <c:numRef>
              <c:f>'Chart HDPE duyệt'!$C$44:$AD$44</c:f>
              <c:numCache>
                <c:formatCode>_(* #,##0_);_(* \(#,##0\);_(* "-"??_);_(@_)</c:formatCode>
                <c:ptCount val="16"/>
                <c:pt idx="0">
                  <c:v>22500</c:v>
                </c:pt>
                <c:pt idx="1">
                  <c:v>22500</c:v>
                </c:pt>
                <c:pt idx="2">
                  <c:v>22000</c:v>
                </c:pt>
                <c:pt idx="3">
                  <c:v>22000</c:v>
                </c:pt>
                <c:pt idx="4">
                  <c:v>22000</c:v>
                </c:pt>
                <c:pt idx="5">
                  <c:v>22000</c:v>
                </c:pt>
                <c:pt idx="6">
                  <c:v>22000</c:v>
                </c:pt>
                <c:pt idx="7">
                  <c:v>22000</c:v>
                </c:pt>
                <c:pt idx="8">
                  <c:v>22000</c:v>
                </c:pt>
                <c:pt idx="9">
                  <c:v>22000</c:v>
                </c:pt>
                <c:pt idx="10">
                  <c:v>21500</c:v>
                </c:pt>
                <c:pt idx="11">
                  <c:v>21500</c:v>
                </c:pt>
                <c:pt idx="12">
                  <c:v>21500</c:v>
                </c:pt>
                <c:pt idx="13">
                  <c:v>21500</c:v>
                </c:pt>
                <c:pt idx="14">
                  <c:v>21500</c:v>
                </c:pt>
                <c:pt idx="15">
                  <c:v>21500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527-4753-B1CB-38FD3078093C}"/>
            </c:ext>
          </c:extLst>
        </c:ser>
        <c:ser>
          <c:idx val="11"/>
          <c:order val="1"/>
          <c:tx>
            <c:strRef>
              <c:f>'Chart HDPE duyệt'!$B$48</c:f>
              <c:strCache>
                <c:ptCount val="1"/>
                <c:pt idx="0">
                  <c:v>Vảy HD trong HV01.2 (Đại Lộc)</c:v>
                </c:pt>
              </c:strCache>
            </c:strRef>
          </c:tx>
          <c:spPr>
            <a:ln w="44450" cap="rnd" cmpd="sng" algn="ctr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92D05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'Chart HDPE duyệt'!$C$43:$AD$43</c:f>
              <c:strCache>
                <c:ptCount val="16"/>
                <c:pt idx="0">
                  <c:v>T1.24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T1.25 </c:v>
                </c:pt>
                <c:pt idx="13">
                  <c:v> T2.25 </c:v>
                </c:pt>
                <c:pt idx="14">
                  <c:v> T3.25 </c:v>
                </c:pt>
                <c:pt idx="15">
                  <c:v> T4.25 </c:v>
                </c:pt>
              </c:strCache>
            </c:strRef>
          </c:cat>
          <c:val>
            <c:numRef>
              <c:f>'Chart HDPE duyệt'!$C$48:$AD$48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527-4753-B1CB-38FD3078093C}"/>
            </c:ext>
          </c:extLst>
        </c:ser>
        <c:ser>
          <c:idx val="19"/>
          <c:order val="2"/>
          <c:tx>
            <c:strRef>
              <c:f>'Chart HDPE duyệt'!$B$45</c:f>
              <c:strCache>
                <c:ptCount val="1"/>
                <c:pt idx="0">
                  <c:v>Vảy HD trong HV01.1- KR</c:v>
                </c:pt>
              </c:strCache>
              <c:extLst xmlns:c15="http://schemas.microsoft.com/office/drawing/2012/chart"/>
            </c:strRef>
          </c:tx>
          <c:spPr>
            <a:ln w="44450" cap="rnd" cmpd="sng" algn="ctr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0000FF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'Chart HDPE duyệt'!$C$43:$AD$43</c:f>
              <c:strCache>
                <c:ptCount val="16"/>
                <c:pt idx="0">
                  <c:v>T1.24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T1.25 </c:v>
                </c:pt>
                <c:pt idx="13">
                  <c:v> T2.25 </c:v>
                </c:pt>
                <c:pt idx="14">
                  <c:v> T3.25 </c:v>
                </c:pt>
                <c:pt idx="15">
                  <c:v> T4.25 </c:v>
                </c:pt>
              </c:strCache>
            </c:strRef>
          </c:cat>
          <c:val>
            <c:numRef>
              <c:f>'Chart HDPE duyệt'!$C$45:$AD$45</c:f>
              <c:numCache>
                <c:formatCode>General</c:formatCode>
                <c:ptCount val="16"/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A35F-4790-AF4E-22F981A3280F}"/>
            </c:ext>
          </c:extLst>
        </c:ser>
        <c:ser>
          <c:idx val="17"/>
          <c:order val="3"/>
          <c:tx>
            <c:strRef>
              <c:f>'Chart HDPE duyệt'!$B$46</c:f>
              <c:strCache>
                <c:ptCount val="1"/>
                <c:pt idx="0">
                  <c:v>Vảy HD trong HV01.1 (NCC ngoài)</c:v>
                </c:pt>
              </c:strCache>
            </c:strRef>
          </c:tx>
          <c:spPr>
            <a:ln w="44450" cap="rnd" cmpd="sng" algn="ctr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'Chart HDPE duyệt'!$C$43:$AD$43</c:f>
              <c:strCache>
                <c:ptCount val="16"/>
                <c:pt idx="0">
                  <c:v>T1.24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T1.25 </c:v>
                </c:pt>
                <c:pt idx="13">
                  <c:v> T2.25 </c:v>
                </c:pt>
                <c:pt idx="14">
                  <c:v> T3.25 </c:v>
                </c:pt>
                <c:pt idx="15">
                  <c:v> T4.25 </c:v>
                </c:pt>
              </c:strCache>
            </c:strRef>
          </c:cat>
          <c:val>
            <c:numRef>
              <c:f>'Chart HDPE duyệt'!$C$46:$AD$46</c:f>
              <c:numCache>
                <c:formatCode>_(* #,##0_);_(* \(#,##0\);_(* "-"??_);_(@_)</c:formatCode>
                <c:ptCount val="16"/>
                <c:pt idx="0">
                  <c:v>22500</c:v>
                </c:pt>
                <c:pt idx="1">
                  <c:v>22500</c:v>
                </c:pt>
                <c:pt idx="2">
                  <c:v>22000</c:v>
                </c:pt>
                <c:pt idx="3">
                  <c:v>22000</c:v>
                </c:pt>
                <c:pt idx="4">
                  <c:v>22000</c:v>
                </c:pt>
                <c:pt idx="5">
                  <c:v>22000</c:v>
                </c:pt>
                <c:pt idx="6">
                  <c:v>22000</c:v>
                </c:pt>
                <c:pt idx="7">
                  <c:v>22000</c:v>
                </c:pt>
                <c:pt idx="8">
                  <c:v>22000</c:v>
                </c:pt>
                <c:pt idx="9">
                  <c:v>22000</c:v>
                </c:pt>
                <c:pt idx="10">
                  <c:v>21500</c:v>
                </c:pt>
                <c:pt idx="11">
                  <c:v>21500</c:v>
                </c:pt>
                <c:pt idx="12">
                  <c:v>21500</c:v>
                </c:pt>
                <c:pt idx="13">
                  <c:v>21500</c:v>
                </c:pt>
                <c:pt idx="14">
                  <c:v>21500</c:v>
                </c:pt>
                <c:pt idx="15">
                  <c:v>21500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7B-44BE-8B42-C9391BDD5587}"/>
            </c:ext>
          </c:extLst>
        </c:ser>
        <c:ser>
          <c:idx val="20"/>
          <c:order val="4"/>
          <c:tx>
            <c:strRef>
              <c:f>'Chart HDPE duyệt'!$B$47</c:f>
              <c:strCache>
                <c:ptCount val="1"/>
                <c:pt idx="0">
                  <c:v>Vảy HD trong HV01.1- TM</c:v>
                </c:pt>
              </c:strCache>
              <c:extLst xmlns:c15="http://schemas.microsoft.com/office/drawing/2012/chart"/>
            </c:strRef>
          </c:tx>
          <c:spPr>
            <a:ln w="44450" cap="rnd" cmpd="sng" algn="ctr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'Chart HDPE duyệt'!$C$43:$AD$43</c:f>
              <c:strCache>
                <c:ptCount val="16"/>
                <c:pt idx="0">
                  <c:v>T1.24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T1.25 </c:v>
                </c:pt>
                <c:pt idx="13">
                  <c:v> T2.25 </c:v>
                </c:pt>
                <c:pt idx="14">
                  <c:v> T3.25 </c:v>
                </c:pt>
                <c:pt idx="15">
                  <c:v> T4.25 </c:v>
                </c:pt>
              </c:strCache>
            </c:strRef>
          </c:cat>
          <c:val>
            <c:numRef>
              <c:f>'Chart HDPE duyệt'!$C$47:$AD$47</c:f>
              <c:numCache>
                <c:formatCode>_(* #,##0_);_(* \(#,##0\);_(* "-"??_);_(@_)</c:formatCode>
                <c:ptCount val="16"/>
                <c:pt idx="0">
                  <c:v>21200</c:v>
                </c:pt>
                <c:pt idx="1">
                  <c:v>20200</c:v>
                </c:pt>
                <c:pt idx="2">
                  <c:v>20200</c:v>
                </c:pt>
                <c:pt idx="3">
                  <c:v>20200</c:v>
                </c:pt>
                <c:pt idx="4">
                  <c:v>20200</c:v>
                </c:pt>
                <c:pt idx="5">
                  <c:v>21200</c:v>
                </c:pt>
                <c:pt idx="6">
                  <c:v>21200</c:v>
                </c:pt>
                <c:pt idx="7">
                  <c:v>21200</c:v>
                </c:pt>
                <c:pt idx="8">
                  <c:v>21200</c:v>
                </c:pt>
                <c:pt idx="9">
                  <c:v>21200</c:v>
                </c:pt>
                <c:pt idx="10">
                  <c:v>21200</c:v>
                </c:pt>
                <c:pt idx="11">
                  <c:v>21200</c:v>
                </c:pt>
                <c:pt idx="12">
                  <c:v>21200</c:v>
                </c:pt>
                <c:pt idx="13">
                  <c:v>21200</c:v>
                </c:pt>
                <c:pt idx="14">
                  <c:v>21200</c:v>
                </c:pt>
                <c:pt idx="15">
                  <c:v>21200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A35F-4790-AF4E-22F981A3280F}"/>
            </c:ext>
          </c:extLst>
        </c:ser>
        <c:ser>
          <c:idx val="18"/>
          <c:order val="5"/>
          <c:tx>
            <c:strRef>
              <c:f>'Chart HDPE duyệt'!$B$49</c:f>
              <c:strCache>
                <c:ptCount val="1"/>
                <c:pt idx="0">
                  <c:v>Vảy HD trong HV01.2 (NCC ngoài)</c:v>
                </c:pt>
              </c:strCache>
            </c:strRef>
          </c:tx>
          <c:spPr>
            <a:ln w="44450" cap="rnd" cmpd="sng" algn="ctr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5056588655731744E-2"/>
                  <c:y val="-1.78977265764477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112-4491-A174-46603EE757D1}"/>
                </c:ext>
              </c:extLst>
            </c:dLbl>
            <c:dLbl>
              <c:idx val="3"/>
              <c:layout>
                <c:manualLayout>
                  <c:x val="-2.016749818632067E-2"/>
                  <c:y val="-1.56744065048393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112-4491-A174-46603EE757D1}"/>
                </c:ext>
              </c:extLst>
            </c:dLbl>
            <c:dLbl>
              <c:idx val="4"/>
              <c:layout>
                <c:manualLayout>
                  <c:x val="-2.2612043421026327E-2"/>
                  <c:y val="-1.56744065048393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112-4491-A174-46603EE757D1}"/>
                </c:ext>
              </c:extLst>
            </c:dLbl>
            <c:dLbl>
              <c:idx val="5"/>
              <c:layout>
                <c:manualLayout>
                  <c:x val="-2.0982346597889185E-2"/>
                  <c:y val="-2.45676867912729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112-4491-A174-46603EE757D1}"/>
                </c:ext>
              </c:extLst>
            </c:dLbl>
            <c:dLbl>
              <c:idx val="6"/>
              <c:layout>
                <c:manualLayout>
                  <c:x val="-2.1797195009457697E-2"/>
                  <c:y val="-2.45676867912729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112-4491-A174-46603EE757D1}"/>
                </c:ext>
              </c:extLst>
            </c:dLbl>
            <c:dLbl>
              <c:idx val="7"/>
              <c:layout>
                <c:manualLayout>
                  <c:x val="-2.2612043421026209E-2"/>
                  <c:y val="-2.45676867912729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112-4491-A174-46603EE757D1}"/>
                </c:ext>
              </c:extLst>
            </c:dLbl>
            <c:dLbl>
              <c:idx val="8"/>
              <c:layout>
                <c:manualLayout>
                  <c:x val="-2.0982346597889185E-2"/>
                  <c:y val="-2.01210466480561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112-4491-A174-46603EE757D1}"/>
                </c:ext>
              </c:extLst>
            </c:dLbl>
            <c:dLbl>
              <c:idx val="9"/>
              <c:layout>
                <c:manualLayout>
                  <c:x val="-2.1797195009457815E-2"/>
                  <c:y val="-2.01210466480561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112-4491-A174-46603EE757D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112-4491-A174-46603EE757D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112-4491-A174-46603EE757D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23-4667-BEF1-BE3691D34FF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9D-495D-A083-7E33A185139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CB-4814-8924-DFA26438286C}"/>
                </c:ext>
              </c:extLst>
            </c:dLbl>
            <c:dLbl>
              <c:idx val="15"/>
              <c:layout>
                <c:manualLayout>
                  <c:x val="-1.623055253040754E-2"/>
                  <c:y val="-2.71935594385814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197-4010-97D8-649645E2B9E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F3399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'Chart HDPE duyệt'!$C$43:$AD$43</c:f>
              <c:strCache>
                <c:ptCount val="16"/>
                <c:pt idx="0">
                  <c:v>T1.24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T1.25 </c:v>
                </c:pt>
                <c:pt idx="13">
                  <c:v> T2.25 </c:v>
                </c:pt>
                <c:pt idx="14">
                  <c:v> T3.25 </c:v>
                </c:pt>
                <c:pt idx="15">
                  <c:v> T4.25 </c:v>
                </c:pt>
              </c:strCache>
            </c:strRef>
          </c:cat>
          <c:val>
            <c:numRef>
              <c:f>'Chart HDPE duyệt'!$C$49:$AD$49</c:f>
              <c:numCache>
                <c:formatCode>_(* #,##0_);_(* \(#,##0\);_(* "-"??_);_(@_)</c:formatCode>
                <c:ptCount val="16"/>
                <c:pt idx="0">
                  <c:v>21000</c:v>
                </c:pt>
                <c:pt idx="1">
                  <c:v>21000</c:v>
                </c:pt>
                <c:pt idx="2">
                  <c:v>21000</c:v>
                </c:pt>
                <c:pt idx="3">
                  <c:v>21000</c:v>
                </c:pt>
                <c:pt idx="4">
                  <c:v>21000</c:v>
                </c:pt>
                <c:pt idx="5">
                  <c:v>21000</c:v>
                </c:pt>
                <c:pt idx="6">
                  <c:v>21000</c:v>
                </c:pt>
                <c:pt idx="7">
                  <c:v>21000</c:v>
                </c:pt>
                <c:pt idx="8">
                  <c:v>21000</c:v>
                </c:pt>
                <c:pt idx="9">
                  <c:v>21000</c:v>
                </c:pt>
                <c:pt idx="10">
                  <c:v>21000</c:v>
                </c:pt>
                <c:pt idx="11">
                  <c:v>21000</c:v>
                </c:pt>
                <c:pt idx="12">
                  <c:v>21000</c:v>
                </c:pt>
                <c:pt idx="13">
                  <c:v>21000</c:v>
                </c:pt>
                <c:pt idx="14">
                  <c:v>21000</c:v>
                </c:pt>
                <c:pt idx="15">
                  <c:v>21000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7B-44BE-8B42-C9391BDD5587}"/>
            </c:ext>
          </c:extLst>
        </c:ser>
        <c:ser>
          <c:idx val="12"/>
          <c:order val="6"/>
          <c:tx>
            <c:strRef>
              <c:f>'Chart HDPE duyệt'!$B$57</c:f>
              <c:strCache>
                <c:ptCount val="1"/>
                <c:pt idx="0">
                  <c:v>Vảy HD ép dương loại 1</c:v>
                </c:pt>
              </c:strCache>
            </c:strRef>
          </c:tx>
          <c:spPr>
            <a:ln w="44450" cap="rnd" cmpd="sng" algn="ctr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'Chart HDPE duyệt'!$C$43:$AD$43</c:f>
              <c:strCache>
                <c:ptCount val="16"/>
                <c:pt idx="0">
                  <c:v>T1.24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T1.25 </c:v>
                </c:pt>
                <c:pt idx="13">
                  <c:v> T2.25 </c:v>
                </c:pt>
                <c:pt idx="14">
                  <c:v> T3.25 </c:v>
                </c:pt>
                <c:pt idx="15">
                  <c:v> T4.25 </c:v>
                </c:pt>
              </c:strCache>
            </c:strRef>
          </c:cat>
          <c:val>
            <c:numRef>
              <c:f>'Chart HDPE duyệt'!$C$57:$AD$57</c:f>
              <c:numCache>
                <c:formatCode>General</c:formatCode>
                <c:ptCount val="16"/>
                <c:pt idx="3" formatCode="_(* #,##0_);_(* \(#,##0\);_(* &quot;-&quot;??_);_(@_)">
                  <c:v>17500</c:v>
                </c:pt>
                <c:pt idx="4" formatCode="_(* #,##0_);_(* \(#,##0\);_(* &quot;-&quot;??_);_(@_)">
                  <c:v>17500</c:v>
                </c:pt>
                <c:pt idx="5" formatCode="_(* #,##0_);_(* \(#,##0\);_(* &quot;-&quot;??_);_(@_)">
                  <c:v>17500</c:v>
                </c:pt>
                <c:pt idx="6" formatCode="_(* #,##0_);_(* \(#,##0\);_(* &quot;-&quot;??_);_(@_)">
                  <c:v>17500</c:v>
                </c:pt>
                <c:pt idx="7" formatCode="_(* #,##0_);_(* \(#,##0\);_(* &quot;-&quot;??_);_(@_)">
                  <c:v>17500</c:v>
                </c:pt>
                <c:pt idx="8" formatCode="_(* #,##0_);_(* \(#,##0\);_(* &quot;-&quot;??_);_(@_)">
                  <c:v>17500</c:v>
                </c:pt>
                <c:pt idx="9" formatCode="_(* #,##0_);_(* \(#,##0\);_(* &quot;-&quot;??_);_(@_)">
                  <c:v>17500</c:v>
                </c:pt>
                <c:pt idx="10" formatCode="_(* #,##0_);_(* \(#,##0\);_(* &quot;-&quot;??_);_(@_)">
                  <c:v>17500</c:v>
                </c:pt>
                <c:pt idx="11" formatCode="_(* #,##0_);_(* \(#,##0\);_(* &quot;-&quot;??_);_(@_)">
                  <c:v>17500</c:v>
                </c:pt>
                <c:pt idx="12" formatCode="_(* #,##0_);_(* \(#,##0\);_(* &quot;-&quot;??_);_(@_)">
                  <c:v>17500</c:v>
                </c:pt>
                <c:pt idx="13" formatCode="_(* #,##0_);_(* \(#,##0\);_(* &quot;-&quot;??_);_(@_)">
                  <c:v>17500</c:v>
                </c:pt>
                <c:pt idx="14" formatCode="_(* #,##0_);_(* \(#,##0\);_(* &quot;-&quot;??_);_(@_)">
                  <c:v>17500</c:v>
                </c:pt>
                <c:pt idx="15" formatCode="_(* #,##0_);_(* \(#,##0\);_(* &quot;-&quot;??_);_(@_)">
                  <c:v>17500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527-4753-B1CB-38FD3078093C}"/>
            </c:ext>
          </c:extLst>
        </c:ser>
        <c:ser>
          <c:idx val="13"/>
          <c:order val="7"/>
          <c:tx>
            <c:strRef>
              <c:f>'Chart HDPE duyệt'!$B$58</c:f>
              <c:strCache>
                <c:ptCount val="1"/>
                <c:pt idx="0">
                  <c:v>Vảy HD ép dương loại 2</c:v>
                </c:pt>
              </c:strCache>
            </c:strRef>
          </c:tx>
          <c:spPr>
            <a:ln w="44450" cap="rnd" cmpd="sng" algn="ctr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'Chart HDPE duyệt'!$C$43:$AD$43</c:f>
              <c:strCache>
                <c:ptCount val="16"/>
                <c:pt idx="0">
                  <c:v>T1.24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 8 </c:v>
                </c:pt>
                <c:pt idx="8">
                  <c:v> 9 </c:v>
                </c:pt>
                <c:pt idx="9">
                  <c:v> 10 </c:v>
                </c:pt>
                <c:pt idx="10">
                  <c:v> 11 </c:v>
                </c:pt>
                <c:pt idx="11">
                  <c:v> 12 </c:v>
                </c:pt>
                <c:pt idx="12">
                  <c:v> T1.25 </c:v>
                </c:pt>
                <c:pt idx="13">
                  <c:v> T2.25 </c:v>
                </c:pt>
                <c:pt idx="14">
                  <c:v> T3.25 </c:v>
                </c:pt>
                <c:pt idx="15">
                  <c:v> T4.25 </c:v>
                </c:pt>
              </c:strCache>
            </c:strRef>
          </c:cat>
          <c:val>
            <c:numRef>
              <c:f>'Chart HDPE duyệt'!$C$58:$AD$58</c:f>
              <c:numCache>
                <c:formatCode>General</c:formatCode>
                <c:ptCount val="16"/>
                <c:pt idx="3" formatCode="_(* #,##0_);_(* \(#,##0\);_(* &quot;-&quot;??_);_(@_)">
                  <c:v>17500</c:v>
                </c:pt>
                <c:pt idx="4" formatCode="_(* #,##0_);_(* \(#,##0\);_(* &quot;-&quot;??_);_(@_)">
                  <c:v>17500</c:v>
                </c:pt>
                <c:pt idx="5" formatCode="_(* #,##0_);_(* \(#,##0\);_(* &quot;-&quot;??_);_(@_)">
                  <c:v>17500</c:v>
                </c:pt>
                <c:pt idx="6" formatCode="_(* #,##0_);_(* \(#,##0\);_(* &quot;-&quot;??_);_(@_)">
                  <c:v>17500</c:v>
                </c:pt>
                <c:pt idx="7" formatCode="_(* #,##0_);_(* \(#,##0\);_(* &quot;-&quot;??_);_(@_)">
                  <c:v>17500</c:v>
                </c:pt>
                <c:pt idx="8" formatCode="_(* #,##0_);_(* \(#,##0\);_(* &quot;-&quot;??_);_(@_)">
                  <c:v>17500</c:v>
                </c:pt>
                <c:pt idx="9" formatCode="_(* #,##0_);_(* \(#,##0\);_(* &quot;-&quot;??_);_(@_)">
                  <c:v>17500</c:v>
                </c:pt>
                <c:pt idx="10" formatCode="_(* #,##0_);_(* \(#,##0\);_(* &quot;-&quot;??_);_(@_)">
                  <c:v>17500</c:v>
                </c:pt>
                <c:pt idx="11" formatCode="_(* #,##0_);_(* \(#,##0\);_(* &quot;-&quot;??_);_(@_)">
                  <c:v>17500</c:v>
                </c:pt>
                <c:pt idx="12" formatCode="_(* #,##0_);_(* \(#,##0\);_(* &quot;-&quot;??_);_(@_)">
                  <c:v>17500</c:v>
                </c:pt>
                <c:pt idx="13" formatCode="_(* #,##0_);_(* \(#,##0\);_(* &quot;-&quot;??_);_(@_)">
                  <c:v>17500</c:v>
                </c:pt>
                <c:pt idx="14" formatCode="_(* #,##0_);_(* \(#,##0\);_(* &quot;-&quot;??_);_(@_)">
                  <c:v>17500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527-4753-B1CB-38FD3078093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73499488"/>
        <c:axId val="1773508128"/>
        <c:extLst/>
      </c:lineChart>
      <c:catAx>
        <c:axId val="177349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3508128"/>
        <c:crosses val="autoZero"/>
        <c:auto val="1"/>
        <c:lblAlgn val="ctr"/>
        <c:lblOffset val="100"/>
        <c:noMultiLvlLbl val="0"/>
      </c:catAx>
      <c:valAx>
        <c:axId val="1773508128"/>
        <c:scaling>
          <c:orientation val="minMax"/>
          <c:min val="12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3499488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116298133966116"/>
          <c:y val="9.9352121029841853E-2"/>
          <c:w val="0.1588370186603387"/>
          <c:h val="0.68084765565778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solidFill>
                  <a:schemeClr val="accent5"/>
                </a:solidFill>
                <a:effectLst/>
              </a:rPr>
              <a:t>SO SÁNH GIÁ CHAI B1 VÀ GIÁ KEO CHÍNH PHẨM </a:t>
            </a:r>
            <a:r>
              <a:rPr lang="en-US" sz="2400" b="1" i="0" baseline="0">
                <a:solidFill>
                  <a:srgbClr val="FF0000"/>
                </a:solidFill>
                <a:effectLst/>
              </a:rPr>
              <a:t>2021</a:t>
            </a:r>
            <a:r>
              <a:rPr lang="en-US" sz="2400" b="1" i="0" baseline="0">
                <a:solidFill>
                  <a:schemeClr val="accent5"/>
                </a:solidFill>
                <a:effectLst/>
              </a:rPr>
              <a:t> (USD/Tấn)</a:t>
            </a:r>
            <a:endParaRPr lang="en-US" sz="2400">
              <a:solidFill>
                <a:schemeClr val="accent5"/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052520603844716E-2"/>
          <c:y val="0.11742427949683232"/>
          <c:w val="0.87409207180227588"/>
          <c:h val="0.7322584154059204"/>
        </c:manualLayout>
      </c:layout>
      <c:areaChart>
        <c:grouping val="stacked"/>
        <c:varyColors val="0"/>
        <c:ser>
          <c:idx val="3"/>
          <c:order val="2"/>
          <c:tx>
            <c:strRef>
              <c:f>'Giá nguyên liệu 2021'!$Z$8</c:f>
              <c:strCache>
                <c:ptCount val="1"/>
                <c:pt idx="0">
                  <c:v>Giá chai B1 thể hiện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bg1"/>
              </a:solidFill>
            </a:ln>
            <a:effectLst/>
          </c:spPr>
          <c:cat>
            <c:strLit>
              <c:ptCount val="1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2021'!$AA$8:$AM$8</c15:sqref>
                  </c15:fullRef>
                </c:ext>
              </c:extLst>
              <c:f>'Giá nguyên liệu 2021'!$AB$8:$AM$8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544.75615019421662</c:v>
                </c:pt>
                <c:pt idx="3">
                  <c:v>543.56093344857391</c:v>
                </c:pt>
                <c:pt idx="4">
                  <c:v>674.18448909051631</c:v>
                </c:pt>
                <c:pt idx="5">
                  <c:v>616.43598615916949</c:v>
                </c:pt>
                <c:pt idx="6">
                  <c:v>685.46637744034706</c:v>
                </c:pt>
                <c:pt idx="7">
                  <c:v>690.86139046786184</c:v>
                </c:pt>
                <c:pt idx="8">
                  <c:v>668.98512685914261</c:v>
                </c:pt>
                <c:pt idx="9">
                  <c:v>664.85776805251635</c:v>
                </c:pt>
                <c:pt idx="10">
                  <c:v>662.58771929824559</c:v>
                </c:pt>
                <c:pt idx="11">
                  <c:v>688.17626527050618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D9-461E-BAA8-D7BD5E5FBFD2}"/>
            </c:ext>
          </c:extLst>
        </c:ser>
        <c:ser>
          <c:idx val="7"/>
          <c:order val="6"/>
          <c:tx>
            <c:strRef>
              <c:f>'Giá nguyên liệu 2021'!$Z$12</c:f>
              <c:strCache>
                <c:ptCount val="1"/>
                <c:pt idx="0">
                  <c:v>Chênh lệch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 w="38100">
              <a:noFill/>
            </a:ln>
            <a:effectLst>
              <a:glow rad="88900">
                <a:schemeClr val="bg1"/>
              </a:glow>
              <a:outerShdw blurRad="50800" dist="50800" dir="5400000" algn="ctr" rotWithShape="0">
                <a:schemeClr val="bg1"/>
              </a:outerShdw>
            </a:effectLst>
          </c:spPr>
          <c:cat>
            <c:strLit>
              <c:ptCount val="1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2021'!$AA$12:$AM$12</c15:sqref>
                  </c15:fullRef>
                </c:ext>
              </c:extLst>
              <c:f>'Giá nguyên liệu 2021'!$AB$12:$AM$12</c:f>
              <c:numCache>
                <c:formatCode>_(* #,##0_);_(* \(#,##0\);_(* "-"??_);_(@_)</c:formatCode>
                <c:ptCount val="12"/>
                <c:pt idx="0">
                  <c:v>1165</c:v>
                </c:pt>
                <c:pt idx="1">
                  <c:v>1272.5</c:v>
                </c:pt>
                <c:pt idx="2">
                  <c:v>801.24384980578338</c:v>
                </c:pt>
                <c:pt idx="3">
                  <c:v>753.93906655142609</c:v>
                </c:pt>
                <c:pt idx="4">
                  <c:v>642.48217757613361</c:v>
                </c:pt>
                <c:pt idx="5">
                  <c:v>773.56401384083051</c:v>
                </c:pt>
                <c:pt idx="6">
                  <c:v>534.53362255965294</c:v>
                </c:pt>
                <c:pt idx="7">
                  <c:v>579.13860953213816</c:v>
                </c:pt>
                <c:pt idx="8">
                  <c:v>521.01487314085739</c:v>
                </c:pt>
                <c:pt idx="9">
                  <c:v>465.14223194748365</c:v>
                </c:pt>
                <c:pt idx="10">
                  <c:v>377.41228070175441</c:v>
                </c:pt>
                <c:pt idx="11">
                  <c:v>351.82373472949382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D9-461E-BAA8-D7BD5E5FB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6016031"/>
        <c:axId val="1125990239"/>
      </c:areaChart>
      <c:lineChart>
        <c:grouping val="standard"/>
        <c:varyColors val="0"/>
        <c:ser>
          <c:idx val="0"/>
          <c:order val="0"/>
          <c:tx>
            <c:strRef>
              <c:f>'Giá nguyên liệu 2021'!$Z$5</c:f>
              <c:strCache>
                <c:ptCount val="1"/>
                <c:pt idx="0">
                  <c:v>Giá keo chính phẩm</c:v>
                </c:pt>
              </c:strCache>
            </c:strRef>
          </c:tx>
          <c:spPr>
            <a:ln w="571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2021'!$AA$3:$AM$3</c15:sqref>
                  </c15:fullRef>
                </c:ext>
              </c:extLst>
              <c:f>'Giá nguyên liệu 2021'!$AB$3:$AM$3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2021'!$AA$5:$AM$5</c15:sqref>
                  </c15:fullRef>
                </c:ext>
              </c:extLst>
              <c:f>'Giá nguyên liệu 2021'!$AB$5:$AM$5</c:f>
              <c:numCache>
                <c:formatCode>_(* #,##0_);_(* \(#,##0\);_(* "-"??_);_(@_)</c:formatCode>
                <c:ptCount val="12"/>
                <c:pt idx="0">
                  <c:v>1165</c:v>
                </c:pt>
                <c:pt idx="1">
                  <c:v>1272.5</c:v>
                </c:pt>
                <c:pt idx="2">
                  <c:v>1346</c:v>
                </c:pt>
                <c:pt idx="3">
                  <c:v>1297.5</c:v>
                </c:pt>
                <c:pt idx="4">
                  <c:v>1316.6666666666499</c:v>
                </c:pt>
                <c:pt idx="5">
                  <c:v>1390</c:v>
                </c:pt>
                <c:pt idx="6">
                  <c:v>1220</c:v>
                </c:pt>
                <c:pt idx="7">
                  <c:v>1270</c:v>
                </c:pt>
                <c:pt idx="8">
                  <c:v>1190</c:v>
                </c:pt>
                <c:pt idx="9">
                  <c:v>1130</c:v>
                </c:pt>
                <c:pt idx="10">
                  <c:v>1040</c:v>
                </c:pt>
                <c:pt idx="11">
                  <c:v>1040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D9-461E-BAA8-D7BD5E5FBFD2}"/>
            </c:ext>
          </c:extLst>
        </c:ser>
        <c:ser>
          <c:idx val="1"/>
          <c:order val="1"/>
          <c:tx>
            <c:strRef>
              <c:f>'Giá nguyên liệu 2021'!$Z$6</c:f>
              <c:strCache>
                <c:ptCount val="1"/>
                <c:pt idx="0">
                  <c:v>Giá chai B1</c:v>
                </c:pt>
              </c:strCache>
            </c:strRef>
          </c:tx>
          <c:spPr>
            <a:ln w="571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9.2899561338545093E-3"/>
                  <c:y val="2.29275447855856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8D9-461E-BAA8-D7BD5E5FBF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2021'!$AA$3:$AM$3</c15:sqref>
                  </c15:fullRef>
                </c:ext>
              </c:extLst>
              <c:f>'Giá nguyên liệu 2021'!$AB$3:$AM$3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2021'!$AA$6:$AM$6</c15:sqref>
                  </c15:fullRef>
                </c:ext>
              </c:extLst>
              <c:f>'Giá nguyên liệu 2021'!$AB$6:$AM$6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544.75615019421662</c:v>
                </c:pt>
                <c:pt idx="3">
                  <c:v>543.56093344857391</c:v>
                </c:pt>
                <c:pt idx="4">
                  <c:v>674.18448909051631</c:v>
                </c:pt>
                <c:pt idx="5">
                  <c:v>616.43598615916949</c:v>
                </c:pt>
                <c:pt idx="6">
                  <c:v>685.46637744034706</c:v>
                </c:pt>
                <c:pt idx="7">
                  <c:v>690.86139046786184</c:v>
                </c:pt>
                <c:pt idx="8">
                  <c:v>668.98512685914261</c:v>
                </c:pt>
                <c:pt idx="9">
                  <c:v>664.85776805251635</c:v>
                </c:pt>
                <c:pt idx="10">
                  <c:v>662.58771929824559</c:v>
                </c:pt>
                <c:pt idx="11">
                  <c:v>688.17626527050618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D9-461E-BAA8-D7BD5E5FB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6016031"/>
        <c:axId val="1125990239"/>
      </c:lineChart>
      <c:lineChart>
        <c:grouping val="standard"/>
        <c:varyColors val="0"/>
        <c:ser>
          <c:idx val="4"/>
          <c:order val="4"/>
          <c:tx>
            <c:strRef>
              <c:f>'Giá nguyên liệu 2021'!$Z$10</c:f>
              <c:strCache>
                <c:ptCount val="1"/>
                <c:pt idx="0">
                  <c:v>% Giá chai B1 tháng sau so với tháng trước</c:v>
                </c:pt>
              </c:strCache>
            </c:strRef>
          </c:tx>
          <c:spPr>
            <a:ln w="571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1.2748503516806089E-4"/>
                  <c:y val="2.86819902495868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D9-461E-BAA8-D7BD5E5FBFD2}"/>
                </c:ext>
              </c:extLst>
            </c:dLbl>
            <c:dLbl>
              <c:idx val="2"/>
              <c:layout>
                <c:manualLayout>
                  <c:x val="-3.1383801390756881E-2"/>
                  <c:y val="3.54275135558013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D9-461E-BAA8-D7BD5E5FBFD2}"/>
                </c:ext>
              </c:extLst>
            </c:dLbl>
            <c:dLbl>
              <c:idx val="3"/>
              <c:layout>
                <c:manualLayout>
                  <c:x val="-1.046510344057176E-2"/>
                  <c:y val="-3.73759070921795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D9-461E-BAA8-D7BD5E5FBFD2}"/>
                </c:ext>
              </c:extLst>
            </c:dLbl>
            <c:dLbl>
              <c:idx val="4"/>
              <c:layout>
                <c:manualLayout>
                  <c:x val="-1.4589272318894201E-2"/>
                  <c:y val="3.81687921046685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D9-461E-BAA8-D7BD5E5FBFD2}"/>
                </c:ext>
              </c:extLst>
            </c:dLbl>
            <c:dLbl>
              <c:idx val="6"/>
              <c:layout>
                <c:manualLayout>
                  <c:x val="-2.686131166418404E-2"/>
                  <c:y val="-2.45282446248887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D9-461E-BAA8-D7BD5E5FBFD2}"/>
                </c:ext>
              </c:extLst>
            </c:dLbl>
            <c:dLbl>
              <c:idx val="8"/>
              <c:layout>
                <c:manualLayout>
                  <c:x val="-1.5058002433291881E-2"/>
                  <c:y val="-3.2336935143708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8D9-461E-BAA8-D7BD5E5FBFD2}"/>
                </c:ext>
              </c:extLst>
            </c:dLbl>
            <c:dLbl>
              <c:idx val="9"/>
              <c:layout>
                <c:manualLayout>
                  <c:x val="-2.6077717711983747E-2"/>
                  <c:y val="-3.52346300142977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D9-461E-BAA8-D7BD5E5FBFD2}"/>
                </c:ext>
              </c:extLst>
            </c:dLbl>
            <c:dLbl>
              <c:idx val="10"/>
              <c:layout>
                <c:manualLayout>
                  <c:x val="-1.6550864924704513E-2"/>
                  <c:y val="-4.59410154037066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D9-461E-BAA8-D7BD5E5FBFD2}"/>
                </c:ext>
              </c:extLst>
            </c:dLbl>
            <c:dLbl>
              <c:idx val="11"/>
              <c:layout>
                <c:manualLayout>
                  <c:x val="-1.6816351182831119E-2"/>
                  <c:y val="-3.81542488204766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8D9-461E-BAA8-D7BD5E5FBF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2021'!$AA$10:$AM$10</c15:sqref>
                  </c15:fullRef>
                </c:ext>
              </c:extLst>
              <c:f>'Giá nguyên liệu 2021'!$AB$10:$AM$10</c:f>
              <c:numCache>
                <c:formatCode>0%</c:formatCode>
                <c:ptCount val="12"/>
                <c:pt idx="0">
                  <c:v>-1</c:v>
                </c:pt>
                <c:pt idx="1">
                  <c:v>0</c:v>
                </c:pt>
                <c:pt idx="2">
                  <c:v>0</c:v>
                </c:pt>
                <c:pt idx="3">
                  <c:v>-2.1940399300064417E-3</c:v>
                </c:pt>
                <c:pt idx="4">
                  <c:v>0.24031078689414431</c:v>
                </c:pt>
                <c:pt idx="5">
                  <c:v>-8.5656825195207786E-2</c:v>
                </c:pt>
                <c:pt idx="6">
                  <c:v>0.11198306528352697</c:v>
                </c:pt>
                <c:pt idx="7">
                  <c:v>7.8705728027983479E-3</c:v>
                </c:pt>
                <c:pt idx="8">
                  <c:v>-3.1665199286798007E-2</c:v>
                </c:pt>
                <c:pt idx="9">
                  <c:v>-6.1695823134425565E-3</c:v>
                </c:pt>
                <c:pt idx="10">
                  <c:v>-3.4143374167382445E-3</c:v>
                </c:pt>
                <c:pt idx="11">
                  <c:v>3.861910691517445E-2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8D9-461E-BAA8-D7BD5E5FBFD2}"/>
            </c:ext>
          </c:extLst>
        </c:ser>
        <c:ser>
          <c:idx val="5"/>
          <c:order val="5"/>
          <c:tx>
            <c:strRef>
              <c:f>'Giá nguyên liệu 2021'!$Z$11</c:f>
              <c:strCache>
                <c:ptCount val="1"/>
                <c:pt idx="0">
                  <c:v>% Giá chính phẩm tháng sau so với tháng trước</c:v>
                </c:pt>
              </c:strCache>
            </c:strRef>
          </c:tx>
          <c:spPr>
            <a:ln w="571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7"/>
            <c:marker>
              <c:symbol val="none"/>
            </c:marker>
            <c:bubble3D val="0"/>
            <c:spPr>
              <a:ln w="53975" cap="rnd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A8D9-461E-BAA8-D7BD5E5FBFD2}"/>
              </c:ext>
            </c:extLst>
          </c:dPt>
          <c:dLbls>
            <c:dLbl>
              <c:idx val="1"/>
              <c:layout>
                <c:manualLayout>
                  <c:x val="-1.6625177925238606E-2"/>
                  <c:y val="-3.07360287421101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D9-461E-BAA8-D7BD5E5FBFD2}"/>
                </c:ext>
              </c:extLst>
            </c:dLbl>
            <c:dLbl>
              <c:idx val="3"/>
              <c:layout>
                <c:manualLayout>
                  <c:x val="-1.4736226298556154E-2"/>
                  <c:y val="3.09522444630283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D9-461E-BAA8-D7BD5E5FBFD2}"/>
                </c:ext>
              </c:extLst>
            </c:dLbl>
            <c:dLbl>
              <c:idx val="4"/>
              <c:layout>
                <c:manualLayout>
                  <c:x val="-1.5620326810311487E-2"/>
                  <c:y val="3.73760756966737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D9-461E-BAA8-D7BD5E5FBFD2}"/>
                </c:ext>
              </c:extLst>
            </c:dLbl>
            <c:dLbl>
              <c:idx val="6"/>
              <c:layout>
                <c:manualLayout>
                  <c:x val="-4.3038402598427422E-2"/>
                  <c:y val="2.66696903072648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D9-461E-BAA8-D7BD5E5FBFD2}"/>
                </c:ext>
              </c:extLst>
            </c:dLbl>
            <c:dLbl>
              <c:idx val="8"/>
              <c:layout>
                <c:manualLayout>
                  <c:x val="-1.2299808316367906E-2"/>
                  <c:y val="2.21567507234137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8D9-461E-BAA8-D7BD5E5FBFD2}"/>
                </c:ext>
              </c:extLst>
            </c:dLbl>
            <c:dLbl>
              <c:idx val="9"/>
              <c:layout>
                <c:manualLayout>
                  <c:x val="-2.298458369013974E-2"/>
                  <c:y val="3.73760756966737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D9-461E-BAA8-D7BD5E5FBFD2}"/>
                </c:ext>
              </c:extLst>
            </c:dLbl>
            <c:dLbl>
              <c:idx val="10"/>
              <c:layout>
                <c:manualLayout>
                  <c:x val="-2.1853032456636858E-2"/>
                  <c:y val="3.09522444630282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D9-461E-BAA8-D7BD5E5FBFD2}"/>
                </c:ext>
              </c:extLst>
            </c:dLbl>
            <c:dLbl>
              <c:idx val="11"/>
              <c:layout>
                <c:manualLayout>
                  <c:x val="-1.1989511478213959E-2"/>
                  <c:y val="2.36110791426058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8D9-461E-BAA8-D7BD5E5FBF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accent5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2021'!$AA$11:$AM$11</c15:sqref>
                  </c15:fullRef>
                </c:ext>
              </c:extLst>
              <c:f>'Giá nguyên liệu 2021'!$AB$11:$AM$11</c:f>
              <c:numCache>
                <c:formatCode>0%</c:formatCode>
                <c:ptCount val="12"/>
                <c:pt idx="0">
                  <c:v>3.8324420677361859E-2</c:v>
                </c:pt>
                <c:pt idx="1">
                  <c:v>9.227467811158796E-2</c:v>
                </c:pt>
                <c:pt idx="2">
                  <c:v>5.7760314341846808E-2</c:v>
                </c:pt>
                <c:pt idx="3">
                  <c:v>-3.6032689450222866E-2</c:v>
                </c:pt>
                <c:pt idx="4">
                  <c:v>1.477199743094415E-2</c:v>
                </c:pt>
                <c:pt idx="5">
                  <c:v>5.5696202531658967E-2</c:v>
                </c:pt>
                <c:pt idx="6">
                  <c:v>-0.12230215827338131</c:v>
                </c:pt>
                <c:pt idx="7">
                  <c:v>4.0983606557376984E-2</c:v>
                </c:pt>
                <c:pt idx="8">
                  <c:v>-6.2992125984251968E-2</c:v>
                </c:pt>
                <c:pt idx="9">
                  <c:v>-5.0420168067226934E-2</c:v>
                </c:pt>
                <c:pt idx="10">
                  <c:v>-7.9646017699115057E-2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8D9-461E-BAA8-D7BD5E5FBFD2}"/>
            </c:ext>
          </c:extLst>
        </c:ser>
        <c:ser>
          <c:idx val="6"/>
          <c:order val="7"/>
          <c:tx>
            <c:strRef>
              <c:f>'Giá nguyên liệu 2021'!$Z$9</c:f>
              <c:strCache>
                <c:ptCount val="1"/>
                <c:pt idx="0">
                  <c:v>% Keo chính phẩm so với chai B1</c:v>
                </c:pt>
              </c:strCache>
            </c:strRef>
          </c:tx>
          <c:spPr>
            <a:ln w="539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5998859367283301E-3"/>
                  <c:y val="-0.1922358787859633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D9-461E-BAA8-D7BD5E5FBFD2}"/>
                </c:ext>
              </c:extLst>
            </c:dLbl>
            <c:dLbl>
              <c:idx val="1"/>
              <c:layout>
                <c:manualLayout>
                  <c:x val="-1.3057931632403525E-2"/>
                  <c:y val="-0.2358825649268890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8D9-461E-BAA8-D7BD5E5FBFD2}"/>
                </c:ext>
              </c:extLst>
            </c:dLbl>
            <c:dLbl>
              <c:idx val="2"/>
              <c:layout>
                <c:manualLayout>
                  <c:x val="-1.9586544530066703E-2"/>
                  <c:y val="0.2656691576907692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8D9-461E-BAA8-D7BD5E5FBFD2}"/>
                </c:ext>
              </c:extLst>
            </c:dLbl>
            <c:dLbl>
              <c:idx val="3"/>
              <c:layout>
                <c:manualLayout>
                  <c:x val="-1.5999534799070989E-2"/>
                  <c:y val="0.2267150282397369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8D9-461E-BAA8-D7BD5E5FBFD2}"/>
                </c:ext>
              </c:extLst>
            </c:dLbl>
            <c:dLbl>
              <c:idx val="4"/>
              <c:layout>
                <c:manualLayout>
                  <c:x val="-1.5309986269839993E-2"/>
                  <c:y val="4.96787136591097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8D9-461E-BAA8-D7BD5E5FBFD2}"/>
                </c:ext>
              </c:extLst>
            </c:dLbl>
            <c:dLbl>
              <c:idx val="5"/>
              <c:layout>
                <c:manualLayout>
                  <c:x val="-2.1560010702661895E-2"/>
                  <c:y val="0.1478853893013875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8D9-461E-BAA8-D7BD5E5FBFD2}"/>
                </c:ext>
              </c:extLst>
            </c:dLbl>
            <c:dLbl>
              <c:idx val="6"/>
              <c:layout>
                <c:manualLayout>
                  <c:x val="-1.7562040907276564E-2"/>
                  <c:y val="-2.01122168969372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8D9-461E-BAA8-D7BD5E5FBFD2}"/>
                </c:ext>
              </c:extLst>
            </c:dLbl>
            <c:dLbl>
              <c:idx val="7"/>
              <c:layout>
                <c:manualLayout>
                  <c:x val="-2.013682597445695E-2"/>
                  <c:y val="5.177867228518395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8D9-461E-BAA8-D7BD5E5FBFD2}"/>
                </c:ext>
              </c:extLst>
            </c:dLbl>
            <c:dLbl>
              <c:idx val="8"/>
              <c:layout>
                <c:manualLayout>
                  <c:x val="-2.1332513983175452E-2"/>
                  <c:y val="-9.661321265384818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8D9-461E-BAA8-D7BD5E5FBFD2}"/>
                </c:ext>
              </c:extLst>
            </c:dLbl>
            <c:dLbl>
              <c:idx val="9"/>
              <c:layout>
                <c:manualLayout>
                  <c:x val="-2.1515923032918938E-2"/>
                  <c:y val="-2.730484429925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8D9-461E-BAA8-D7BD5E5FBFD2}"/>
                </c:ext>
              </c:extLst>
            </c:dLbl>
            <c:dLbl>
              <c:idx val="10"/>
              <c:layout>
                <c:manualLayout>
                  <c:x val="-2.1376601652918409E-2"/>
                  <c:y val="-5.58869782983281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8D9-461E-BAA8-D7BD5E5FBFD2}"/>
                </c:ext>
              </c:extLst>
            </c:dLbl>
            <c:dLbl>
              <c:idx val="11"/>
              <c:layout>
                <c:manualLayout>
                  <c:x val="-2.4912573933719175E-2"/>
                  <c:y val="-7.69353475438397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8D9-461E-BAA8-D7BD5E5FBF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2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10</c:v>
              </c:pt>
              <c:pt idx="9">
                <c:v>11</c:v>
              </c:pt>
              <c:pt idx="10">
                <c:v>12</c:v>
              </c:pt>
              <c:pt idx="11">
                <c:v>13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'Giá nguyên liệu 2021'!$AA$9:$AM$9</c15:sqref>
                  </c15:fullRef>
                </c:ext>
              </c:extLst>
              <c:f>'Giá nguyên liệu 2021'!$AB$9:$AM$9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1.470830296308034</c:v>
                </c:pt>
                <c:pt idx="3">
                  <c:v>1.3870368898076006</c:v>
                </c:pt>
                <c:pt idx="4">
                  <c:v>0.95297680082027769</c:v>
                </c:pt>
                <c:pt idx="5">
                  <c:v>1.2548975582374404</c:v>
                </c:pt>
                <c:pt idx="6">
                  <c:v>0.77981012658227855</c:v>
                </c:pt>
                <c:pt idx="7">
                  <c:v>0.83828481012658229</c:v>
                </c:pt>
                <c:pt idx="8">
                  <c:v>0.77881383639573665</c:v>
                </c:pt>
                <c:pt idx="9">
                  <c:v>0.69961163770405488</c:v>
                </c:pt>
                <c:pt idx="10">
                  <c:v>0.56960349506851138</c:v>
                </c:pt>
                <c:pt idx="11">
                  <c:v>0.51124072782603158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categoryFilterExceptions>
                <c15:categoryFilterException>
                  <c15:sqref>'Giá nguyên liệu 2021'!$AA$9</c15:sqref>
                  <c15:dLbl>
                    <c:idx val="-1"/>
                    <c:layout>
                      <c:manualLayout>
                        <c:x val="-1.4818400359248945E-3"/>
                        <c:y val="8.3703233765955551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2-E9C9-4F65-8C72-D2C08F1AABF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1-A8D9-461E-BAA8-D7BD5E5FB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146495"/>
        <c:axId val="1125145247"/>
        <c:extLst>
          <c:ext xmlns:c15="http://schemas.microsoft.com/office/drawing/2012/chart" uri="{02D57815-91ED-43cb-92C2-25804820EDAC}">
            <c15:filteredLine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'Giá nguyên liệu 2021'!$Z$7</c15:sqref>
                        </c15:formulaRef>
                      </c:ext>
                    </c:extLst>
                    <c:strCache>
                      <c:ptCount val="1"/>
                      <c:pt idx="0">
                        <c:v>Giá chai B1 (VND)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'Giá nguyên liệu 2021'!$AA$7:$AK$7</c15:sqref>
                        </c15:fullRef>
                        <c15:formulaRef>
                          <c15:sqref>'Giá nguyên liệu 2021'!$AB$7:$AK$7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10"/>
                      <c:pt idx="2">
                        <c:v>12622</c:v>
                      </c:pt>
                      <c:pt idx="3">
                        <c:v>12578</c:v>
                      </c:pt>
                      <c:pt idx="4">
                        <c:v>15604</c:v>
                      </c:pt>
                      <c:pt idx="5">
                        <c:v>14252</c:v>
                      </c:pt>
                      <c:pt idx="6">
                        <c:v>15800</c:v>
                      </c:pt>
                      <c:pt idx="7">
                        <c:v>15800</c:v>
                      </c:pt>
                      <c:pt idx="8">
                        <c:v>15293</c:v>
                      </c:pt>
                      <c:pt idx="9">
                        <c:v>15192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22-A8D9-461E-BAA8-D7BD5E5FBFD2}"/>
                  </c:ext>
                </c:extLst>
              </c15:ser>
            </c15:filteredLineSeries>
          </c:ext>
        </c:extLst>
      </c:lineChart>
      <c:catAx>
        <c:axId val="112601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990239"/>
        <c:crosses val="autoZero"/>
        <c:auto val="1"/>
        <c:lblAlgn val="ctr"/>
        <c:lblOffset val="100"/>
        <c:noMultiLvlLbl val="0"/>
      </c:catAx>
      <c:valAx>
        <c:axId val="112599023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016031"/>
        <c:crosses val="autoZero"/>
        <c:crossBetween val="between"/>
      </c:valAx>
      <c:valAx>
        <c:axId val="1125145247"/>
        <c:scaling>
          <c:orientation val="minMax"/>
          <c:max val="1.5"/>
          <c:min val="-0.2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146495"/>
        <c:crosses val="max"/>
        <c:crossBetween val="between"/>
      </c:valAx>
      <c:catAx>
        <c:axId val="112514649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25145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2">
                    <a:lumMod val="60000"/>
                    <a:lumOff val="4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5">
                    <a:lumMod val="60000"/>
                    <a:lumOff val="4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6"/>
        <c:delete val="1"/>
      </c:legendEntry>
      <c:layout>
        <c:manualLayout>
          <c:xMode val="edge"/>
          <c:yMode val="edge"/>
          <c:x val="5.904749057367549E-3"/>
          <c:y val="0.93163932648903014"/>
          <c:w val="0.96979371024273997"/>
          <c:h val="4.57107758377046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6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chart" Target="../charts/chart8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17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45356</xdr:colOff>
      <xdr:row>43</xdr:row>
      <xdr:rowOff>136073</xdr:rowOff>
    </xdr:from>
    <xdr:to>
      <xdr:col>42</xdr:col>
      <xdr:colOff>244929</xdr:colOff>
      <xdr:row>80</xdr:row>
      <xdr:rowOff>152401</xdr:rowOff>
    </xdr:to>
    <xdr:graphicFrame macro="">
      <xdr:nvGraphicFramePr>
        <xdr:cNvPr id="19" name="Chart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47625</xdr:colOff>
      <xdr:row>0</xdr:row>
      <xdr:rowOff>63500</xdr:rowOff>
    </xdr:from>
    <xdr:to>
      <xdr:col>42</xdr:col>
      <xdr:colOff>264567</xdr:colOff>
      <xdr:row>32</xdr:row>
      <xdr:rowOff>181610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2C07F5-015D-047B-A7F4-BAAC224EDC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3500"/>
          <a:ext cx="12766130" cy="5864860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0.92082</cdr:y>
    </cdr:from>
    <cdr:to>
      <cdr:x>0.05787</cdr:x>
      <cdr:y>0.97382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0" y="5361054"/>
          <a:ext cx="742831" cy="308588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119062</xdr:colOff>
      <xdr:row>33</xdr:row>
      <xdr:rowOff>154082</xdr:rowOff>
    </xdr:from>
    <xdr:to>
      <xdr:col>26</xdr:col>
      <xdr:colOff>55563</xdr:colOff>
      <xdr:row>61</xdr:row>
      <xdr:rowOff>36121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39687</xdr:colOff>
      <xdr:row>0</xdr:row>
      <xdr:rowOff>39688</xdr:rowOff>
    </xdr:from>
    <xdr:to>
      <xdr:col>25</xdr:col>
      <xdr:colOff>612360</xdr:colOff>
      <xdr:row>25</xdr:row>
      <xdr:rowOff>106239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F78C36-5284-3B31-7507-A5BAEED07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687" y="39688"/>
          <a:ext cx="15741236" cy="4432176"/>
        </a:xfrm>
        <a:prstGeom prst="rect">
          <a:avLst/>
        </a:prstGeom>
      </xdr:spPr>
    </xdr:pic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0.01193</cdr:x>
      <cdr:y>0.83329</cdr:y>
    </cdr:from>
    <cdr:to>
      <cdr:x>0.06568</cdr:x>
      <cdr:y>0.95858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188548" y="4017231"/>
          <a:ext cx="849502" cy="60401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20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128814</xdr:colOff>
      <xdr:row>43</xdr:row>
      <xdr:rowOff>81642</xdr:rowOff>
    </xdr:from>
    <xdr:to>
      <xdr:col>33</xdr:col>
      <xdr:colOff>47624</xdr:colOff>
      <xdr:row>73</xdr:row>
      <xdr:rowOff>152400</xdr:rowOff>
    </xdr:to>
    <xdr:graphicFrame macro="">
      <xdr:nvGraphicFramePr>
        <xdr:cNvPr id="17" name="Chart 2">
          <a:extLst>
            <a:ext uri="{FF2B5EF4-FFF2-40B4-BE49-F238E27FC236}">
              <a16:creationId xmlns:a16="http://schemas.microsoft.com/office/drawing/2014/main" id="{51EE3A1C-7BEE-4B4D-AE59-5ED71D5E3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63500</xdr:colOff>
      <xdr:row>0</xdr:row>
      <xdr:rowOff>55562</xdr:rowOff>
    </xdr:from>
    <xdr:to>
      <xdr:col>32</xdr:col>
      <xdr:colOff>615539</xdr:colOff>
      <xdr:row>35</xdr:row>
      <xdr:rowOff>154596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F51CAC-5FF3-EEB3-7E1B-BBCEA183A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" y="55562"/>
          <a:ext cx="12839289" cy="5560034"/>
        </a:xfrm>
        <a:prstGeom prst="rect">
          <a:avLst/>
        </a:prstGeom>
      </xdr:spPr>
    </xdr:pic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0.00192</cdr:x>
      <cdr:y>0.93662</cdr:y>
    </cdr:from>
    <cdr:to>
      <cdr:x>0.0653</cdr:x>
      <cdr:y>0.97825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24685" y="5196024"/>
          <a:ext cx="814876" cy="230959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35</xdr:row>
      <xdr:rowOff>90582</xdr:rowOff>
    </xdr:from>
    <xdr:to>
      <xdr:col>18</xdr:col>
      <xdr:colOff>0</xdr:colOff>
      <xdr:row>63</xdr:row>
      <xdr:rowOff>181428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700E76F0-A5AE-4EC2-A2E1-32D8F6D098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42333</xdr:colOff>
      <xdr:row>0</xdr:row>
      <xdr:rowOff>35277</xdr:rowOff>
    </xdr:from>
    <xdr:to>
      <xdr:col>18</xdr:col>
      <xdr:colOff>1397</xdr:colOff>
      <xdr:row>28</xdr:row>
      <xdr:rowOff>72867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B616EA-9208-2AFE-2E7D-312392A82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2333" y="35277"/>
          <a:ext cx="12863675" cy="5188146"/>
        </a:xfrm>
        <a:prstGeom prst="rect">
          <a:avLst/>
        </a:prstGeom>
      </xdr:spPr>
    </xdr:pic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0.01009</cdr:x>
      <cdr:y>0.82915</cdr:y>
    </cdr:from>
    <cdr:to>
      <cdr:x>0.07548</cdr:x>
      <cdr:y>0.95882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150168" y="3774980"/>
          <a:ext cx="973187" cy="590389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20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156026</xdr:colOff>
      <xdr:row>38</xdr:row>
      <xdr:rowOff>108857</xdr:rowOff>
    </xdr:from>
    <xdr:to>
      <xdr:col>31</xdr:col>
      <xdr:colOff>14111</xdr:colOff>
      <xdr:row>73</xdr:row>
      <xdr:rowOff>7055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3F2ECF85-0BEA-4819-9807-DD08DCC931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42333</xdr:colOff>
      <xdr:row>0</xdr:row>
      <xdr:rowOff>49388</xdr:rowOff>
    </xdr:from>
    <xdr:to>
      <xdr:col>30</xdr:col>
      <xdr:colOff>526659</xdr:colOff>
      <xdr:row>33</xdr:row>
      <xdr:rowOff>139514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C36DA6-757A-1B09-643E-FA68474BF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333" y="49388"/>
          <a:ext cx="12753937" cy="6334293"/>
        </a:xfrm>
        <a:prstGeom prst="rect">
          <a:avLst/>
        </a:prstGeom>
      </xdr:spPr>
    </xdr:pic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0.00506</cdr:x>
      <cdr:y>0.83993</cdr:y>
    </cdr:from>
    <cdr:to>
      <cdr:x>0.06473</cdr:x>
      <cdr:y>0.90384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64472" y="5307310"/>
          <a:ext cx="760224" cy="40383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42334</xdr:colOff>
      <xdr:row>37</xdr:row>
      <xdr:rowOff>179657</xdr:rowOff>
    </xdr:from>
    <xdr:to>
      <xdr:col>19</xdr:col>
      <xdr:colOff>585612</xdr:colOff>
      <xdr:row>64</xdr:row>
      <xdr:rowOff>52877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63F3AFC7-9977-40CE-80F6-60389E808D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21167</xdr:colOff>
      <xdr:row>0</xdr:row>
      <xdr:rowOff>21166</xdr:rowOff>
    </xdr:from>
    <xdr:to>
      <xdr:col>19</xdr:col>
      <xdr:colOff>576047</xdr:colOff>
      <xdr:row>25</xdr:row>
      <xdr:rowOff>37934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945D4FE-FB59-958D-D1DE-1FA1FEAD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21167" y="21166"/>
          <a:ext cx="13381880" cy="4602879"/>
        </a:xfrm>
        <a:prstGeom prst="rect">
          <a:avLst/>
        </a:prstGeom>
      </xdr:spPr>
    </xdr:pic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0.00311</cdr:x>
      <cdr:y>0.82891</cdr:y>
    </cdr:from>
    <cdr:to>
      <cdr:x>0.05282</cdr:x>
      <cdr:y>0.95714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49390" y="3947843"/>
          <a:ext cx="790222" cy="61074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6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151566</xdr:colOff>
      <xdr:row>41</xdr:row>
      <xdr:rowOff>76200</xdr:rowOff>
    </xdr:from>
    <xdr:to>
      <xdr:col>30</xdr:col>
      <xdr:colOff>0</xdr:colOff>
      <xdr:row>71</xdr:row>
      <xdr:rowOff>7057</xdr:rowOff>
    </xdr:to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A7E9B3B0-A83F-48AA-A483-919728C56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63500</xdr:colOff>
      <xdr:row>0</xdr:row>
      <xdr:rowOff>28222</xdr:rowOff>
    </xdr:from>
    <xdr:to>
      <xdr:col>29</xdr:col>
      <xdr:colOff>535088</xdr:colOff>
      <xdr:row>31</xdr:row>
      <xdr:rowOff>18478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C775FE-960E-1236-61E0-5E6729937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" y="28222"/>
          <a:ext cx="11668755" cy="5444200"/>
        </a:xfrm>
        <a:prstGeom prst="rect">
          <a:avLst/>
        </a:prstGeom>
      </xdr:spPr>
    </xdr:pic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0.00486</cdr:x>
      <cdr:y>0.84809</cdr:y>
    </cdr:from>
    <cdr:to>
      <cdr:x>0.06724</cdr:x>
      <cdr:y>0.96676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56355" y="4608689"/>
          <a:ext cx="723411" cy="644869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130401</xdr:colOff>
      <xdr:row>32</xdr:row>
      <xdr:rowOff>76200</xdr:rowOff>
    </xdr:from>
    <xdr:to>
      <xdr:col>17</xdr:col>
      <xdr:colOff>63500</xdr:colOff>
      <xdr:row>61</xdr:row>
      <xdr:rowOff>16588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8E52803-D3C0-4CA1-ABC6-09ED99A8B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35278</xdr:colOff>
      <xdr:row>0</xdr:row>
      <xdr:rowOff>49389</xdr:rowOff>
    </xdr:from>
    <xdr:to>
      <xdr:col>16</xdr:col>
      <xdr:colOff>724558</xdr:colOff>
      <xdr:row>29</xdr:row>
      <xdr:rowOff>73553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4B3D39-7418-696B-CDAE-266D63816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278" y="49389"/>
          <a:ext cx="12796613" cy="5273497"/>
        </a:xfrm>
        <a:prstGeom prst="rect">
          <a:avLst/>
        </a:prstGeom>
      </xdr:spPr>
    </xdr:pic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0.00486</cdr:x>
      <cdr:y>0.84034</cdr:y>
    </cdr:from>
    <cdr:to>
      <cdr:x>0.055</cdr:x>
      <cdr:y>0.96676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83914" y="4432300"/>
          <a:ext cx="865186" cy="66675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Tuần</a:t>
          </a: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</xdr:rowOff>
    </xdr:from>
    <xdr:to>
      <xdr:col>28</xdr:col>
      <xdr:colOff>87923</xdr:colOff>
      <xdr:row>33</xdr:row>
      <xdr:rowOff>117230</xdr:rowOff>
    </xdr:to>
    <xdr:graphicFrame macro="">
      <xdr:nvGraphicFramePr>
        <xdr:cNvPr id="40" name="Chart 2">
          <a:extLst>
            <a:ext uri="{FF2B5EF4-FFF2-40B4-BE49-F238E27FC236}">
              <a16:creationId xmlns:a16="http://schemas.microsoft.com/office/drawing/2014/main" id="{130BD7E2-F635-E0FA-A6FF-C5B5B9DE8D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0.00851</cdr:x>
      <cdr:y>0.01598</cdr:y>
    </cdr:from>
    <cdr:to>
      <cdr:x>0.10555</cdr:x>
      <cdr:y>0.09102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152867" y="105874"/>
          <a:ext cx="1742366" cy="49703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kern="1200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kern="1200" baseline="0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đồng/kg</a:t>
          </a:r>
          <a:endParaRPr lang="en-US" sz="1400" b="1" kern="1200">
            <a:solidFill>
              <a:srgbClr val="00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0.01915</cdr:x>
      <cdr:y>0.89823</cdr:y>
    </cdr:from>
    <cdr:to>
      <cdr:x>0.06257</cdr:x>
      <cdr:y>0.9477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343875" y="5949460"/>
          <a:ext cx="779585" cy="32763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246064</xdr:rowOff>
    </xdr:from>
    <xdr:to>
      <xdr:col>24</xdr:col>
      <xdr:colOff>666750</xdr:colOff>
      <xdr:row>27</xdr:row>
      <xdr:rowOff>103188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2585AD6-4820-43C0-AFC4-096186C0F4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0.00236</cdr:x>
      <cdr:y>0.06115</cdr:y>
    </cdr:from>
    <cdr:to>
      <cdr:x>0.08852</cdr:x>
      <cdr:y>0.10735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38553" y="308200"/>
          <a:ext cx="1405404" cy="23286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i="1" u="sng" kern="12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i="1" u="sng" kern="1200" baseline="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i="1" u="sng" kern="1200">
            <a:solidFill>
              <a:schemeClr val="accent2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</cdr:x>
      <cdr:y>0.91654</cdr:y>
    </cdr:from>
    <cdr:to>
      <cdr:x>0.03447</cdr:x>
      <cdr:y>0.99037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0" y="4648748"/>
          <a:ext cx="666750" cy="37447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3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63499</xdr:colOff>
      <xdr:row>1</xdr:row>
      <xdr:rowOff>87312</xdr:rowOff>
    </xdr:from>
    <xdr:to>
      <xdr:col>24</xdr:col>
      <xdr:colOff>119062</xdr:colOff>
      <xdr:row>27</xdr:row>
      <xdr:rowOff>126999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CAB58BC-D355-41FA-BCBC-89F4FDE5FD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0.00342</cdr:x>
      <cdr:y>0.03009</cdr:y>
    </cdr:from>
    <cdr:to>
      <cdr:x>0.0955</cdr:x>
      <cdr:y>0.08377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55562" y="157493"/>
          <a:ext cx="1496852" cy="28094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i="1" u="sng" kern="12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i="1" u="sng" kern="1200" baseline="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i="1" u="sng" kern="1200">
            <a:solidFill>
              <a:schemeClr val="accent2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0.00051</cdr:x>
      <cdr:y>0.92598</cdr:y>
    </cdr:from>
    <cdr:to>
      <cdr:x>0.03559</cdr:x>
      <cdr:y>0.98028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9554" y="4865688"/>
          <a:ext cx="657197" cy="28531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3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31748</xdr:colOff>
      <xdr:row>1</xdr:row>
      <xdr:rowOff>55562</xdr:rowOff>
    </xdr:from>
    <xdr:to>
      <xdr:col>23</xdr:col>
      <xdr:colOff>7936</xdr:colOff>
      <xdr:row>28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93B425C-4CF8-4B59-B997-4E366DE905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0.00215</cdr:x>
      <cdr:y>0.06948</cdr:y>
    </cdr:from>
    <cdr:to>
      <cdr:x>0.08724</cdr:x>
      <cdr:y>0.12167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31751" y="368070"/>
          <a:ext cx="1254122" cy="2764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i="1" u="sng" kern="12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i="1" u="sng" kern="1200" baseline="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i="1" u="sng" kern="1200">
            <a:solidFill>
              <a:schemeClr val="accent2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</cdr:x>
      <cdr:y>0.92148</cdr:y>
    </cdr:from>
    <cdr:to>
      <cdr:x>0.03844</cdr:x>
      <cdr:y>0.97299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0" y="4937127"/>
          <a:ext cx="666751" cy="27597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3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198438</xdr:rowOff>
    </xdr:from>
    <xdr:to>
      <xdr:col>23</xdr:col>
      <xdr:colOff>253999</xdr:colOff>
      <xdr:row>27</xdr:row>
      <xdr:rowOff>142874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102DB9E-C519-416C-9A5B-EEC3FB904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0.00215</cdr:x>
      <cdr:y>0.06948</cdr:y>
    </cdr:from>
    <cdr:to>
      <cdr:x>0.08724</cdr:x>
      <cdr:y>0.12167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31751" y="368070"/>
          <a:ext cx="1254122" cy="2764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i="1" u="sng" kern="12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i="1" u="sng" kern="1200" baseline="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i="1" u="sng" kern="1200">
            <a:solidFill>
              <a:schemeClr val="accent2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</cdr:x>
      <cdr:y>0.93009</cdr:y>
    </cdr:from>
    <cdr:to>
      <cdr:x>0.0392</cdr:x>
      <cdr:y>0.98827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0" y="4857751"/>
          <a:ext cx="664323" cy="30384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3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108858</xdr:colOff>
      <xdr:row>0</xdr:row>
      <xdr:rowOff>20865</xdr:rowOff>
    </xdr:from>
    <xdr:to>
      <xdr:col>16</xdr:col>
      <xdr:colOff>738188</xdr:colOff>
      <xdr:row>27</xdr:row>
      <xdr:rowOff>23813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DD225642-8E0C-4A02-971E-3D127DC4EB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</cdr:x>
      <cdr:y>0.05352</cdr:y>
    </cdr:from>
    <cdr:to>
      <cdr:x>0.10826</cdr:x>
      <cdr:y>0.11096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0" y="404811"/>
          <a:ext cx="1395759" cy="4344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kern="1200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kern="1200" baseline="0">
              <a:solidFill>
                <a:srgbClr val="00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kern="1200">
            <a:solidFill>
              <a:srgbClr val="00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</cdr:x>
      <cdr:y>0.89718</cdr:y>
    </cdr:from>
    <cdr:to>
      <cdr:x>0.05336</cdr:x>
      <cdr:y>0.94524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0" y="6785716"/>
          <a:ext cx="687917" cy="36349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51329</xdr:rowOff>
    </xdr:from>
    <xdr:to>
      <xdr:col>24</xdr:col>
      <xdr:colOff>0</xdr:colOff>
      <xdr:row>28</xdr:row>
      <xdr:rowOff>103187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295337EB-BA98-47A0-94C1-46117A3050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0.003</cdr:x>
      <cdr:y>0.01743</cdr:y>
    </cdr:from>
    <cdr:to>
      <cdr:x>0.0849</cdr:x>
      <cdr:y>0.09247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47812" y="95259"/>
          <a:ext cx="1304713" cy="4101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i="1" u="sng" kern="12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i="1" u="sng" kern="1200" baseline="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i="1" u="sng" kern="1200">
            <a:solidFill>
              <a:schemeClr val="accent2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</cdr:x>
      <cdr:y>0.90702</cdr:y>
    </cdr:from>
    <cdr:to>
      <cdr:x>0.03819</cdr:x>
      <cdr:y>0.97241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0" y="4957076"/>
          <a:ext cx="690563" cy="35737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  <cdr:relSizeAnchor xmlns:cdr="http://schemas.openxmlformats.org/drawingml/2006/chartDrawing">
    <cdr:from>
      <cdr:x>0.16455</cdr:x>
      <cdr:y>0.43133</cdr:y>
    </cdr:from>
    <cdr:to>
      <cdr:x>0.23538</cdr:x>
      <cdr:y>0.48293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C998E1EA-E79F-7AE0-7203-1506D5441AEE}"/>
            </a:ext>
          </a:extLst>
        </cdr:cNvPr>
        <cdr:cNvSpPr txBox="1"/>
      </cdr:nvSpPr>
      <cdr:spPr>
        <a:xfrm xmlns:a="http://schemas.openxmlformats.org/drawingml/2006/main">
          <a:off x="3425539" y="4867126"/>
          <a:ext cx="1474497" cy="5822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0.25136</cdr:x>
      <cdr:y>0.48622</cdr:y>
    </cdr:from>
    <cdr:to>
      <cdr:x>0.32096</cdr:x>
      <cdr:y>0.57013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A41FBE70-27A1-A4D6-FDC5-486139AF9206}"/>
            </a:ext>
          </a:extLst>
        </cdr:cNvPr>
        <cdr:cNvSpPr txBox="1"/>
      </cdr:nvSpPr>
      <cdr:spPr>
        <a:xfrm xmlns:a="http://schemas.openxmlformats.org/drawingml/2006/main">
          <a:off x="5232695" y="5486471"/>
          <a:ext cx="1448892" cy="946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0.34498</cdr:x>
      <cdr:y>0.41499</cdr:y>
    </cdr:from>
    <cdr:to>
      <cdr:x>0.41263</cdr:x>
      <cdr:y>0.47405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8BFC663E-D8FB-5A27-E763-F6E8A680AC87}"/>
            </a:ext>
          </a:extLst>
        </cdr:cNvPr>
        <cdr:cNvSpPr txBox="1"/>
      </cdr:nvSpPr>
      <cdr:spPr>
        <a:xfrm xmlns:a="http://schemas.openxmlformats.org/drawingml/2006/main">
          <a:off x="7181627" y="4682711"/>
          <a:ext cx="1408298" cy="666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0.43475</cdr:x>
      <cdr:y>0.35755</cdr:y>
    </cdr:from>
    <cdr:to>
      <cdr:x>0.50421</cdr:x>
      <cdr:y>0.4224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06880BB0-8E6B-412F-CA31-B1810F63A235}"/>
            </a:ext>
          </a:extLst>
        </cdr:cNvPr>
        <cdr:cNvSpPr txBox="1"/>
      </cdr:nvSpPr>
      <cdr:spPr>
        <a:xfrm xmlns:a="http://schemas.openxmlformats.org/drawingml/2006/main">
          <a:off x="9050403" y="4034627"/>
          <a:ext cx="1445978" cy="7317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0.52285</cdr:x>
      <cdr:y>0.33159</cdr:y>
    </cdr:from>
    <cdr:to>
      <cdr:x>0.59112</cdr:x>
      <cdr:y>0.38516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06880BB0-8E6B-412F-CA31-B1810F63A235}"/>
            </a:ext>
          </a:extLst>
        </cdr:cNvPr>
        <cdr:cNvSpPr txBox="1"/>
      </cdr:nvSpPr>
      <cdr:spPr>
        <a:xfrm xmlns:a="http://schemas.openxmlformats.org/drawingml/2006/main">
          <a:off x="10884423" y="3741690"/>
          <a:ext cx="1421205" cy="6044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0.6155</cdr:x>
      <cdr:y>0.39446</cdr:y>
    </cdr:from>
    <cdr:to>
      <cdr:x>0.67857</cdr:x>
      <cdr:y>0.45309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2C1A4CF1-7691-B903-14F0-9DC19C5FF456}"/>
            </a:ext>
          </a:extLst>
        </cdr:cNvPr>
        <cdr:cNvSpPr txBox="1"/>
      </cdr:nvSpPr>
      <cdr:spPr>
        <a:xfrm xmlns:a="http://schemas.openxmlformats.org/drawingml/2006/main">
          <a:off x="12813157" y="4451100"/>
          <a:ext cx="1312954" cy="6615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0.69497</cdr:x>
      <cdr:y>0.38703</cdr:y>
    </cdr:from>
    <cdr:to>
      <cdr:x>0.76814</cdr:x>
      <cdr:y>0.44834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EC951216-9577-D0F6-5A87-4C63A3938E42}"/>
            </a:ext>
          </a:extLst>
        </cdr:cNvPr>
        <cdr:cNvSpPr txBox="1"/>
      </cdr:nvSpPr>
      <cdr:spPr>
        <a:xfrm xmlns:a="http://schemas.openxmlformats.org/drawingml/2006/main">
          <a:off x="14467493" y="4367227"/>
          <a:ext cx="1523211" cy="69181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0.79773</cdr:x>
      <cdr:y>0.34081</cdr:y>
    </cdr:from>
    <cdr:to>
      <cdr:x>0.86067</cdr:x>
      <cdr:y>0.40757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EC951216-9577-D0F6-5A87-4C63A3938E42}"/>
            </a:ext>
          </a:extLst>
        </cdr:cNvPr>
        <cdr:cNvSpPr txBox="1"/>
      </cdr:nvSpPr>
      <cdr:spPr>
        <a:xfrm xmlns:a="http://schemas.openxmlformats.org/drawingml/2006/main">
          <a:off x="16606720" y="3845724"/>
          <a:ext cx="1310248" cy="7533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0.87268</cdr:x>
      <cdr:y>0.33175</cdr:y>
    </cdr:from>
    <cdr:to>
      <cdr:x>0.93576</cdr:x>
      <cdr:y>0.39337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EA737A73-6080-7393-6D2B-E9A3A67EE377}"/>
            </a:ext>
          </a:extLst>
        </cdr:cNvPr>
        <cdr:cNvSpPr txBox="1"/>
      </cdr:nvSpPr>
      <cdr:spPr>
        <a:xfrm xmlns:a="http://schemas.openxmlformats.org/drawingml/2006/main">
          <a:off x="15525440" y="3704152"/>
          <a:ext cx="1122230" cy="68793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0.06988</cdr:x>
      <cdr:y>0.43677</cdr:y>
    </cdr:from>
    <cdr:to>
      <cdr:x>0.14652</cdr:x>
      <cdr:y>0.51385</cdr:y>
    </cdr:to>
    <cdr:sp macro="" textlink="">
      <cdr:nvSpPr>
        <cdr:cNvPr id="15" name="TextBox 14">
          <a:extLst xmlns:a="http://schemas.openxmlformats.org/drawingml/2006/main">
            <a:ext uri="{FF2B5EF4-FFF2-40B4-BE49-F238E27FC236}">
              <a16:creationId xmlns:a16="http://schemas.microsoft.com/office/drawing/2014/main" id="{0744FF0F-E03D-249B-0F53-923C70B838B2}"/>
            </a:ext>
          </a:extLst>
        </cdr:cNvPr>
        <cdr:cNvSpPr txBox="1"/>
      </cdr:nvSpPr>
      <cdr:spPr>
        <a:xfrm xmlns:a="http://schemas.openxmlformats.org/drawingml/2006/main">
          <a:off x="1155050" y="4897966"/>
          <a:ext cx="1266787" cy="86439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</c:userShapes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146578</xdr:rowOff>
    </xdr:from>
    <xdr:to>
      <xdr:col>24</xdr:col>
      <xdr:colOff>71437</xdr:colOff>
      <xdr:row>28</xdr:row>
      <xdr:rowOff>198436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8BBAA336-D3D6-43E1-AABE-5DA32030A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0.00051</cdr:x>
      <cdr:y>0.04212</cdr:y>
    </cdr:from>
    <cdr:to>
      <cdr:x>0.08241</cdr:x>
      <cdr:y>0.11716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7938" y="230209"/>
          <a:ext cx="1275100" cy="41011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i="1" u="sng" kern="12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i="1" u="sng" kern="1200" baseline="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i="1" u="sng" kern="1200">
            <a:solidFill>
              <a:schemeClr val="accent2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</cdr:x>
      <cdr:y>0.91428</cdr:y>
    </cdr:from>
    <cdr:to>
      <cdr:x>0.0376</cdr:x>
      <cdr:y>0.97967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0" y="4996754"/>
          <a:ext cx="682625" cy="35737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4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  <cdr:relSizeAnchor xmlns:cdr="http://schemas.openxmlformats.org/drawingml/2006/chartDrawing">
    <cdr:from>
      <cdr:x>0.16455</cdr:x>
      <cdr:y>0.43133</cdr:y>
    </cdr:from>
    <cdr:to>
      <cdr:x>0.23538</cdr:x>
      <cdr:y>0.48293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C998E1EA-E79F-7AE0-7203-1506D5441AEE}"/>
            </a:ext>
          </a:extLst>
        </cdr:cNvPr>
        <cdr:cNvSpPr txBox="1"/>
      </cdr:nvSpPr>
      <cdr:spPr>
        <a:xfrm xmlns:a="http://schemas.openxmlformats.org/drawingml/2006/main">
          <a:off x="3425539" y="4867126"/>
          <a:ext cx="1474497" cy="5822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0.25136</cdr:x>
      <cdr:y>0.48622</cdr:y>
    </cdr:from>
    <cdr:to>
      <cdr:x>0.32096</cdr:x>
      <cdr:y>0.57013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A41FBE70-27A1-A4D6-FDC5-486139AF9206}"/>
            </a:ext>
          </a:extLst>
        </cdr:cNvPr>
        <cdr:cNvSpPr txBox="1"/>
      </cdr:nvSpPr>
      <cdr:spPr>
        <a:xfrm xmlns:a="http://schemas.openxmlformats.org/drawingml/2006/main">
          <a:off x="5232695" y="5486471"/>
          <a:ext cx="1448892" cy="946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0.34498</cdr:x>
      <cdr:y>0.41499</cdr:y>
    </cdr:from>
    <cdr:to>
      <cdr:x>0.41263</cdr:x>
      <cdr:y>0.47405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8BFC663E-D8FB-5A27-E763-F6E8A680AC87}"/>
            </a:ext>
          </a:extLst>
        </cdr:cNvPr>
        <cdr:cNvSpPr txBox="1"/>
      </cdr:nvSpPr>
      <cdr:spPr>
        <a:xfrm xmlns:a="http://schemas.openxmlformats.org/drawingml/2006/main">
          <a:off x="7181627" y="4682711"/>
          <a:ext cx="1408298" cy="666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0.43475</cdr:x>
      <cdr:y>0.35755</cdr:y>
    </cdr:from>
    <cdr:to>
      <cdr:x>0.50421</cdr:x>
      <cdr:y>0.4224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06880BB0-8E6B-412F-CA31-B1810F63A235}"/>
            </a:ext>
          </a:extLst>
        </cdr:cNvPr>
        <cdr:cNvSpPr txBox="1"/>
      </cdr:nvSpPr>
      <cdr:spPr>
        <a:xfrm xmlns:a="http://schemas.openxmlformats.org/drawingml/2006/main">
          <a:off x="9050403" y="4034627"/>
          <a:ext cx="1445978" cy="7317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0.52285</cdr:x>
      <cdr:y>0.33159</cdr:y>
    </cdr:from>
    <cdr:to>
      <cdr:x>0.59112</cdr:x>
      <cdr:y>0.38516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06880BB0-8E6B-412F-CA31-B1810F63A235}"/>
            </a:ext>
          </a:extLst>
        </cdr:cNvPr>
        <cdr:cNvSpPr txBox="1"/>
      </cdr:nvSpPr>
      <cdr:spPr>
        <a:xfrm xmlns:a="http://schemas.openxmlformats.org/drawingml/2006/main">
          <a:off x="10884423" y="3741690"/>
          <a:ext cx="1421205" cy="6044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0.6155</cdr:x>
      <cdr:y>0.39446</cdr:y>
    </cdr:from>
    <cdr:to>
      <cdr:x>0.67857</cdr:x>
      <cdr:y>0.45309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2C1A4CF1-7691-B903-14F0-9DC19C5FF456}"/>
            </a:ext>
          </a:extLst>
        </cdr:cNvPr>
        <cdr:cNvSpPr txBox="1"/>
      </cdr:nvSpPr>
      <cdr:spPr>
        <a:xfrm xmlns:a="http://schemas.openxmlformats.org/drawingml/2006/main">
          <a:off x="12813157" y="4451100"/>
          <a:ext cx="1312954" cy="6615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0.69497</cdr:x>
      <cdr:y>0.38703</cdr:y>
    </cdr:from>
    <cdr:to>
      <cdr:x>0.76814</cdr:x>
      <cdr:y>0.44834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EC951216-9577-D0F6-5A87-4C63A3938E42}"/>
            </a:ext>
          </a:extLst>
        </cdr:cNvPr>
        <cdr:cNvSpPr txBox="1"/>
      </cdr:nvSpPr>
      <cdr:spPr>
        <a:xfrm xmlns:a="http://schemas.openxmlformats.org/drawingml/2006/main">
          <a:off x="14467493" y="4367227"/>
          <a:ext cx="1523211" cy="69181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0.79773</cdr:x>
      <cdr:y>0.34081</cdr:y>
    </cdr:from>
    <cdr:to>
      <cdr:x>0.86067</cdr:x>
      <cdr:y>0.40757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EC951216-9577-D0F6-5A87-4C63A3938E42}"/>
            </a:ext>
          </a:extLst>
        </cdr:cNvPr>
        <cdr:cNvSpPr txBox="1"/>
      </cdr:nvSpPr>
      <cdr:spPr>
        <a:xfrm xmlns:a="http://schemas.openxmlformats.org/drawingml/2006/main">
          <a:off x="16606720" y="3845724"/>
          <a:ext cx="1310248" cy="7533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0.89069</cdr:x>
      <cdr:y>0.33175</cdr:y>
    </cdr:from>
    <cdr:to>
      <cdr:x>0.91736</cdr:x>
      <cdr:y>0.39337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EA737A73-6080-7393-6D2B-E9A3A67EE377}"/>
            </a:ext>
          </a:extLst>
        </cdr:cNvPr>
        <cdr:cNvSpPr txBox="1"/>
      </cdr:nvSpPr>
      <cdr:spPr>
        <a:xfrm xmlns:a="http://schemas.openxmlformats.org/drawingml/2006/main">
          <a:off x="16168688" y="1813091"/>
          <a:ext cx="484187" cy="33676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0.06988</cdr:x>
      <cdr:y>0.43677</cdr:y>
    </cdr:from>
    <cdr:to>
      <cdr:x>0.14652</cdr:x>
      <cdr:y>0.51385</cdr:y>
    </cdr:to>
    <cdr:sp macro="" textlink="">
      <cdr:nvSpPr>
        <cdr:cNvPr id="15" name="TextBox 14">
          <a:extLst xmlns:a="http://schemas.openxmlformats.org/drawingml/2006/main">
            <a:ext uri="{FF2B5EF4-FFF2-40B4-BE49-F238E27FC236}">
              <a16:creationId xmlns:a16="http://schemas.microsoft.com/office/drawing/2014/main" id="{0744FF0F-E03D-249B-0F53-923C70B838B2}"/>
            </a:ext>
          </a:extLst>
        </cdr:cNvPr>
        <cdr:cNvSpPr txBox="1"/>
      </cdr:nvSpPr>
      <cdr:spPr>
        <a:xfrm xmlns:a="http://schemas.openxmlformats.org/drawingml/2006/main">
          <a:off x="1155050" y="4897966"/>
          <a:ext cx="1266787" cy="86439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54428</xdr:colOff>
      <xdr:row>0</xdr:row>
      <xdr:rowOff>21169</xdr:rowOff>
    </xdr:from>
    <xdr:to>
      <xdr:col>23</xdr:col>
      <xdr:colOff>63500</xdr:colOff>
      <xdr:row>26</xdr:row>
      <xdr:rowOff>47625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2F745390-63AD-47A9-923A-89C9F36E87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1543537</xdr:colOff>
      <xdr:row>18</xdr:row>
      <xdr:rowOff>39076</xdr:rowOff>
    </xdr:from>
    <xdr:to>
      <xdr:col>3</xdr:col>
      <xdr:colOff>301105</xdr:colOff>
      <xdr:row>19</xdr:row>
      <xdr:rowOff>182578</xdr:rowOff>
    </xdr:to>
    <xdr:sp macro="" textlink="">
      <xdr:nvSpPr>
        <xdr:cNvPr id="3" name="TextBox 1">
          <a:extLst>
            <a:ext uri="{FF2B5EF4-FFF2-40B4-BE49-F238E27FC236}">
              <a16:creationId xmlns:a16="http://schemas.microsoft.com/office/drawing/2014/main" id="{C49C5A27-878A-480E-99A5-F26917BF66F7}"/>
            </a:ext>
          </a:extLst>
        </xdr:cNvPr>
        <xdr:cNvSpPr txBox="1"/>
      </xdr:nvSpPr>
      <xdr:spPr>
        <a:xfrm>
          <a:off x="2210287" y="3639526"/>
          <a:ext cx="910218" cy="340352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endParaRPr lang="en-US" sz="1100" kern="1200"/>
        </a:p>
      </xdr:txBody>
    </xdr:sp>
    <xdr:clientData/>
  </xdr:twoCellAnchor>
  <xdr:twoCellAnchor>
    <xdr:from>
      <xdr:col>4</xdr:col>
      <xdr:colOff>474783</xdr:colOff>
      <xdr:row>19</xdr:row>
      <xdr:rowOff>181706</xdr:rowOff>
    </xdr:from>
    <xdr:to>
      <xdr:col>6</xdr:col>
      <xdr:colOff>267889</xdr:colOff>
      <xdr:row>21</xdr:row>
      <xdr:rowOff>129824</xdr:rowOff>
    </xdr:to>
    <xdr:sp macro="" textlink="">
      <xdr:nvSpPr>
        <xdr:cNvPr id="4" name="TextBox 1">
          <a:extLst>
            <a:ext uri="{FF2B5EF4-FFF2-40B4-BE49-F238E27FC236}">
              <a16:creationId xmlns:a16="http://schemas.microsoft.com/office/drawing/2014/main" id="{14954993-1185-4EE0-88C8-05A9571281CB}"/>
            </a:ext>
          </a:extLst>
        </xdr:cNvPr>
        <xdr:cNvSpPr txBox="1"/>
      </xdr:nvSpPr>
      <xdr:spPr>
        <a:xfrm>
          <a:off x="3852983" y="3979006"/>
          <a:ext cx="910706" cy="341818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endParaRPr lang="en-US" sz="1100" kern="1200"/>
        </a:p>
      </xdr:txBody>
    </xdr:sp>
    <xdr:clientData/>
  </xdr:twoCellAnchor>
  <xdr:twoCellAnchor editAs="oneCell">
    <xdr:from>
      <xdr:col>21</xdr:col>
      <xdr:colOff>64383</xdr:colOff>
      <xdr:row>4</xdr:row>
      <xdr:rowOff>134308</xdr:rowOff>
    </xdr:from>
    <xdr:to>
      <xdr:col>22</xdr:col>
      <xdr:colOff>593159</xdr:colOff>
      <xdr:row>6</xdr:row>
      <xdr:rowOff>107093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5749B00-2A73-7FA5-9C8A-4D9FE547A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00946" y="983621"/>
          <a:ext cx="1163776" cy="369660"/>
        </a:xfrm>
        <a:prstGeom prst="rect">
          <a:avLst/>
        </a:prstGeom>
      </xdr:spPr>
    </xdr:pic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0.00521</cdr:x>
      <cdr:y>0.05838</cdr:y>
    </cdr:from>
    <cdr:to>
      <cdr:x>0.09038</cdr:x>
      <cdr:y>0.13342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75052" y="306007"/>
          <a:ext cx="1227833" cy="3933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i="1" u="sng" kern="12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i="1" u="sng" kern="1200" baseline="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i="1" u="sng" kern="1200">
            <a:solidFill>
              <a:schemeClr val="accent2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</cdr:x>
      <cdr:y>0.90889</cdr:y>
    </cdr:from>
    <cdr:to>
      <cdr:x>0.05348</cdr:x>
      <cdr:y>0.9595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0" y="7329713"/>
          <a:ext cx="698501" cy="40821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3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  <cdr:relSizeAnchor xmlns:cdr="http://schemas.openxmlformats.org/drawingml/2006/chartDrawing">
    <cdr:from>
      <cdr:x>0.30424</cdr:x>
      <cdr:y>0.54012</cdr:y>
    </cdr:from>
    <cdr:to>
      <cdr:x>0.35475</cdr:x>
      <cdr:y>0.59128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2A1ECECD-B761-46F5-A4D8-B205F507F1AA}"/>
            </a:ext>
          </a:extLst>
        </cdr:cNvPr>
        <cdr:cNvSpPr txBox="1"/>
      </cdr:nvSpPr>
      <cdr:spPr>
        <a:xfrm xmlns:a="http://schemas.openxmlformats.org/drawingml/2006/main">
          <a:off x="5462954" y="3577492"/>
          <a:ext cx="906798" cy="338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0.38912</cdr:x>
      <cdr:y>0.43392</cdr:y>
    </cdr:from>
    <cdr:to>
      <cdr:x>0.43962</cdr:x>
      <cdr:y>0.48509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4C7D4F8-5D15-8AB8-194F-4F0410569E1C}"/>
            </a:ext>
          </a:extLst>
        </cdr:cNvPr>
        <cdr:cNvSpPr txBox="1"/>
      </cdr:nvSpPr>
      <cdr:spPr>
        <a:xfrm xmlns:a="http://schemas.openxmlformats.org/drawingml/2006/main">
          <a:off x="6986954" y="2874108"/>
          <a:ext cx="906798" cy="338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0.47889</cdr:x>
      <cdr:y>0.4059</cdr:y>
    </cdr:from>
    <cdr:to>
      <cdr:x>0.52939</cdr:x>
      <cdr:y>0.45706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62A248B6-697A-CB7A-5531-D8E4681A3338}"/>
            </a:ext>
          </a:extLst>
        </cdr:cNvPr>
        <cdr:cNvSpPr txBox="1"/>
      </cdr:nvSpPr>
      <cdr:spPr>
        <a:xfrm xmlns:a="http://schemas.openxmlformats.org/drawingml/2006/main">
          <a:off x="8598876" y="2688492"/>
          <a:ext cx="906798" cy="338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0.57193</cdr:x>
      <cdr:y>0.4059</cdr:y>
    </cdr:from>
    <cdr:to>
      <cdr:x>0.62243</cdr:x>
      <cdr:y>0.45706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A18EA7D8-FD28-A3B5-B1D1-79C0653F9BBC}"/>
            </a:ext>
          </a:extLst>
        </cdr:cNvPr>
        <cdr:cNvSpPr txBox="1"/>
      </cdr:nvSpPr>
      <cdr:spPr>
        <a:xfrm xmlns:a="http://schemas.openxmlformats.org/drawingml/2006/main">
          <a:off x="10269416" y="2688492"/>
          <a:ext cx="906798" cy="338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0.87104</cdr:x>
      <cdr:y>0.26659</cdr:y>
    </cdr:from>
    <cdr:to>
      <cdr:x>0.95717</cdr:x>
      <cdr:y>0.33134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BD6F4620-6ED3-BFBF-7CA2-FDFA2AD9EE2A}"/>
            </a:ext>
          </a:extLst>
        </cdr:cNvPr>
        <cdr:cNvSpPr txBox="1"/>
      </cdr:nvSpPr>
      <cdr:spPr>
        <a:xfrm xmlns:a="http://schemas.openxmlformats.org/drawingml/2006/main">
          <a:off x="11377406" y="2149929"/>
          <a:ext cx="1125024" cy="52217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0.78146</cdr:x>
      <cdr:y>0.29581</cdr:y>
    </cdr:from>
    <cdr:to>
      <cdr:x>0.86341</cdr:x>
      <cdr:y>0.38806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19BA399-6021-E4A0-366E-54572088EE43}"/>
            </a:ext>
          </a:extLst>
        </cdr:cNvPr>
        <cdr:cNvSpPr txBox="1"/>
      </cdr:nvSpPr>
      <cdr:spPr>
        <a:xfrm xmlns:a="http://schemas.openxmlformats.org/drawingml/2006/main">
          <a:off x="10207404" y="2385548"/>
          <a:ext cx="1070425" cy="7439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400" kern="120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0.90116</cdr:x>
      <cdr:y>0.3667</cdr:y>
    </cdr:from>
    <cdr:to>
      <cdr:x>0.99958</cdr:x>
      <cdr:y>0.51585</cdr:y>
    </cdr:to>
    <cdr:pic>
      <cdr:nvPicPr>
        <cdr:cNvPr id="11" name="chart">
          <a:extLst xmlns:a="http://schemas.openxmlformats.org/drawingml/2006/main">
            <a:ext uri="{FF2B5EF4-FFF2-40B4-BE49-F238E27FC236}">
              <a16:creationId xmlns:a16="http://schemas.microsoft.com/office/drawing/2014/main" id="{82E80D53-271F-2813-23DA-B90C050A8B5C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2990794" y="1784894"/>
          <a:ext cx="1418786" cy="726000"/>
        </a:xfrm>
        <a:prstGeom xmlns:a="http://schemas.openxmlformats.org/drawingml/2006/main" prst="rect">
          <a:avLst/>
        </a:prstGeom>
      </cdr:spPr>
    </cdr:pic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95251</xdr:colOff>
      <xdr:row>1</xdr:row>
      <xdr:rowOff>60554</xdr:rowOff>
    </xdr:from>
    <xdr:to>
      <xdr:col>19</xdr:col>
      <xdr:colOff>222250</xdr:colOff>
      <xdr:row>27</xdr:row>
      <xdr:rowOff>63500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11253946-15B2-4004-BF19-3CADC989B0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0.00215</cdr:x>
      <cdr:y>0.06948</cdr:y>
    </cdr:from>
    <cdr:to>
      <cdr:x>0.08724</cdr:x>
      <cdr:y>0.12167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2342CEFE-D041-2923-68B1-299ACE900CC1}"/>
            </a:ext>
          </a:extLst>
        </cdr:cNvPr>
        <cdr:cNvSpPr/>
      </cdr:nvSpPr>
      <cdr:spPr>
        <a:xfrm xmlns:a="http://schemas.openxmlformats.org/drawingml/2006/main">
          <a:off x="31751" y="368070"/>
          <a:ext cx="1254122" cy="2764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r>
            <a:rPr lang="en-US" sz="1400" b="1" i="1" u="sng" kern="12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ĐVT:</a:t>
          </a:r>
          <a:r>
            <a:rPr lang="en-US" sz="1400" b="1" i="1" u="sng" kern="1200" baseline="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đồng/kg</a:t>
          </a:r>
          <a:endParaRPr lang="en-US" sz="1400" b="1" i="1" u="sng" kern="1200">
            <a:solidFill>
              <a:schemeClr val="accent2">
                <a:lumMod val="75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0.00108</cdr:x>
      <cdr:y>0.92121</cdr:y>
    </cdr:from>
    <cdr:to>
      <cdr:x>0.0454</cdr:x>
      <cdr:y>0.97003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0BC34B4B-D8DC-CE5D-ED83-877C69A2BE5B}"/>
            </a:ext>
          </a:extLst>
        </cdr:cNvPr>
        <cdr:cNvSpPr txBox="1"/>
      </cdr:nvSpPr>
      <cdr:spPr>
        <a:xfrm xmlns:a="http://schemas.openxmlformats.org/drawingml/2006/main">
          <a:off x="15875" y="4879879"/>
          <a:ext cx="653309" cy="258629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n-US" sz="1300" b="1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7055</xdr:colOff>
      <xdr:row>0</xdr:row>
      <xdr:rowOff>35280</xdr:rowOff>
    </xdr:from>
    <xdr:to>
      <xdr:col>23</xdr:col>
      <xdr:colOff>599721</xdr:colOff>
      <xdr:row>35</xdr:row>
      <xdr:rowOff>176388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7BD822FB-B55F-4990-8FA4-993E256CA5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0.00167</cdr:x>
      <cdr:y>0.00271</cdr:y>
    </cdr:from>
    <cdr:to>
      <cdr:x>0.29628</cdr:x>
      <cdr:y>0.07164</cdr:y>
    </cdr:to>
    <cdr:pic>
      <cdr:nvPicPr>
        <cdr:cNvPr id="2" name="Picture 1">
          <a:extLst xmlns:a="http://schemas.openxmlformats.org/drawingml/2006/main">
            <a:ext uri="{FF2B5EF4-FFF2-40B4-BE49-F238E27FC236}">
              <a16:creationId xmlns:a16="http://schemas.microsoft.com/office/drawing/2014/main" id="{2E2FB06A-524E-4282-8BD1-054E20B6A5A6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522" y="15500"/>
          <a:ext cx="2731249" cy="393720"/>
        </a:xfrm>
        <a:prstGeom xmlns:a="http://schemas.openxmlformats.org/drawingml/2006/main" prst="rect">
          <a:avLst/>
        </a:prstGeom>
      </cdr:spPr>
    </cdr:pic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209341</xdr:colOff>
      <xdr:row>0</xdr:row>
      <xdr:rowOff>130837</xdr:rowOff>
    </xdr:from>
    <xdr:to>
      <xdr:col>22</xdr:col>
      <xdr:colOff>206829</xdr:colOff>
      <xdr:row>45</xdr:row>
      <xdr:rowOff>21771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0.0292</cdr:x>
      <cdr:y>0.82648</cdr:y>
    </cdr:from>
    <cdr:to>
      <cdr:x>0.09527</cdr:x>
      <cdr:y>0.88949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255B169B-6325-451E-1803-EEC43162907A}"/>
            </a:ext>
          </a:extLst>
        </cdr:cNvPr>
        <cdr:cNvSpPr txBox="1"/>
      </cdr:nvSpPr>
      <cdr:spPr>
        <a:xfrm xmlns:a="http://schemas.openxmlformats.org/drawingml/2006/main">
          <a:off x="539397" y="6450547"/>
          <a:ext cx="1220529" cy="49178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500" b="1">
              <a:solidFill>
                <a:srgbClr val="FF0000"/>
              </a:solidFill>
            </a:rPr>
            <a:t>Tháng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THANHTHAO\Phong%20Kinh%20Te\LUC\EXCEL\Th&#199;u\Du%20thau%20Y&#170;n%20Minh%20-%20H&#181;%20Giang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THANHTHAO\LVTD\MSOffice\EXCEL\LUC\DT%20DZ%2022+TBA%2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THANHTHAO\LVTD\MSOffice\EXCEL\LUC\HY35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My%20Documents\BANG%20LUONG2%20-%20THANH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ltlpnnt01\manufacturing$\KARUNA\SCORE20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KHANH\KYTHUAT\NAM99\OLTC\Gia%20dinh\DUTOA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TVT\PTHO\DUTOANWB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KHANH\KYTHUAT\NAM99\OLTC\DUTOAN1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Ln-01/Tc-01/6-01.xls" TargetMode="External"/><Relationship Id="rId1" Type="http://schemas.openxmlformats.org/officeDocument/2006/relationships/externalLinkPath" Target="/Ln-01/Tc-01/6-0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\DAUTHAU\Dungquat\GOI3\DUNGQUAT-6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ompote\G\00_AOP%202005_Sales\AOP%202005_Sales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Planning/AOP2005/CCR/CCR%20Templates/CCRexec_05.xls" TargetMode="External"/><Relationship Id="rId1" Type="http://schemas.openxmlformats.org/officeDocument/2006/relationships/externalLinkPath" Target="/Planning/AOP2005/CCR/CCR%20Templates/CCRexec_05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KT%20NOI%20BO\MSOFFICE\EXCEL\DT107TD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anufacturing/MOH2005-Center/R3-Sep20-04/CCRptprd_05.xls" TargetMode="External"/><Relationship Id="rId1" Type="http://schemas.openxmlformats.org/officeDocument/2006/relationships/externalLinkPath" Target="/Manufacturing/MOH2005-Center/R3-Sep20-04/CCRptprd_0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TVT\PTHO\Duye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DATA\THAU\LONGAN\THUY\THAU\CTRINH\G-PB1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ng_acct\Database\LTP%2005-revised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PhaseForms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ornlada_Data\O%20pornlada\Budget\Tech%20AOP%20Presentation%202005\TSS%20Proj%20Fact%20Sht%202004%2015-08-07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Pornlada_Data/O%20pornlada/Budget/Tech%20AOP%20Presentation%202005/TSS%20Proj%20Fact%20Sht%202004%2015-08-07.xls" TargetMode="External"/><Relationship Id="rId1" Type="http://schemas.openxmlformats.org/officeDocument/2006/relationships/externalLinkPath" Target="/Pornlada_Data/O%20pornlada/Budget/Tech%20AOP%20Presentation%202005/TSS%20Proj%20Fact%20Sht%202004%2015-08-07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HOAITHUONG\BAO%20CAO%20XNT%20CK%2010\LE_HUONG\UNC_GIAY%20NHAN%20NO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DT-DLUC\TAN-PHU\K-99HDuc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ng_acct\Transit\_Laundry\Fab%20Cons\Thu%20Huong\CF%20dilute%20reformulation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SD\P3(Qg-Bao)\Kiemtra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Pornlada_Data/O%20pornlada/Budget/Actual%202007/Tracking%20Link/AOP%202007/Lab%20budget%202007%20BKK-link.xls" TargetMode="External"/><Relationship Id="rId1" Type="http://schemas.openxmlformats.org/officeDocument/2006/relationships/externalLinkPath" Target="/Pornlada_Data/O%20pornlada/Budget/Actual%202007/Tracking%20Link/AOP%202007/Lab%20budget%202007%20BKK-link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T-DLUC\TAN-PHU\TAN-BINH\KL-TBINW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ng\daitu\KHANH\KYTHUAT\NAM99\OLTC\CANHAN\MUNG\THOP95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LTLPNNT01\MANUFACTURING$\MOH2004-Center\MOH04-R1-Sep09'03\CCRptpp.xls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OH2004-Center/MOH04-R1-Sep09'03/CCRptpp.xls" TargetMode="External"/><Relationship Id="rId1" Type="http://schemas.openxmlformats.org/officeDocument/2006/relationships/externalLinkPath" Target="/MOH2004-Center/MOH04-R1-Sep09'03/CCRptpp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ltlpnnt01\pdt$\PLANNING\2003\Cost\Cost_stru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CS3408\Standard\RPT.xls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Planning/AOP2005/CCR/CCR%20Templates/SD/CCRsatm_05.xls" TargetMode="External"/><Relationship Id="rId1" Type="http://schemas.openxmlformats.org/officeDocument/2006/relationships/externalLinkPath" Target="/Planning/AOP2005/CCR/CCR%20Templates/SD/CCRsatm_05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lanning\AOP2005\CCR\CCR%20Templates\CCRexec_05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ltlpnnt01\manufacturing$\PLANNING\AOP2003\iop2003\CCR\CCRptprd-Kanish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~1\VTDKHO~1.VIN\LOCALS~1\Temp\Rar$DI00.375\THANHTHAO\Thang%20KT%202001\Ho%20so%20thau\Du%20thau%20Huu%20Lung%20-%20Lang%20Son.xls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guyenthithanhdiem_duytanrecycling_com/Documents/DI&#7876;M/B&#193;O%20C&#193;O%202024/T&#205;NH%20GI&#193;%20MUA%20NL%202024/T&#237;nh%20gi&#225;%20mua%20NL%20T5.24.xlsx" TargetMode="External"/><Relationship Id="rId2" Type="http://schemas.openxmlformats.org/officeDocument/2006/relationships/externalLinkPath" Target="https://dtg-my.sharepoint.com/personal/nguyenthithanhdiem_duytanrecycling_com/Documents/DI&#7876;M/B&#193;O%20C&#193;O%202024/T&#205;NH%20GI&#193;%20MUA%20NL%202024/T&#237;nh%20gi&#225;%20mua%20NL%20T5.24.xlsx" TargetMode="External"/><Relationship Id="rId1" Type="http://schemas.openxmlformats.org/officeDocument/2006/relationships/externalLinkPath" Target="/personal/nguyenthithanhdiem_duytanrecycling_com/Documents/DI&#7876;M/B&#193;O%20C&#193;O%202024/T&#205;NH%20GI&#193;%20MUA%20NL%202024/T&#237;nh%20gi&#225;%20mua%20NL%20T5.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BT"/>
      <sheetName val="D.lg Thang Mo"/>
      <sheetName val="CT Thang Mo"/>
      <sheetName val="D.lg Phu Lung"/>
      <sheetName val="CT  PL"/>
      <sheetName val="D.lg Lao &amp; chai"/>
      <sheetName val="CT  Lao &amp; chai"/>
      <sheetName val="Gia thau TM"/>
      <sheetName val="TH chao thau (2)"/>
      <sheetName val="KHTC "/>
      <sheetName val="Tien do"/>
      <sheetName val="Nguon goc VT"/>
      <sheetName val="TH chao thau"/>
      <sheetName val="Ten da dat"/>
    </sheetNames>
    <sheetDataSet>
      <sheetData sheetId="0" refreshError="1"/>
      <sheetData sheetId="1" refreshError="1"/>
      <sheetData sheetId="2" refreshError="1">
        <row r="34">
          <cell r="B34" t="str">
            <v>CT</v>
          </cell>
          <cell r="C34" t="str">
            <v>VËn chuyÓn  bª t«ng M50</v>
          </cell>
          <cell r="D34" t="str">
            <v>m3</v>
          </cell>
          <cell r="E34">
            <v>0.216</v>
          </cell>
          <cell r="H34">
            <v>92717.262667499992</v>
          </cell>
        </row>
        <row r="35">
          <cell r="B35" t="str">
            <v>CT</v>
          </cell>
          <cell r="C35" t="str">
            <v>VËn chuyÓn  bª t«ng M150</v>
          </cell>
          <cell r="D35" t="str">
            <v>m3</v>
          </cell>
          <cell r="E35">
            <v>1.1000000000000001</v>
          </cell>
          <cell r="H35">
            <v>89605.428454999987</v>
          </cell>
        </row>
        <row r="36">
          <cell r="B36" t="str">
            <v>CT</v>
          </cell>
          <cell r="C36" t="str">
            <v>VËn chuyÓn  bª t«ng M200</v>
          </cell>
          <cell r="D36" t="str">
            <v>m3</v>
          </cell>
          <cell r="E36">
            <v>0.08</v>
          </cell>
          <cell r="H36">
            <v>67242.986511249997</v>
          </cell>
        </row>
        <row r="39">
          <cell r="B39" t="str">
            <v>03.2203</v>
          </cell>
          <cell r="C39" t="str">
            <v>LÊp + ®¾p ®Êt mãng</v>
          </cell>
          <cell r="D39" t="str">
            <v>m3</v>
          </cell>
          <cell r="E39">
            <v>6.6133333333333351</v>
          </cell>
          <cell r="H39">
            <v>10890</v>
          </cell>
        </row>
        <row r="93">
          <cell r="B93" t="str">
            <v>TT</v>
          </cell>
          <cell r="C93" t="str">
            <v>§Òn bï ®Êt m­în thi c«ng</v>
          </cell>
          <cell r="D93" t="str">
            <v>m2</v>
          </cell>
          <cell r="E93">
            <v>3.84</v>
          </cell>
          <cell r="F93">
            <v>1100</v>
          </cell>
        </row>
        <row r="161">
          <cell r="B161" t="str">
            <v>03.3103</v>
          </cell>
          <cell r="C161" t="str">
            <v>§µo ®Êt cÊp 3 r·nh tiÕp ®Þa</v>
          </cell>
          <cell r="D161" t="str">
            <v>m3</v>
          </cell>
          <cell r="E161">
            <v>4</v>
          </cell>
          <cell r="H161">
            <v>21926</v>
          </cell>
        </row>
        <row r="162">
          <cell r="B162" t="str">
            <v>03.3203</v>
          </cell>
          <cell r="C162" t="str">
            <v>LÊp ®Êt r·nh tiÕp ®Þa</v>
          </cell>
          <cell r="D162" t="str">
            <v>m3</v>
          </cell>
          <cell r="E162">
            <v>4</v>
          </cell>
          <cell r="H162">
            <v>10007</v>
          </cell>
        </row>
        <row r="182">
          <cell r="B182" t="str">
            <v>02.1443</v>
          </cell>
          <cell r="C182" t="str">
            <v>VËn chuyÓn d©y dÉn</v>
          </cell>
          <cell r="D182" t="str">
            <v>TÊn</v>
          </cell>
          <cell r="E182">
            <v>0.34369919999999998</v>
          </cell>
          <cell r="H182">
            <v>48749.399999999994</v>
          </cell>
        </row>
        <row r="189">
          <cell r="B189" t="str">
            <v>03.1113</v>
          </cell>
          <cell r="C189" t="str">
            <v>§µo ®Êt cÊp 3 ®é s©u &gt;1m; S &lt; 5m2</v>
          </cell>
          <cell r="D189" t="str">
            <v>m3</v>
          </cell>
          <cell r="E189">
            <v>3.3599999999999994</v>
          </cell>
          <cell r="H189">
            <v>24428</v>
          </cell>
        </row>
        <row r="220">
          <cell r="B220" t="str">
            <v>§g VC 36</v>
          </cell>
          <cell r="C220" t="str">
            <v>V/c Cét BT tõ NM BT chÌm lªn Ctr×nh</v>
          </cell>
          <cell r="D220" t="str">
            <v>TÊn</v>
          </cell>
          <cell r="E220">
            <v>0.22500000000000001</v>
          </cell>
          <cell r="H220">
            <v>7358</v>
          </cell>
          <cell r="I220">
            <v>239962.80000000002</v>
          </cell>
        </row>
        <row r="309">
          <cell r="B309" t="str">
            <v>02.2401</v>
          </cell>
          <cell r="C309" t="str">
            <v>Trung chuyÓn d©y, thÐp, PK...: 700 m</v>
          </cell>
          <cell r="D309" t="str">
            <v>TÊn</v>
          </cell>
          <cell r="E309">
            <v>3.2467334399999999</v>
          </cell>
          <cell r="H309">
            <v>15289.96</v>
          </cell>
          <cell r="I309">
            <v>84338.099999999991</v>
          </cell>
          <cell r="J309">
            <v>0</v>
          </cell>
          <cell r="K309">
            <v>0</v>
          </cell>
          <cell r="L309">
            <v>49642.424428262399</v>
          </cell>
          <cell r="M309">
            <v>273823.32953606395</v>
          </cell>
        </row>
        <row r="323">
          <cell r="B323" t="str">
            <v>03.3103</v>
          </cell>
          <cell r="C323" t="str">
            <v>§µo ®Êt cÊp 3 r·nh tiÕp ®Þa</v>
          </cell>
          <cell r="D323" t="str">
            <v>m3</v>
          </cell>
          <cell r="E323">
            <v>1.2000000000000002</v>
          </cell>
          <cell r="H323">
            <v>21296</v>
          </cell>
        </row>
        <row r="324">
          <cell r="B324" t="str">
            <v>03.3203</v>
          </cell>
          <cell r="C324" t="str">
            <v>LÊp ®Êt r·nh tiÕp ®Þa</v>
          </cell>
          <cell r="D324" t="str">
            <v>m3</v>
          </cell>
          <cell r="E324">
            <v>1.2000000000000002</v>
          </cell>
          <cell r="H324">
            <v>10007</v>
          </cell>
        </row>
        <row r="350">
          <cell r="B350" t="str">
            <v>04.9102</v>
          </cell>
          <cell r="C350" t="str">
            <v>L¾p ®Æt xµ trªn cét BTLT</v>
          </cell>
          <cell r="D350" t="str">
            <v>Kg</v>
          </cell>
          <cell r="E350">
            <v>68.53</v>
          </cell>
          <cell r="F350">
            <v>8500</v>
          </cell>
          <cell r="H350">
            <v>181.47</v>
          </cell>
        </row>
        <row r="370">
          <cell r="B370" t="str">
            <v>04.8102</v>
          </cell>
          <cell r="C370" t="str">
            <v>L¾p ®Æt gi¸ trªn cét BTLT</v>
          </cell>
          <cell r="D370" t="str">
            <v>Kg</v>
          </cell>
          <cell r="E370">
            <v>11.68</v>
          </cell>
          <cell r="F370">
            <v>8500</v>
          </cell>
          <cell r="H370">
            <v>155.58600000000001</v>
          </cell>
        </row>
        <row r="390">
          <cell r="B390" t="str">
            <v>04.8101</v>
          </cell>
          <cell r="C390" t="str">
            <v>L¾p ®Æt thang trªn cét BTLT</v>
          </cell>
          <cell r="D390" t="str">
            <v>Kg</v>
          </cell>
          <cell r="E390">
            <v>59.59</v>
          </cell>
          <cell r="F390">
            <v>8500</v>
          </cell>
          <cell r="H390">
            <v>171.14500000000001</v>
          </cell>
        </row>
        <row r="406">
          <cell r="B406" t="str">
            <v>§g VC 36</v>
          </cell>
          <cell r="C406" t="str">
            <v>V/c vËt t­ B mua tõ HN lªn Hµ Giang</v>
          </cell>
          <cell r="D406" t="str">
            <v>TÊn</v>
          </cell>
          <cell r="E406">
            <v>0.15108000000000002</v>
          </cell>
          <cell r="H406">
            <v>6033</v>
          </cell>
          <cell r="I406">
            <v>239962.80000000002</v>
          </cell>
        </row>
        <row r="431">
          <cell r="B431" t="str">
            <v>02.2601</v>
          </cell>
          <cell r="C431" t="str">
            <v>Trung chuyÓn ThiÕt bÞ: 1,5 Km</v>
          </cell>
          <cell r="D431" t="str">
            <v>TÊn</v>
          </cell>
          <cell r="E431">
            <v>4.0000000000000001E-3</v>
          </cell>
          <cell r="H431">
            <v>12546.659999999998</v>
          </cell>
          <cell r="I431">
            <v>84338.099999999991</v>
          </cell>
        </row>
        <row r="432">
          <cell r="B432" t="str">
            <v>§g VC 36</v>
          </cell>
          <cell r="C432" t="str">
            <v>VËn chuyÓn tõ kho ®Õn CTr×nh</v>
          </cell>
          <cell r="D432" t="str">
            <v>TÊn</v>
          </cell>
          <cell r="E432">
            <v>4.0000000000000001E-3</v>
          </cell>
          <cell r="H432">
            <v>11037</v>
          </cell>
          <cell r="I432">
            <v>40268.799999999996</v>
          </cell>
        </row>
      </sheetData>
      <sheetData sheetId="3" refreshError="1"/>
      <sheetData sheetId="4" refreshError="1">
        <row r="8">
          <cell r="B8" t="str">
            <v>02.1464</v>
          </cell>
          <cell r="C8" t="str">
            <v>V/c cét bª t«ng li t©m 12b</v>
          </cell>
          <cell r="D8" t="str">
            <v>TÊn</v>
          </cell>
          <cell r="E8">
            <v>1</v>
          </cell>
          <cell r="H8">
            <v>90972.200000000012</v>
          </cell>
        </row>
        <row r="25">
          <cell r="B25" t="str">
            <v>CT</v>
          </cell>
          <cell r="C25" t="str">
            <v>VËn chuyÓn  bª t«ng M50</v>
          </cell>
          <cell r="D25" t="str">
            <v>m3</v>
          </cell>
          <cell r="E25">
            <v>0.216</v>
          </cell>
          <cell r="H25">
            <v>92717.262667499992</v>
          </cell>
        </row>
        <row r="125">
          <cell r="B125" t="str">
            <v>CT</v>
          </cell>
          <cell r="C125" t="str">
            <v>VËn chuyÓn Bª t«ng M 100</v>
          </cell>
          <cell r="D125" t="str">
            <v>m3</v>
          </cell>
          <cell r="E125">
            <v>0.48</v>
          </cell>
          <cell r="H125">
            <v>92817.147648749989</v>
          </cell>
        </row>
        <row r="288">
          <cell r="B288" t="str">
            <v>02.1353</v>
          </cell>
          <cell r="C288" t="str">
            <v>VËn chuyÓn thÐp rêi 350 m; HS: 1,5</v>
          </cell>
          <cell r="D288" t="str">
            <v>TÊn</v>
          </cell>
          <cell r="E288">
            <v>6.8530000000000008E-2</v>
          </cell>
          <cell r="H288">
            <v>54311.774999999994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a Dz22"/>
      <sheetName val="TH 22"/>
      <sheetName val="DT DZ 22 Kv"/>
      <sheetName val="DTchi tiet DZ 22 Kv"/>
      <sheetName val="Chiet tinh dz22"/>
      <sheetName val="Thi nghiem 22"/>
      <sheetName val="VC22"/>
      <sheetName val="DTtram "/>
      <sheetName val="DTTC tram "/>
      <sheetName val="Chiet tinh TB, VT"/>
      <sheetName val=" thi nghiemTBA"/>
      <sheetName val="VCVT"/>
      <sheetName val="bia"/>
      <sheetName val="trang bia"/>
      <sheetName val="TH tram"/>
      <sheetName val="Sheet1"/>
      <sheetName val="Sheet6"/>
      <sheetName val="Sheet2"/>
      <sheetName val="Sheet7"/>
      <sheetName val="Sheet4"/>
      <sheetName val="Sheet5"/>
      <sheetName val="Sheet3"/>
      <sheetName val="XL4Poppy"/>
      <sheetName val="(1)TK_ThueGTGT_Tha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T DZ35"/>
      <sheetName val="DT DZ 35 Kv"/>
      <sheetName val="Chiet tinh dz35"/>
      <sheetName val="TN"/>
      <sheetName val="VC"/>
      <sheetName val="Sheet1"/>
      <sheetName val="Sheet2"/>
      <sheetName val="Sheet3"/>
    </sheetNames>
    <sheetDataSet>
      <sheetData sheetId="0"/>
      <sheetData sheetId="1"/>
      <sheetData sheetId="2" refreshError="1">
        <row r="3">
          <cell r="H3">
            <v>17.099999999999998</v>
          </cell>
        </row>
        <row r="4">
          <cell r="H4">
            <v>2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ng hop"/>
      <sheetName val="truc tiep"/>
      <sheetName val="phu tro"/>
      <sheetName val="THANH PHAM"/>
      <sheetName val="gian tiep"/>
      <sheetName val="CHI TIET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and"/>
      <sheetName val="Menu"/>
      <sheetName val="COCH"/>
      <sheetName val="COCH_C"/>
      <sheetName val="Overview"/>
      <sheetName val="Comparision"/>
      <sheetName val="CostCenter"/>
      <sheetName val="Sheet1"/>
      <sheetName val="Domestic"/>
      <sheetName val="Overseas"/>
      <sheetName val="Vech_Runing"/>
      <sheetName val="Vech_Rent"/>
      <sheetName val="Communication"/>
      <sheetName val="Insurance"/>
      <sheetName val="Third party SPC"/>
      <sheetName val="Domestic."/>
      <sheetName val="Business meeting"/>
      <sheetName val="Postage"/>
      <sheetName val="Office suply "/>
      <sheetName val="Stationary"/>
      <sheetName val="Audit fee"/>
      <sheetName val="Account service"/>
      <sheetName val="Bank charge"/>
      <sheetName val="Due Membership"/>
      <sheetName val="Film "/>
      <sheetName val="Rental"/>
      <sheetName val="Legal"/>
      <sheetName val="Member"/>
      <sheetName val="Instruc."/>
      <sheetName val="Capex"/>
      <sheetName val="Depre"/>
      <sheetName val="Waste-remove"/>
      <sheetName val="Bill Collection"/>
      <sheetName val="Other Service"/>
      <sheetName val="Domestic1"/>
      <sheetName val="Oversea1"/>
      <sheetName val="Veh-running"/>
      <sheetName val="Vehicle-running"/>
      <sheetName val="Vehicle-Rental"/>
      <sheetName val="Entertain"/>
      <sheetName val="Bus Meeting"/>
      <sheetName val="Tel-Fax"/>
      <sheetName val="Sliceblade"/>
      <sheetName val="Backup-sliceblade"/>
      <sheetName val="Supplies-Cleaning"/>
      <sheetName val="Backup-cleaning"/>
      <sheetName val="Supplies-Safety"/>
      <sheetName val="Backing-Safety"/>
      <sheetName val="Supplies-Office"/>
      <sheetName val="Rental-MC."/>
      <sheetName val="Stationery"/>
      <sheetName val="Prining Form"/>
      <sheetName val="Backup-printing"/>
      <sheetName val="Sample"/>
      <sheetName val="Variable"/>
      <sheetName val="Elec-Var-72"/>
      <sheetName val="Elec-Fixed-54"/>
      <sheetName val="LPG"/>
      <sheetName val="Water"/>
      <sheetName val="Fuel&amp;Diesel(1)"/>
      <sheetName val="Fuel&amp;Diesel(2)"/>
      <sheetName val="N2-kg"/>
      <sheetName val="N2-Bag"/>
      <sheetName val="FG Bag"/>
      <sheetName val="Backup-foil"/>
      <sheetName val="R&amp;M EQ"/>
      <sheetName val="Forklift-D5"/>
      <sheetName val="EQ-Tool-Instrument"/>
      <sheetName val="R&amp;M Land"/>
      <sheetName val="Land &amp; Bldg"/>
      <sheetName val="R&amp;M computer"/>
      <sheetName val="R&amp;M Plant mc"/>
      <sheetName val="DATA"/>
      <sheetName val="FORMULATION"/>
      <sheetName val="RESULT"/>
      <sheetName val="film"/>
      <sheetName val="performance (2)"/>
      <sheetName val="FG waste"/>
      <sheetName val="pelletyie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P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VT"/>
      <sheetName val="1NC"/>
      <sheetName val="Sheet1"/>
      <sheetName val="NHOMVTU"/>
      <sheetName val="MTP"/>
      <sheetName val="MTP_OLD"/>
      <sheetName val="MT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T"/>
      <sheetName val="NC"/>
      <sheetName val="MT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usd"/>
      <sheetName val="Sheet4"/>
      <sheetName val="XL4Poppy"/>
      <sheetName val="page 1 - Cấu trúc giá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MTL$-TRUNCK-AG"/>
      <sheetName val="MTL$-PRODTANK-UG"/>
      <sheetName val="MTL$-PRODTANK-AG"/>
      <sheetName val="MTL$-JETTY"/>
      <sheetName val="MTL$-TRUNCK-UG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f"/>
      <sheetName val="ByAcct"/>
      <sheetName val="ByMth"/>
      <sheetName val="FLT"/>
      <sheetName val="Start"/>
      <sheetName val="OT"/>
      <sheetName val="TT"/>
      <sheetName val="End"/>
      <sheetName val="Start_TT"/>
      <sheetName val="WS"/>
      <sheetName val="Makro"/>
      <sheetName val="AS&amp;D"/>
      <sheetName val="End_TT"/>
      <sheetName val="Start_OT"/>
      <sheetName val="Hyper"/>
      <sheetName val="CVS"/>
      <sheetName val="SPM"/>
      <sheetName val="GAS"/>
      <sheetName val="ENT"/>
      <sheetName val="End_OT"/>
      <sheetName val="Start_Hyper"/>
      <sheetName val="Lotus"/>
      <sheetName val="BigC"/>
      <sheetName val="C4"/>
      <sheetName val="End_Hyper"/>
      <sheetName val="Start_CVS"/>
      <sheetName val="7-11"/>
      <sheetName val="SFM"/>
      <sheetName val="OtherCVS"/>
      <sheetName val="End_CVS"/>
      <sheetName val="Start_SPM"/>
      <sheetName val="Tops"/>
      <sheetName val="SmallSPM"/>
      <sheetName val="LCOT"/>
      <sheetName val="End_SPM"/>
      <sheetName val="Start_Gas"/>
      <sheetName val="Jiffy"/>
      <sheetName val="Esso"/>
      <sheetName val="Caltex"/>
      <sheetName val="OtherGas"/>
      <sheetName val="End_Gas"/>
      <sheetName val="Start_Ent"/>
      <sheetName val="Major"/>
      <sheetName val="SF"/>
      <sheetName val="End_Ent"/>
      <sheetName val="Start_ASD"/>
      <sheetName val="DTS"/>
      <sheetName val="ASD"/>
      <sheetName val="OtherASD"/>
      <sheetName val="End_ASD"/>
      <sheetName val="Start_WS"/>
      <sheetName val="Alpha"/>
      <sheetName val="Beta"/>
      <sheetName val="GmA"/>
      <sheetName val="WS-Others"/>
      <sheetName val="End_WS"/>
    </sheetNames>
    <sheetDataSet>
      <sheetData sheetId="0" refreshError="1">
        <row r="3">
          <cell r="B3" t="str">
            <v>Lotus</v>
          </cell>
        </row>
        <row r="4">
          <cell r="B4" t="str">
            <v>BigC</v>
          </cell>
        </row>
        <row r="5">
          <cell r="B5" t="str">
            <v>C4</v>
          </cell>
        </row>
        <row r="6">
          <cell r="B6" t="str">
            <v>Hypermarket</v>
          </cell>
        </row>
        <row r="7">
          <cell r="B7" t="str">
            <v>7-11</v>
          </cell>
        </row>
        <row r="8">
          <cell r="B8" t="str">
            <v>SFM</v>
          </cell>
        </row>
        <row r="9">
          <cell r="B9" t="str">
            <v>OtherCVS</v>
          </cell>
        </row>
        <row r="10">
          <cell r="B10" t="str">
            <v>CVS</v>
          </cell>
        </row>
        <row r="11">
          <cell r="B11" t="str">
            <v>Jiffy</v>
          </cell>
        </row>
        <row r="12">
          <cell r="B12" t="str">
            <v>Esso</v>
          </cell>
        </row>
        <row r="13">
          <cell r="B13" t="str">
            <v>Caltex</v>
          </cell>
        </row>
        <row r="14">
          <cell r="B14" t="str">
            <v>OtherGas</v>
          </cell>
        </row>
        <row r="15">
          <cell r="B15" t="str">
            <v>Gas Station</v>
          </cell>
        </row>
        <row r="16">
          <cell r="B16" t="str">
            <v>Tops</v>
          </cell>
        </row>
        <row r="17">
          <cell r="B17" t="str">
            <v>SmallSPM</v>
          </cell>
        </row>
        <row r="18">
          <cell r="B18" t="str">
            <v>LCOT</v>
          </cell>
        </row>
        <row r="19">
          <cell r="B19" t="str">
            <v>SPM</v>
          </cell>
        </row>
        <row r="20">
          <cell r="B20" t="str">
            <v>Major</v>
          </cell>
        </row>
        <row r="21">
          <cell r="B21" t="str">
            <v>SF</v>
          </cell>
        </row>
        <row r="22">
          <cell r="B22" t="str">
            <v>Entertainment</v>
          </cell>
        </row>
        <row r="23">
          <cell r="B23" t="str">
            <v>Organized Trade</v>
          </cell>
        </row>
        <row r="24">
          <cell r="B24" t="str">
            <v>Alpha</v>
          </cell>
        </row>
        <row r="25">
          <cell r="B25" t="str">
            <v>Beta</v>
          </cell>
        </row>
        <row r="26">
          <cell r="B26" t="str">
            <v>Gma</v>
          </cell>
        </row>
        <row r="27">
          <cell r="B27" t="str">
            <v>WS-Others</v>
          </cell>
        </row>
        <row r="28">
          <cell r="B28" t="str">
            <v>Wholesaler</v>
          </cell>
        </row>
        <row r="29">
          <cell r="B29" t="str">
            <v>Makro</v>
          </cell>
        </row>
        <row r="30">
          <cell r="B30" t="str">
            <v>Cash + Carry</v>
          </cell>
        </row>
        <row r="31">
          <cell r="B31" t="str">
            <v>DTS</v>
          </cell>
        </row>
        <row r="32">
          <cell r="B32" t="str">
            <v>ASD</v>
          </cell>
        </row>
        <row r="33">
          <cell r="B33" t="str">
            <v>OtherASD</v>
          </cell>
        </row>
        <row r="34">
          <cell r="B34" t="str">
            <v>AS&amp;D</v>
          </cell>
        </row>
        <row r="35">
          <cell r="B35" t="str">
            <v>Traditional Trade</v>
          </cell>
        </row>
        <row r="36">
          <cell r="B36" t="str">
            <v>FLT</v>
          </cell>
        </row>
      </sheetData>
      <sheetData sheetId="1" refreshError="1">
        <row r="1">
          <cell r="A1" t="str">
            <v>Row</v>
          </cell>
          <cell r="C1">
            <v>117</v>
          </cell>
        </row>
      </sheetData>
      <sheetData sheetId="2" refreshError="1">
        <row r="2">
          <cell r="R2">
            <v>4</v>
          </cell>
        </row>
      </sheetData>
      <sheetData sheetId="3" refreshError="1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CH"/>
      <sheetName val="Menu"/>
      <sheetName val="COCH_C"/>
      <sheetName val="CostCenter"/>
      <sheetName val="PI Integ. Cost"/>
      <sheetName val="Domestic"/>
      <sheetName val="Overseas"/>
      <sheetName val="Vech_Runing"/>
      <sheetName val="Vech_Rent"/>
      <sheetName val="Business Meeting"/>
      <sheetName val="Communication"/>
      <sheetName val="Insurance"/>
      <sheetName val="Rental"/>
      <sheetName val="Legal"/>
      <sheetName val="Member"/>
      <sheetName val="Instruc."/>
      <sheetName val="Capex"/>
      <sheetName val="Depre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>
        <row r="6">
          <cell r="B6" t="str">
            <v>A</v>
          </cell>
          <cell r="C6" t="str">
            <v>Expansion/Growth</v>
          </cell>
          <cell r="G6">
            <v>1</v>
          </cell>
          <cell r="H6" t="str">
            <v>Leasehold Improvement</v>
          </cell>
          <cell r="I6" t="str">
            <v>Remained Leasehold</v>
          </cell>
        </row>
        <row r="7">
          <cell r="B7" t="str">
            <v>B</v>
          </cell>
          <cell r="C7" t="str">
            <v>Productivity</v>
          </cell>
          <cell r="G7">
            <v>2</v>
          </cell>
          <cell r="H7" t="str">
            <v xml:space="preserve">Machinery </v>
          </cell>
          <cell r="I7">
            <v>0.1</v>
          </cell>
        </row>
        <row r="8">
          <cell r="B8" t="str">
            <v>C</v>
          </cell>
          <cell r="C8" t="str">
            <v>Quality</v>
          </cell>
          <cell r="G8">
            <v>3</v>
          </cell>
          <cell r="H8" t="str">
            <v>Building</v>
          </cell>
          <cell r="I8">
            <v>2.5000000000000001E-2</v>
          </cell>
        </row>
        <row r="9">
          <cell r="B9" t="str">
            <v>D</v>
          </cell>
          <cell r="C9" t="str">
            <v>Operating Necessity</v>
          </cell>
          <cell r="G9">
            <v>4</v>
          </cell>
          <cell r="H9" t="str">
            <v>Furniture</v>
          </cell>
          <cell r="I9">
            <v>0.1</v>
          </cell>
        </row>
        <row r="10">
          <cell r="G10">
            <v>5</v>
          </cell>
          <cell r="H10" t="str">
            <v>Office Equipment</v>
          </cell>
          <cell r="I10">
            <v>0.2</v>
          </cell>
        </row>
        <row r="11">
          <cell r="G11">
            <v>6</v>
          </cell>
          <cell r="H11" t="str">
            <v>Computer &amp; Telephone Equip.</v>
          </cell>
          <cell r="I11">
            <v>0.33333333333333331</v>
          </cell>
        </row>
        <row r="12">
          <cell r="G12">
            <v>7</v>
          </cell>
          <cell r="H12" t="str">
            <v>Automobile - Passenger</v>
          </cell>
          <cell r="I12">
            <v>0.25</v>
          </cell>
        </row>
        <row r="13">
          <cell r="G13">
            <v>8</v>
          </cell>
          <cell r="H13" t="str">
            <v>Automobile - Non Passenger</v>
          </cell>
          <cell r="I13">
            <v>0.2</v>
          </cell>
        </row>
        <row r="17">
          <cell r="B17" t="str">
            <v>Code</v>
          </cell>
          <cell r="C17" t="str">
            <v>Description</v>
          </cell>
          <cell r="G17" t="str">
            <v>Type</v>
          </cell>
          <cell r="H17" t="str">
            <v>Assets</v>
          </cell>
          <cell r="K17" t="str">
            <v>(Total)</v>
          </cell>
          <cell r="M17" t="str">
            <v>Jan</v>
          </cell>
          <cell r="N17" t="str">
            <v>Feb</v>
          </cell>
          <cell r="O17" t="str">
            <v>Mar</v>
          </cell>
          <cell r="P17" t="str">
            <v>Apr</v>
          </cell>
          <cell r="Q17" t="str">
            <v>May</v>
          </cell>
          <cell r="R17" t="str">
            <v>Jun</v>
          </cell>
          <cell r="S17" t="str">
            <v>Jul</v>
          </cell>
          <cell r="T17" t="str">
            <v>Aug</v>
          </cell>
          <cell r="U17" t="str">
            <v>Sep</v>
          </cell>
          <cell r="V17" t="str">
            <v>Oct</v>
          </cell>
          <cell r="W17" t="str">
            <v>Nov</v>
          </cell>
          <cell r="X17" t="str">
            <v>Dec</v>
          </cell>
          <cell r="Y17" t="str">
            <v>Total</v>
          </cell>
        </row>
        <row r="18">
          <cell r="C18" t="str">
            <v/>
          </cell>
          <cell r="H18" t="str">
            <v/>
          </cell>
          <cell r="I18">
            <v>2</v>
          </cell>
          <cell r="J18">
            <v>4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C19" t="str">
            <v/>
          </cell>
          <cell r="H19" t="str">
            <v/>
          </cell>
          <cell r="I19">
            <v>5</v>
          </cell>
          <cell r="J19">
            <v>31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C20" t="str">
            <v/>
          </cell>
          <cell r="H20" t="str">
            <v/>
          </cell>
          <cell r="I20">
            <v>4</v>
          </cell>
          <cell r="J20">
            <v>31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C21" t="str">
            <v/>
          </cell>
          <cell r="H21" t="str">
            <v/>
          </cell>
          <cell r="I21">
            <v>3</v>
          </cell>
          <cell r="J21">
            <v>31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C22" t="str">
            <v/>
          </cell>
          <cell r="H22" t="str">
            <v/>
          </cell>
          <cell r="I22">
            <v>31</v>
          </cell>
          <cell r="J22">
            <v>31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C23" t="str">
            <v/>
          </cell>
          <cell r="H23" t="str">
            <v/>
          </cell>
          <cell r="I23">
            <v>30</v>
          </cell>
          <cell r="J23">
            <v>32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C24" t="str">
            <v/>
          </cell>
          <cell r="H24" t="str">
            <v/>
          </cell>
          <cell r="I24">
            <v>4</v>
          </cell>
          <cell r="J24">
            <v>2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C25" t="str">
            <v/>
          </cell>
          <cell r="H25" t="str">
            <v/>
          </cell>
          <cell r="I25">
            <v>5</v>
          </cell>
          <cell r="J25">
            <v>2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C26" t="str">
            <v/>
          </cell>
          <cell r="H26" t="str">
            <v/>
          </cell>
          <cell r="I26">
            <v>32</v>
          </cell>
          <cell r="J26">
            <v>32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C27" t="str">
            <v/>
          </cell>
          <cell r="H27" t="str">
            <v/>
          </cell>
          <cell r="I27">
            <v>32</v>
          </cell>
          <cell r="J27">
            <v>32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C28" t="str">
            <v/>
          </cell>
          <cell r="H28" t="str">
            <v/>
          </cell>
          <cell r="I28">
            <v>32</v>
          </cell>
          <cell r="J28">
            <v>32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C29" t="str">
            <v/>
          </cell>
          <cell r="H29" t="str">
            <v/>
          </cell>
          <cell r="I29">
            <v>32</v>
          </cell>
          <cell r="J29">
            <v>32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C30" t="str">
            <v/>
          </cell>
          <cell r="H30" t="str">
            <v/>
          </cell>
          <cell r="I30">
            <v>32</v>
          </cell>
          <cell r="J30">
            <v>32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C31" t="str">
            <v/>
          </cell>
          <cell r="H31" t="str">
            <v/>
          </cell>
          <cell r="I31">
            <v>32</v>
          </cell>
          <cell r="J31">
            <v>32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C32" t="str">
            <v/>
          </cell>
          <cell r="H32" t="str">
            <v/>
          </cell>
          <cell r="I32">
            <v>32</v>
          </cell>
          <cell r="J32">
            <v>32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C33" t="str">
            <v/>
          </cell>
          <cell r="H33" t="str">
            <v/>
          </cell>
          <cell r="I33">
            <v>32</v>
          </cell>
          <cell r="J33">
            <v>32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C34" t="str">
            <v/>
          </cell>
          <cell r="H34" t="str">
            <v/>
          </cell>
          <cell r="I34">
            <v>32</v>
          </cell>
          <cell r="J34">
            <v>32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C35" t="str">
            <v/>
          </cell>
          <cell r="H35" t="str">
            <v/>
          </cell>
          <cell r="I35">
            <v>32</v>
          </cell>
          <cell r="J35">
            <v>32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C36" t="str">
            <v/>
          </cell>
          <cell r="H36" t="str">
            <v/>
          </cell>
          <cell r="I36">
            <v>32</v>
          </cell>
          <cell r="J36">
            <v>32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C37" t="str">
            <v/>
          </cell>
          <cell r="H37" t="str">
            <v/>
          </cell>
          <cell r="I37">
            <v>32</v>
          </cell>
          <cell r="J37">
            <v>32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C38" t="str">
            <v/>
          </cell>
          <cell r="H38" t="str">
            <v/>
          </cell>
          <cell r="I38">
            <v>32</v>
          </cell>
          <cell r="J38">
            <v>32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C39" t="str">
            <v/>
          </cell>
          <cell r="H39" t="str">
            <v/>
          </cell>
          <cell r="I39">
            <v>32</v>
          </cell>
          <cell r="J39">
            <v>32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C40" t="str">
            <v/>
          </cell>
          <cell r="H40" t="str">
            <v/>
          </cell>
          <cell r="I40">
            <v>32</v>
          </cell>
          <cell r="J40">
            <v>32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J41" t="str">
            <v>Total BOY 2004</v>
          </cell>
          <cell r="K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5">
          <cell r="H45" t="str">
            <v>Assets</v>
          </cell>
          <cell r="M45" t="str">
            <v>Jan</v>
          </cell>
          <cell r="N45" t="str">
            <v>Feb</v>
          </cell>
          <cell r="O45" t="str">
            <v>Mar</v>
          </cell>
          <cell r="P45" t="str">
            <v>Apr</v>
          </cell>
          <cell r="Q45" t="str">
            <v>May</v>
          </cell>
          <cell r="R45" t="str">
            <v>Jun</v>
          </cell>
          <cell r="S45" t="str">
            <v>Jul</v>
          </cell>
          <cell r="T45" t="str">
            <v>Aug</v>
          </cell>
          <cell r="U45" t="str">
            <v>Sep</v>
          </cell>
          <cell r="V45" t="str">
            <v>Oct</v>
          </cell>
          <cell r="W45" t="str">
            <v>Nov</v>
          </cell>
          <cell r="X45" t="str">
            <v>Dec</v>
          </cell>
          <cell r="Y45" t="str">
            <v>Total</v>
          </cell>
        </row>
        <row r="46">
          <cell r="H46" t="str">
            <v/>
          </cell>
          <cell r="I46">
            <v>3</v>
          </cell>
          <cell r="J46">
            <v>13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H47" t="str">
            <v/>
          </cell>
          <cell r="J47">
            <v>13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H48" t="str">
            <v/>
          </cell>
          <cell r="I48">
            <v>3</v>
          </cell>
          <cell r="J48">
            <v>13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H49" t="str">
            <v/>
          </cell>
          <cell r="J49">
            <v>13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H50" t="str">
            <v/>
          </cell>
          <cell r="J50">
            <v>13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H51" t="str">
            <v/>
          </cell>
          <cell r="J51">
            <v>14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H52" t="str">
            <v/>
          </cell>
          <cell r="J52">
            <v>13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H53" t="str">
            <v/>
          </cell>
          <cell r="J53">
            <v>13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H54" t="str">
            <v/>
          </cell>
          <cell r="J54">
            <v>13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H55" t="str">
            <v/>
          </cell>
          <cell r="J55">
            <v>13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H56" t="str">
            <v/>
          </cell>
          <cell r="J56">
            <v>13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H57" t="str">
            <v/>
          </cell>
          <cell r="J57">
            <v>13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H58" t="str">
            <v/>
          </cell>
          <cell r="J58">
            <v>14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H59" t="str">
            <v/>
          </cell>
          <cell r="J59">
            <v>13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H60" t="str">
            <v/>
          </cell>
          <cell r="J60">
            <v>14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H61" t="str">
            <v/>
          </cell>
          <cell r="J61">
            <v>13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H62" t="str">
            <v/>
          </cell>
          <cell r="J62">
            <v>14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H63" t="str">
            <v/>
          </cell>
          <cell r="J63">
            <v>14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H64" t="str">
            <v/>
          </cell>
          <cell r="J64">
            <v>13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H65" t="str">
            <v/>
          </cell>
          <cell r="J65">
            <v>13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H66" t="str">
            <v/>
          </cell>
          <cell r="J66">
            <v>13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H67" t="str">
            <v/>
          </cell>
          <cell r="J67">
            <v>13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H68" t="str">
            <v/>
          </cell>
          <cell r="J68">
            <v>13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H69" t="str">
            <v/>
          </cell>
          <cell r="J69">
            <v>13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H70" t="str">
            <v/>
          </cell>
          <cell r="J70">
            <v>13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H71" t="str">
            <v/>
          </cell>
          <cell r="J71">
            <v>14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J72" t="str">
            <v>Total AOP 2005</v>
          </cell>
          <cell r="K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</sheetData>
      <sheetData sheetId="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en luong"/>
      <sheetName val="PHAN TICH VAT TU BIET THU H7"/>
      <sheetName val="bang tien luong (2)"/>
      <sheetName val="BTHDT"/>
    </sheetNames>
    <sheetDataSet>
      <sheetData sheetId="0"/>
      <sheetData sheetId="1"/>
      <sheetData sheetId="2"/>
      <sheetData sheetId="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CH"/>
      <sheetName val="Template"/>
      <sheetName val="Menu"/>
      <sheetName val="COCH_C"/>
      <sheetName val="Overview"/>
      <sheetName val="CostCenter"/>
      <sheetName val="Waste Removal"/>
      <sheetName val="Other Service"/>
      <sheetName val="Domestic"/>
      <sheetName val="PI Integ. Cost"/>
      <sheetName val="Overseas"/>
      <sheetName val="Ve. Runing"/>
      <sheetName val="Vech_Runing"/>
      <sheetName val="Vech_Rent"/>
      <sheetName val="Entertainment"/>
      <sheetName val="Bussiness M."/>
      <sheetName val="Business Meeting"/>
      <sheetName val="Tel&amp;Fax"/>
      <sheetName val="Communication"/>
      <sheetName val="Postage"/>
      <sheetName val="R&amp;M computer"/>
      <sheetName val="Op. Supply-Slice Blade"/>
      <sheetName val="Op Supply-Cleaning "/>
      <sheetName val="Op Supply -Safety"/>
      <sheetName val="Op Supply -Other"/>
      <sheetName val="Insurance"/>
      <sheetName val="Stationeries"/>
      <sheetName val="Printing Form"/>
      <sheetName val="Rental"/>
      <sheetName val="Legal"/>
      <sheetName val="Member"/>
      <sheetName val="Instruc."/>
      <sheetName val="Capex"/>
      <sheetName val="Depre"/>
      <sheetName val="FG output"/>
      <sheetName val="FL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MCT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TIET"/>
      <sheetName val="mau-04"/>
      <sheetName val="mau-05"/>
      <sheetName val="Sheet2"/>
      <sheetName val="Sheet3"/>
      <sheetName val="Sheet4"/>
      <sheetName val="XL4Poppy"/>
      <sheetName val="#REF"/>
      <sheetName val="Chi tiet"/>
      <sheetName val="DAMNEN KHONG HC"/>
      <sheetName val="dochat"/>
      <sheetName val="DAM NEN HC"/>
      <sheetName val="NHAP"/>
      <sheetName val="Chiet tinh dz35"/>
      <sheetName val="IBASE"/>
    </sheetNames>
    <sheetDataSet>
      <sheetData sheetId="0" refreshError="1">
        <row r="3">
          <cell r="D3">
            <v>0.05</v>
          </cell>
        </row>
        <row r="4">
          <cell r="D4">
            <v>2</v>
          </cell>
        </row>
        <row r="169">
          <cell r="G169">
            <v>178399.5</v>
          </cell>
        </row>
        <row r="173">
          <cell r="G173">
            <v>16615.444</v>
          </cell>
        </row>
        <row r="507">
          <cell r="G507">
            <v>205600</v>
          </cell>
        </row>
        <row r="513">
          <cell r="G513">
            <v>18672.367999999999</v>
          </cell>
        </row>
        <row r="518">
          <cell r="G518">
            <v>630387</v>
          </cell>
        </row>
        <row r="522">
          <cell r="G522">
            <v>18087</v>
          </cell>
        </row>
        <row r="526">
          <cell r="G526">
            <v>204100</v>
          </cell>
        </row>
        <row r="530">
          <cell r="G530">
            <v>6029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bric Cleaning"/>
      <sheetName val="Fabric Con"/>
      <sheetName val="HHC"/>
      <sheetName val="Oral"/>
      <sheetName val="Hair"/>
      <sheetName val="Skin"/>
      <sheetName val="PW"/>
      <sheetName val="DEO"/>
      <sheetName val="Summary"/>
      <sheetName val="Cover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R1">
            <v>-0.74</v>
          </cell>
        </row>
      </sheetData>
      <sheetData sheetId="9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1"/>
      <sheetName val="P2"/>
      <sheetName val="P3"/>
      <sheetName val="P3 to P4 New"/>
      <sheetName val="P4"/>
      <sheetName val="P3 template for Automation"/>
      <sheetName val="cumSep"/>
      <sheetName val="IWC"/>
      <sheetName val="MDC_I"/>
      <sheetName val="Sep"/>
      <sheetName val="Off-Sys_TPR"/>
      <sheetName val="OH"/>
      <sheetName val="PPRADJ"/>
      <sheetName val="SALADJ"/>
      <sheetName val="SCC_I"/>
      <sheetName val="TAXPEN_I"/>
      <sheetName val="TTS_I"/>
      <sheetName val="crossbrand"/>
      <sheetName val="Total"/>
      <sheetName val="Drop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TS"/>
      <sheetName val="FLC"/>
      <sheetName val="Gold Std."/>
      <sheetName val="PQE"/>
      <sheetName val="Dif Panel"/>
      <sheetName val="Supplier Youden"/>
      <sheetName val="Gen lab service"/>
      <sheetName val="OMT in-house"/>
      <sheetName val="Over sea 2004"/>
      <sheetName val="Domestic"/>
      <sheetName val="Fact Sheet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 TS"/>
      <sheetName val="FLC"/>
      <sheetName val="Gold Std."/>
      <sheetName val="PQE"/>
      <sheetName val="Dif Panel"/>
      <sheetName val="Supplier Youden"/>
      <sheetName val="Gen lab service"/>
      <sheetName val="OMT in-house"/>
      <sheetName val="Over sea 2004"/>
      <sheetName val="Domestic"/>
      <sheetName val="Fact Sheet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VIBAN"/>
      <sheetName val="NGUON"/>
      <sheetName val="UNC_CONGTHUONG"/>
      <sheetName val="UNC2"/>
      <sheetName val="UNC_DAUTU"/>
      <sheetName val="GIAYNHANNO"/>
      <sheetName val="HOPDONGTD"/>
      <sheetName val="XL4Poppy"/>
    </sheetNames>
    <sheetDataSet>
      <sheetData sheetId="0" refreshError="1">
        <row r="1">
          <cell r="A1" t="str">
            <v>MADONVI</v>
          </cell>
        </row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</sheetData>
      <sheetData sheetId="1" refreshError="1">
        <row r="1">
          <cell r="A1" t="str">
            <v>SOÁ</v>
          </cell>
          <cell r="B1" t="str">
            <v>NGAØY</v>
          </cell>
          <cell r="C1" t="str">
            <v>MADONVI</v>
          </cell>
          <cell r="D1" t="str">
            <v>ÑONVÒ</v>
          </cell>
          <cell r="E1" t="str">
            <v>TAØI KHOAÛN</v>
          </cell>
          <cell r="F1" t="str">
            <v>NGAÂNHAØNG</v>
          </cell>
          <cell r="G1" t="str">
            <v>TÆNH,TP</v>
          </cell>
          <cell r="H1" t="str">
            <v>NOÄIDUNG</v>
          </cell>
          <cell r="I1" t="str">
            <v>SOÁTIEÀN</v>
          </cell>
        </row>
        <row r="2">
          <cell r="A2">
            <v>50</v>
          </cell>
          <cell r="B2">
            <v>37744</v>
          </cell>
          <cell r="C2">
            <v>3</v>
          </cell>
          <cell r="D2" t="str">
            <v>Cty Coå Phaàn Boät Giaët Lix</v>
          </cell>
          <cell r="E2" t="str">
            <v>710A.01440</v>
          </cell>
          <cell r="F2" t="str">
            <v>Coâng Thöông CN 14</v>
          </cell>
          <cell r="G2" t="str">
            <v>Hoà Chí Minh</v>
          </cell>
          <cell r="H2" t="str">
            <v>Traû tieàn mua boät giaët</v>
          </cell>
          <cell r="I2">
            <v>250000000</v>
          </cell>
        </row>
        <row r="3">
          <cell r="A3">
            <v>51</v>
          </cell>
          <cell r="B3">
            <v>37744</v>
          </cell>
          <cell r="C3">
            <v>41</v>
          </cell>
          <cell r="D3" t="str">
            <v>Cty Xi Maêng Nghi Sôn</v>
          </cell>
          <cell r="E3" t="str">
            <v>710A.02772</v>
          </cell>
          <cell r="F3" t="str">
            <v>Coâng Thöông CN 9</v>
          </cell>
          <cell r="G3" t="str">
            <v>Hoà Chí Minh</v>
          </cell>
          <cell r="H3" t="str">
            <v>Traû tieàn mua ximaêng</v>
          </cell>
          <cell r="I3">
            <v>246000000</v>
          </cell>
        </row>
        <row r="4">
          <cell r="A4">
            <v>3</v>
          </cell>
          <cell r="B4">
            <v>37746</v>
          </cell>
          <cell r="C4">
            <v>8</v>
          </cell>
          <cell r="D4" t="str">
            <v>Cty Xi Maêng Haø Tieân II</v>
          </cell>
          <cell r="E4" t="str">
            <v>710A.00091</v>
          </cell>
          <cell r="F4" t="str">
            <v>Coâng Thöông</v>
          </cell>
          <cell r="G4" t="str">
            <v>Kieân Giang</v>
          </cell>
          <cell r="H4" t="str">
            <v>Traû tieàn mua xi maêng 200taán</v>
          </cell>
          <cell r="I4">
            <v>160160000</v>
          </cell>
        </row>
        <row r="5">
          <cell r="A5">
            <v>4</v>
          </cell>
          <cell r="B5">
            <v>37746</v>
          </cell>
          <cell r="C5">
            <v>5</v>
          </cell>
          <cell r="D5" t="str">
            <v>Cty TNHH TMaïi Thaønh Long</v>
          </cell>
          <cell r="E5" t="str">
            <v>710A.00817</v>
          </cell>
          <cell r="F5" t="str">
            <v>Coâng Thöong CN6</v>
          </cell>
          <cell r="G5" t="str">
            <v>Hoà Chí Minh</v>
          </cell>
          <cell r="H5" t="str">
            <v>Traû tieàn mua boät ngoït</v>
          </cell>
          <cell r="I5">
            <v>250630399</v>
          </cell>
        </row>
        <row r="6">
          <cell r="A6">
            <v>1</v>
          </cell>
          <cell r="B6">
            <v>37746</v>
          </cell>
          <cell r="C6">
            <v>19</v>
          </cell>
          <cell r="D6" t="str">
            <v>Cty LD Khí Ñoát Saøi Goøn (Elf)</v>
          </cell>
          <cell r="E6" t="str">
            <v>100014851025745</v>
          </cell>
          <cell r="F6" t="str">
            <v>Eximbank</v>
          </cell>
          <cell r="G6" t="str">
            <v>Hoà Chí Minh</v>
          </cell>
          <cell r="H6" t="str">
            <v>Traû tieàn mua gaz</v>
          </cell>
          <cell r="I6">
            <v>23820360</v>
          </cell>
        </row>
        <row r="7">
          <cell r="A7">
            <v>5</v>
          </cell>
          <cell r="B7">
            <v>37746</v>
          </cell>
          <cell r="C7">
            <v>1</v>
          </cell>
          <cell r="D7" t="str">
            <v>Nhaø Maùy Thuoác Laù Saøi Goøn</v>
          </cell>
          <cell r="E7" t="str">
            <v>710A.00105</v>
          </cell>
          <cell r="F7" t="str">
            <v>Sôû Giao Dòch II CTVN</v>
          </cell>
          <cell r="G7" t="str">
            <v>Hoà Chí Minh</v>
          </cell>
          <cell r="H7" t="str">
            <v>Traû tieàn mua thuoác laù</v>
          </cell>
          <cell r="I7">
            <v>136300000</v>
          </cell>
        </row>
        <row r="8">
          <cell r="A8">
            <v>6</v>
          </cell>
          <cell r="B8">
            <v>37746</v>
          </cell>
          <cell r="C8">
            <v>10</v>
          </cell>
          <cell r="D8" t="str">
            <v>Cty TNHH Daàu Nhôùt vaø Hoùa Chaát VN</v>
          </cell>
          <cell r="E8" t="str">
            <v>001.004837.041</v>
          </cell>
          <cell r="F8" t="str">
            <v>Hoàng Kong&amp; Thöôïng Haûi</v>
          </cell>
          <cell r="G8" t="str">
            <v>Hoà Chí Minh</v>
          </cell>
          <cell r="H8" t="str">
            <v>Traû tieàn mua nhôùt</v>
          </cell>
          <cell r="I8">
            <v>307000000</v>
          </cell>
        </row>
        <row r="9">
          <cell r="A9">
            <v>2</v>
          </cell>
          <cell r="B9">
            <v>37746</v>
          </cell>
          <cell r="C9">
            <v>83</v>
          </cell>
          <cell r="D9" t="str">
            <v>CTy TNHH TM TH Thuaän Taân</v>
          </cell>
          <cell r="E9" t="str">
            <v>007.100.110.1337</v>
          </cell>
          <cell r="F9" t="str">
            <v>Ngoaïi Thöông</v>
          </cell>
          <cell r="G9" t="str">
            <v>Hoà Chí Minh</v>
          </cell>
          <cell r="H9" t="str">
            <v>Traû tieàn mua tivi</v>
          </cell>
          <cell r="I9">
            <v>43649600</v>
          </cell>
        </row>
        <row r="10">
          <cell r="A10">
            <v>3</v>
          </cell>
          <cell r="B10">
            <v>37746</v>
          </cell>
          <cell r="C10">
            <v>31</v>
          </cell>
          <cell r="D10" t="str">
            <v>Cty Daàu Aên Golden Hope - Nhaø Beø</v>
          </cell>
          <cell r="E10" t="str">
            <v>710A.06902</v>
          </cell>
          <cell r="F10" t="str">
            <v>Sôû Giao Dòch II CTVN</v>
          </cell>
          <cell r="G10" t="str">
            <v>Hoà Chí Minh</v>
          </cell>
          <cell r="H10" t="str">
            <v>Traû tieàn daàu aên( TT.TN.BL)</v>
          </cell>
          <cell r="I10">
            <v>75965070</v>
          </cell>
        </row>
        <row r="11">
          <cell r="A11">
            <v>4</v>
          </cell>
          <cell r="B11">
            <v>37747</v>
          </cell>
          <cell r="C11">
            <v>25</v>
          </cell>
          <cell r="D11" t="str">
            <v xml:space="preserve"> Thu Baûo Hieåm Xaõ Hoäi Tænh Baïc Lieâu</v>
          </cell>
          <cell r="E11" t="str">
            <v>421401.12</v>
          </cell>
          <cell r="F11" t="str">
            <v>NN &amp; P/T N/Thoân</v>
          </cell>
          <cell r="G11" t="str">
            <v>Baïc Lieâu</v>
          </cell>
          <cell r="H11" t="str">
            <v>Noäp BHXH,BHYT thaùng 4/2003</v>
          </cell>
          <cell r="I11">
            <v>25053850</v>
          </cell>
        </row>
        <row r="12">
          <cell r="A12">
            <v>7</v>
          </cell>
          <cell r="B12">
            <v>37748</v>
          </cell>
          <cell r="C12">
            <v>41</v>
          </cell>
          <cell r="D12" t="str">
            <v>Cty Xi Maêng Nghi Sôn</v>
          </cell>
          <cell r="E12" t="str">
            <v>710A.02772</v>
          </cell>
          <cell r="F12" t="str">
            <v>Coâng Thöông CN 9</v>
          </cell>
          <cell r="G12" t="str">
            <v>Hoà Chí Minh</v>
          </cell>
          <cell r="H12" t="str">
            <v>Traû tieàn mua xi maêng 300taán</v>
          </cell>
          <cell r="I12">
            <v>246000000</v>
          </cell>
        </row>
        <row r="13">
          <cell r="A13">
            <v>5</v>
          </cell>
          <cell r="B13">
            <v>37749</v>
          </cell>
          <cell r="C13">
            <v>31</v>
          </cell>
          <cell r="D13" t="str">
            <v>Cty Daàu Aên Golden Hope - Nhaø Beø</v>
          </cell>
          <cell r="E13" t="str">
            <v>710A.06902</v>
          </cell>
          <cell r="F13" t="str">
            <v>Sôû Giao Dòch II CTVN</v>
          </cell>
          <cell r="G13" t="str">
            <v>Hoà Chí Minh</v>
          </cell>
          <cell r="H13" t="str">
            <v>Traû tieàn daàu aên( TT.BL: 5.427.400Ñ ;TT.CM : 84888128ñ)</v>
          </cell>
          <cell r="I13">
            <v>90315528</v>
          </cell>
        </row>
        <row r="14">
          <cell r="A14">
            <v>6</v>
          </cell>
          <cell r="B14">
            <v>37750</v>
          </cell>
          <cell r="C14">
            <v>27</v>
          </cell>
          <cell r="D14" t="str">
            <v>Cty TNHH Quoác Teá Nagarjuna</v>
          </cell>
          <cell r="E14" t="str">
            <v>3586.1</v>
          </cell>
          <cell r="F14" t="str">
            <v>INDOVINA</v>
          </cell>
          <cell r="G14" t="str">
            <v>Hoà Chí Minh</v>
          </cell>
          <cell r="H14" t="str">
            <v>Traø tieàn mua ñöôøng</v>
          </cell>
          <cell r="I14">
            <v>27300000</v>
          </cell>
        </row>
        <row r="15">
          <cell r="A15">
            <v>7</v>
          </cell>
          <cell r="B15">
            <v>37750</v>
          </cell>
          <cell r="C15">
            <v>83</v>
          </cell>
          <cell r="D15" t="str">
            <v>CTy TNHH TM TH Thuaän Taân</v>
          </cell>
          <cell r="E15" t="str">
            <v>007.100.110.1337</v>
          </cell>
          <cell r="F15" t="str">
            <v>Ngoaïi Thöông</v>
          </cell>
          <cell r="G15" t="str">
            <v>Hoà Chí Minh</v>
          </cell>
          <cell r="H15" t="str">
            <v>Traøtieàn mua Tivi</v>
          </cell>
          <cell r="I15">
            <v>15880260</v>
          </cell>
        </row>
        <row r="16">
          <cell r="A16">
            <v>8</v>
          </cell>
          <cell r="B16">
            <v>37750</v>
          </cell>
          <cell r="C16">
            <v>14</v>
          </cell>
          <cell r="D16" t="str">
            <v>Coâng Ty Theùp Mieàn Nam</v>
          </cell>
          <cell r="E16" t="str">
            <v>710A.01611</v>
          </cell>
          <cell r="F16" t="str">
            <v>Coâng Thöông CN I</v>
          </cell>
          <cell r="G16" t="str">
            <v>Hoà Chí Minh</v>
          </cell>
          <cell r="H16" t="str">
            <v>Traû tieàn mua haøng cho CN Theùp Mieàn Nam taïi Caàn Thô</v>
          </cell>
          <cell r="I16">
            <v>449567255</v>
          </cell>
        </row>
        <row r="17">
          <cell r="A17">
            <v>9</v>
          </cell>
          <cell r="B17">
            <v>37750</v>
          </cell>
          <cell r="C17">
            <v>5</v>
          </cell>
          <cell r="D17" t="str">
            <v>Cty TNHH TMaïi Thaønh Long</v>
          </cell>
          <cell r="E17" t="str">
            <v>710A.00817</v>
          </cell>
          <cell r="F17" t="str">
            <v>Coâng Thöong CN6</v>
          </cell>
          <cell r="G17" t="str">
            <v>Hoà Chí Minh</v>
          </cell>
          <cell r="H17" t="str">
            <v>Traû tieàn mua boät ngoït</v>
          </cell>
          <cell r="I17">
            <v>257555067</v>
          </cell>
        </row>
        <row r="18">
          <cell r="A18">
            <v>8</v>
          </cell>
          <cell r="B18">
            <v>37750</v>
          </cell>
          <cell r="C18">
            <v>94</v>
          </cell>
          <cell r="D18" t="str">
            <v>CTy TNHH SX Taân AÙ Chaâu</v>
          </cell>
          <cell r="E18" t="str">
            <v>710A.01969</v>
          </cell>
          <cell r="F18" t="str">
            <v>Coâng Thöông CN 9</v>
          </cell>
          <cell r="G18" t="str">
            <v>Hoà Chí Minh</v>
          </cell>
          <cell r="H18" t="str">
            <v>Traû tieàn mua chaùo Bình Tieân</v>
          </cell>
          <cell r="I18">
            <v>5963000</v>
          </cell>
        </row>
        <row r="19">
          <cell r="A19">
            <v>9</v>
          </cell>
          <cell r="B19">
            <v>37750</v>
          </cell>
          <cell r="C19">
            <v>44</v>
          </cell>
          <cell r="D19" t="str">
            <v>CTy Ñieän Baùo Ñieän Thoaïi Baïc Lieâu</v>
          </cell>
          <cell r="E19" t="str">
            <v>710A.00074</v>
          </cell>
          <cell r="F19" t="str">
            <v xml:space="preserve">Coâng Thöông </v>
          </cell>
          <cell r="G19" t="str">
            <v>Baïc Lieâu</v>
          </cell>
          <cell r="H19" t="str">
            <v>Tieàn ñieän thoaïi thaùng 4/2003</v>
          </cell>
          <cell r="I19">
            <v>10122657</v>
          </cell>
        </row>
        <row r="20">
          <cell r="A20">
            <v>10</v>
          </cell>
          <cell r="B20">
            <v>37753</v>
          </cell>
          <cell r="C20">
            <v>28</v>
          </cell>
          <cell r="D20" t="str">
            <v>Chi Nhaùnh Cty CP Söõa VN Taïi Caàn Thô</v>
          </cell>
          <cell r="E20" t="str">
            <v>7301.0479K</v>
          </cell>
          <cell r="F20" t="str">
            <v>Ñaàu Tö &amp; Phaùt Trieån</v>
          </cell>
          <cell r="G20" t="str">
            <v>Caàn Thô</v>
          </cell>
          <cell r="H20" t="str">
            <v>Traû tieàn mua söõa caùc loaïi</v>
          </cell>
          <cell r="I20">
            <v>374144218</v>
          </cell>
        </row>
        <row r="21">
          <cell r="A21">
            <v>11</v>
          </cell>
          <cell r="B21">
            <v>37753</v>
          </cell>
          <cell r="C21">
            <v>73</v>
          </cell>
          <cell r="D21" t="str">
            <v>Cty. TNHH SX.TM.HMP Myõ Haûo</v>
          </cell>
          <cell r="E21" t="str">
            <v>007.100.002.4148</v>
          </cell>
          <cell r="F21" t="str">
            <v>Ngoaïi Thöông</v>
          </cell>
          <cell r="G21" t="str">
            <v>Hoà Chí Minh</v>
          </cell>
          <cell r="H21" t="str">
            <v>Traû tieàn mua nöôùc röûa cheùn(TT.CM: 45.050.322ñ ; TT.BL: 32.637.627ñ)</v>
          </cell>
          <cell r="I21">
            <v>77687949</v>
          </cell>
        </row>
        <row r="22">
          <cell r="A22">
            <v>10</v>
          </cell>
          <cell r="B22">
            <v>37753</v>
          </cell>
          <cell r="C22">
            <v>8</v>
          </cell>
          <cell r="D22" t="str">
            <v>Cty Xi Maêng Haø Tieân II</v>
          </cell>
          <cell r="E22" t="str">
            <v>710A.00091</v>
          </cell>
          <cell r="F22" t="str">
            <v>Coâng Thöông</v>
          </cell>
          <cell r="G22" t="str">
            <v>Kieân Giang</v>
          </cell>
          <cell r="H22" t="str">
            <v>Traû tieàn mua xi maêng 250taán</v>
          </cell>
          <cell r="I22">
            <v>200200000</v>
          </cell>
        </row>
        <row r="23">
          <cell r="A23">
            <v>12</v>
          </cell>
          <cell r="B23">
            <v>37754</v>
          </cell>
          <cell r="C23">
            <v>90</v>
          </cell>
          <cell r="D23" t="str">
            <v>CN CTy. CP Ñöôøng Bieân Hoøa taïi Caàn Thô</v>
          </cell>
          <cell r="E23" t="str">
            <v>710A.80253</v>
          </cell>
          <cell r="F23" t="str">
            <v>Coâng Thöông</v>
          </cell>
          <cell r="G23" t="str">
            <v>Caàn Thô</v>
          </cell>
          <cell r="H23" t="str">
            <v>Traû tieàn mua ñöôøng</v>
          </cell>
          <cell r="I23">
            <v>10220000</v>
          </cell>
        </row>
        <row r="24">
          <cell r="A24">
            <v>13</v>
          </cell>
          <cell r="B24">
            <v>37755</v>
          </cell>
          <cell r="C24">
            <v>66</v>
          </cell>
          <cell r="D24" t="str">
            <v>Cty UNI PRESIDENT</v>
          </cell>
          <cell r="E24" t="str">
            <v>30 98 208</v>
          </cell>
          <cell r="F24" t="str">
            <v>ANZ</v>
          </cell>
          <cell r="G24" t="str">
            <v>Hoà Chí Minh</v>
          </cell>
          <cell r="H24" t="str">
            <v>Traû tieàn mua mì</v>
          </cell>
          <cell r="I24">
            <v>56918400</v>
          </cell>
        </row>
        <row r="25">
          <cell r="A25">
            <v>11</v>
          </cell>
          <cell r="B25">
            <v>37755</v>
          </cell>
          <cell r="C25">
            <v>16</v>
          </cell>
          <cell r="D25" t="str">
            <v>Cty Daàu Khí Petechim</v>
          </cell>
          <cell r="E25" t="str">
            <v>007.1.00.000583.2</v>
          </cell>
          <cell r="F25" t="str">
            <v>Ngoaïi Thöông</v>
          </cell>
          <cell r="G25" t="str">
            <v>Hoà Chí Minh</v>
          </cell>
          <cell r="H25" t="str">
            <v>Traû tieàn mua xaêng daàu</v>
          </cell>
          <cell r="I25">
            <v>3930000000</v>
          </cell>
        </row>
        <row r="26">
          <cell r="A26">
            <v>12</v>
          </cell>
          <cell r="B26">
            <v>37755</v>
          </cell>
          <cell r="C26">
            <v>5</v>
          </cell>
          <cell r="D26" t="str">
            <v>Cty TNHH TMaïi Thaønh Long</v>
          </cell>
          <cell r="E26" t="str">
            <v>710A.00817</v>
          </cell>
          <cell r="F26" t="str">
            <v>Coâng Thöong CN6</v>
          </cell>
          <cell r="G26" t="str">
            <v>Hoà Chí Minh</v>
          </cell>
          <cell r="H26" t="str">
            <v>Traû tieàn mua boät ngoït</v>
          </cell>
          <cell r="I26">
            <v>280171260</v>
          </cell>
        </row>
        <row r="27">
          <cell r="A27">
            <v>13</v>
          </cell>
          <cell r="B27">
            <v>37755</v>
          </cell>
          <cell r="C27">
            <v>8</v>
          </cell>
          <cell r="D27" t="str">
            <v>Cty Xi Maêng Haø Tieân II</v>
          </cell>
          <cell r="E27" t="str">
            <v>710A.00091</v>
          </cell>
          <cell r="F27" t="str">
            <v>Coâng Thöông</v>
          </cell>
          <cell r="G27" t="str">
            <v>Kieân Giang</v>
          </cell>
          <cell r="H27" t="str">
            <v>Traû tieàn mua xi maêng 250taán</v>
          </cell>
          <cell r="I27">
            <v>200200000</v>
          </cell>
        </row>
        <row r="28">
          <cell r="A28">
            <v>14</v>
          </cell>
          <cell r="B28">
            <v>37755</v>
          </cell>
          <cell r="C28">
            <v>1</v>
          </cell>
          <cell r="D28" t="str">
            <v>Nhaø Maùy Thuoác Laù Saøi Goøn</v>
          </cell>
          <cell r="E28" t="str">
            <v>710A.00105</v>
          </cell>
          <cell r="F28" t="str">
            <v>Sôû Giao Dòch II CTVN</v>
          </cell>
          <cell r="G28" t="str">
            <v>Hoà Chí Minh</v>
          </cell>
          <cell r="H28" t="str">
            <v>Traû tieàn mua thuoác laù</v>
          </cell>
          <cell r="I28">
            <v>187500000</v>
          </cell>
        </row>
        <row r="29">
          <cell r="A29">
            <v>15</v>
          </cell>
          <cell r="B29">
            <v>37755</v>
          </cell>
          <cell r="C29">
            <v>3</v>
          </cell>
          <cell r="D29" t="str">
            <v>Cty Coå Phaàn Boät Giaët Lix</v>
          </cell>
          <cell r="E29" t="str">
            <v>710A.01440</v>
          </cell>
          <cell r="F29" t="str">
            <v>Coâng Thöông CN 14</v>
          </cell>
          <cell r="G29" t="str">
            <v>Hoà Chí Minh</v>
          </cell>
          <cell r="H29" t="str">
            <v>Traû tieàn mua boät giaët</v>
          </cell>
          <cell r="I29">
            <v>300000000</v>
          </cell>
        </row>
        <row r="30">
          <cell r="A30">
            <v>14</v>
          </cell>
          <cell r="B30">
            <v>37756</v>
          </cell>
          <cell r="C30">
            <v>27</v>
          </cell>
          <cell r="D30" t="str">
            <v>Cty TNHH Quoác Teá Nagarjuna</v>
          </cell>
          <cell r="E30" t="str">
            <v>3586.1</v>
          </cell>
          <cell r="F30" t="str">
            <v>INDOVINA</v>
          </cell>
          <cell r="G30" t="str">
            <v>Hoà Chí Minh</v>
          </cell>
          <cell r="H30" t="str">
            <v>Traû tieàn mua ñöôøng</v>
          </cell>
          <cell r="I30">
            <v>27650000</v>
          </cell>
        </row>
        <row r="31">
          <cell r="A31">
            <v>15</v>
          </cell>
          <cell r="B31">
            <v>37756</v>
          </cell>
          <cell r="C31">
            <v>9</v>
          </cell>
          <cell r="D31" t="str">
            <v>Castrol Vieät Nam Ltd</v>
          </cell>
          <cell r="E31" t="str">
            <v>007.1.00.002804.1</v>
          </cell>
          <cell r="F31" t="str">
            <v>Ngoaïi Thöông</v>
          </cell>
          <cell r="G31" t="str">
            <v>Hoà Chí Minh</v>
          </cell>
          <cell r="H31" t="str">
            <v>Traû tieàn mua nhôùt</v>
          </cell>
          <cell r="I31">
            <v>158147302</v>
          </cell>
        </row>
        <row r="32">
          <cell r="A32">
            <v>16</v>
          </cell>
          <cell r="B32">
            <v>37756</v>
          </cell>
          <cell r="C32">
            <v>95</v>
          </cell>
          <cell r="D32" t="str">
            <v>Cty Deät May Thaønh Coâng - CN MieànTaây</v>
          </cell>
          <cell r="E32" t="str">
            <v>73012209E</v>
          </cell>
          <cell r="F32" t="str">
            <v>Ñaàu Tö &amp; Phaùt Trieån</v>
          </cell>
          <cell r="G32" t="str">
            <v>Caàn Thô</v>
          </cell>
          <cell r="H32" t="str">
            <v>Traû tieàn mua haøng may maëc+ vaûi</v>
          </cell>
          <cell r="I32">
            <v>2667640</v>
          </cell>
        </row>
        <row r="33">
          <cell r="A33">
            <v>17</v>
          </cell>
          <cell r="B33">
            <v>37757</v>
          </cell>
          <cell r="C33">
            <v>21</v>
          </cell>
          <cell r="D33" t="str">
            <v>Cty Coå Phaàn Vaät Tö  Haäu Giang</v>
          </cell>
          <cell r="E33" t="str">
            <v>710A.00040</v>
          </cell>
          <cell r="F33" t="str">
            <v>Coâng Thöông</v>
          </cell>
          <cell r="G33" t="str">
            <v>Caàn Thô</v>
          </cell>
          <cell r="H33" t="str">
            <v>Traû tieàn mua gaz</v>
          </cell>
          <cell r="I33">
            <v>50000000</v>
          </cell>
        </row>
        <row r="34">
          <cell r="A34">
            <v>18</v>
          </cell>
          <cell r="B34">
            <v>37760</v>
          </cell>
          <cell r="C34">
            <v>28</v>
          </cell>
          <cell r="D34" t="str">
            <v>Chi Nhaùnh Cty CP Söõa VN Taïi Caàn Thô</v>
          </cell>
          <cell r="E34" t="str">
            <v>7301.0479K</v>
          </cell>
          <cell r="F34" t="str">
            <v>Ñaàu Tö &amp; Phaùt Trieån</v>
          </cell>
          <cell r="G34" t="str">
            <v>Caàn Thô</v>
          </cell>
          <cell r="H34" t="str">
            <v>Traû tieàn mua söõa caùc loaïi</v>
          </cell>
          <cell r="I34">
            <v>444196009</v>
          </cell>
        </row>
        <row r="35">
          <cell r="A35">
            <v>19</v>
          </cell>
          <cell r="B35">
            <v>37760</v>
          </cell>
          <cell r="C35">
            <v>31</v>
          </cell>
          <cell r="D35" t="str">
            <v>Cty Daàu Aên Golden Hope - Nhaø Beø</v>
          </cell>
          <cell r="E35" t="str">
            <v>710A.06902</v>
          </cell>
          <cell r="F35" t="str">
            <v>Sôû Giao Dòch II CTVN</v>
          </cell>
          <cell r="G35" t="str">
            <v>Hoà Chí Minh</v>
          </cell>
          <cell r="H35" t="str">
            <v>Traû tieàn daàu aên( TT.BL: 77.570.548ñ ;TT.CM : 82.727.876ñ)</v>
          </cell>
          <cell r="I35">
            <v>160298424</v>
          </cell>
        </row>
        <row r="36">
          <cell r="A36">
            <v>16</v>
          </cell>
          <cell r="B36">
            <v>37760</v>
          </cell>
          <cell r="C36">
            <v>8</v>
          </cell>
          <cell r="D36" t="str">
            <v>Cty Xi Maêng Haø Tieân II</v>
          </cell>
          <cell r="E36" t="str">
            <v>710A.00091</v>
          </cell>
          <cell r="F36" t="str">
            <v>Coâng Thöông</v>
          </cell>
          <cell r="G36" t="str">
            <v>Kieân Giang</v>
          </cell>
          <cell r="H36" t="str">
            <v>Traû tieàn mua xi maêng 200taán</v>
          </cell>
          <cell r="I36">
            <v>160160000</v>
          </cell>
        </row>
        <row r="37">
          <cell r="A37">
            <v>20</v>
          </cell>
          <cell r="B37">
            <v>37760</v>
          </cell>
          <cell r="C37">
            <v>27</v>
          </cell>
          <cell r="D37" t="str">
            <v>Cty TNHH Quoác Teá Nagarjuna</v>
          </cell>
          <cell r="E37" t="str">
            <v>3586.1</v>
          </cell>
          <cell r="F37" t="str">
            <v>INDOVINA</v>
          </cell>
          <cell r="G37" t="str">
            <v>Hoà Chí Minh</v>
          </cell>
          <cell r="H37" t="str">
            <v>Traû tieàn mua ñöôøng</v>
          </cell>
          <cell r="I37">
            <v>27650000</v>
          </cell>
        </row>
        <row r="38">
          <cell r="A38">
            <v>21</v>
          </cell>
          <cell r="B38">
            <v>37760</v>
          </cell>
          <cell r="C38">
            <v>73</v>
          </cell>
          <cell r="D38" t="str">
            <v>Cty. TNHH SX.TM.HMP Myõ Haûo</v>
          </cell>
          <cell r="E38" t="str">
            <v>007.100.002.4148</v>
          </cell>
          <cell r="F38" t="str">
            <v>Ngoaïi Thöông</v>
          </cell>
          <cell r="G38" t="str">
            <v>Hoà Chí Minh</v>
          </cell>
          <cell r="H38" t="str">
            <v>Traû tieàn mua nöôùc röûa cheùn(TT.CM: 59.742.382ñ ; TT.BL: 37.733.597ñ)</v>
          </cell>
          <cell r="I38">
            <v>97475979</v>
          </cell>
        </row>
        <row r="39">
          <cell r="A39">
            <v>17</v>
          </cell>
          <cell r="B39">
            <v>37761</v>
          </cell>
          <cell r="C39">
            <v>4</v>
          </cell>
          <cell r="D39" t="str">
            <v>Cty TMKT &amp; Ñaàu Tö PETEC</v>
          </cell>
          <cell r="E39" t="str">
            <v>710A.09566</v>
          </cell>
          <cell r="F39" t="str">
            <v>Sôû Giao Dòch II  CTVN</v>
          </cell>
          <cell r="G39" t="str">
            <v>Hoà Chí Minh</v>
          </cell>
          <cell r="H39" t="str">
            <v>Traû tieàn mua xaêng daàu</v>
          </cell>
          <cell r="I39">
            <v>1000000000</v>
          </cell>
        </row>
        <row r="40">
          <cell r="A40">
            <v>18</v>
          </cell>
          <cell r="B40">
            <v>37761</v>
          </cell>
          <cell r="C40">
            <v>14</v>
          </cell>
          <cell r="D40" t="str">
            <v>Coâng Ty Theùp Mieàn Nam</v>
          </cell>
          <cell r="E40" t="str">
            <v>710A.01611</v>
          </cell>
          <cell r="F40" t="str">
            <v>Coâng Thöông CN I</v>
          </cell>
          <cell r="G40" t="str">
            <v>Hoà Chí Minh</v>
          </cell>
          <cell r="H40" t="str">
            <v>Traû tieàn mua haøng cho CN Theùp Mieàn Nam taïi Caàn Thô</v>
          </cell>
          <cell r="I40">
            <v>250000000</v>
          </cell>
        </row>
        <row r="41">
          <cell r="A41">
            <v>22</v>
          </cell>
          <cell r="B41">
            <v>37761</v>
          </cell>
          <cell r="C41">
            <v>19</v>
          </cell>
          <cell r="D41" t="str">
            <v>Cty LD Khí Ñoát Saøi Goøn (Elf)</v>
          </cell>
          <cell r="E41" t="str">
            <v>100014851025745</v>
          </cell>
          <cell r="F41" t="str">
            <v>Eximbank</v>
          </cell>
          <cell r="G41" t="str">
            <v>Hoà Chí Minh</v>
          </cell>
          <cell r="H41" t="str">
            <v>Traû tieàn mua gaz</v>
          </cell>
          <cell r="I41">
            <v>23922360</v>
          </cell>
        </row>
        <row r="42">
          <cell r="A42">
            <v>19</v>
          </cell>
          <cell r="B42">
            <v>37762</v>
          </cell>
          <cell r="C42">
            <v>8</v>
          </cell>
          <cell r="D42" t="str">
            <v>Cty Xi Maêng Haø Tieân II</v>
          </cell>
          <cell r="E42" t="str">
            <v>710A.00091</v>
          </cell>
          <cell r="F42" t="str">
            <v>Coâng Thöông</v>
          </cell>
          <cell r="G42" t="str">
            <v>Kieân Giang</v>
          </cell>
          <cell r="H42" t="str">
            <v>Traû tieàn mua xi maêng 200taán</v>
          </cell>
          <cell r="I42">
            <v>157190000</v>
          </cell>
        </row>
        <row r="43">
          <cell r="A43">
            <v>20</v>
          </cell>
          <cell r="B43">
            <v>37762</v>
          </cell>
          <cell r="C43">
            <v>1</v>
          </cell>
          <cell r="D43" t="str">
            <v>Nhaø Maùy Thuoác Laù Saøi Goøn</v>
          </cell>
          <cell r="E43" t="str">
            <v>710A.00105</v>
          </cell>
          <cell r="F43" t="str">
            <v>Sôû Giao Dòch II CTVN</v>
          </cell>
          <cell r="G43" t="str">
            <v>Hoà Chí Minh</v>
          </cell>
          <cell r="H43" t="str">
            <v>Traû tieàn mua thuoác laù</v>
          </cell>
          <cell r="I43">
            <v>300000000</v>
          </cell>
        </row>
        <row r="44">
          <cell r="A44">
            <v>23</v>
          </cell>
          <cell r="B44">
            <v>37762</v>
          </cell>
          <cell r="C44">
            <v>31</v>
          </cell>
          <cell r="D44" t="str">
            <v>Cty Daàu Aên Golden Hope - Nhaø Beø</v>
          </cell>
          <cell r="E44" t="str">
            <v>710A.06902</v>
          </cell>
          <cell r="F44" t="str">
            <v>Sôû Giao Dòch II CTVN</v>
          </cell>
          <cell r="G44" t="str">
            <v>Hoà Chí Minh</v>
          </cell>
          <cell r="H44" t="str">
            <v>Traû tieàn daàu aên( TT.TN.BL)</v>
          </cell>
          <cell r="I44">
            <v>76436404</v>
          </cell>
        </row>
        <row r="45">
          <cell r="A45">
            <v>24</v>
          </cell>
          <cell r="B45">
            <v>37763</v>
          </cell>
          <cell r="C45">
            <v>28</v>
          </cell>
          <cell r="D45" t="str">
            <v>Chi Nhaùnh Cty CP Söõa VN Taïi Caàn Thô</v>
          </cell>
          <cell r="E45" t="str">
            <v>7301.0479K</v>
          </cell>
          <cell r="F45" t="str">
            <v>Ñaàu Tö &amp; Phaùt Trieån</v>
          </cell>
          <cell r="G45" t="str">
            <v>Caàn Thô</v>
          </cell>
          <cell r="H45" t="str">
            <v>Traû tieàn mua söõa caùc loaïi</v>
          </cell>
          <cell r="I45">
            <v>213758688</v>
          </cell>
        </row>
        <row r="46">
          <cell r="A46">
            <v>25</v>
          </cell>
          <cell r="B46">
            <v>37764</v>
          </cell>
          <cell r="C46">
            <v>31</v>
          </cell>
          <cell r="D46" t="str">
            <v>Cty Daàu Aên Golden Hope - Nhaø Beø</v>
          </cell>
          <cell r="E46" t="str">
            <v>710A.06902</v>
          </cell>
          <cell r="F46" t="str">
            <v>Sôû Giao Dòch II CTVN</v>
          </cell>
          <cell r="G46" t="str">
            <v>Hoà Chí Minh</v>
          </cell>
          <cell r="H46" t="str">
            <v>Traû tieàn daàu aên( TT.TN.CM)</v>
          </cell>
          <cell r="I46">
            <v>80386240</v>
          </cell>
        </row>
        <row r="47">
          <cell r="A47">
            <v>26</v>
          </cell>
          <cell r="B47">
            <v>37764</v>
          </cell>
          <cell r="C47">
            <v>27</v>
          </cell>
          <cell r="D47" t="str">
            <v>Cty TNHH Quoác Teá Nagarjuna</v>
          </cell>
          <cell r="E47" t="str">
            <v>3586.1</v>
          </cell>
          <cell r="F47" t="str">
            <v>INDOVINA</v>
          </cell>
          <cell r="G47" t="str">
            <v>Hoà Chí Minh</v>
          </cell>
          <cell r="H47" t="str">
            <v>Traû tieàn mua ñöôøng</v>
          </cell>
          <cell r="I47">
            <v>27650000</v>
          </cell>
        </row>
        <row r="48">
          <cell r="A48">
            <v>21</v>
          </cell>
          <cell r="B48">
            <v>37764</v>
          </cell>
          <cell r="C48">
            <v>5</v>
          </cell>
          <cell r="D48" t="str">
            <v>Cty TNHH TMaïi Thaønh Long</v>
          </cell>
          <cell r="E48" t="str">
            <v>710A.00817</v>
          </cell>
          <cell r="F48" t="str">
            <v>Coâng Thöong CN6</v>
          </cell>
          <cell r="G48" t="str">
            <v>Hoà Chí Minh</v>
          </cell>
          <cell r="H48" t="str">
            <v>Traû tieàn mua boät ngoït</v>
          </cell>
          <cell r="I48">
            <v>178321565</v>
          </cell>
        </row>
        <row r="49">
          <cell r="A49">
            <v>22</v>
          </cell>
          <cell r="B49">
            <v>37764</v>
          </cell>
          <cell r="C49">
            <v>36</v>
          </cell>
          <cell r="D49" t="str">
            <v>XN Xaêng Daàu Daàu Khí Vuõng Taøu</v>
          </cell>
          <cell r="E49" t="str">
            <v>710D.00343</v>
          </cell>
          <cell r="F49" t="str">
            <v>Coâng Thöông</v>
          </cell>
          <cell r="G49" t="str">
            <v>Baø Ròa-Vuõng Taøu</v>
          </cell>
          <cell r="H49" t="str">
            <v>Traû tieàn mua xaêng daàu</v>
          </cell>
          <cell r="I49">
            <v>7700000000</v>
          </cell>
        </row>
        <row r="50">
          <cell r="A50">
            <v>27</v>
          </cell>
          <cell r="B50">
            <v>37764</v>
          </cell>
          <cell r="C50">
            <v>31</v>
          </cell>
          <cell r="D50" t="str">
            <v>Cty Daàu Aên Golden Hope - Nhaø Beø</v>
          </cell>
          <cell r="E50" t="str">
            <v>710A.06902</v>
          </cell>
          <cell r="F50" t="str">
            <v>Sôû Giao Dòch II CTVN</v>
          </cell>
          <cell r="G50" t="str">
            <v>Hoà Chí Minh</v>
          </cell>
          <cell r="H50" t="str">
            <v>Traû tieàn daàu aên( TT.TN.BL)</v>
          </cell>
          <cell r="I50">
            <v>75292290</v>
          </cell>
        </row>
        <row r="51">
          <cell r="A51">
            <v>28</v>
          </cell>
          <cell r="B51">
            <v>37764</v>
          </cell>
          <cell r="C51">
            <v>83</v>
          </cell>
          <cell r="D51" t="str">
            <v>CTy TNHH TM TH Thuaän Taân</v>
          </cell>
          <cell r="E51" t="str">
            <v>007.100.110.1337</v>
          </cell>
          <cell r="F51" t="str">
            <v>Ngoaïi Thöông</v>
          </cell>
          <cell r="G51" t="str">
            <v>Hoà Chí Minh</v>
          </cell>
          <cell r="H51" t="str">
            <v>Traû tieàn mua Tivi</v>
          </cell>
          <cell r="I51">
            <v>30206880</v>
          </cell>
        </row>
        <row r="52">
          <cell r="A52">
            <v>29</v>
          </cell>
          <cell r="B52">
            <v>37767</v>
          </cell>
          <cell r="C52">
            <v>28</v>
          </cell>
          <cell r="D52" t="str">
            <v>Chi Nhaùnh Cty CP Söõa VN Taïi Caàn Thô</v>
          </cell>
          <cell r="E52" t="str">
            <v>7301.0479K</v>
          </cell>
          <cell r="F52" t="str">
            <v>Ñaàu Tö &amp; Phaùt Trieån</v>
          </cell>
          <cell r="G52" t="str">
            <v>Caàn Thô</v>
          </cell>
          <cell r="H52" t="str">
            <v>Traû tieàn mua söõa caùc loaïi</v>
          </cell>
          <cell r="I52">
            <v>282740000</v>
          </cell>
        </row>
        <row r="53">
          <cell r="A53">
            <v>23</v>
          </cell>
          <cell r="B53">
            <v>37767</v>
          </cell>
          <cell r="C53">
            <v>8</v>
          </cell>
          <cell r="D53" t="str">
            <v>Cty Xi Maêng Haø Tieân II</v>
          </cell>
          <cell r="E53" t="str">
            <v>710A.00091</v>
          </cell>
          <cell r="F53" t="str">
            <v>Coâng Thöông</v>
          </cell>
          <cell r="G53" t="str">
            <v>Kieân Giang</v>
          </cell>
          <cell r="H53" t="str">
            <v>Traû tieàn mua xi maêng 250taán</v>
          </cell>
          <cell r="I53">
            <v>196487500</v>
          </cell>
        </row>
        <row r="54">
          <cell r="A54">
            <v>24</v>
          </cell>
          <cell r="B54">
            <v>37767</v>
          </cell>
          <cell r="C54">
            <v>73</v>
          </cell>
          <cell r="D54" t="str">
            <v>Cty. TNHH SX.TM.HMP Myõ Haûo</v>
          </cell>
          <cell r="E54" t="str">
            <v>007.100.002.4148</v>
          </cell>
          <cell r="F54" t="str">
            <v>Ngoaïi Thöông</v>
          </cell>
          <cell r="G54" t="str">
            <v>Hoà Chí Minh</v>
          </cell>
          <cell r="H54" t="str">
            <v>Traû tieàn mua nöôùc röûa cheùn(TT.CM: 33.298.230ñ ; TT.BL: 34.805.606ñ)</v>
          </cell>
          <cell r="I54">
            <v>68103836</v>
          </cell>
        </row>
        <row r="55">
          <cell r="A55">
            <v>25</v>
          </cell>
          <cell r="B55">
            <v>37768</v>
          </cell>
          <cell r="C55">
            <v>4</v>
          </cell>
          <cell r="D55" t="str">
            <v>Cty TMKT &amp; Ñaàu Tö PETEC</v>
          </cell>
          <cell r="E55" t="str">
            <v>710A.09566</v>
          </cell>
          <cell r="F55" t="str">
            <v>Sôû Giao Dòch II  CTVN</v>
          </cell>
          <cell r="G55" t="str">
            <v>Hoà Chí Minh</v>
          </cell>
          <cell r="H55" t="str">
            <v>Traû tieàn mua xaêng daàu</v>
          </cell>
          <cell r="I55">
            <v>4300000000</v>
          </cell>
        </row>
        <row r="56">
          <cell r="A56">
            <v>26</v>
          </cell>
          <cell r="B56">
            <v>37768</v>
          </cell>
          <cell r="C56">
            <v>4</v>
          </cell>
          <cell r="D56" t="str">
            <v>Cty TMKT &amp; Ñaàu Tö PETEC</v>
          </cell>
          <cell r="E56" t="str">
            <v>710A.09566</v>
          </cell>
          <cell r="F56" t="str">
            <v>Sôû Giao Dòch II  CTVN</v>
          </cell>
          <cell r="G56" t="str">
            <v>Hoà Chí Minh</v>
          </cell>
          <cell r="H56" t="str">
            <v>Traû tieàn mua xaêng daàu</v>
          </cell>
          <cell r="I56">
            <v>6640000000</v>
          </cell>
        </row>
        <row r="57">
          <cell r="A57">
            <v>27</v>
          </cell>
          <cell r="B57">
            <v>37769</v>
          </cell>
          <cell r="C57">
            <v>90</v>
          </cell>
          <cell r="D57" t="str">
            <v>CN CTy. CP Ñöôøng Bieân Hoøa taïi Caàn Thô</v>
          </cell>
          <cell r="E57" t="str">
            <v>710A.80253</v>
          </cell>
          <cell r="F57" t="str">
            <v>Coâng Thöông</v>
          </cell>
          <cell r="G57" t="str">
            <v>Caàn Thô</v>
          </cell>
          <cell r="H57" t="str">
            <v>Traû tieàn mì</v>
          </cell>
          <cell r="I57">
            <v>43943642</v>
          </cell>
        </row>
        <row r="58">
          <cell r="A58">
            <v>28</v>
          </cell>
          <cell r="B58">
            <v>37769</v>
          </cell>
          <cell r="C58">
            <v>10</v>
          </cell>
          <cell r="D58" t="str">
            <v>Cty TNHH Daàu Nhôùt vaø Hoùa Chaát VN</v>
          </cell>
          <cell r="E58" t="str">
            <v>001.004837.041</v>
          </cell>
          <cell r="F58" t="str">
            <v>Hoàng Kong&amp; Thöôïng Haûi</v>
          </cell>
          <cell r="G58" t="str">
            <v>Hoà Chí Minh</v>
          </cell>
          <cell r="H58" t="str">
            <v>Traû tieàn mua nhôùt</v>
          </cell>
          <cell r="I58">
            <v>414580000</v>
          </cell>
        </row>
        <row r="59">
          <cell r="A59">
            <v>29</v>
          </cell>
          <cell r="B59">
            <v>37770</v>
          </cell>
          <cell r="C59">
            <v>1</v>
          </cell>
          <cell r="D59" t="str">
            <v>Nhaø Maùy Thuoác Laù Saøi Goøn</v>
          </cell>
          <cell r="E59" t="str">
            <v>710A.00105</v>
          </cell>
          <cell r="F59" t="str">
            <v>Sôû Giao Dòch II CTVN</v>
          </cell>
          <cell r="G59" t="str">
            <v>Hoà Chí Minh</v>
          </cell>
          <cell r="H59" t="str">
            <v>Traû tieàn mua thuoác laù</v>
          </cell>
          <cell r="I59">
            <v>184825000</v>
          </cell>
        </row>
        <row r="60">
          <cell r="A60">
            <v>30</v>
          </cell>
          <cell r="B60">
            <v>37770</v>
          </cell>
          <cell r="C60">
            <v>12</v>
          </cell>
          <cell r="D60" t="str">
            <v>Cty Miwon Vieät Nam</v>
          </cell>
          <cell r="E60" t="str">
            <v>710A.00183</v>
          </cell>
          <cell r="F60" t="str">
            <v>Coâng Thöông</v>
          </cell>
          <cell r="G60" t="str">
            <v>Phuù Thoï</v>
          </cell>
          <cell r="H60" t="str">
            <v>Traû tieàn mua boät ngoït</v>
          </cell>
          <cell r="I60">
            <v>85317300</v>
          </cell>
        </row>
        <row r="61">
          <cell r="A61">
            <v>31</v>
          </cell>
          <cell r="B61">
            <v>37770</v>
          </cell>
          <cell r="C61">
            <v>41</v>
          </cell>
          <cell r="D61" t="str">
            <v>Cty Xi Maêng Nghi Sôn</v>
          </cell>
          <cell r="E61" t="str">
            <v>710A.02772</v>
          </cell>
          <cell r="F61" t="str">
            <v>Coâng Thöông CN 9</v>
          </cell>
          <cell r="G61" t="str">
            <v>Hoà Chí Minh</v>
          </cell>
          <cell r="H61" t="str">
            <v>Traû tieàn mua xi maêng</v>
          </cell>
          <cell r="I61">
            <v>246000000</v>
          </cell>
        </row>
        <row r="62">
          <cell r="A62">
            <v>30</v>
          </cell>
          <cell r="B62">
            <v>37771</v>
          </cell>
          <cell r="C62">
            <v>28</v>
          </cell>
          <cell r="D62" t="str">
            <v>Chi Nhaùnh Cty CP Söõa VN Taïi Caàn Thô</v>
          </cell>
          <cell r="E62" t="str">
            <v>7301.0479K</v>
          </cell>
          <cell r="F62" t="str">
            <v>Ñaàu Tö &amp; Phaùt Trieån</v>
          </cell>
          <cell r="G62" t="str">
            <v>Caàn Thô</v>
          </cell>
          <cell r="H62" t="str">
            <v>Traû tieàn mua söõa caùc loaïi</v>
          </cell>
          <cell r="I62">
            <v>387001969</v>
          </cell>
        </row>
        <row r="63">
          <cell r="A63">
            <v>31</v>
          </cell>
          <cell r="B63">
            <v>37771</v>
          </cell>
          <cell r="C63">
            <v>90</v>
          </cell>
          <cell r="D63" t="str">
            <v>CN CTy. CP Ñöôøng Bieân Hoøa taïi Caàn Thô</v>
          </cell>
          <cell r="E63" t="str">
            <v>710A.80253</v>
          </cell>
          <cell r="F63" t="str">
            <v>Coâng Thöông</v>
          </cell>
          <cell r="G63" t="str">
            <v>Caàn Thô</v>
          </cell>
          <cell r="H63" t="str">
            <v>Traû tieàn mua ñöôøng</v>
          </cell>
          <cell r="I63">
            <v>10243500</v>
          </cell>
        </row>
        <row r="64">
          <cell r="A64">
            <v>1</v>
          </cell>
          <cell r="B64">
            <v>37774</v>
          </cell>
          <cell r="C64">
            <v>28</v>
          </cell>
          <cell r="D64" t="str">
            <v>Chi Nhaùnh Cty CP Söõa VN Taïi Caàn Thô</v>
          </cell>
          <cell r="E64" t="str">
            <v>7301.0479K</v>
          </cell>
          <cell r="F64" t="str">
            <v>Ñaàu Tö &amp; Phaùt Trieån</v>
          </cell>
          <cell r="G64" t="str">
            <v>Caàn Thô</v>
          </cell>
          <cell r="H64" t="str">
            <v>Traû tieàn mua söõa caùc loaïi</v>
          </cell>
          <cell r="I64">
            <v>477437721</v>
          </cell>
        </row>
        <row r="65">
          <cell r="A65">
            <v>1</v>
          </cell>
          <cell r="B65">
            <v>37774</v>
          </cell>
          <cell r="C65">
            <v>8</v>
          </cell>
          <cell r="D65" t="str">
            <v>Cty Xi Maêng Haø Tieân II</v>
          </cell>
          <cell r="E65" t="str">
            <v>710A.00091</v>
          </cell>
          <cell r="F65" t="str">
            <v>Coâng Thöông</v>
          </cell>
          <cell r="G65" t="str">
            <v>Kieân Giang</v>
          </cell>
          <cell r="H65" t="str">
            <v>Traû tieàn mua xi maêng 200taán</v>
          </cell>
          <cell r="I65">
            <v>160160000</v>
          </cell>
        </row>
        <row r="66">
          <cell r="A66">
            <v>2</v>
          </cell>
          <cell r="B66">
            <v>37774</v>
          </cell>
          <cell r="C66">
            <v>73</v>
          </cell>
          <cell r="D66" t="str">
            <v>Cty. TNHH SX.TM.HMP Myõ Haûo</v>
          </cell>
          <cell r="E66" t="str">
            <v>007.100.002.4148</v>
          </cell>
          <cell r="F66" t="str">
            <v>Ngoaïi Thöông</v>
          </cell>
          <cell r="G66" t="str">
            <v>Hoà Chí Minh</v>
          </cell>
          <cell r="H66" t="str">
            <v>Traû tieàn mua nöôùc röûa cheùn(TT.TN.CM)</v>
          </cell>
          <cell r="I66">
            <v>27631646</v>
          </cell>
        </row>
        <row r="67">
          <cell r="A67">
            <v>3</v>
          </cell>
          <cell r="B67">
            <v>37774</v>
          </cell>
          <cell r="C67">
            <v>19</v>
          </cell>
          <cell r="D67" t="str">
            <v>Cty LD Khí Ñoát Saøi Goøn (Elf)</v>
          </cell>
          <cell r="E67" t="str">
            <v>100014851025745</v>
          </cell>
          <cell r="F67" t="str">
            <v>Eximbank</v>
          </cell>
          <cell r="G67" t="str">
            <v>Hoà Chí Minh</v>
          </cell>
          <cell r="H67" t="str">
            <v>Traû tieàn mua gaz</v>
          </cell>
          <cell r="I67">
            <v>23922360</v>
          </cell>
        </row>
        <row r="68">
          <cell r="A68">
            <v>4</v>
          </cell>
          <cell r="B68">
            <v>37774</v>
          </cell>
          <cell r="C68">
            <v>31</v>
          </cell>
          <cell r="D68" t="str">
            <v>Cty Daàu Aên Golden Hope - Nhaø Beø</v>
          </cell>
          <cell r="E68" t="str">
            <v>710A.06902</v>
          </cell>
          <cell r="F68" t="str">
            <v>Sôû Giao Dòch II CTVN</v>
          </cell>
          <cell r="G68" t="str">
            <v>Hoà Chí Minh</v>
          </cell>
          <cell r="H68" t="str">
            <v>Traû tieàn mua daàu aên (TT.CM : 76.365.168ñ ) daàu xaù traïm Caàn Thô : 26.999.500ñ</v>
          </cell>
          <cell r="I68">
            <v>103364668</v>
          </cell>
        </row>
        <row r="69">
          <cell r="A69">
            <v>2</v>
          </cell>
          <cell r="B69">
            <v>37775</v>
          </cell>
          <cell r="C69">
            <v>3</v>
          </cell>
          <cell r="D69" t="str">
            <v>Cty Coå Phaàn Boät Giaët Lix</v>
          </cell>
          <cell r="E69" t="str">
            <v>710A.01440</v>
          </cell>
          <cell r="F69" t="str">
            <v>Coâng Thöông CN 14</v>
          </cell>
          <cell r="G69" t="str">
            <v>Hoà Chí Minh</v>
          </cell>
          <cell r="H69" t="str">
            <v>Traû tieàn mua boät giaët</v>
          </cell>
          <cell r="I69">
            <v>320000000</v>
          </cell>
        </row>
        <row r="70">
          <cell r="A70">
            <v>3</v>
          </cell>
          <cell r="B70">
            <v>37775</v>
          </cell>
          <cell r="C70">
            <v>5</v>
          </cell>
          <cell r="D70" t="str">
            <v>Cty TNHH TMaïi Thaønh Long</v>
          </cell>
          <cell r="E70" t="str">
            <v>710A.00817</v>
          </cell>
          <cell r="F70" t="str">
            <v>Coâng Thöong CN6</v>
          </cell>
          <cell r="G70" t="str">
            <v>Hoà Chí Minh</v>
          </cell>
          <cell r="H70" t="str">
            <v>Traû tieàn mua boät ngoït</v>
          </cell>
          <cell r="I70">
            <v>253568855</v>
          </cell>
        </row>
        <row r="71">
          <cell r="A71">
            <v>4</v>
          </cell>
          <cell r="B71">
            <v>37775</v>
          </cell>
          <cell r="C71">
            <v>14</v>
          </cell>
          <cell r="D71" t="str">
            <v>Coâng Ty Theùp Mieàn Nam</v>
          </cell>
          <cell r="E71" t="str">
            <v>710A.01611</v>
          </cell>
          <cell r="F71" t="str">
            <v>Coâng Thöông CN I</v>
          </cell>
          <cell r="G71" t="str">
            <v>Hoà Chí Minh</v>
          </cell>
          <cell r="H71" t="str">
            <v>Traû tieàn mua haøng cho CN Theùp Mieàn Nam taïi Caàn Thô</v>
          </cell>
          <cell r="I71">
            <v>220921628</v>
          </cell>
        </row>
        <row r="72">
          <cell r="A72">
            <v>5</v>
          </cell>
          <cell r="B72">
            <v>37775</v>
          </cell>
          <cell r="C72">
            <v>25</v>
          </cell>
          <cell r="D72" t="str">
            <v xml:space="preserve"> Thu Baûo Hieåm Xaõ Hoäi Tænh Baïc Lieâu</v>
          </cell>
          <cell r="E72" t="str">
            <v>421401.12</v>
          </cell>
          <cell r="F72" t="str">
            <v>NN &amp; P/T N/Thoân</v>
          </cell>
          <cell r="G72" t="str">
            <v>Baïc Lieâu</v>
          </cell>
          <cell r="H72" t="str">
            <v>Noäp BHXH,BHYT thaùng 5/2003</v>
          </cell>
          <cell r="I72">
            <v>23806564</v>
          </cell>
        </row>
        <row r="73">
          <cell r="A73">
            <v>6</v>
          </cell>
          <cell r="B73">
            <v>37775</v>
          </cell>
          <cell r="C73">
            <v>79</v>
          </cell>
          <cell r="D73" t="str">
            <v>Doanh Nghiệp Tư Nhaân Minh Nghi</v>
          </cell>
          <cell r="E73" t="str">
            <v>540H.00075</v>
          </cell>
          <cell r="F73" t="str">
            <v>T.M.C.P SG Coâng Thöông CN Bình Chaùnh</v>
          </cell>
          <cell r="G73" t="str">
            <v>Hoà Chí Minh</v>
          </cell>
          <cell r="H73" t="str">
            <v>Traû tieàn mua nöôùc ngoït (TT.CM)</v>
          </cell>
          <cell r="I73">
            <v>12045000</v>
          </cell>
        </row>
        <row r="74">
          <cell r="A74">
            <v>7</v>
          </cell>
          <cell r="B74">
            <v>37775</v>
          </cell>
          <cell r="C74">
            <v>66</v>
          </cell>
          <cell r="D74" t="str">
            <v>Cty UNI PRESIDENT</v>
          </cell>
          <cell r="E74" t="str">
            <v>30 98 208</v>
          </cell>
          <cell r="F74" t="str">
            <v>ANZ</v>
          </cell>
          <cell r="G74" t="str">
            <v>Hoà Chí Minh</v>
          </cell>
          <cell r="H74" t="str">
            <v>Traû tieàn mua mì UNI</v>
          </cell>
          <cell r="I74">
            <v>45995586</v>
          </cell>
        </row>
        <row r="75">
          <cell r="A75">
            <v>8</v>
          </cell>
          <cell r="B75">
            <v>37775</v>
          </cell>
          <cell r="C75">
            <v>93</v>
          </cell>
          <cell r="D75" t="str">
            <v>Cty Coå Phaàn Giaáy Vieãn Ñoâng</v>
          </cell>
          <cell r="E75" t="str">
            <v>710A.04479</v>
          </cell>
          <cell r="F75" t="str">
            <v>Coâng Thöông CN 12</v>
          </cell>
          <cell r="G75" t="str">
            <v>Hoà Chí Minh</v>
          </cell>
          <cell r="H75" t="str">
            <v>Traû tieàn mua giaáy vieãn ñoâng</v>
          </cell>
          <cell r="I75">
            <v>20372022</v>
          </cell>
        </row>
        <row r="76">
          <cell r="A76">
            <v>9</v>
          </cell>
          <cell r="B76">
            <v>37776</v>
          </cell>
          <cell r="C76">
            <v>96</v>
          </cell>
          <cell r="D76" t="str">
            <v>CTy Xi Maêng Kieân Giang</v>
          </cell>
          <cell r="E76" t="str">
            <v>4311.01.01.0008</v>
          </cell>
          <cell r="F76" t="str">
            <v>Noâng Nghieäp Kieân Löông</v>
          </cell>
          <cell r="G76" t="str">
            <v>Kieân Giang</v>
          </cell>
          <cell r="H76" t="str">
            <v xml:space="preserve">Traû tieàn mua xi maêng </v>
          </cell>
          <cell r="I76">
            <v>34912500</v>
          </cell>
        </row>
        <row r="77">
          <cell r="A77">
            <v>10</v>
          </cell>
          <cell r="B77">
            <v>37776</v>
          </cell>
          <cell r="C77">
            <v>28</v>
          </cell>
          <cell r="D77" t="str">
            <v>Chi Nhaùnh Cty CP Söõa VN Taïi Caàn Thô</v>
          </cell>
          <cell r="E77" t="str">
            <v>7301.0479K</v>
          </cell>
          <cell r="F77" t="str">
            <v>Ñaàu Tö &amp; Phaùt Trieån</v>
          </cell>
          <cell r="G77" t="str">
            <v>Caàn Thô</v>
          </cell>
          <cell r="H77" t="str">
            <v>Traû tieàn mua söõa caùc loaïi</v>
          </cell>
          <cell r="I77">
            <v>412585425</v>
          </cell>
        </row>
        <row r="78">
          <cell r="A78">
            <v>11</v>
          </cell>
          <cell r="B78">
            <v>37776</v>
          </cell>
          <cell r="C78">
            <v>94</v>
          </cell>
          <cell r="D78" t="str">
            <v>CTy TNHH SX Taân AÙ Chaâu</v>
          </cell>
          <cell r="E78" t="str">
            <v>710A.01969</v>
          </cell>
          <cell r="F78" t="str">
            <v>Coâng Thöông CN 9</v>
          </cell>
          <cell r="G78" t="str">
            <v>Hoà Chí Minh</v>
          </cell>
          <cell r="H78" t="str">
            <v>Traû tieàn mua chaùo Bình Tieân</v>
          </cell>
          <cell r="I78">
            <v>5909000</v>
          </cell>
        </row>
        <row r="79">
          <cell r="A79">
            <v>12</v>
          </cell>
          <cell r="B79">
            <v>37777</v>
          </cell>
          <cell r="C79">
            <v>31</v>
          </cell>
          <cell r="D79" t="str">
            <v>Cty Daàu Aên Golden Hope - Nhaø Beø</v>
          </cell>
          <cell r="E79" t="str">
            <v>710A.06902</v>
          </cell>
          <cell r="F79" t="str">
            <v>Sôû Giao Dòch II CTVN</v>
          </cell>
          <cell r="G79" t="str">
            <v>Hoà Chí Minh</v>
          </cell>
          <cell r="H79" t="str">
            <v>Traû tieàn daàu aên( TT.TN.BL)</v>
          </cell>
          <cell r="I79">
            <v>76906808</v>
          </cell>
        </row>
        <row r="80">
          <cell r="A80">
            <v>13</v>
          </cell>
          <cell r="B80">
            <v>37777</v>
          </cell>
          <cell r="C80">
            <v>27</v>
          </cell>
          <cell r="D80" t="str">
            <v>Cty TNHH Quoác Teá Nagarjuna</v>
          </cell>
          <cell r="E80" t="str">
            <v>3586.1</v>
          </cell>
          <cell r="F80" t="str">
            <v>INDOVINA</v>
          </cell>
          <cell r="G80" t="str">
            <v>Hoà Chí Minh</v>
          </cell>
          <cell r="H80" t="str">
            <v>Traû tieàn mua ñöôøng</v>
          </cell>
          <cell r="I80">
            <v>55300000</v>
          </cell>
        </row>
        <row r="81">
          <cell r="A81">
            <v>5</v>
          </cell>
          <cell r="B81">
            <v>37778</v>
          </cell>
          <cell r="C81">
            <v>36</v>
          </cell>
          <cell r="D81" t="str">
            <v>XN Xaêng Daàu Daàu Khí Vuõng Taøu</v>
          </cell>
          <cell r="E81" t="str">
            <v>710D.00343</v>
          </cell>
          <cell r="F81" t="str">
            <v>Coâng Thöông</v>
          </cell>
          <cell r="G81" t="str">
            <v>Baø Ròa-Vuõng Taøu</v>
          </cell>
          <cell r="H81" t="str">
            <v>Traû tieàn mua xaêng daàu</v>
          </cell>
          <cell r="I81">
            <v>1710000000</v>
          </cell>
        </row>
        <row r="82">
          <cell r="A82">
            <v>6</v>
          </cell>
          <cell r="B82">
            <v>37778</v>
          </cell>
          <cell r="C82">
            <v>8</v>
          </cell>
          <cell r="D82" t="str">
            <v>Cty Xi Maêng Haø Tieân II</v>
          </cell>
          <cell r="E82" t="str">
            <v>710A.00091</v>
          </cell>
          <cell r="F82" t="str">
            <v>Coâng Thöông</v>
          </cell>
          <cell r="G82" t="str">
            <v>Kieân Giang</v>
          </cell>
          <cell r="H82" t="str">
            <v>Traû tieàn mua xi maêng 250taán</v>
          </cell>
          <cell r="I82">
            <v>200200000</v>
          </cell>
        </row>
        <row r="83">
          <cell r="A83">
            <v>14</v>
          </cell>
          <cell r="B83">
            <v>37781</v>
          </cell>
          <cell r="C83">
            <v>31</v>
          </cell>
          <cell r="D83" t="str">
            <v>Cty Daàu Aên Golden Hope - Nhaø Beø</v>
          </cell>
          <cell r="E83" t="str">
            <v>710A.06902</v>
          </cell>
          <cell r="F83" t="str">
            <v>Sôû Giao Dòch II CTVN</v>
          </cell>
          <cell r="G83" t="str">
            <v>Hoà Chí Minh</v>
          </cell>
          <cell r="H83" t="str">
            <v>Traû tieàn daàu aên( TT.TN.CM)</v>
          </cell>
          <cell r="I83">
            <v>118206000</v>
          </cell>
        </row>
        <row r="84">
          <cell r="A84">
            <v>15</v>
          </cell>
          <cell r="B84">
            <v>37782</v>
          </cell>
          <cell r="C84">
            <v>77</v>
          </cell>
          <cell r="D84" t="str">
            <v>Cty Ñieän &amp; Ñieän Töû SAMSUNG VINA</v>
          </cell>
          <cell r="E84" t="str">
            <v>710A.01109</v>
          </cell>
          <cell r="F84" t="str">
            <v>Coâng Thöông CN 4</v>
          </cell>
          <cell r="G84" t="str">
            <v>Hoà Chí Minh</v>
          </cell>
          <cell r="H84" t="str">
            <v>Traû tieàn mua Tivi</v>
          </cell>
          <cell r="I84">
            <v>34371189</v>
          </cell>
        </row>
        <row r="85">
          <cell r="A85">
            <v>16</v>
          </cell>
          <cell r="B85">
            <v>37782</v>
          </cell>
          <cell r="C85">
            <v>44</v>
          </cell>
          <cell r="D85" t="str">
            <v>CTy Ñieän Baùo Ñieän Thoaïi Baïc Lieâu</v>
          </cell>
          <cell r="E85" t="str">
            <v>710A.00074</v>
          </cell>
          <cell r="F85" t="str">
            <v xml:space="preserve">Coâng Thöông </v>
          </cell>
          <cell r="G85" t="str">
            <v>Baïc Lieâu</v>
          </cell>
          <cell r="H85" t="str">
            <v>Traû tieàn ñieän thoaïi thaùng 5/2003</v>
          </cell>
          <cell r="I85">
            <v>10124274</v>
          </cell>
        </row>
        <row r="86">
          <cell r="A86">
            <v>7</v>
          </cell>
          <cell r="B86">
            <v>37782</v>
          </cell>
          <cell r="C86">
            <v>5</v>
          </cell>
          <cell r="D86" t="str">
            <v>Cty TNHH TMaïi Thaønh Long</v>
          </cell>
          <cell r="E86" t="str">
            <v>710A.00817</v>
          </cell>
          <cell r="F86" t="str">
            <v>Coâng Thöong CN6</v>
          </cell>
          <cell r="G86" t="str">
            <v>Hoà Chí Minh</v>
          </cell>
          <cell r="H86" t="str">
            <v>Traû tieàn mua boät ngoït</v>
          </cell>
          <cell r="I86">
            <v>267589825</v>
          </cell>
        </row>
        <row r="87">
          <cell r="A87">
            <v>8</v>
          </cell>
          <cell r="B87">
            <v>37782</v>
          </cell>
          <cell r="C87">
            <v>1</v>
          </cell>
          <cell r="D87" t="str">
            <v>Nhaø Maùy Thuoác Laù Saøi Goøn</v>
          </cell>
          <cell r="E87" t="str">
            <v>710A.00105</v>
          </cell>
          <cell r="F87" t="str">
            <v>Sôû Giao Dòch II CTVN</v>
          </cell>
          <cell r="G87" t="str">
            <v>Hoà Chí Minh</v>
          </cell>
          <cell r="H87" t="str">
            <v>Traû tieàn mua thuoác laù</v>
          </cell>
          <cell r="I87">
            <v>185000000</v>
          </cell>
        </row>
        <row r="88">
          <cell r="A88">
            <v>9</v>
          </cell>
          <cell r="B88">
            <v>37782</v>
          </cell>
          <cell r="C88">
            <v>10</v>
          </cell>
          <cell r="D88" t="str">
            <v>Cty TNHH Daàu Nhôùt vaø Hoùa Chaát VN</v>
          </cell>
          <cell r="E88" t="str">
            <v>001.004837.041</v>
          </cell>
          <cell r="F88" t="str">
            <v>Hoàng Kong&amp; Thöôïng Haûi</v>
          </cell>
          <cell r="G88" t="str">
            <v>Hoà Chí Minh</v>
          </cell>
          <cell r="H88" t="str">
            <v>Traû tieàn mua nhôùt</v>
          </cell>
          <cell r="I88">
            <v>275280000</v>
          </cell>
        </row>
        <row r="89">
          <cell r="A89">
            <v>17</v>
          </cell>
          <cell r="B89">
            <v>37783</v>
          </cell>
          <cell r="C89">
            <v>28</v>
          </cell>
          <cell r="D89" t="str">
            <v>Chi Nhaùnh Cty CP Söõa VN Taïi Caàn Thô</v>
          </cell>
          <cell r="E89" t="str">
            <v>7301.0479K</v>
          </cell>
          <cell r="F89" t="str">
            <v>Ñaàu Tö &amp; Phaùt Trieån</v>
          </cell>
          <cell r="G89" t="str">
            <v>Caàn Thô</v>
          </cell>
          <cell r="H89" t="str">
            <v>Traû tieàn mua söõa caùc loaïi</v>
          </cell>
          <cell r="I89">
            <v>383158406</v>
          </cell>
        </row>
        <row r="90">
          <cell r="A90">
            <v>18</v>
          </cell>
          <cell r="B90">
            <v>37783</v>
          </cell>
          <cell r="C90">
            <v>62</v>
          </cell>
          <cell r="D90" t="str">
            <v>CTy Coå Phaàn Cô Khí Tænh Soùc Traêng</v>
          </cell>
          <cell r="E90" t="str">
            <v>7301.1336</v>
          </cell>
          <cell r="F90" t="str">
            <v>Ñaàu Tö vaø Phaùt Trieån</v>
          </cell>
          <cell r="G90" t="str">
            <v>Soùc Traêng</v>
          </cell>
          <cell r="H90" t="str">
            <v>Traû tieàn mua boàn nhieân lieäu</v>
          </cell>
          <cell r="I90">
            <v>40000000</v>
          </cell>
        </row>
        <row r="91">
          <cell r="A91">
            <v>10</v>
          </cell>
          <cell r="B91">
            <v>37784</v>
          </cell>
          <cell r="C91">
            <v>8</v>
          </cell>
          <cell r="D91" t="str">
            <v>Cty Xi Maêng Haø Tieân II</v>
          </cell>
          <cell r="E91" t="str">
            <v>710A.00091</v>
          </cell>
          <cell r="F91" t="str">
            <v>Coâng Thöông</v>
          </cell>
          <cell r="G91" t="str">
            <v>Kieân Giang</v>
          </cell>
          <cell r="H91" t="str">
            <v>Traû tieàn mua xi maêng 200taán</v>
          </cell>
          <cell r="I91">
            <v>160160000</v>
          </cell>
        </row>
        <row r="92">
          <cell r="A92">
            <v>19</v>
          </cell>
          <cell r="B92">
            <v>37784</v>
          </cell>
          <cell r="C92">
            <v>95</v>
          </cell>
          <cell r="D92" t="str">
            <v>Cty Deät May Thaønh Coâng - CN MieànTaây</v>
          </cell>
          <cell r="E92" t="str">
            <v>73012209E</v>
          </cell>
          <cell r="F92" t="str">
            <v>Ñaàu Tö &amp; Phaùt Trieån</v>
          </cell>
          <cell r="G92" t="str">
            <v>Caàn Thô</v>
          </cell>
          <cell r="H92" t="str">
            <v>Traû tieàn haøng may maëc</v>
          </cell>
          <cell r="I92">
            <v>1503393</v>
          </cell>
        </row>
        <row r="93">
          <cell r="A93">
            <v>20</v>
          </cell>
          <cell r="B93">
            <v>37784</v>
          </cell>
          <cell r="C93">
            <v>83</v>
          </cell>
          <cell r="D93" t="str">
            <v>CTy TNHH TM TH Thuaän Taân</v>
          </cell>
          <cell r="E93" t="str">
            <v>007.100.110.1337</v>
          </cell>
          <cell r="F93" t="str">
            <v>Ngoaïi Thöông</v>
          </cell>
          <cell r="G93" t="str">
            <v>Hoà Chí Minh</v>
          </cell>
          <cell r="H93" t="str">
            <v>Traû tieàn mua Tivi</v>
          </cell>
          <cell r="I93">
            <v>46154900</v>
          </cell>
        </row>
        <row r="94">
          <cell r="A94">
            <v>21</v>
          </cell>
          <cell r="B94">
            <v>37784</v>
          </cell>
          <cell r="C94">
            <v>76</v>
          </cell>
          <cell r="D94" t="str">
            <v>Cty Ñieän &amp; Ñieän Töû TCL Vieät Nam</v>
          </cell>
          <cell r="E94" t="str">
            <v>012.100.0020848</v>
          </cell>
          <cell r="F94" t="str">
            <v>Ngoaïi Thöông</v>
          </cell>
          <cell r="G94" t="str">
            <v>Ñoàng Nai</v>
          </cell>
          <cell r="H94" t="str">
            <v>Traû tieàn mua Tivi</v>
          </cell>
          <cell r="I94">
            <v>27994000</v>
          </cell>
        </row>
        <row r="95">
          <cell r="A95">
            <v>11</v>
          </cell>
          <cell r="B95">
            <v>37785</v>
          </cell>
          <cell r="C95">
            <v>56</v>
          </cell>
          <cell r="D95" t="str">
            <v>Coâng Ty Thöông Maïi Caàn Thô</v>
          </cell>
          <cell r="E95" t="str">
            <v>710A.00054</v>
          </cell>
          <cell r="F95" t="str">
            <v>Coâng Thöông</v>
          </cell>
          <cell r="G95" t="str">
            <v>Caàn Thô</v>
          </cell>
          <cell r="H95" t="str">
            <v>Traû tieàn mua xaêng daàu</v>
          </cell>
          <cell r="I95">
            <v>1793600000</v>
          </cell>
        </row>
        <row r="96">
          <cell r="A96">
            <v>22</v>
          </cell>
          <cell r="B96">
            <v>37785</v>
          </cell>
          <cell r="C96">
            <v>73</v>
          </cell>
          <cell r="D96" t="str">
            <v>Cty. TNHH SX.TM.HMP Myõ Haûo</v>
          </cell>
          <cell r="E96" t="str">
            <v>007.100.002.4148</v>
          </cell>
          <cell r="F96" t="str">
            <v>Ngoaïi Thöông</v>
          </cell>
          <cell r="G96" t="str">
            <v>Hoà Chí Minh</v>
          </cell>
          <cell r="H96" t="str">
            <v>Traû tieàn mua nöôùc röûa cheùn(TT.CM: 25.281.910ñ ; TT.BL: 76.233.426ñ)</v>
          </cell>
          <cell r="I96">
            <v>101515336</v>
          </cell>
        </row>
        <row r="97">
          <cell r="A97">
            <v>23</v>
          </cell>
          <cell r="B97">
            <v>37785</v>
          </cell>
          <cell r="C97">
            <v>27</v>
          </cell>
          <cell r="D97" t="str">
            <v>Cty TNHH Quoác Teá Nagarjuna</v>
          </cell>
          <cell r="E97" t="str">
            <v>3586.1</v>
          </cell>
          <cell r="F97" t="str">
            <v>INDOVINA</v>
          </cell>
          <cell r="G97" t="str">
            <v>Hoà Chí Minh</v>
          </cell>
          <cell r="H97" t="str">
            <v>Traû tieàn mua ñöôøng</v>
          </cell>
          <cell r="I97">
            <v>27650000</v>
          </cell>
        </row>
        <row r="98">
          <cell r="A98">
            <v>11</v>
          </cell>
          <cell r="B98">
            <v>37785</v>
          </cell>
          <cell r="C98">
            <v>56</v>
          </cell>
          <cell r="D98" t="str">
            <v>Coâng Ty Thöông Maïi Caàn Thô</v>
          </cell>
          <cell r="E98" t="str">
            <v>710A.00054</v>
          </cell>
          <cell r="F98" t="str">
            <v>Coâng Thöông</v>
          </cell>
          <cell r="G98" t="str">
            <v>Caàn Thô</v>
          </cell>
          <cell r="H98" t="str">
            <v>Traû tieàn mua xaêng daàu</v>
          </cell>
          <cell r="I98">
            <v>1793600000</v>
          </cell>
        </row>
        <row r="99">
          <cell r="A99">
            <v>24</v>
          </cell>
          <cell r="B99">
            <v>37785</v>
          </cell>
          <cell r="C99">
            <v>31</v>
          </cell>
          <cell r="D99" t="str">
            <v>Cty Daàu Aên Golden Hope - Nhaø Beø</v>
          </cell>
          <cell r="E99" t="str">
            <v>710A.06902</v>
          </cell>
          <cell r="F99" t="str">
            <v>Sôû Giao Dòch II CTVN</v>
          </cell>
          <cell r="G99" t="str">
            <v>Hoà Chí Minh</v>
          </cell>
          <cell r="H99" t="str">
            <v>Traû tieàn daàu aên( TT.TN.CM)</v>
          </cell>
          <cell r="I99">
            <v>74527992</v>
          </cell>
        </row>
        <row r="100">
          <cell r="A100">
            <v>12</v>
          </cell>
          <cell r="B100">
            <v>37785</v>
          </cell>
          <cell r="C100">
            <v>69</v>
          </cell>
          <cell r="D100" t="str">
            <v>Cty TNHH Vaän Taûi-TM-DV T.H.P</v>
          </cell>
          <cell r="E100" t="str">
            <v>710A.05139</v>
          </cell>
          <cell r="F100" t="str">
            <v>Coâng Thöông CN 5</v>
          </cell>
          <cell r="G100" t="str">
            <v>Hoà Chí Minh</v>
          </cell>
          <cell r="H100" t="str">
            <v>Traû tieàn mua daàu FO</v>
          </cell>
          <cell r="I100">
            <v>269280000</v>
          </cell>
        </row>
        <row r="101">
          <cell r="A101">
            <v>13</v>
          </cell>
          <cell r="B101">
            <v>37788</v>
          </cell>
          <cell r="C101">
            <v>8</v>
          </cell>
          <cell r="D101" t="str">
            <v>Cty Xi Maêng Haø Tieân II</v>
          </cell>
          <cell r="E101" t="str">
            <v>710A.00091</v>
          </cell>
          <cell r="F101" t="str">
            <v>Coâng Thöông</v>
          </cell>
          <cell r="G101" t="str">
            <v>Kieân Giang</v>
          </cell>
          <cell r="H101" t="str">
            <v>Traû tieàn mua xi maêng 200taán</v>
          </cell>
          <cell r="I101">
            <v>160160000</v>
          </cell>
        </row>
        <row r="102">
          <cell r="A102">
            <v>14</v>
          </cell>
          <cell r="B102">
            <v>37788</v>
          </cell>
          <cell r="C102">
            <v>5</v>
          </cell>
          <cell r="D102" t="str">
            <v>Cty TNHH TMaïi Thaønh Long</v>
          </cell>
          <cell r="E102" t="str">
            <v>710A.00817</v>
          </cell>
          <cell r="F102" t="str">
            <v>Coâng Thöong CN6</v>
          </cell>
          <cell r="G102" t="str">
            <v>Hoà Chí Minh</v>
          </cell>
          <cell r="H102" t="str">
            <v>Traû tieàn mua boät ngoït</v>
          </cell>
          <cell r="I102">
            <v>412067254</v>
          </cell>
        </row>
        <row r="103">
          <cell r="A103">
            <v>15</v>
          </cell>
          <cell r="B103">
            <v>37788</v>
          </cell>
          <cell r="C103">
            <v>41</v>
          </cell>
          <cell r="D103" t="str">
            <v>Cty Xi Maêng Nghi Sôn</v>
          </cell>
          <cell r="E103" t="str">
            <v>710A.02772</v>
          </cell>
          <cell r="F103" t="str">
            <v>Coâng Thöông CN 9</v>
          </cell>
          <cell r="G103" t="str">
            <v>Hoà Chí Minh</v>
          </cell>
          <cell r="H103" t="str">
            <v>Traû tieàn mua xi maêng 400 taán</v>
          </cell>
          <cell r="I103">
            <v>328000000</v>
          </cell>
        </row>
        <row r="104">
          <cell r="A104">
            <v>25</v>
          </cell>
          <cell r="B104">
            <v>37788</v>
          </cell>
          <cell r="C104">
            <v>31</v>
          </cell>
          <cell r="D104" t="str">
            <v>Cty Daàu Aên Golden Hope - Nhaø Beø</v>
          </cell>
          <cell r="E104" t="str">
            <v>710A.06902</v>
          </cell>
          <cell r="F104" t="str">
            <v>Sôû Giao Dòch II CTVN</v>
          </cell>
          <cell r="G104" t="str">
            <v>Hoà Chí Minh</v>
          </cell>
          <cell r="H104" t="str">
            <v>Traû tieàn daàu aên( TT.TN.BL)</v>
          </cell>
          <cell r="I104">
            <v>69654749</v>
          </cell>
        </row>
        <row r="105">
          <cell r="A105">
            <v>26</v>
          </cell>
          <cell r="B105">
            <v>37788</v>
          </cell>
          <cell r="C105">
            <v>73</v>
          </cell>
          <cell r="D105" t="str">
            <v>Cty. TNHH SX.TM.HMP Myõ Haûo</v>
          </cell>
          <cell r="E105" t="str">
            <v>007.100.002.4148</v>
          </cell>
          <cell r="F105" t="str">
            <v>Ngoaïi Thöông</v>
          </cell>
          <cell r="G105" t="str">
            <v>Hoà Chí Minh</v>
          </cell>
          <cell r="H105" t="str">
            <v>Traû tieàn mua nöôùc röûa cheùn(TT.TN.CM)</v>
          </cell>
          <cell r="I105">
            <v>27352179</v>
          </cell>
        </row>
        <row r="106">
          <cell r="A106">
            <v>27</v>
          </cell>
          <cell r="B106">
            <v>37788</v>
          </cell>
          <cell r="C106">
            <v>66</v>
          </cell>
          <cell r="D106" t="str">
            <v>Cty UNI PRESIDENT</v>
          </cell>
          <cell r="E106" t="str">
            <v>30 98 208</v>
          </cell>
          <cell r="F106" t="str">
            <v>ANZ</v>
          </cell>
          <cell r="G106" t="str">
            <v>Hoà Chí Minh</v>
          </cell>
          <cell r="H106" t="str">
            <v>Traû tieàn mua mì UNI</v>
          </cell>
          <cell r="I106">
            <v>53795484</v>
          </cell>
        </row>
        <row r="107">
          <cell r="A107">
            <v>28</v>
          </cell>
          <cell r="B107">
            <v>37789</v>
          </cell>
          <cell r="C107">
            <v>77</v>
          </cell>
          <cell r="D107" t="str">
            <v>Cty Ñieän &amp; Ñieän Töû SAMSUNG VINA</v>
          </cell>
          <cell r="E107" t="str">
            <v>710A.01109</v>
          </cell>
          <cell r="F107" t="str">
            <v>Coâng Thöông CN 4</v>
          </cell>
          <cell r="G107" t="str">
            <v>Hoà Chí Minh</v>
          </cell>
          <cell r="H107" t="str">
            <v>Traû tieàn mua haøng ñieän töû</v>
          </cell>
          <cell r="I107">
            <v>32797991</v>
          </cell>
        </row>
        <row r="108">
          <cell r="A108">
            <v>29</v>
          </cell>
          <cell r="B108">
            <v>37790</v>
          </cell>
          <cell r="C108">
            <v>73</v>
          </cell>
          <cell r="D108" t="str">
            <v>Cty. TNHH SX.TM.HMP Myõ Haûo</v>
          </cell>
          <cell r="E108" t="str">
            <v>007.100.002.4148</v>
          </cell>
          <cell r="F108" t="str">
            <v>Ngoaïi Thöông</v>
          </cell>
          <cell r="G108" t="str">
            <v>Hoà Chí Minh</v>
          </cell>
          <cell r="H108" t="str">
            <v>Traû tieàn mua nöôùc röûa cheùn(TT.TN.BL)</v>
          </cell>
          <cell r="I108">
            <v>54477574</v>
          </cell>
        </row>
        <row r="109">
          <cell r="A109">
            <v>30</v>
          </cell>
          <cell r="B109">
            <v>37790</v>
          </cell>
          <cell r="C109">
            <v>83</v>
          </cell>
          <cell r="D109" t="str">
            <v>CTy TNHH TM TH Thuaän Taân</v>
          </cell>
          <cell r="E109" t="str">
            <v>007.100.110.1337</v>
          </cell>
          <cell r="F109" t="str">
            <v>Ngoaïi Thöông</v>
          </cell>
          <cell r="G109" t="str">
            <v>Hoà Chí Minh</v>
          </cell>
          <cell r="H109" t="str">
            <v>Traû tieàn mua Tivi</v>
          </cell>
          <cell r="I109">
            <v>14927000</v>
          </cell>
        </row>
        <row r="110">
          <cell r="A110">
            <v>16</v>
          </cell>
          <cell r="B110">
            <v>37790</v>
          </cell>
          <cell r="C110">
            <v>8</v>
          </cell>
          <cell r="D110" t="str">
            <v>Cty Xi Maêng Haø Tieân II</v>
          </cell>
          <cell r="E110" t="str">
            <v>710A.00091</v>
          </cell>
          <cell r="F110" t="str">
            <v>Coâng Thöông</v>
          </cell>
          <cell r="G110" t="str">
            <v>Kieân Giang</v>
          </cell>
          <cell r="H110" t="str">
            <v>Traû tieàn mua xi maêng 100taán</v>
          </cell>
          <cell r="I110">
            <v>80080000</v>
          </cell>
        </row>
        <row r="111">
          <cell r="A111">
            <v>17</v>
          </cell>
          <cell r="B111">
            <v>37790</v>
          </cell>
          <cell r="C111">
            <v>36</v>
          </cell>
          <cell r="D111" t="str">
            <v>XN Xaêng Daàu Daàu Khí Vuõng Taøu</v>
          </cell>
          <cell r="E111" t="str">
            <v>710D.00343</v>
          </cell>
          <cell r="F111" t="str">
            <v>Coâng Thöông</v>
          </cell>
          <cell r="G111" t="str">
            <v>Baø Ròa-Vuõng Taøu</v>
          </cell>
          <cell r="H111" t="str">
            <v>Traû tieàn mua xaêng daàu</v>
          </cell>
          <cell r="I111">
            <v>170000000</v>
          </cell>
        </row>
        <row r="112">
          <cell r="A112">
            <v>18</v>
          </cell>
          <cell r="B112">
            <v>37790</v>
          </cell>
          <cell r="C112">
            <v>90</v>
          </cell>
          <cell r="D112" t="str">
            <v>CN CTy. CP Ñöôøng Bieân Hoøa taïi Caàn Thô</v>
          </cell>
          <cell r="E112" t="str">
            <v>710A.80253</v>
          </cell>
          <cell r="F112" t="str">
            <v>Coâng Thöông</v>
          </cell>
          <cell r="G112" t="str">
            <v>Caàn Thô</v>
          </cell>
          <cell r="H112" t="str">
            <v>Traû tieàn mua ñöôøng</v>
          </cell>
          <cell r="I112">
            <v>10216000</v>
          </cell>
        </row>
        <row r="113">
          <cell r="A113">
            <v>19</v>
          </cell>
          <cell r="B113">
            <v>37790</v>
          </cell>
          <cell r="C113">
            <v>36</v>
          </cell>
          <cell r="D113" t="str">
            <v>XN Xaêng Daàu Daàu Khí Vuõng Taøu</v>
          </cell>
          <cell r="E113" t="str">
            <v>710D.00343</v>
          </cell>
          <cell r="F113" t="str">
            <v>Coâng Thöông</v>
          </cell>
          <cell r="G113" t="str">
            <v>Baø Ròa-Vuõng Taøu</v>
          </cell>
          <cell r="H113" t="str">
            <v>Traû tieàn mua xaêng daàu</v>
          </cell>
          <cell r="I113">
            <v>1390000000</v>
          </cell>
        </row>
        <row r="114">
          <cell r="A114">
            <v>20</v>
          </cell>
          <cell r="B114">
            <v>37791</v>
          </cell>
          <cell r="C114">
            <v>3</v>
          </cell>
          <cell r="D114" t="str">
            <v>Cty Coå Phaàn Boät Giaët Lix</v>
          </cell>
          <cell r="E114" t="str">
            <v>710A.01440</v>
          </cell>
          <cell r="F114" t="str">
            <v>Coâng Thöông CN 14</v>
          </cell>
          <cell r="G114" t="str">
            <v>Hoà Chí Minh</v>
          </cell>
          <cell r="H114" t="str">
            <v>Traû tieàn mua boät giaët</v>
          </cell>
          <cell r="I114">
            <v>300000000</v>
          </cell>
        </row>
        <row r="115">
          <cell r="A115">
            <v>31</v>
          </cell>
          <cell r="B115">
            <v>37791</v>
          </cell>
          <cell r="C115">
            <v>28</v>
          </cell>
          <cell r="D115" t="str">
            <v>Chi Nhaùnh Cty CP Söõa VN Taïi Caàn Thô</v>
          </cell>
          <cell r="E115" t="str">
            <v>7301.0479K</v>
          </cell>
          <cell r="F115" t="str">
            <v>Ñaàu Tö &amp; Phaùt Trieån</v>
          </cell>
          <cell r="G115" t="str">
            <v>Caàn Thô</v>
          </cell>
          <cell r="H115" t="str">
            <v>Traû tieàn mua söõa caùc loaïi</v>
          </cell>
          <cell r="I115">
            <v>224711795</v>
          </cell>
        </row>
        <row r="116">
          <cell r="A116">
            <v>32</v>
          </cell>
          <cell r="B116">
            <v>37791</v>
          </cell>
          <cell r="C116">
            <v>4</v>
          </cell>
          <cell r="D116" t="str">
            <v>Cty TMKT &amp; Ñaàu Tö PETEC</v>
          </cell>
          <cell r="E116" t="str">
            <v>710A.09566</v>
          </cell>
          <cell r="F116" t="str">
            <v>Sôû Giao Dòch II  CTVN</v>
          </cell>
          <cell r="G116" t="str">
            <v>Hoà Chí Minh</v>
          </cell>
          <cell r="H116" t="str">
            <v>Traû tieàn mua truï bôm theo thoâng baùo ngaøy 18/6/2003</v>
          </cell>
          <cell r="I116">
            <v>50400000</v>
          </cell>
        </row>
        <row r="117">
          <cell r="A117">
            <v>33</v>
          </cell>
          <cell r="B117">
            <v>37791</v>
          </cell>
          <cell r="C117">
            <v>68</v>
          </cell>
          <cell r="D117" t="str">
            <v>Nhaø Maùy Daàu Töôøng An</v>
          </cell>
          <cell r="E117" t="str">
            <v>710A.00085</v>
          </cell>
          <cell r="F117" t="str">
            <v>Sôû Giao Dòch II CTVN</v>
          </cell>
          <cell r="G117" t="str">
            <v>Hoà Chí Minh</v>
          </cell>
          <cell r="H117" t="str">
            <v>Traû tieàn mua daàu aên Töôøng An</v>
          </cell>
          <cell r="I117">
            <v>22716430</v>
          </cell>
        </row>
        <row r="118">
          <cell r="A118">
            <v>34</v>
          </cell>
          <cell r="B118">
            <v>37792</v>
          </cell>
          <cell r="C118">
            <v>73</v>
          </cell>
          <cell r="D118" t="str">
            <v>Cty. TNHH SX.TM.HMP Myõ Haûo</v>
          </cell>
          <cell r="E118" t="str">
            <v>007.100.002.4148</v>
          </cell>
          <cell r="F118" t="str">
            <v>Ngoaïi Thöông</v>
          </cell>
          <cell r="G118" t="str">
            <v>Hoà Chí Minh</v>
          </cell>
          <cell r="H118" t="str">
            <v>Traû tieàn mua nöôùc röûa cheùn(TT.CM: 27.813.983ñ ; TT.BL: 32.331.479ñ)</v>
          </cell>
          <cell r="I118">
            <v>60145462</v>
          </cell>
        </row>
        <row r="119">
          <cell r="A119">
            <v>35</v>
          </cell>
          <cell r="B119">
            <v>37792</v>
          </cell>
          <cell r="C119">
            <v>31</v>
          </cell>
          <cell r="D119" t="str">
            <v>Cty Daàu Aên Golden Hope - Nhaø Beø</v>
          </cell>
          <cell r="E119" t="str">
            <v>710A.06902</v>
          </cell>
          <cell r="F119" t="str">
            <v>Sôû Giao Dòch II CTVN</v>
          </cell>
          <cell r="G119" t="str">
            <v>Hoà Chí Minh</v>
          </cell>
          <cell r="H119" t="str">
            <v>Traû tieàn daàu aên( TT.TN.BL)</v>
          </cell>
          <cell r="I119">
            <v>80666564</v>
          </cell>
        </row>
        <row r="120">
          <cell r="A120">
            <v>21</v>
          </cell>
          <cell r="B120">
            <v>37792</v>
          </cell>
          <cell r="C120">
            <v>8</v>
          </cell>
          <cell r="D120" t="str">
            <v>Cty Xi Maêng Haø Tieân II</v>
          </cell>
          <cell r="E120" t="str">
            <v>710A.00091</v>
          </cell>
          <cell r="F120" t="str">
            <v>Coâng Thöông</v>
          </cell>
          <cell r="G120" t="str">
            <v>Kieân Giang</v>
          </cell>
          <cell r="H120" t="str">
            <v>Traû tieàn mua xi maêng 200taán</v>
          </cell>
          <cell r="I120">
            <v>160160000</v>
          </cell>
        </row>
        <row r="121">
          <cell r="A121">
            <v>36</v>
          </cell>
          <cell r="B121">
            <v>37792</v>
          </cell>
          <cell r="C121">
            <v>25</v>
          </cell>
          <cell r="D121" t="str">
            <v xml:space="preserve"> Thu Baûo Hieåm Xaõ Hoäi Tænh Baïc Lieâu</v>
          </cell>
          <cell r="E121" t="str">
            <v>421401.12</v>
          </cell>
          <cell r="F121" t="str">
            <v>NN &amp; P/T N/Thoân</v>
          </cell>
          <cell r="G121" t="str">
            <v>Baïc Lieâu</v>
          </cell>
          <cell r="H121" t="str">
            <v>Noäp BHXH,BHYT thaùng 6/2003</v>
          </cell>
          <cell r="I121">
            <v>15074407</v>
          </cell>
        </row>
        <row r="122">
          <cell r="A122">
            <v>37</v>
          </cell>
          <cell r="B122">
            <v>37792</v>
          </cell>
          <cell r="C122">
            <v>83</v>
          </cell>
          <cell r="D122" t="str">
            <v>CTy TNHH TM TH Thuaän Taân</v>
          </cell>
          <cell r="E122" t="str">
            <v>007.100.110.1337</v>
          </cell>
          <cell r="F122" t="str">
            <v>Ngoaïi Thöông</v>
          </cell>
          <cell r="G122" t="str">
            <v>Hoà Chí Minh</v>
          </cell>
          <cell r="H122" t="str">
            <v>Traû tieàn mua Tivi</v>
          </cell>
          <cell r="I122">
            <v>12397000</v>
          </cell>
        </row>
        <row r="123">
          <cell r="A123">
            <v>38</v>
          </cell>
          <cell r="B123">
            <v>37792</v>
          </cell>
          <cell r="C123">
            <v>31</v>
          </cell>
          <cell r="D123" t="str">
            <v>Cty Daàu Aên Golden Hope - Nhaø Beø</v>
          </cell>
          <cell r="E123" t="str">
            <v>710A.06902</v>
          </cell>
          <cell r="F123" t="str">
            <v>Sôû Giao Dòch II CTVN</v>
          </cell>
          <cell r="G123" t="str">
            <v>Hoà Chí Minh</v>
          </cell>
          <cell r="H123" t="str">
            <v>Traû tieàn daàu aên( TT.TN.BL)</v>
          </cell>
          <cell r="I123">
            <v>76920615</v>
          </cell>
        </row>
        <row r="124">
          <cell r="A124">
            <v>22</v>
          </cell>
          <cell r="B124">
            <v>37795</v>
          </cell>
          <cell r="C124">
            <v>36</v>
          </cell>
          <cell r="D124" t="str">
            <v>XN Xaêng Daàu Daàu Khí Vuõng Taøu</v>
          </cell>
          <cell r="E124" t="str">
            <v>710D.00343</v>
          </cell>
          <cell r="F124" t="str">
            <v>Coâng Thöông</v>
          </cell>
          <cell r="G124" t="str">
            <v>Baø Ròa-Vuõng Taøu</v>
          </cell>
          <cell r="H124" t="str">
            <v>Traû tieàn mua xaêng daàu</v>
          </cell>
          <cell r="I124">
            <v>2300000000</v>
          </cell>
        </row>
        <row r="125">
          <cell r="A125">
            <v>23</v>
          </cell>
          <cell r="B125">
            <v>37795</v>
          </cell>
          <cell r="C125">
            <v>16</v>
          </cell>
          <cell r="D125" t="str">
            <v>Cty Daàu Khí Petechim</v>
          </cell>
          <cell r="E125" t="str">
            <v>007.1.00.000583.2</v>
          </cell>
          <cell r="F125" t="str">
            <v>Ngoaïi Thöông</v>
          </cell>
          <cell r="G125" t="str">
            <v>Hoà Chí Minh</v>
          </cell>
          <cell r="H125" t="str">
            <v>Traû tieàn mua xaêng daàu</v>
          </cell>
          <cell r="I125">
            <v>1500000000</v>
          </cell>
        </row>
        <row r="126">
          <cell r="A126">
            <v>40</v>
          </cell>
          <cell r="B126">
            <v>37795</v>
          </cell>
          <cell r="C126">
            <v>73</v>
          </cell>
          <cell r="D126" t="str">
            <v>Cty. TNHH SX.TM.HMP Myõ Haûo</v>
          </cell>
          <cell r="E126" t="str">
            <v>007.100.002.4148</v>
          </cell>
          <cell r="F126" t="str">
            <v>Ngoaïi Thöông</v>
          </cell>
          <cell r="G126" t="str">
            <v>Hoà Chí Minh</v>
          </cell>
          <cell r="H126" t="str">
            <v>Traû tieàn mua nöôùc röûa cheùn(TT.TN.BL)</v>
          </cell>
          <cell r="I126">
            <v>35430157</v>
          </cell>
        </row>
        <row r="127">
          <cell r="A127">
            <v>39</v>
          </cell>
          <cell r="B127">
            <v>37795</v>
          </cell>
          <cell r="C127">
            <v>19</v>
          </cell>
          <cell r="D127" t="str">
            <v>Cty LD Khí Ñoát Saøi Goøn (Elf)</v>
          </cell>
          <cell r="E127" t="str">
            <v>100014851025745</v>
          </cell>
          <cell r="F127" t="str">
            <v>Eximbank</v>
          </cell>
          <cell r="G127" t="str">
            <v>Hoà Chí Minh</v>
          </cell>
          <cell r="H127" t="str">
            <v>Traû tieàn mua gaz</v>
          </cell>
          <cell r="I127">
            <v>27703650</v>
          </cell>
        </row>
        <row r="128">
          <cell r="A128">
            <v>24</v>
          </cell>
          <cell r="B128">
            <v>37795</v>
          </cell>
          <cell r="C128">
            <v>90</v>
          </cell>
          <cell r="D128" t="str">
            <v>CN CTy. CP Ñöôøng Bieân Hoøa taïi Caàn Thô</v>
          </cell>
          <cell r="E128" t="str">
            <v>710A.80253</v>
          </cell>
          <cell r="F128" t="str">
            <v>Coâng Thöông</v>
          </cell>
          <cell r="G128" t="str">
            <v>Caàn Thô</v>
          </cell>
          <cell r="H128" t="str">
            <v>Traû tieàn mua ñöôøng</v>
          </cell>
          <cell r="I128">
            <v>10216000</v>
          </cell>
        </row>
        <row r="129">
          <cell r="A129">
            <v>25</v>
          </cell>
          <cell r="B129">
            <v>37795</v>
          </cell>
          <cell r="C129">
            <v>4</v>
          </cell>
          <cell r="D129" t="str">
            <v>Cty TMKT &amp; Ñaàu Tö PETEC</v>
          </cell>
          <cell r="E129" t="str">
            <v>710A.09566</v>
          </cell>
          <cell r="F129" t="str">
            <v>Sôû Giao Dòch II  CTVN</v>
          </cell>
          <cell r="G129" t="str">
            <v>Hoà Chí Minh</v>
          </cell>
          <cell r="H129" t="str">
            <v>Traû tieàn mua xaêng daàu</v>
          </cell>
          <cell r="I129">
            <v>2500000000</v>
          </cell>
        </row>
        <row r="130">
          <cell r="A130">
            <v>41</v>
          </cell>
          <cell r="B130">
            <v>37796</v>
          </cell>
          <cell r="C130">
            <v>73</v>
          </cell>
          <cell r="D130" t="str">
            <v>Cty. TNHH SX.TM.HMP Myõ Haûo</v>
          </cell>
          <cell r="E130" t="str">
            <v>007.100.002.4148</v>
          </cell>
          <cell r="F130" t="str">
            <v>Ngoaïi Thöông</v>
          </cell>
          <cell r="G130" t="str">
            <v>Hoà Chí Minh</v>
          </cell>
          <cell r="H130" t="str">
            <v>Traû tieàn mua nöôùc röûa cheùn(TT.Baïc Lieâu)</v>
          </cell>
          <cell r="I130">
            <v>67176554</v>
          </cell>
        </row>
        <row r="131">
          <cell r="A131">
            <v>42</v>
          </cell>
          <cell r="B131">
            <v>37796</v>
          </cell>
          <cell r="C131">
            <v>31</v>
          </cell>
          <cell r="D131" t="str">
            <v>Cty Daàu Aên Golden Hope - Nhaø Beø</v>
          </cell>
          <cell r="E131" t="str">
            <v>710A.06902</v>
          </cell>
          <cell r="F131" t="str">
            <v>Sôû Giao Dòch II CTVN</v>
          </cell>
          <cell r="G131" t="str">
            <v>Hoà Chí Minh</v>
          </cell>
          <cell r="H131" t="str">
            <v>Traû tieàn daàu aên( TT.TN.CM)</v>
          </cell>
          <cell r="I131">
            <v>78014376</v>
          </cell>
        </row>
        <row r="132">
          <cell r="A132">
            <v>43</v>
          </cell>
          <cell r="B132">
            <v>37796</v>
          </cell>
          <cell r="C132">
            <v>83</v>
          </cell>
          <cell r="D132" t="str">
            <v>CTy TNHH TM TH Thuaän Taân</v>
          </cell>
          <cell r="E132" t="str">
            <v>007.100.110.1337</v>
          </cell>
          <cell r="F132" t="str">
            <v>Ngoaïi Thöông</v>
          </cell>
          <cell r="G132" t="str">
            <v>Hoà Chí Minh</v>
          </cell>
          <cell r="H132" t="str">
            <v>Traû tieàn mua Tivi</v>
          </cell>
          <cell r="I132">
            <v>12997600</v>
          </cell>
        </row>
        <row r="133">
          <cell r="A133">
            <v>44</v>
          </cell>
          <cell r="B133">
            <v>37796</v>
          </cell>
          <cell r="C133">
            <v>76</v>
          </cell>
          <cell r="D133" t="str">
            <v>Cty Ñieän &amp; Ñieän Töû TCL Vieät Nam</v>
          </cell>
          <cell r="E133" t="str">
            <v>012.100.0020848</v>
          </cell>
          <cell r="F133" t="str">
            <v>Ngoaïi Thöông</v>
          </cell>
          <cell r="G133" t="str">
            <v>Ñoàng Nai</v>
          </cell>
          <cell r="H133" t="str">
            <v>Traû tieàn mua Tivi</v>
          </cell>
          <cell r="I133">
            <v>20750000</v>
          </cell>
        </row>
        <row r="134">
          <cell r="A134">
            <v>26</v>
          </cell>
          <cell r="B134">
            <v>37796</v>
          </cell>
          <cell r="C134">
            <v>1</v>
          </cell>
          <cell r="D134" t="str">
            <v>Nhaø Maùy Thuoác Laù Saøi Goøn</v>
          </cell>
          <cell r="E134" t="str">
            <v>710A.00105</v>
          </cell>
          <cell r="F134" t="str">
            <v>Sôû Giao Dòch II CTVN</v>
          </cell>
          <cell r="G134" t="str">
            <v>Hoà Chí Minh</v>
          </cell>
          <cell r="H134" t="str">
            <v>Traû tieàn mua thuoác laù</v>
          </cell>
          <cell r="I134">
            <v>219775000</v>
          </cell>
        </row>
        <row r="135">
          <cell r="A135">
            <v>27</v>
          </cell>
          <cell r="B135">
            <v>37796</v>
          </cell>
          <cell r="C135">
            <v>5</v>
          </cell>
          <cell r="D135" t="str">
            <v>Cty TNHH TMaïi Thaønh Long</v>
          </cell>
          <cell r="E135" t="str">
            <v>710A.00817</v>
          </cell>
          <cell r="F135" t="str">
            <v>Coâng Thöong CN6</v>
          </cell>
          <cell r="G135" t="str">
            <v>Hoà Chí Minh</v>
          </cell>
          <cell r="H135" t="str">
            <v>Traû tieàn mua boät ngoït</v>
          </cell>
          <cell r="I135">
            <v>275808757</v>
          </cell>
        </row>
        <row r="136">
          <cell r="A136">
            <v>28</v>
          </cell>
          <cell r="B136">
            <v>37797</v>
          </cell>
          <cell r="C136">
            <v>77</v>
          </cell>
          <cell r="D136" t="str">
            <v>Cty Ñieän &amp; Ñieän Töû SAMSUNG VINA</v>
          </cell>
          <cell r="E136" t="str">
            <v>710A.01109</v>
          </cell>
          <cell r="F136" t="str">
            <v>Coâng Thöông CN 4</v>
          </cell>
          <cell r="G136" t="str">
            <v>Hoà Chí Minh</v>
          </cell>
          <cell r="H136" t="str">
            <v>Traû tieàn mua haøng ñieän töû</v>
          </cell>
          <cell r="I136">
            <v>14497978</v>
          </cell>
        </row>
        <row r="137">
          <cell r="A137">
            <v>29</v>
          </cell>
          <cell r="B137">
            <v>37797</v>
          </cell>
          <cell r="C137">
            <v>27</v>
          </cell>
          <cell r="D137" t="str">
            <v>Cty TNHH Quoác Teá Nagarjuna</v>
          </cell>
          <cell r="E137" t="str">
            <v>3586.1</v>
          </cell>
          <cell r="F137" t="str">
            <v>INDOVINA</v>
          </cell>
          <cell r="G137" t="str">
            <v>Hoà Chí Minh</v>
          </cell>
          <cell r="H137" t="str">
            <v>Traû tieàn mua ñöôøng</v>
          </cell>
          <cell r="I137">
            <v>27650000</v>
          </cell>
        </row>
        <row r="138">
          <cell r="A138">
            <v>30</v>
          </cell>
          <cell r="B138">
            <v>37797</v>
          </cell>
          <cell r="C138">
            <v>4</v>
          </cell>
          <cell r="D138" t="str">
            <v>Cty TMKT &amp; Ñaàu Tö PETEC</v>
          </cell>
          <cell r="E138" t="str">
            <v>710A.09566</v>
          </cell>
          <cell r="F138" t="str">
            <v>Sôû Giao Dòch II  CTVN</v>
          </cell>
          <cell r="G138" t="str">
            <v>Hoà Chí Minh</v>
          </cell>
          <cell r="H138" t="str">
            <v>Traû tieàn mua xaêng daàu</v>
          </cell>
          <cell r="I138">
            <v>1600000000</v>
          </cell>
        </row>
        <row r="139">
          <cell r="A139">
            <v>47</v>
          </cell>
          <cell r="B139">
            <v>37798</v>
          </cell>
          <cell r="C139">
            <v>28</v>
          </cell>
          <cell r="D139" t="str">
            <v>Chi Nhaùnh Cty CP Söõa VN Taïi Caàn Thô</v>
          </cell>
          <cell r="E139" t="str">
            <v>7301.0479K</v>
          </cell>
          <cell r="F139" t="str">
            <v>Ñaàu Tö &amp; Phaùt Trieån</v>
          </cell>
          <cell r="G139" t="str">
            <v>Caàn Thô</v>
          </cell>
          <cell r="H139" t="str">
            <v>Traû tieàn mua söõa caùc loaïi</v>
          </cell>
          <cell r="I139">
            <v>344783551</v>
          </cell>
        </row>
        <row r="140">
          <cell r="A140">
            <v>31</v>
          </cell>
          <cell r="B140">
            <v>37798</v>
          </cell>
          <cell r="C140">
            <v>21</v>
          </cell>
          <cell r="D140" t="str">
            <v>Cty Coå Phaàn Vaät Tö  Haäu Giang</v>
          </cell>
          <cell r="E140" t="str">
            <v>710A.00040</v>
          </cell>
          <cell r="F140" t="str">
            <v>Coâng Thöông</v>
          </cell>
          <cell r="G140" t="str">
            <v>Caàn Thô</v>
          </cell>
          <cell r="H140" t="str">
            <v>Traû tieàn mua gas</v>
          </cell>
          <cell r="I140">
            <v>74115006</v>
          </cell>
        </row>
        <row r="141">
          <cell r="A141">
            <v>48</v>
          </cell>
          <cell r="B141">
            <v>37798</v>
          </cell>
          <cell r="C141">
            <v>80</v>
          </cell>
          <cell r="D141" t="str">
            <v>Chi Nhaùnh Cty TNHH AÉC-QUY GS VN</v>
          </cell>
          <cell r="E141" t="str">
            <v>007.100.075318.7</v>
          </cell>
          <cell r="F141" t="str">
            <v>Ngoaïi Thöông</v>
          </cell>
          <cell r="G141" t="str">
            <v>Hoà Chí Minh</v>
          </cell>
          <cell r="H141" t="str">
            <v>Traû tieàn mua bình aéc qui</v>
          </cell>
          <cell r="I141">
            <v>18090001</v>
          </cell>
        </row>
        <row r="142">
          <cell r="A142">
            <v>32</v>
          </cell>
          <cell r="B142">
            <v>37799</v>
          </cell>
          <cell r="C142">
            <v>4</v>
          </cell>
          <cell r="D142" t="str">
            <v>Cty TMKT &amp; Ñaàu Tö PETEC</v>
          </cell>
          <cell r="E142" t="str">
            <v>710A.09566</v>
          </cell>
          <cell r="F142" t="str">
            <v>Sôû Giao Dòch II  CTVN</v>
          </cell>
          <cell r="G142" t="str">
            <v>Hoà Chí Minh</v>
          </cell>
          <cell r="H142" t="str">
            <v>Traû tieàn mua xaêng daàu</v>
          </cell>
          <cell r="I142">
            <v>8700000000</v>
          </cell>
        </row>
        <row r="143">
          <cell r="A143">
            <v>33</v>
          </cell>
          <cell r="B143">
            <v>37799</v>
          </cell>
          <cell r="C143">
            <v>41</v>
          </cell>
          <cell r="D143" t="str">
            <v>Cty Xi Maêng Nghi Sôn</v>
          </cell>
          <cell r="E143" t="str">
            <v>710A.02772</v>
          </cell>
          <cell r="F143" t="str">
            <v>Coâng Thöông CN 9</v>
          </cell>
          <cell r="G143" t="str">
            <v>Hoà Chí Minh</v>
          </cell>
          <cell r="H143" t="str">
            <v>Traû tieàn mua xi maêng</v>
          </cell>
          <cell r="I143">
            <v>164000000</v>
          </cell>
        </row>
        <row r="144">
          <cell r="A144">
            <v>49</v>
          </cell>
          <cell r="B144">
            <v>37799</v>
          </cell>
          <cell r="C144">
            <v>31</v>
          </cell>
          <cell r="D144" t="str">
            <v>Cty Daàu Aên Golden Hope - Nhaø Beø</v>
          </cell>
          <cell r="E144" t="str">
            <v>710A.06902</v>
          </cell>
          <cell r="F144" t="str">
            <v>Sôû Giao Dòch II CTVN</v>
          </cell>
          <cell r="G144" t="str">
            <v>Hoà Chí Minh</v>
          </cell>
          <cell r="H144" t="str">
            <v>Traû tieàn daàu aên+ daàu xaù</v>
          </cell>
          <cell r="I144">
            <v>26460500</v>
          </cell>
        </row>
        <row r="145">
          <cell r="A145">
            <v>50</v>
          </cell>
          <cell r="B145">
            <v>37799</v>
          </cell>
          <cell r="C145">
            <v>73</v>
          </cell>
          <cell r="D145" t="str">
            <v>Cty. TNHH SX.TM.HMP Myõ Haûo</v>
          </cell>
          <cell r="E145" t="str">
            <v>007.100.002.4148</v>
          </cell>
          <cell r="F145" t="str">
            <v>Ngoaïi Thöông</v>
          </cell>
          <cell r="G145" t="str">
            <v>Hoà Chí Minh</v>
          </cell>
          <cell r="H145" t="str">
            <v>Traû tieàn mua nöôùc röûa cheùn(TT.Baïc Lieâu)</v>
          </cell>
          <cell r="I145">
            <v>40829637</v>
          </cell>
        </row>
        <row r="146">
          <cell r="A146">
            <v>51</v>
          </cell>
          <cell r="B146">
            <v>37802</v>
          </cell>
          <cell r="C146">
            <v>28</v>
          </cell>
          <cell r="D146" t="str">
            <v>Chi Nhaùnh Cty CP Söõa VN Taïi Caàn Thô</v>
          </cell>
          <cell r="E146" t="str">
            <v>7301.0479K</v>
          </cell>
          <cell r="F146" t="str">
            <v>Ñaàu Tö &amp; Phaùt Trieån</v>
          </cell>
          <cell r="G146" t="str">
            <v>Caàn Thô</v>
          </cell>
          <cell r="H146" t="str">
            <v>Traû tieàn mua söõa caùc loaïi</v>
          </cell>
          <cell r="I146">
            <v>232811975</v>
          </cell>
        </row>
        <row r="147">
          <cell r="A147">
            <v>52</v>
          </cell>
          <cell r="B147">
            <v>37802</v>
          </cell>
          <cell r="C147">
            <v>27</v>
          </cell>
          <cell r="D147" t="str">
            <v>Cty TNHH Quoác Teá Nagarjuna</v>
          </cell>
          <cell r="E147" t="str">
            <v>3586.1</v>
          </cell>
          <cell r="F147" t="str">
            <v>INDOVINA</v>
          </cell>
          <cell r="G147" t="str">
            <v>Hoà Chí Minh</v>
          </cell>
          <cell r="H147" t="str">
            <v>Traû tieàn mua ñöôøng</v>
          </cell>
          <cell r="I147">
            <v>55300000</v>
          </cell>
        </row>
        <row r="148">
          <cell r="A148">
            <v>34</v>
          </cell>
          <cell r="B148">
            <v>37802</v>
          </cell>
          <cell r="C148">
            <v>1</v>
          </cell>
          <cell r="D148" t="str">
            <v>Nhaø Maùy Thuoác Laù Saøi Goøn</v>
          </cell>
          <cell r="E148" t="str">
            <v>710A.00105</v>
          </cell>
          <cell r="F148" t="str">
            <v>Sôû Giao Dòch II CTVN</v>
          </cell>
          <cell r="G148" t="str">
            <v>Hoà Chí Minh</v>
          </cell>
          <cell r="H148" t="str">
            <v>Traû tieàn mua thuoác laù</v>
          </cell>
          <cell r="I148">
            <v>219775000</v>
          </cell>
        </row>
        <row r="149">
          <cell r="A149">
            <v>35</v>
          </cell>
          <cell r="B149">
            <v>37802</v>
          </cell>
          <cell r="C149">
            <v>8</v>
          </cell>
          <cell r="D149" t="str">
            <v>Cty Xi Maêng Haø Tieân II</v>
          </cell>
          <cell r="E149" t="str">
            <v>710A.00091</v>
          </cell>
          <cell r="F149" t="str">
            <v>Coâng Thöông</v>
          </cell>
          <cell r="G149" t="str">
            <v>Kieân Giang</v>
          </cell>
          <cell r="H149" t="str">
            <v>Traû tieàn mua xi maêng 110taán</v>
          </cell>
          <cell r="I149">
            <v>85880000</v>
          </cell>
        </row>
        <row r="150">
          <cell r="A150">
            <v>1</v>
          </cell>
          <cell r="B150">
            <v>37803</v>
          </cell>
          <cell r="C150">
            <v>36</v>
          </cell>
          <cell r="D150" t="str">
            <v>XN Xaêng Daàu Daàu Khí Vuõng Taøu</v>
          </cell>
          <cell r="E150" t="str">
            <v>710D.00343</v>
          </cell>
          <cell r="F150" t="str">
            <v>Coâng Thöông</v>
          </cell>
          <cell r="G150" t="str">
            <v>Baø Ròa-Vuõng Taøu</v>
          </cell>
          <cell r="H150" t="str">
            <v>Traû tieàn mua xaêng daàu</v>
          </cell>
          <cell r="I150">
            <v>1400000000</v>
          </cell>
        </row>
        <row r="151">
          <cell r="A151">
            <v>2</v>
          </cell>
          <cell r="B151">
            <v>37804</v>
          </cell>
          <cell r="C151">
            <v>3</v>
          </cell>
          <cell r="D151" t="str">
            <v>Cty Coå Phaàn Boät Giaët Lix</v>
          </cell>
          <cell r="E151" t="str">
            <v>710A.01440</v>
          </cell>
          <cell r="F151" t="str">
            <v>Coâng Thöông CN 14</v>
          </cell>
          <cell r="G151" t="str">
            <v>Hoà Chí Minh</v>
          </cell>
          <cell r="H151" t="str">
            <v>Traû tieàn mua boät giaët</v>
          </cell>
          <cell r="I151">
            <v>300000000</v>
          </cell>
        </row>
        <row r="152">
          <cell r="A152">
            <v>1</v>
          </cell>
          <cell r="B152">
            <v>37804</v>
          </cell>
          <cell r="C152">
            <v>31</v>
          </cell>
          <cell r="D152" t="str">
            <v>Cty Daàu Aên Golden Hope - Nhaø Beø</v>
          </cell>
          <cell r="E152" t="str">
            <v>710A.06902</v>
          </cell>
          <cell r="F152" t="str">
            <v>Sôû Giao Dòch II CTVN</v>
          </cell>
          <cell r="G152" t="str">
            <v>Hoà Chí Minh</v>
          </cell>
          <cell r="H152" t="str">
            <v xml:space="preserve">Traû tieàn daàu aên  </v>
          </cell>
          <cell r="I152">
            <v>193236006</v>
          </cell>
        </row>
        <row r="153">
          <cell r="A153">
            <v>3</v>
          </cell>
          <cell r="B153">
            <v>37804</v>
          </cell>
          <cell r="C153">
            <v>36</v>
          </cell>
          <cell r="D153" t="str">
            <v>XN Xaêng Daàu Daàu Khí Vuõng Taøu</v>
          </cell>
          <cell r="E153" t="str">
            <v>710D.00343</v>
          </cell>
          <cell r="F153" t="str">
            <v>Coâng Thöông</v>
          </cell>
          <cell r="G153" t="str">
            <v>Baø Ròa-Vuõng Taøu</v>
          </cell>
          <cell r="H153" t="str">
            <v>Traû tieàn mua xaêng daàu</v>
          </cell>
          <cell r="I153">
            <v>553000000</v>
          </cell>
        </row>
        <row r="154">
          <cell r="A154">
            <v>2</v>
          </cell>
          <cell r="B154">
            <v>37804</v>
          </cell>
          <cell r="C154">
            <v>66</v>
          </cell>
          <cell r="D154" t="str">
            <v>Cty UNI PRESIDENT</v>
          </cell>
          <cell r="E154" t="str">
            <v>30 98 208</v>
          </cell>
          <cell r="F154" t="str">
            <v>ANZ</v>
          </cell>
          <cell r="G154" t="str">
            <v>Hoà Chí Minh</v>
          </cell>
          <cell r="H154" t="str">
            <v>Traû tieàn mua mì UNIF</v>
          </cell>
          <cell r="I154">
            <v>75368958</v>
          </cell>
        </row>
        <row r="155">
          <cell r="A155">
            <v>4</v>
          </cell>
          <cell r="B155">
            <v>37805</v>
          </cell>
          <cell r="C155">
            <v>36</v>
          </cell>
          <cell r="D155" t="str">
            <v>XN Xaêng Daàu Daàu Khí Vuõng Taøu</v>
          </cell>
          <cell r="E155" t="str">
            <v>710D.00343</v>
          </cell>
          <cell r="F155" t="str">
            <v>Coâng Thöông</v>
          </cell>
          <cell r="G155" t="str">
            <v>Baø Ròa-Vuõng Taøu</v>
          </cell>
          <cell r="H155" t="str">
            <v>Traû tieàn mua xaêng daàu</v>
          </cell>
          <cell r="I155">
            <v>1750000000</v>
          </cell>
        </row>
        <row r="156">
          <cell r="A156">
            <v>5</v>
          </cell>
          <cell r="B156">
            <v>37805</v>
          </cell>
          <cell r="C156">
            <v>8</v>
          </cell>
          <cell r="D156" t="str">
            <v>Cty Xi Maêng Haø Tieân II</v>
          </cell>
          <cell r="E156" t="str">
            <v>710A.00091</v>
          </cell>
          <cell r="F156" t="str">
            <v>Coâng Thöông</v>
          </cell>
          <cell r="G156" t="str">
            <v>Kieân Giang</v>
          </cell>
          <cell r="H156" t="str">
            <v>Traû tieàn mua xi maêng 200taán</v>
          </cell>
          <cell r="I156">
            <v>160160000</v>
          </cell>
        </row>
        <row r="157">
          <cell r="A157">
            <v>9</v>
          </cell>
          <cell r="B157">
            <v>37806</v>
          </cell>
          <cell r="C157">
            <v>85</v>
          </cell>
          <cell r="D157" t="str">
            <v>CTy TNHH TM Minh Tuøng</v>
          </cell>
          <cell r="E157" t="str">
            <v>710A.04024</v>
          </cell>
          <cell r="F157" t="str">
            <v>Sôû Giao Dòch II CTVN</v>
          </cell>
          <cell r="G157" t="str">
            <v>Hoà Chí Minh</v>
          </cell>
          <cell r="H157" t="str">
            <v>Traû tieàn haøng ñieän maùy</v>
          </cell>
          <cell r="I157">
            <v>53491000</v>
          </cell>
        </row>
        <row r="158">
          <cell r="A158">
            <v>6</v>
          </cell>
          <cell r="B158">
            <v>37806</v>
          </cell>
          <cell r="C158">
            <v>14</v>
          </cell>
          <cell r="D158" t="str">
            <v>Coâng Ty Theùp Mieàn Nam</v>
          </cell>
          <cell r="E158" t="str">
            <v>710A.01611</v>
          </cell>
          <cell r="F158" t="str">
            <v>Coâng Thöông CN I</v>
          </cell>
          <cell r="G158" t="str">
            <v>Hoà Chí Minh</v>
          </cell>
          <cell r="H158" t="str">
            <v>Traû tieàn mua haøng cho CN Theùp Mieàn Nam taïi Caàn Thô</v>
          </cell>
          <cell r="I158">
            <v>421457505</v>
          </cell>
        </row>
        <row r="159">
          <cell r="A159">
            <v>7</v>
          </cell>
          <cell r="B159">
            <v>37806</v>
          </cell>
          <cell r="C159">
            <v>4</v>
          </cell>
          <cell r="D159" t="str">
            <v>Cty TMKT &amp; Ñaàu Tö PETEC</v>
          </cell>
          <cell r="E159" t="str">
            <v>710A.09566</v>
          </cell>
          <cell r="F159" t="str">
            <v>Sôû Giao Dòch II  CTVN</v>
          </cell>
          <cell r="G159" t="str">
            <v>Hoà Chí Minh</v>
          </cell>
          <cell r="H159" t="str">
            <v>Traû tieàn mua xaêng daàu</v>
          </cell>
          <cell r="I159">
            <v>590000000</v>
          </cell>
        </row>
        <row r="160">
          <cell r="A160">
            <v>8</v>
          </cell>
          <cell r="B160">
            <v>37806</v>
          </cell>
          <cell r="C160">
            <v>73</v>
          </cell>
          <cell r="D160" t="str">
            <v>Cty. TNHH SX.TM.HMP Myõ Haûo</v>
          </cell>
          <cell r="E160" t="str">
            <v>007.100.002.4148</v>
          </cell>
          <cell r="F160" t="str">
            <v>Ngoaïi Thöông</v>
          </cell>
          <cell r="G160" t="str">
            <v>Hoà Chí Minh</v>
          </cell>
          <cell r="H160" t="str">
            <v>Traû tieàn mua nöôùc röûa cheùn(TT.Baïc Lieâu)</v>
          </cell>
          <cell r="I160">
            <v>31384500</v>
          </cell>
        </row>
        <row r="161">
          <cell r="A161">
            <v>9</v>
          </cell>
          <cell r="B161">
            <v>37806</v>
          </cell>
          <cell r="C161">
            <v>85</v>
          </cell>
          <cell r="D161" t="str">
            <v>CTy TNHH TM Minh Tuøng</v>
          </cell>
          <cell r="E161" t="str">
            <v>710A.04024</v>
          </cell>
          <cell r="F161" t="str">
            <v>Sôû Giao Dòch II CTVN</v>
          </cell>
          <cell r="G161" t="str">
            <v>Hoà Chí Minh</v>
          </cell>
          <cell r="H161" t="str">
            <v>Traû tieàn haøng ñieän maùy</v>
          </cell>
          <cell r="I161">
            <v>53491000</v>
          </cell>
        </row>
        <row r="162">
          <cell r="A162">
            <v>3</v>
          </cell>
          <cell r="B162">
            <v>37809</v>
          </cell>
          <cell r="C162">
            <v>73</v>
          </cell>
          <cell r="D162" t="str">
            <v>Cty. TNHH SX.TM.HMP Myõ Haûo</v>
          </cell>
          <cell r="E162" t="str">
            <v>007.100.002.4148</v>
          </cell>
          <cell r="F162" t="str">
            <v>Ngoaïi Thöông</v>
          </cell>
          <cell r="G162" t="str">
            <v>Hoà Chí Minh</v>
          </cell>
          <cell r="H162" t="str">
            <v>Traû tieàn mua nöôùc röûa cheùn(TT.Baïc Lieâu)</v>
          </cell>
          <cell r="I162">
            <v>66415736</v>
          </cell>
        </row>
        <row r="163">
          <cell r="A163">
            <v>4</v>
          </cell>
          <cell r="B163">
            <v>37810</v>
          </cell>
          <cell r="C163">
            <v>25</v>
          </cell>
          <cell r="D163" t="str">
            <v xml:space="preserve"> Thu Baûo Hieåm Xaõ Hoäi Tænh Baïc Lieâu</v>
          </cell>
          <cell r="E163" t="str">
            <v>421401.12</v>
          </cell>
          <cell r="F163" t="str">
            <v>NN &amp; P/T N/Thoân</v>
          </cell>
          <cell r="G163" t="str">
            <v>Baïc Lieâu</v>
          </cell>
          <cell r="H163" t="str">
            <v>Chuyeån tröôùc tieàn BHXH caáp theû BHYT</v>
          </cell>
          <cell r="I163">
            <v>9000000</v>
          </cell>
        </row>
        <row r="164">
          <cell r="A164">
            <v>5</v>
          </cell>
          <cell r="B164">
            <v>37810</v>
          </cell>
          <cell r="C164">
            <v>93</v>
          </cell>
          <cell r="D164" t="str">
            <v>Cty Coå Phaàn Giaáy Vieãn Ñoâng</v>
          </cell>
          <cell r="E164" t="str">
            <v>710A.04479</v>
          </cell>
          <cell r="F164" t="str">
            <v>Coâng Thöông CN 12</v>
          </cell>
          <cell r="G164" t="str">
            <v>Hoà Chí Minh</v>
          </cell>
          <cell r="H164" t="str">
            <v>Traû tieàn mua giaáy vieãn ñoâng</v>
          </cell>
          <cell r="I164">
            <v>10232046</v>
          </cell>
        </row>
        <row r="165">
          <cell r="A165">
            <v>6</v>
          </cell>
          <cell r="B165">
            <v>37810</v>
          </cell>
          <cell r="C165">
            <v>31</v>
          </cell>
          <cell r="D165" t="str">
            <v>Cty Daàu Aên Golden Hope - Nhaø Beø</v>
          </cell>
          <cell r="E165" t="str">
            <v>710A.06902</v>
          </cell>
          <cell r="F165" t="str">
            <v>Sôû Giao Dòch II CTVN</v>
          </cell>
          <cell r="G165" t="str">
            <v>Hoà Chí Minh</v>
          </cell>
          <cell r="H165" t="str">
            <v>Traû tieàn daàu aên  (TT.TN.BL)</v>
          </cell>
          <cell r="I165">
            <v>170796560</v>
          </cell>
        </row>
        <row r="166">
          <cell r="A166">
            <v>10</v>
          </cell>
          <cell r="B166">
            <v>37810</v>
          </cell>
          <cell r="C166">
            <v>8</v>
          </cell>
          <cell r="D166" t="str">
            <v>Cty Xi Maêng Haø Tieân II</v>
          </cell>
          <cell r="E166" t="str">
            <v>710A.00091</v>
          </cell>
          <cell r="F166" t="str">
            <v>Coâng Thöông</v>
          </cell>
          <cell r="G166" t="str">
            <v>Kieân Giang</v>
          </cell>
          <cell r="H166" t="str">
            <v>Traû tieàn mua xi maêng 200taán</v>
          </cell>
          <cell r="I166">
            <v>160160000</v>
          </cell>
        </row>
        <row r="167">
          <cell r="A167">
            <v>11</v>
          </cell>
          <cell r="B167">
            <v>37810</v>
          </cell>
          <cell r="C167">
            <v>5</v>
          </cell>
          <cell r="D167" t="str">
            <v>Cty TNHH TMaïi Thaønh Long</v>
          </cell>
          <cell r="E167" t="str">
            <v>710A.00817</v>
          </cell>
          <cell r="F167" t="str">
            <v>Coâng Thöong CN6</v>
          </cell>
          <cell r="G167" t="str">
            <v>Hoà Chí Minh</v>
          </cell>
          <cell r="H167" t="str">
            <v>Traû tieàn mua boät ngoït</v>
          </cell>
          <cell r="I167">
            <v>517163103</v>
          </cell>
        </row>
        <row r="168">
          <cell r="A168">
            <v>12</v>
          </cell>
          <cell r="B168">
            <v>37811</v>
          </cell>
          <cell r="C168">
            <v>44</v>
          </cell>
          <cell r="D168" t="str">
            <v>CTy Ñieän Baùo Ñieän Thoaïi Baïc Lieâu</v>
          </cell>
          <cell r="E168" t="str">
            <v>710A.00074</v>
          </cell>
          <cell r="F168" t="str">
            <v xml:space="preserve">Coâng Thöông </v>
          </cell>
          <cell r="G168" t="str">
            <v>Baïc Lieâu</v>
          </cell>
          <cell r="H168" t="str">
            <v>Tieàn ñieän thoaïi thaùng 6/2003</v>
          </cell>
          <cell r="I168">
            <v>9471776</v>
          </cell>
        </row>
        <row r="169">
          <cell r="A169">
            <v>13</v>
          </cell>
          <cell r="B169">
            <v>37811</v>
          </cell>
          <cell r="C169">
            <v>73</v>
          </cell>
          <cell r="D169" t="str">
            <v>Cty. TNHH SX.TM.HMP Myõ Haûo</v>
          </cell>
          <cell r="E169" t="str">
            <v>007.100.002.4148</v>
          </cell>
          <cell r="F169" t="str">
            <v>Ngoaïi Thöông</v>
          </cell>
          <cell r="G169" t="str">
            <v>Hoà Chí Minh</v>
          </cell>
          <cell r="H169" t="str">
            <v>Traû tieàn mua nöôùc röûa cheùn(TT.Baïc Lieâu)</v>
          </cell>
          <cell r="I169">
            <v>32955078</v>
          </cell>
        </row>
        <row r="170">
          <cell r="A170">
            <v>14</v>
          </cell>
          <cell r="B170">
            <v>37811</v>
          </cell>
          <cell r="C170">
            <v>68</v>
          </cell>
          <cell r="D170" t="str">
            <v>Nhaø Maùy Daàu Töôøng An</v>
          </cell>
          <cell r="E170" t="str">
            <v>710A.00085</v>
          </cell>
          <cell r="F170" t="str">
            <v>Sôû Giao Dòch II CTVN</v>
          </cell>
          <cell r="G170" t="str">
            <v>Hoà Chí Minh</v>
          </cell>
          <cell r="H170" t="str">
            <v>Traû tieàn daàu aên Töôøng An</v>
          </cell>
          <cell r="I170">
            <v>11709500</v>
          </cell>
        </row>
        <row r="171">
          <cell r="A171">
            <v>15</v>
          </cell>
          <cell r="B171">
            <v>37811</v>
          </cell>
          <cell r="C171">
            <v>31</v>
          </cell>
          <cell r="D171" t="str">
            <v>Cty Daàu Aên Golden Hope - Nhaø Beø</v>
          </cell>
          <cell r="E171" t="str">
            <v>710A.06902</v>
          </cell>
          <cell r="F171" t="str">
            <v>Sôû Giao Dòch II CTVN</v>
          </cell>
          <cell r="G171" t="str">
            <v>Hoà Chí Minh</v>
          </cell>
          <cell r="H171" t="str">
            <v>Traû tieàn daàu aên  (TT.TN.CM)</v>
          </cell>
          <cell r="I171">
            <v>80990008</v>
          </cell>
        </row>
        <row r="172">
          <cell r="A172">
            <v>16</v>
          </cell>
          <cell r="B172">
            <v>37812</v>
          </cell>
          <cell r="C172">
            <v>31</v>
          </cell>
          <cell r="D172" t="str">
            <v>Cty Daàu Aên Golden Hope - Nhaø Beø</v>
          </cell>
          <cell r="E172" t="str">
            <v>710A.06902</v>
          </cell>
          <cell r="F172" t="str">
            <v>Sôû Giao Dòch II CTVN</v>
          </cell>
          <cell r="G172" t="str">
            <v>Hoà Chí Minh</v>
          </cell>
          <cell r="H172" t="str">
            <v>Traû tieàn daàu aên  (TT.TN.CM)</v>
          </cell>
          <cell r="I172">
            <v>65932366</v>
          </cell>
        </row>
        <row r="173">
          <cell r="A173">
            <v>17</v>
          </cell>
          <cell r="B173">
            <v>37812</v>
          </cell>
          <cell r="C173">
            <v>73</v>
          </cell>
          <cell r="D173" t="str">
            <v>Cty. TNHH SX.TM.HMP Myõ Haûo</v>
          </cell>
          <cell r="E173" t="str">
            <v>007.100.002.4148</v>
          </cell>
          <cell r="F173" t="str">
            <v>Ngoaïi Thöông</v>
          </cell>
          <cell r="G173" t="str">
            <v>Hoà Chí Minh</v>
          </cell>
          <cell r="H173" t="str">
            <v>Traû tieàn mua nöôùc röûa cheùn(TT.Baïc Lieâu)</v>
          </cell>
          <cell r="I173">
            <v>44875548</v>
          </cell>
        </row>
        <row r="174">
          <cell r="A174">
            <v>18</v>
          </cell>
          <cell r="B174">
            <v>37813</v>
          </cell>
          <cell r="C174">
            <v>93</v>
          </cell>
          <cell r="D174" t="str">
            <v>Cty Coå Phaàn Giaáy Vieãn Ñoâng</v>
          </cell>
          <cell r="E174" t="str">
            <v>710A.04479</v>
          </cell>
          <cell r="F174" t="str">
            <v>Coâng Thöông CN 12</v>
          </cell>
          <cell r="G174" t="str">
            <v>Hoà Chí Minh</v>
          </cell>
          <cell r="H174" t="str">
            <v>Traû tieàn mua giaáy vieãn ñoâng</v>
          </cell>
          <cell r="I174">
            <v>11273460</v>
          </cell>
        </row>
        <row r="175">
          <cell r="A175">
            <v>19</v>
          </cell>
          <cell r="B175">
            <v>37813</v>
          </cell>
          <cell r="C175">
            <v>68</v>
          </cell>
          <cell r="D175" t="str">
            <v>Nhaø Maùy Daàu Töôøng An</v>
          </cell>
          <cell r="E175" t="str">
            <v>710A.00085</v>
          </cell>
          <cell r="F175" t="str">
            <v>Sôû Giao Dòch II CTVN</v>
          </cell>
          <cell r="G175" t="str">
            <v>Hoà Chí Minh</v>
          </cell>
          <cell r="H175" t="str">
            <v>Traû tieàn daàu aên Töôøng An</v>
          </cell>
          <cell r="I175">
            <v>21709500</v>
          </cell>
        </row>
        <row r="176">
          <cell r="A176">
            <v>7</v>
          </cell>
          <cell r="B176">
            <v>37813</v>
          </cell>
          <cell r="C176">
            <v>8</v>
          </cell>
          <cell r="D176" t="str">
            <v>Cty Xi Maêng Haø Tieân II</v>
          </cell>
          <cell r="E176" t="str">
            <v>710A.00091</v>
          </cell>
          <cell r="F176" t="str">
            <v>Coâng Thöông</v>
          </cell>
          <cell r="G176" t="str">
            <v>Kieân Giang</v>
          </cell>
          <cell r="H176" t="str">
            <v>Traû tieàn mua xi maêng 200taán</v>
          </cell>
          <cell r="I176">
            <v>160160000</v>
          </cell>
        </row>
        <row r="177">
          <cell r="A177">
            <v>8</v>
          </cell>
          <cell r="B177">
            <v>37813</v>
          </cell>
          <cell r="C177">
            <v>41</v>
          </cell>
          <cell r="D177" t="str">
            <v>Cty Xi Maêng Nghi Sôn</v>
          </cell>
          <cell r="E177" t="str">
            <v>710A.02772</v>
          </cell>
          <cell r="F177" t="str">
            <v>Coâng Thöông CN 9</v>
          </cell>
          <cell r="G177" t="str">
            <v>Hoà Chí Minh</v>
          </cell>
          <cell r="H177" t="str">
            <v>Traû tieàn mua xi maêng 300taán</v>
          </cell>
          <cell r="I177">
            <v>246000000</v>
          </cell>
        </row>
        <row r="178">
          <cell r="A178">
            <v>20</v>
          </cell>
          <cell r="B178">
            <v>37813</v>
          </cell>
          <cell r="C178">
            <v>28</v>
          </cell>
          <cell r="D178" t="str">
            <v>Chi Nhaùnh Cty CP Söõa VN Taïi Caàn Thô</v>
          </cell>
          <cell r="E178" t="str">
            <v>7301.0479K</v>
          </cell>
          <cell r="F178" t="str">
            <v>Ñaàu Tö &amp; Phaùt Trieån</v>
          </cell>
          <cell r="G178" t="str">
            <v>Caàn Thô</v>
          </cell>
          <cell r="H178" t="str">
            <v>Traû tieàn mua söõa caùc loaïi</v>
          </cell>
          <cell r="I178">
            <v>452010920</v>
          </cell>
        </row>
        <row r="179">
          <cell r="A179">
            <v>9</v>
          </cell>
          <cell r="B179">
            <v>37813</v>
          </cell>
          <cell r="C179">
            <v>4</v>
          </cell>
          <cell r="D179" t="str">
            <v>Cty TMKT &amp; Ñaàu Tö PETEC</v>
          </cell>
          <cell r="E179" t="str">
            <v>710A.09566</v>
          </cell>
          <cell r="F179" t="str">
            <v>Sôû Giao Dòch II  CTVN</v>
          </cell>
          <cell r="G179" t="str">
            <v>Hoà Chí Minh</v>
          </cell>
          <cell r="H179" t="str">
            <v>Traû tieàn mua xaêng daàu</v>
          </cell>
          <cell r="I179">
            <v>2000000000</v>
          </cell>
        </row>
        <row r="180">
          <cell r="A180">
            <v>10</v>
          </cell>
          <cell r="B180">
            <v>37817</v>
          </cell>
          <cell r="C180">
            <v>14</v>
          </cell>
          <cell r="D180" t="str">
            <v>Coâng Ty Theùp Mieàn Nam</v>
          </cell>
          <cell r="E180" t="str">
            <v>710A.01611</v>
          </cell>
          <cell r="F180" t="str">
            <v>Coâng Thöông CN I</v>
          </cell>
          <cell r="G180" t="str">
            <v>Hoà Chí Minh</v>
          </cell>
          <cell r="H180" t="str">
            <v>Traû tieàn mua haøng cho CN Theùp Mieàn Nam taïi Caàn Thô</v>
          </cell>
          <cell r="I180">
            <v>370090319</v>
          </cell>
        </row>
        <row r="181">
          <cell r="A181">
            <v>21</v>
          </cell>
          <cell r="B181">
            <v>37817</v>
          </cell>
          <cell r="C181">
            <v>28</v>
          </cell>
          <cell r="D181" t="str">
            <v>Chi Nhaùnh Cty CP Söõa VN Taïi Caàn Thô</v>
          </cell>
          <cell r="E181" t="str">
            <v>7301.0479K</v>
          </cell>
          <cell r="F181" t="str">
            <v>Ñaàu Tö &amp; Phaùt Trieån</v>
          </cell>
          <cell r="G181" t="str">
            <v>Caàn Thô</v>
          </cell>
          <cell r="H181" t="str">
            <v>Traû tieàn mua söõa caùc loaïi</v>
          </cell>
          <cell r="I181">
            <v>286903465</v>
          </cell>
        </row>
        <row r="182">
          <cell r="A182">
            <v>22</v>
          </cell>
          <cell r="B182">
            <v>37817</v>
          </cell>
          <cell r="C182">
            <v>27</v>
          </cell>
          <cell r="D182" t="str">
            <v>Cty TNHH Quoác Teá Nagarjuna</v>
          </cell>
          <cell r="E182" t="str">
            <v>3586.1</v>
          </cell>
          <cell r="F182" t="str">
            <v>INDOVINA</v>
          </cell>
          <cell r="G182" t="str">
            <v>Hoà Chí Minh</v>
          </cell>
          <cell r="H182" t="str">
            <v>Traû tieàn mua ñöôøng</v>
          </cell>
          <cell r="I182">
            <v>27650000</v>
          </cell>
        </row>
        <row r="183">
          <cell r="A183">
            <v>22</v>
          </cell>
          <cell r="B183">
            <v>37817</v>
          </cell>
          <cell r="C183">
            <v>93</v>
          </cell>
          <cell r="D183" t="str">
            <v>Cty Coå Phaàn Giaáy Vieãn Ñoâng</v>
          </cell>
          <cell r="E183" t="str">
            <v>710A.04479</v>
          </cell>
          <cell r="F183" t="str">
            <v>Coâng Thöông CN 12</v>
          </cell>
          <cell r="G183" t="str">
            <v>Hoà Chí Minh</v>
          </cell>
          <cell r="H183" t="str">
            <v>Traû tieàn mua giaáy vieãn ñoâng</v>
          </cell>
          <cell r="I183">
            <v>11273460</v>
          </cell>
        </row>
        <row r="184">
          <cell r="A184">
            <v>23</v>
          </cell>
          <cell r="B184">
            <v>37817</v>
          </cell>
          <cell r="C184">
            <v>31</v>
          </cell>
          <cell r="D184" t="str">
            <v>Cty Daàu Aên Golden Hope - Nhaø Beø</v>
          </cell>
          <cell r="E184" t="str">
            <v>710A.06902</v>
          </cell>
          <cell r="F184" t="str">
            <v>Sôû Giao Dòch II CTVN</v>
          </cell>
          <cell r="G184" t="str">
            <v>Hoà Chí Minh</v>
          </cell>
          <cell r="H184" t="str">
            <v>Traû tieàn daàu aên  (TT.TN.BL)</v>
          </cell>
          <cell r="I184">
            <v>81982653</v>
          </cell>
        </row>
        <row r="185">
          <cell r="A185">
            <v>24</v>
          </cell>
          <cell r="B185">
            <v>37817</v>
          </cell>
          <cell r="C185">
            <v>73</v>
          </cell>
          <cell r="D185" t="str">
            <v>Cty. TNHH SX.TM.HMP Myõ Haûo</v>
          </cell>
          <cell r="E185" t="str">
            <v>007.100.002.4148</v>
          </cell>
          <cell r="F185" t="str">
            <v>Ngoaïi Thöông</v>
          </cell>
          <cell r="G185" t="str">
            <v>Hoà Chí Minh</v>
          </cell>
          <cell r="H185" t="str">
            <v>Traû tieàn mua nöôùc röûa cheùn(TT.Baïc Lieâu)</v>
          </cell>
          <cell r="I185">
            <v>30833510</v>
          </cell>
        </row>
        <row r="186">
          <cell r="A186">
            <v>25</v>
          </cell>
          <cell r="B186">
            <v>37817</v>
          </cell>
          <cell r="C186">
            <v>77</v>
          </cell>
          <cell r="D186" t="str">
            <v>Cty Ñieän &amp; Ñieän Töû SAMSUNG VINA</v>
          </cell>
          <cell r="E186" t="str">
            <v>710A.01109</v>
          </cell>
          <cell r="F186" t="str">
            <v>Coâng Thöông CN 4</v>
          </cell>
          <cell r="G186" t="str">
            <v>Hoà Chí Minh</v>
          </cell>
          <cell r="H186" t="str">
            <v>Traû tieàn mua ñieän töû</v>
          </cell>
          <cell r="I186">
            <v>55350000</v>
          </cell>
        </row>
        <row r="187">
          <cell r="A187">
            <v>26</v>
          </cell>
          <cell r="B187">
            <v>37817</v>
          </cell>
          <cell r="C187">
            <v>94</v>
          </cell>
          <cell r="D187" t="str">
            <v>CTy TNHH SX Taân AÙ Chaâu</v>
          </cell>
          <cell r="E187" t="str">
            <v>710A.01969</v>
          </cell>
          <cell r="F187" t="str">
            <v>Coâng Thöông CN 9</v>
          </cell>
          <cell r="G187" t="str">
            <v>Hoà Chí Minh</v>
          </cell>
          <cell r="H187" t="str">
            <v>Traû tieàn mua chaùo Bình Tieân</v>
          </cell>
          <cell r="I187">
            <v>11849600</v>
          </cell>
        </row>
        <row r="188">
          <cell r="A188">
            <v>11</v>
          </cell>
          <cell r="B188">
            <v>37817</v>
          </cell>
          <cell r="C188">
            <v>9</v>
          </cell>
          <cell r="D188" t="str">
            <v>Castrol Vieät Nam Ltd</v>
          </cell>
          <cell r="E188" t="str">
            <v>007.1.00.002804.1</v>
          </cell>
          <cell r="F188" t="str">
            <v>Ngoaïi Thöông</v>
          </cell>
          <cell r="G188" t="str">
            <v>Hoà Chí Minh</v>
          </cell>
          <cell r="H188" t="str">
            <v>Traû tieàn mua nhôùt</v>
          </cell>
          <cell r="I188">
            <v>139167841</v>
          </cell>
        </row>
        <row r="189">
          <cell r="A189">
            <v>27</v>
          </cell>
          <cell r="B189">
            <v>37817</v>
          </cell>
          <cell r="C189">
            <v>73</v>
          </cell>
          <cell r="D189" t="str">
            <v>Cty. TNHH SX.TM.HMP Myõ Haûo</v>
          </cell>
          <cell r="E189" t="str">
            <v>007.100.002.4148</v>
          </cell>
          <cell r="F189" t="str">
            <v>Ngoaïi Thöông</v>
          </cell>
          <cell r="G189" t="str">
            <v>Hoà Chí Minh</v>
          </cell>
          <cell r="H189" t="str">
            <v>Traû tieàn mua nöôùc röûa cheùn(TT.Baïc Lieâu)</v>
          </cell>
          <cell r="I189">
            <v>31923817</v>
          </cell>
        </row>
        <row r="190">
          <cell r="A190">
            <v>28</v>
          </cell>
          <cell r="B190">
            <v>37818</v>
          </cell>
          <cell r="C190">
            <v>27</v>
          </cell>
          <cell r="D190" t="str">
            <v>Cty TNHH Quoác Teá Nagarjuna</v>
          </cell>
          <cell r="E190" t="str">
            <v>3586.1</v>
          </cell>
          <cell r="F190" t="str">
            <v>INDOVINA</v>
          </cell>
          <cell r="G190" t="str">
            <v>Hoà Chí Minh</v>
          </cell>
          <cell r="H190" t="str">
            <v>Traû tieàn mua ñöôøng</v>
          </cell>
          <cell r="I190">
            <v>27650000</v>
          </cell>
        </row>
        <row r="191">
          <cell r="A191">
            <v>29</v>
          </cell>
          <cell r="B191">
            <v>37818</v>
          </cell>
          <cell r="C191">
            <v>90</v>
          </cell>
          <cell r="D191" t="str">
            <v>CN CTy. CP Ñöôøng Bieân Hoøa taïi Caàn Thô</v>
          </cell>
          <cell r="E191" t="str">
            <v>710A.80253</v>
          </cell>
          <cell r="F191" t="str">
            <v>Coâng Thöông</v>
          </cell>
          <cell r="G191" t="str">
            <v>Caàn Thô</v>
          </cell>
          <cell r="H191" t="str">
            <v>Traû tieàn mua ñöôøng</v>
          </cell>
          <cell r="I191">
            <v>10241000</v>
          </cell>
        </row>
        <row r="192">
          <cell r="A192">
            <v>12</v>
          </cell>
          <cell r="B192">
            <v>37818</v>
          </cell>
          <cell r="C192">
            <v>5</v>
          </cell>
          <cell r="D192" t="str">
            <v>Cty TNHH TMaïi Thaønh Long</v>
          </cell>
          <cell r="E192" t="str">
            <v>710A.00817</v>
          </cell>
          <cell r="F192" t="str">
            <v>Coâng Thöong CN6</v>
          </cell>
          <cell r="G192" t="str">
            <v>Hoà Chí Minh</v>
          </cell>
          <cell r="H192" t="str">
            <v>Traû tieàn mua boät ngoït</v>
          </cell>
          <cell r="I192">
            <v>264384099</v>
          </cell>
        </row>
        <row r="193">
          <cell r="A193">
            <v>30</v>
          </cell>
          <cell r="B193">
            <v>37818</v>
          </cell>
          <cell r="C193">
            <v>31</v>
          </cell>
          <cell r="D193" t="str">
            <v>Cty Daàu Aên Golden Hope - Nhaø Beø</v>
          </cell>
          <cell r="E193" t="str">
            <v>710A.06902</v>
          </cell>
          <cell r="F193" t="str">
            <v>Sôû Giao Dòch II CTVN</v>
          </cell>
          <cell r="G193" t="str">
            <v>Hoà Chí Minh</v>
          </cell>
          <cell r="H193" t="str">
            <v>Traû tieàn daàu aên  (TT.TN.BL)</v>
          </cell>
          <cell r="I193">
            <v>58080701</v>
          </cell>
        </row>
        <row r="194">
          <cell r="A194">
            <v>31</v>
          </cell>
          <cell r="B194">
            <v>37818</v>
          </cell>
          <cell r="C194">
            <v>62</v>
          </cell>
          <cell r="D194" t="str">
            <v>CTy Coå Phaàn Cô Khí Tænh Soùc Traêng</v>
          </cell>
          <cell r="E194" t="str">
            <v>7301.1336</v>
          </cell>
          <cell r="F194" t="str">
            <v>Ñaàu Tö vaø Phaùt Trieån</v>
          </cell>
          <cell r="G194" t="str">
            <v>Soùc Traêng</v>
          </cell>
          <cell r="H194" t="str">
            <v>Traû tieàn mua boàn theo bieân baûn thanh lyù ngaøy 14/7/2003</v>
          </cell>
          <cell r="I194">
            <v>11970000</v>
          </cell>
        </row>
        <row r="195">
          <cell r="A195">
            <v>13</v>
          </cell>
          <cell r="B195">
            <v>37819</v>
          </cell>
          <cell r="C195">
            <v>3</v>
          </cell>
          <cell r="D195" t="str">
            <v>Cty Coå Phaàn Boät Giaët Lix</v>
          </cell>
          <cell r="E195" t="str">
            <v>710A.01440</v>
          </cell>
          <cell r="F195" t="str">
            <v>Coâng Thöông CN 14</v>
          </cell>
          <cell r="G195" t="str">
            <v>Hoà Chí Minh</v>
          </cell>
          <cell r="H195" t="str">
            <v>Traû tieàn mua boät giaët</v>
          </cell>
          <cell r="I195">
            <v>300000000</v>
          </cell>
        </row>
        <row r="196">
          <cell r="A196">
            <v>14</v>
          </cell>
          <cell r="B196">
            <v>37819</v>
          </cell>
          <cell r="C196">
            <v>17</v>
          </cell>
          <cell r="D196" t="str">
            <v>Cty Daàu Khí -TP/HCM (Saøi Goøn Petro)</v>
          </cell>
          <cell r="E196" t="str">
            <v>007.1.00.000661.6</v>
          </cell>
          <cell r="F196" t="str">
            <v>Ngoaïi Thöông</v>
          </cell>
          <cell r="G196" t="str">
            <v>Hoà Chí Minh</v>
          </cell>
          <cell r="H196" t="str">
            <v>Traû tieàn mua xaêng daàu</v>
          </cell>
          <cell r="I196">
            <v>922000000</v>
          </cell>
        </row>
        <row r="197">
          <cell r="A197">
            <v>32</v>
          </cell>
          <cell r="B197">
            <v>37819</v>
          </cell>
          <cell r="C197">
            <v>73</v>
          </cell>
          <cell r="D197" t="str">
            <v>Cty. TNHH SX.TM.HMP Myõ Haûo</v>
          </cell>
          <cell r="E197" t="str">
            <v>007.100.002.4148</v>
          </cell>
          <cell r="F197" t="str">
            <v>Ngoaïi Thöông</v>
          </cell>
          <cell r="G197" t="str">
            <v>Hoà Chí Minh</v>
          </cell>
          <cell r="H197" t="str">
            <v>Traû tieàn mua nöôùc röûa cheùn</v>
          </cell>
          <cell r="I197">
            <v>63543540</v>
          </cell>
        </row>
        <row r="198">
          <cell r="A198">
            <v>15</v>
          </cell>
          <cell r="B198">
            <v>37820</v>
          </cell>
          <cell r="C198">
            <v>37</v>
          </cell>
          <cell r="D198" t="str">
            <v>Cty LD Daàu Khí Mekong (Petromekong)</v>
          </cell>
          <cell r="E198" t="str">
            <v>011100001700.1</v>
          </cell>
          <cell r="F198" t="str">
            <v>Ngoïai Thöông</v>
          </cell>
          <cell r="G198" t="str">
            <v>Caàn Thô</v>
          </cell>
          <cell r="H198" t="str">
            <v>Traû tieàn mua xaêng daàu</v>
          </cell>
          <cell r="I198">
            <v>1763200000</v>
          </cell>
        </row>
        <row r="199">
          <cell r="A199">
            <v>33</v>
          </cell>
          <cell r="B199">
            <v>37819</v>
          </cell>
          <cell r="C199">
            <v>31</v>
          </cell>
          <cell r="D199" t="str">
            <v>Cty Daàu Aên Golden Hope - Nhaø Beø</v>
          </cell>
          <cell r="E199" t="str">
            <v>710A.06902</v>
          </cell>
          <cell r="F199" t="str">
            <v>Sôû Giao Dòch II CTVN</v>
          </cell>
          <cell r="G199" t="str">
            <v>Hoà Chí Minh</v>
          </cell>
          <cell r="H199" t="str">
            <v>Traû tieàn daàu aên  (TT.TN.BL)</v>
          </cell>
          <cell r="I199">
            <v>81492338</v>
          </cell>
        </row>
        <row r="200">
          <cell r="A200">
            <v>16</v>
          </cell>
          <cell r="B200">
            <v>37820</v>
          </cell>
          <cell r="C200">
            <v>4</v>
          </cell>
          <cell r="D200" t="str">
            <v>Cty TMKT &amp; Ñaàu Tö PETEC</v>
          </cell>
          <cell r="E200" t="str">
            <v>710A.09566</v>
          </cell>
          <cell r="F200" t="str">
            <v>Sôû Giao Dòch II  CTVN</v>
          </cell>
          <cell r="G200" t="str">
            <v>Hoà Chí Minh</v>
          </cell>
          <cell r="H200" t="str">
            <v>Traû tieàn mua xaêng daàu</v>
          </cell>
          <cell r="I200">
            <v>466000000</v>
          </cell>
        </row>
        <row r="201">
          <cell r="A201">
            <v>34</v>
          </cell>
          <cell r="B201">
            <v>37820</v>
          </cell>
          <cell r="C201">
            <v>73</v>
          </cell>
          <cell r="D201" t="str">
            <v>Cty. TNHH SX.TM.HMP Myõ Haûo</v>
          </cell>
          <cell r="E201" t="str">
            <v>007.100.002.4148</v>
          </cell>
          <cell r="F201" t="str">
            <v>Ngoaïi Thöông</v>
          </cell>
          <cell r="G201" t="str">
            <v>Hoà Chí Minh</v>
          </cell>
          <cell r="H201" t="str">
            <v>Traû tieàn mua nöôùc röûa cheùn(TT.Baïc Lieâu:31.373.698ñ; TT.CMau: 31221790)</v>
          </cell>
          <cell r="I201">
            <v>62595488</v>
          </cell>
        </row>
        <row r="202">
          <cell r="A202">
            <v>17</v>
          </cell>
          <cell r="B202">
            <v>37820</v>
          </cell>
          <cell r="C202">
            <v>37</v>
          </cell>
          <cell r="D202" t="str">
            <v>Cty LD Daàu Khí Mekong (Petromekong)</v>
          </cell>
          <cell r="E202" t="str">
            <v>011100001700.1</v>
          </cell>
          <cell r="F202" t="str">
            <v>Ngoïai Thöông</v>
          </cell>
          <cell r="G202" t="str">
            <v>Caàn Thô</v>
          </cell>
          <cell r="H202" t="str">
            <v>Traû tieàn mua xaêng daàu</v>
          </cell>
          <cell r="I202">
            <v>3825000000</v>
          </cell>
        </row>
        <row r="203">
          <cell r="A203">
            <v>18</v>
          </cell>
          <cell r="B203">
            <v>37823</v>
          </cell>
          <cell r="C203">
            <v>8</v>
          </cell>
          <cell r="D203" t="str">
            <v>Cty Xi Maêng Haø Tieân II</v>
          </cell>
          <cell r="E203" t="str">
            <v>710A.00091</v>
          </cell>
          <cell r="F203" t="str">
            <v>Coâng Thöông</v>
          </cell>
          <cell r="G203" t="str">
            <v>Kieân Giang</v>
          </cell>
          <cell r="H203" t="str">
            <v>Traû tieàn mua xi maêng 200taán</v>
          </cell>
          <cell r="I203">
            <v>160160000</v>
          </cell>
        </row>
        <row r="204">
          <cell r="A204">
            <v>35</v>
          </cell>
          <cell r="B204">
            <v>37823</v>
          </cell>
          <cell r="C204">
            <v>31</v>
          </cell>
          <cell r="D204" t="str">
            <v>Cty Daàu Aên Golden Hope - Nhaø Beø</v>
          </cell>
          <cell r="E204" t="str">
            <v>710A.06902</v>
          </cell>
          <cell r="F204" t="str">
            <v>Sôû Giao Dòch II CTVN</v>
          </cell>
          <cell r="G204" t="str">
            <v>Hoà Chí Minh</v>
          </cell>
          <cell r="H204" t="str">
            <v>Traû tieàn daàu aên  (TT.TN.BL)</v>
          </cell>
          <cell r="I204">
            <v>38083441</v>
          </cell>
        </row>
        <row r="205">
          <cell r="A205">
            <v>36</v>
          </cell>
          <cell r="B205">
            <v>37823</v>
          </cell>
          <cell r="C205">
            <v>97</v>
          </cell>
          <cell r="D205" t="str">
            <v>Phoøng TMaïi vaø CNghieäp VN  CN taïi Caàn Thô</v>
          </cell>
          <cell r="E205" t="str">
            <v>011.100.0000.575</v>
          </cell>
          <cell r="F205" t="str">
            <v>Ngoaïi Thöông</v>
          </cell>
          <cell r="G205" t="str">
            <v>Caàn Thô</v>
          </cell>
          <cell r="H205" t="str">
            <v>Ñoùng goùp Hoäi phí hoäi vieân P. TM naêm 2003</v>
          </cell>
          <cell r="I205">
            <v>5000000</v>
          </cell>
        </row>
        <row r="206">
          <cell r="A206">
            <v>37</v>
          </cell>
          <cell r="B206">
            <v>37823</v>
          </cell>
          <cell r="C206">
            <v>22</v>
          </cell>
          <cell r="D206" t="str">
            <v>Cty Deät Long An</v>
          </cell>
          <cell r="E206" t="str">
            <v>710A.10001</v>
          </cell>
          <cell r="F206" t="str">
            <v>Coâng Thöông</v>
          </cell>
          <cell r="G206" t="str">
            <v>Long An</v>
          </cell>
          <cell r="H206" t="str">
            <v>Traû tieàn mua vaûi</v>
          </cell>
          <cell r="I206">
            <v>4828490</v>
          </cell>
        </row>
        <row r="207">
          <cell r="A207">
            <v>19</v>
          </cell>
          <cell r="B207">
            <v>37823</v>
          </cell>
          <cell r="C207">
            <v>10</v>
          </cell>
          <cell r="D207" t="str">
            <v>Cty TNHH Daàu Nhôùt vaø Hoùa Chaát VN</v>
          </cell>
          <cell r="E207" t="str">
            <v>001.004837.041</v>
          </cell>
          <cell r="F207" t="str">
            <v>Hoàng Kong&amp; Thöôïng Haûi</v>
          </cell>
          <cell r="G207" t="str">
            <v>Hoà Chí Minh</v>
          </cell>
          <cell r="H207" t="str">
            <v>Traû tieàn mua nhôùt</v>
          </cell>
          <cell r="I207">
            <v>250000000</v>
          </cell>
        </row>
        <row r="208">
          <cell r="A208">
            <v>20</v>
          </cell>
          <cell r="B208">
            <v>37824</v>
          </cell>
          <cell r="C208">
            <v>17</v>
          </cell>
          <cell r="D208" t="str">
            <v>Cty Daàu Khí -TP/HCM (Saøi Goøn Petro)</v>
          </cell>
          <cell r="E208" t="str">
            <v>007.1.00.000661.6</v>
          </cell>
          <cell r="F208" t="str">
            <v>Ngoaïi Thöông</v>
          </cell>
          <cell r="G208" t="str">
            <v>Hoà Chí Minh</v>
          </cell>
          <cell r="H208" t="str">
            <v>Traû tieàn mua xaêng daàu</v>
          </cell>
          <cell r="I208">
            <v>2000000000</v>
          </cell>
        </row>
        <row r="209">
          <cell r="A209">
            <v>21</v>
          </cell>
          <cell r="B209">
            <v>37824</v>
          </cell>
          <cell r="C209">
            <v>4</v>
          </cell>
          <cell r="D209" t="str">
            <v>Cty TMKT &amp; Ñaàu Tö PETEC</v>
          </cell>
          <cell r="E209" t="str">
            <v>710A.09566</v>
          </cell>
          <cell r="F209" t="str">
            <v>Sôû Giao Dòch II  CTVN</v>
          </cell>
          <cell r="G209" t="str">
            <v>Hoà Chí Minh</v>
          </cell>
          <cell r="H209" t="str">
            <v>Traû tieàn mua xaêng daàu</v>
          </cell>
          <cell r="I209">
            <v>1500000000</v>
          </cell>
        </row>
        <row r="210">
          <cell r="A210">
            <v>38</v>
          </cell>
          <cell r="B210">
            <v>37825</v>
          </cell>
          <cell r="C210">
            <v>95</v>
          </cell>
          <cell r="D210" t="str">
            <v>Cty Deät May Thaønh Coâng - CN MieànTaây</v>
          </cell>
          <cell r="E210" t="str">
            <v>73012209E</v>
          </cell>
          <cell r="F210" t="str">
            <v>Ñaàu Tö &amp; Phaùt Trieån</v>
          </cell>
          <cell r="G210" t="str">
            <v>Caàn Thô</v>
          </cell>
          <cell r="H210" t="str">
            <v>Traû tieàn vaûi + may maëc saún</v>
          </cell>
          <cell r="I210">
            <v>2123720</v>
          </cell>
        </row>
        <row r="211">
          <cell r="A211">
            <v>39</v>
          </cell>
          <cell r="B211">
            <v>37825</v>
          </cell>
          <cell r="C211">
            <v>66</v>
          </cell>
          <cell r="D211" t="str">
            <v>Cty UNI PRESIDENT</v>
          </cell>
          <cell r="E211" t="str">
            <v>30 98 208</v>
          </cell>
          <cell r="F211" t="str">
            <v>ANZ</v>
          </cell>
          <cell r="G211" t="str">
            <v>Hoà Chí Minh</v>
          </cell>
          <cell r="H211" t="str">
            <v>Traû tieàn mua mì Unif</v>
          </cell>
          <cell r="I211">
            <v>74684100</v>
          </cell>
        </row>
        <row r="212">
          <cell r="A212">
            <v>40</v>
          </cell>
          <cell r="B212">
            <v>37825</v>
          </cell>
          <cell r="C212">
            <v>73</v>
          </cell>
          <cell r="D212" t="str">
            <v>Cty. TNHH SX.TM.HMP Myõ Haûo</v>
          </cell>
          <cell r="E212" t="str">
            <v>007.100.002.4148</v>
          </cell>
          <cell r="F212" t="str">
            <v>Ngoaïi Thöông</v>
          </cell>
          <cell r="G212" t="str">
            <v>Hoà Chí Minh</v>
          </cell>
          <cell r="H212" t="str">
            <v>Traû tieàn mua nöôùc röûa cheùn(TT.Baïc Lieâu)</v>
          </cell>
          <cell r="I212">
            <v>26861405</v>
          </cell>
        </row>
        <row r="213">
          <cell r="A213">
            <v>41</v>
          </cell>
          <cell r="B213">
            <v>37826</v>
          </cell>
          <cell r="C213">
            <v>28</v>
          </cell>
          <cell r="D213" t="str">
            <v>Chi Nhaùnh Cty CP Söõa VN Taïi Caàn Thô</v>
          </cell>
          <cell r="E213" t="str">
            <v>7301.0479K</v>
          </cell>
          <cell r="F213" t="str">
            <v>Ñaàu Tö &amp; Phaùt Trieån</v>
          </cell>
          <cell r="G213" t="str">
            <v>Caàn Thô</v>
          </cell>
          <cell r="H213" t="str">
            <v>Traû tieàn mua söõa caùc loaïi</v>
          </cell>
          <cell r="I213">
            <v>411422902</v>
          </cell>
        </row>
        <row r="214">
          <cell r="A214">
            <v>22</v>
          </cell>
          <cell r="B214">
            <v>37826</v>
          </cell>
          <cell r="C214">
            <v>41</v>
          </cell>
          <cell r="D214" t="str">
            <v>Cty Xi Maêng Nghi Sôn</v>
          </cell>
          <cell r="E214" t="str">
            <v>710A.02772</v>
          </cell>
          <cell r="F214" t="str">
            <v>Coâng Thöông CN 9</v>
          </cell>
          <cell r="G214" t="str">
            <v>Hoà Chí Minh</v>
          </cell>
          <cell r="H214" t="str">
            <v>Traû tieàn mua xi maêng 300taán</v>
          </cell>
          <cell r="I214">
            <v>246000000</v>
          </cell>
        </row>
        <row r="215">
          <cell r="A215">
            <v>42</v>
          </cell>
          <cell r="B215">
            <v>37827</v>
          </cell>
          <cell r="C215">
            <v>31</v>
          </cell>
          <cell r="D215" t="str">
            <v>Cty Daàu Aên Golden Hope - Nhaø Beø</v>
          </cell>
          <cell r="E215" t="str">
            <v>710A.06902</v>
          </cell>
          <cell r="F215" t="str">
            <v>Sôû Giao Dòch II CTVN</v>
          </cell>
          <cell r="G215" t="str">
            <v>Hoà Chí Minh</v>
          </cell>
          <cell r="H215" t="str">
            <v>Traû tieàn daàu aên  (TT.TN.CM)</v>
          </cell>
          <cell r="I215">
            <v>91155121</v>
          </cell>
        </row>
        <row r="216">
          <cell r="A216">
            <v>43</v>
          </cell>
          <cell r="B216">
            <v>37827</v>
          </cell>
          <cell r="C216">
            <v>19</v>
          </cell>
          <cell r="D216" t="str">
            <v>Cty LD Khí Ñoát Saøi Goøn (Elf)</v>
          </cell>
          <cell r="E216" t="str">
            <v>100014851025745</v>
          </cell>
          <cell r="F216" t="str">
            <v>Eximbank</v>
          </cell>
          <cell r="G216" t="str">
            <v>Hoà Chí Minh</v>
          </cell>
          <cell r="H216" t="str">
            <v>Traû tieàn mua gas</v>
          </cell>
          <cell r="I216">
            <v>29107000</v>
          </cell>
        </row>
        <row r="217">
          <cell r="A217">
            <v>44</v>
          </cell>
          <cell r="B217">
            <v>37827</v>
          </cell>
          <cell r="C217">
            <v>83</v>
          </cell>
          <cell r="D217" t="str">
            <v>CTy TNHH TM TH Thuaän Taân</v>
          </cell>
          <cell r="E217" t="str">
            <v>007.100.110.1337</v>
          </cell>
          <cell r="F217" t="str">
            <v>Ngoaïi Thöông</v>
          </cell>
          <cell r="G217" t="str">
            <v>Hoà Chí Minh</v>
          </cell>
          <cell r="H217" t="str">
            <v>Traû tieàn muaTivi</v>
          </cell>
          <cell r="I217">
            <v>10707700</v>
          </cell>
        </row>
        <row r="218">
          <cell r="A218">
            <v>23</v>
          </cell>
          <cell r="B218">
            <v>37827</v>
          </cell>
          <cell r="C218">
            <v>5</v>
          </cell>
          <cell r="D218" t="str">
            <v>Cty TNHH TMaïi Thaønh Long</v>
          </cell>
          <cell r="E218" t="str">
            <v>710A.00817</v>
          </cell>
          <cell r="F218" t="str">
            <v>Coâng Thöong CN6</v>
          </cell>
          <cell r="G218" t="str">
            <v>Hoà Chí Minh</v>
          </cell>
          <cell r="H218" t="str">
            <v>Traû tieàn mua boät ngoït</v>
          </cell>
          <cell r="I218">
            <v>255948639</v>
          </cell>
        </row>
        <row r="219">
          <cell r="A219">
            <v>24</v>
          </cell>
          <cell r="B219">
            <v>37830</v>
          </cell>
          <cell r="C219">
            <v>8</v>
          </cell>
          <cell r="D219" t="str">
            <v>Cty Xi Maêng Haø Tieân II</v>
          </cell>
          <cell r="E219" t="str">
            <v>710A.00091</v>
          </cell>
          <cell r="F219" t="str">
            <v>Coâng Thöông</v>
          </cell>
          <cell r="G219" t="str">
            <v>Kieân Giang</v>
          </cell>
          <cell r="H219" t="str">
            <v>Traû tieàn mua xi maêng 200taán</v>
          </cell>
          <cell r="I219">
            <v>157190000</v>
          </cell>
        </row>
        <row r="220">
          <cell r="A220">
            <v>25</v>
          </cell>
          <cell r="B220">
            <v>37830</v>
          </cell>
          <cell r="C220">
            <v>36</v>
          </cell>
          <cell r="D220" t="str">
            <v>XN Xaêng Daàu Daàu Khí Vuõng Taøu</v>
          </cell>
          <cell r="E220" t="str">
            <v>710D.00343</v>
          </cell>
          <cell r="F220" t="str">
            <v>Coâng Thöông</v>
          </cell>
          <cell r="G220" t="str">
            <v>Baø Ròa-Vuõng Taøu</v>
          </cell>
          <cell r="H220" t="str">
            <v>Traû tieàn mua xaêng daàu</v>
          </cell>
          <cell r="I220">
            <v>1459200000</v>
          </cell>
        </row>
        <row r="221">
          <cell r="A221">
            <v>45</v>
          </cell>
          <cell r="B221">
            <v>37830</v>
          </cell>
          <cell r="C221">
            <v>68</v>
          </cell>
          <cell r="D221" t="str">
            <v>Nhaø Maùy Daàu Töôøng An</v>
          </cell>
          <cell r="E221" t="str">
            <v>710A.00085</v>
          </cell>
          <cell r="F221" t="str">
            <v>Sôû Giao Dòch II CTVN</v>
          </cell>
          <cell r="G221" t="str">
            <v>Hoà Chí Minh</v>
          </cell>
          <cell r="H221" t="str">
            <v>Traû tieàn mua daàu aên Töôøng An</v>
          </cell>
          <cell r="I221">
            <v>40000000</v>
          </cell>
        </row>
        <row r="222">
          <cell r="A222">
            <v>46</v>
          </cell>
          <cell r="B222">
            <v>37830</v>
          </cell>
          <cell r="C222">
            <v>73</v>
          </cell>
          <cell r="D222" t="str">
            <v>Cty. TNHH SX.TM.HMP Myõ Haûo</v>
          </cell>
          <cell r="E222" t="str">
            <v>007.100.002.4148</v>
          </cell>
          <cell r="F222" t="str">
            <v>Ngoaïi Thöông</v>
          </cell>
          <cell r="G222" t="str">
            <v>Hoà Chí Minh</v>
          </cell>
          <cell r="H222" t="str">
            <v>Traû tieàn mua nöôùc röûa cheùn(TT.Caø Mau)</v>
          </cell>
          <cell r="I222">
            <v>61679221</v>
          </cell>
        </row>
        <row r="223">
          <cell r="A223">
            <v>25</v>
          </cell>
          <cell r="B223">
            <v>37830</v>
          </cell>
          <cell r="C223">
            <v>36</v>
          </cell>
          <cell r="D223" t="str">
            <v>XN Xaêng Daàu Daàu Khí Vuõng Taøu</v>
          </cell>
          <cell r="E223" t="str">
            <v>710D.00343</v>
          </cell>
          <cell r="F223" t="str">
            <v>Coâng Thöông</v>
          </cell>
          <cell r="G223" t="str">
            <v>Baø Ròa-Vuõng Taøu</v>
          </cell>
          <cell r="H223" t="str">
            <v>Traû tieàn mua xaêng daàu</v>
          </cell>
          <cell r="I223">
            <v>1459200000</v>
          </cell>
        </row>
        <row r="224">
          <cell r="A224">
            <v>26</v>
          </cell>
          <cell r="B224">
            <v>37830</v>
          </cell>
          <cell r="C224">
            <v>1</v>
          </cell>
          <cell r="D224" t="str">
            <v>Nhaø Maùy Thuoác Laù Saøi Goøn</v>
          </cell>
          <cell r="E224" t="str">
            <v>710A.00105</v>
          </cell>
          <cell r="F224" t="str">
            <v>Sôû Giao Dòch II CTVN</v>
          </cell>
          <cell r="G224" t="str">
            <v>Hoà Chí Minh</v>
          </cell>
          <cell r="H224" t="str">
            <v>Traû tieàn mua thuoác laù</v>
          </cell>
          <cell r="I224">
            <v>215825000</v>
          </cell>
        </row>
        <row r="225">
          <cell r="A225">
            <v>47</v>
          </cell>
          <cell r="B225">
            <v>37830</v>
          </cell>
          <cell r="C225">
            <v>31</v>
          </cell>
          <cell r="D225" t="str">
            <v>Cty Daàu Aên Golden Hope - Nhaø Beø</v>
          </cell>
          <cell r="E225" t="str">
            <v>710A.06902</v>
          </cell>
          <cell r="F225" t="str">
            <v>Sôû Giao Dòch II CTVN</v>
          </cell>
          <cell r="G225" t="str">
            <v>Hoà Chí Minh</v>
          </cell>
          <cell r="H225" t="str">
            <v>Traû tieàn daàu aên  (TT.TN.CM)</v>
          </cell>
          <cell r="I225">
            <v>80314582</v>
          </cell>
        </row>
        <row r="226">
          <cell r="A226">
            <v>48</v>
          </cell>
          <cell r="B226">
            <v>37830</v>
          </cell>
          <cell r="C226">
            <v>9</v>
          </cell>
          <cell r="D226" t="str">
            <v>Castrol Vieät Nam Ltd</v>
          </cell>
          <cell r="E226" t="str">
            <v>007.1.00.002804.1</v>
          </cell>
          <cell r="F226" t="str">
            <v>Ngoaïi Thöông</v>
          </cell>
          <cell r="G226" t="str">
            <v>Hoà Chí Minh</v>
          </cell>
          <cell r="H226" t="str">
            <v>Traû tieàn mua nhôùt</v>
          </cell>
          <cell r="I226">
            <v>18779543</v>
          </cell>
        </row>
        <row r="227">
          <cell r="A227">
            <v>49</v>
          </cell>
          <cell r="B227">
            <v>37831</v>
          </cell>
          <cell r="C227">
            <v>73</v>
          </cell>
          <cell r="D227" t="str">
            <v>Cty. TNHH SX.TM.HMP Myõ Haûo</v>
          </cell>
          <cell r="E227" t="str">
            <v>007.100.002.4148</v>
          </cell>
          <cell r="F227" t="str">
            <v>Ngoaïi Thöông</v>
          </cell>
          <cell r="G227" t="str">
            <v>Hoà Chí Minh</v>
          </cell>
          <cell r="H227" t="str">
            <v>Traû tieàn mua nöôùc röûa cheùn(TT.Baïc Lieâu)</v>
          </cell>
          <cell r="I227">
            <v>38083435</v>
          </cell>
        </row>
        <row r="228">
          <cell r="A228">
            <v>50</v>
          </cell>
          <cell r="B228">
            <v>37831</v>
          </cell>
          <cell r="C228">
            <v>28</v>
          </cell>
          <cell r="D228" t="str">
            <v>Chi Nhaùnh Cty CP Söõa VN Taïi Caàn Thô</v>
          </cell>
          <cell r="E228" t="str">
            <v>7301.0479K</v>
          </cell>
          <cell r="F228" t="str">
            <v>Ñaàu Tö &amp; Phaùt Trieån</v>
          </cell>
          <cell r="G228" t="str">
            <v>Caàn Thô</v>
          </cell>
          <cell r="H228" t="str">
            <v>Traû tieàn mua söõa caùc loaïi</v>
          </cell>
          <cell r="I228">
            <v>282700477</v>
          </cell>
        </row>
        <row r="229">
          <cell r="A229">
            <v>27</v>
          </cell>
          <cell r="B229">
            <v>37831</v>
          </cell>
          <cell r="C229">
            <v>36</v>
          </cell>
          <cell r="D229" t="str">
            <v>XN Xaêng Daàu Daàu Khí Vuõng Taøu</v>
          </cell>
          <cell r="E229" t="str">
            <v>710D.00343</v>
          </cell>
          <cell r="F229" t="str">
            <v>Coâng Thöông</v>
          </cell>
          <cell r="G229" t="str">
            <v>Baø Ròa-Vuõng Taøu</v>
          </cell>
          <cell r="H229" t="str">
            <v>Traû tieàn mua xaêng daàu</v>
          </cell>
          <cell r="I229">
            <v>1920000000</v>
          </cell>
        </row>
        <row r="230">
          <cell r="A230">
            <v>28</v>
          </cell>
          <cell r="B230">
            <v>37831</v>
          </cell>
          <cell r="C230">
            <v>4</v>
          </cell>
          <cell r="D230" t="str">
            <v>Cty TMKT &amp; Ñaàu Tö PETEC</v>
          </cell>
          <cell r="E230" t="str">
            <v>710A.09566</v>
          </cell>
          <cell r="F230" t="str">
            <v>Sôû Giao Dòch II  CTVN</v>
          </cell>
          <cell r="G230" t="str">
            <v>Hoà Chí Minh</v>
          </cell>
          <cell r="H230" t="str">
            <v>Traû tieàn mua xaêng daàu</v>
          </cell>
          <cell r="I230">
            <v>3180000</v>
          </cell>
        </row>
        <row r="231">
          <cell r="A231">
            <v>27</v>
          </cell>
          <cell r="B231">
            <v>37831</v>
          </cell>
          <cell r="C231">
            <v>36</v>
          </cell>
          <cell r="D231" t="str">
            <v>XN Xaêng Daàu Daàu Khí Vuõng Taøu</v>
          </cell>
          <cell r="E231" t="str">
            <v>710D.00343</v>
          </cell>
          <cell r="F231" t="str">
            <v>Coâng Thöông</v>
          </cell>
          <cell r="G231" t="str">
            <v>Baø Ròa-Vuõng Taøu</v>
          </cell>
          <cell r="H231" t="str">
            <v>Traû tieàn mua xaêng daàu</v>
          </cell>
          <cell r="I231">
            <v>2468000000</v>
          </cell>
        </row>
        <row r="232">
          <cell r="A232">
            <v>29</v>
          </cell>
          <cell r="B232">
            <v>37832</v>
          </cell>
          <cell r="C232">
            <v>73</v>
          </cell>
          <cell r="D232" t="str">
            <v>Cty. TNHH SX.TM.HMP Myõ Haûo</v>
          </cell>
          <cell r="E232" t="str">
            <v>007.100.002.4148</v>
          </cell>
          <cell r="F232" t="str">
            <v>Ngoaïi Thöông</v>
          </cell>
          <cell r="G232" t="str">
            <v>Hoà Chí Minh</v>
          </cell>
          <cell r="H232" t="str">
            <v>Traû tieàn mua nöôùc röûa cheùn(TT.Baïc Lieâu)</v>
          </cell>
          <cell r="I232">
            <v>95927234</v>
          </cell>
        </row>
        <row r="233">
          <cell r="A233">
            <v>30</v>
          </cell>
          <cell r="B233">
            <v>37832</v>
          </cell>
          <cell r="C233">
            <v>27</v>
          </cell>
          <cell r="D233" t="str">
            <v>Cty TNHH Quoác Teá Nagarjuna</v>
          </cell>
          <cell r="E233" t="str">
            <v>3586.1</v>
          </cell>
          <cell r="F233" t="str">
            <v>INDOVINA</v>
          </cell>
          <cell r="G233" t="str">
            <v>Hoà Chí Minh</v>
          </cell>
          <cell r="H233" t="str">
            <v>Traû tieàn mua ñöôøng</v>
          </cell>
          <cell r="I233">
            <v>27650000</v>
          </cell>
        </row>
        <row r="234">
          <cell r="A234">
            <v>51</v>
          </cell>
          <cell r="B234">
            <v>37833</v>
          </cell>
          <cell r="C234">
            <v>76</v>
          </cell>
          <cell r="D234" t="str">
            <v>Cty Ñieän &amp; Ñieän Töû TCL Vieät Nam</v>
          </cell>
          <cell r="E234" t="str">
            <v>012.100.0020848</v>
          </cell>
          <cell r="F234" t="str">
            <v>Ngoaïi Thöông</v>
          </cell>
          <cell r="G234" t="str">
            <v>Ñoàng Nai</v>
          </cell>
          <cell r="H234" t="str">
            <v>Traû tieàn mua Tivi</v>
          </cell>
          <cell r="I234">
            <v>21750000</v>
          </cell>
        </row>
        <row r="235">
          <cell r="A235">
            <v>31</v>
          </cell>
          <cell r="B235">
            <v>37833</v>
          </cell>
          <cell r="C235">
            <v>21</v>
          </cell>
          <cell r="D235" t="str">
            <v>Cty Coå Phaàn Vaät Tö  Haäu Giang</v>
          </cell>
          <cell r="E235" t="str">
            <v>710A.00040</v>
          </cell>
          <cell r="F235" t="str">
            <v>Coâng Thöông</v>
          </cell>
          <cell r="G235" t="str">
            <v>Caàn Thô</v>
          </cell>
          <cell r="H235" t="str">
            <v>Traû tieàn mua gas</v>
          </cell>
          <cell r="I235">
            <v>65000000</v>
          </cell>
        </row>
        <row r="236">
          <cell r="A236">
            <v>52</v>
          </cell>
          <cell r="B236">
            <v>37833</v>
          </cell>
          <cell r="C236">
            <v>28</v>
          </cell>
          <cell r="D236" t="str">
            <v>Chi Nhaùnh Cty CP Söõa VN Taïi Caàn Thô</v>
          </cell>
          <cell r="E236" t="str">
            <v>7301.0479K</v>
          </cell>
          <cell r="F236" t="str">
            <v>Ñaàu Tö &amp; Phaùt Trieån</v>
          </cell>
          <cell r="G236" t="str">
            <v>Caàn Thô</v>
          </cell>
          <cell r="H236" t="str">
            <v>Traû tieàn mua söõa caùc loaïi</v>
          </cell>
          <cell r="I236">
            <v>181707383</v>
          </cell>
        </row>
        <row r="237">
          <cell r="A237">
            <v>1</v>
          </cell>
          <cell r="B237">
            <v>37834</v>
          </cell>
          <cell r="C237">
            <v>3</v>
          </cell>
          <cell r="D237" t="str">
            <v>Cty Coå Phaàn Boät Giaët Lix</v>
          </cell>
          <cell r="E237" t="str">
            <v>710A.01440</v>
          </cell>
          <cell r="F237" t="str">
            <v>Coâng Thöông CN 14</v>
          </cell>
          <cell r="G237" t="str">
            <v>Hoà Chí Minh</v>
          </cell>
          <cell r="H237" t="str">
            <v>Traû tieàn mua boät giaët</v>
          </cell>
          <cell r="I237">
            <v>200000000</v>
          </cell>
        </row>
        <row r="238">
          <cell r="A238">
            <v>2</v>
          </cell>
          <cell r="B238">
            <v>37837</v>
          </cell>
          <cell r="C238">
            <v>8</v>
          </cell>
          <cell r="D238" t="str">
            <v>Cty Xi Maêng Haø Tieân II</v>
          </cell>
          <cell r="E238" t="str">
            <v>710A.00091</v>
          </cell>
          <cell r="F238" t="str">
            <v>Coâng Thöông</v>
          </cell>
          <cell r="G238" t="str">
            <v>Kieân Giang</v>
          </cell>
          <cell r="H238" t="str">
            <v>Traû tieàn mua xi maêng 150taán</v>
          </cell>
          <cell r="I238">
            <v>120120000</v>
          </cell>
        </row>
        <row r="239">
          <cell r="A239">
            <v>1</v>
          </cell>
          <cell r="B239">
            <v>37837</v>
          </cell>
          <cell r="C239">
            <v>27</v>
          </cell>
          <cell r="D239" t="str">
            <v>Cty TNHH Quoác Teá Nagarjuna</v>
          </cell>
          <cell r="E239" t="str">
            <v>3586.1</v>
          </cell>
          <cell r="F239" t="str">
            <v>INDOVINA</v>
          </cell>
          <cell r="G239" t="str">
            <v>Hoà Chí Minh</v>
          </cell>
          <cell r="H239" t="str">
            <v>Traû tieàn mua ñöôøng</v>
          </cell>
          <cell r="I239">
            <v>28350000</v>
          </cell>
        </row>
        <row r="240">
          <cell r="A240">
            <v>2</v>
          </cell>
          <cell r="B240">
            <v>37837</v>
          </cell>
          <cell r="C240">
            <v>93</v>
          </cell>
          <cell r="D240" t="str">
            <v>Cty Coå Phaàn Giaáy Vieãn Ñoâng</v>
          </cell>
          <cell r="E240" t="str">
            <v>710A.04479</v>
          </cell>
          <cell r="F240" t="str">
            <v>Coâng Thöông CN 12</v>
          </cell>
          <cell r="G240" t="str">
            <v>Hoà Chí Minh</v>
          </cell>
          <cell r="H240" t="str">
            <v>Traû tieàn mua giaáy vieãn ñoâng</v>
          </cell>
          <cell r="I240">
            <v>13804362</v>
          </cell>
        </row>
        <row r="241">
          <cell r="A241">
            <v>3</v>
          </cell>
          <cell r="B241">
            <v>37837</v>
          </cell>
          <cell r="C241">
            <v>83</v>
          </cell>
          <cell r="D241" t="str">
            <v>CTy TNHH TM TH Thuaän Taân</v>
          </cell>
          <cell r="E241" t="str">
            <v>007.100.110.1337</v>
          </cell>
          <cell r="F241" t="str">
            <v>Ngoaïi Thöông</v>
          </cell>
          <cell r="G241" t="str">
            <v>Hoà Chí Minh</v>
          </cell>
          <cell r="H241" t="str">
            <v>Traû tieàn mua Tivi</v>
          </cell>
          <cell r="I241">
            <v>22990000</v>
          </cell>
        </row>
        <row r="242">
          <cell r="A242">
            <v>3</v>
          </cell>
          <cell r="B242">
            <v>37838</v>
          </cell>
          <cell r="C242">
            <v>36</v>
          </cell>
          <cell r="D242" t="str">
            <v>XN Xaêng Daàu Daàu Khí Vuõng Taøu</v>
          </cell>
          <cell r="E242" t="str">
            <v>710D.00343</v>
          </cell>
          <cell r="F242" t="str">
            <v>Coâng Thöông</v>
          </cell>
          <cell r="G242" t="str">
            <v>Baø Ròa-Vuõng Taøu</v>
          </cell>
          <cell r="H242" t="str">
            <v>Traû tieàn mua xaêng daàu</v>
          </cell>
          <cell r="I242">
            <v>5440000000</v>
          </cell>
        </row>
        <row r="243">
          <cell r="A243">
            <v>4</v>
          </cell>
          <cell r="B243">
            <v>37838</v>
          </cell>
          <cell r="C243">
            <v>25</v>
          </cell>
          <cell r="D243" t="str">
            <v xml:space="preserve"> Thu Baûo Hieåm Xaõ Hoäi Tænh Baïc Lieâu</v>
          </cell>
          <cell r="E243" t="str">
            <v>421401.12</v>
          </cell>
          <cell r="F243" t="str">
            <v>NN &amp; P/T N/Thoân</v>
          </cell>
          <cell r="G243" t="str">
            <v>Baïc Lieâu</v>
          </cell>
          <cell r="H243" t="str">
            <v>Noäp BHXH,BHYT thaùng 7/2003</v>
          </cell>
          <cell r="I243">
            <v>15544266</v>
          </cell>
        </row>
        <row r="244">
          <cell r="A244">
            <v>4</v>
          </cell>
          <cell r="B244">
            <v>37838</v>
          </cell>
          <cell r="C244">
            <v>4</v>
          </cell>
          <cell r="D244" t="str">
            <v>Cty TMKT &amp; Ñaàu Tö PETEC</v>
          </cell>
          <cell r="E244" t="str">
            <v>710A.09566</v>
          </cell>
          <cell r="F244" t="str">
            <v>Sôû Giao Dòch II  CTVN</v>
          </cell>
          <cell r="G244" t="str">
            <v>Hoà Chí Minh</v>
          </cell>
          <cell r="H244" t="str">
            <v>Traû tieàn mua xaêng daàu</v>
          </cell>
          <cell r="I244">
            <v>10000000000</v>
          </cell>
        </row>
        <row r="245">
          <cell r="A245">
            <v>5</v>
          </cell>
          <cell r="B245">
            <v>37839</v>
          </cell>
          <cell r="C245">
            <v>5</v>
          </cell>
          <cell r="D245" t="str">
            <v>Cty TNHH TMaïi Thaønh Long</v>
          </cell>
          <cell r="E245" t="str">
            <v>710A.00817</v>
          </cell>
          <cell r="F245" t="str">
            <v>Coâng Thöong CN6</v>
          </cell>
          <cell r="G245" t="str">
            <v>Hoà Chí Minh</v>
          </cell>
          <cell r="H245" t="str">
            <v>Traû tieàn mua boät ngoït</v>
          </cell>
          <cell r="I245">
            <v>423628777</v>
          </cell>
        </row>
        <row r="246">
          <cell r="A246">
            <v>6</v>
          </cell>
          <cell r="B246">
            <v>37840</v>
          </cell>
          <cell r="C246">
            <v>36</v>
          </cell>
          <cell r="D246" t="str">
            <v>XN Xaêng Daàu Daàu Khí Vuõng Taøu</v>
          </cell>
          <cell r="E246" t="str">
            <v>710D.00343</v>
          </cell>
          <cell r="F246" t="str">
            <v>Coâng Thöông</v>
          </cell>
          <cell r="G246" t="str">
            <v>Baø Ròa-Vuõng Taøu</v>
          </cell>
          <cell r="H246" t="str">
            <v>Traû tieàn mua xaêng daàu</v>
          </cell>
          <cell r="I246">
            <v>3600000000</v>
          </cell>
        </row>
        <row r="247">
          <cell r="A247">
            <v>5</v>
          </cell>
          <cell r="B247">
            <v>37840</v>
          </cell>
          <cell r="C247">
            <v>31</v>
          </cell>
          <cell r="D247" t="str">
            <v>Cty Daàu Aên Golden Hope - Nhaø Beø</v>
          </cell>
          <cell r="E247" t="str">
            <v>710A.06902</v>
          </cell>
          <cell r="F247" t="str">
            <v>Sôû Giao Dòch II CTVN</v>
          </cell>
          <cell r="G247" t="str">
            <v>Hoà Chí Minh</v>
          </cell>
          <cell r="H247" t="str">
            <v>Traû tieàn mua daàu aên + oâng taùo</v>
          </cell>
          <cell r="I247">
            <v>63240148</v>
          </cell>
        </row>
        <row r="248">
          <cell r="A248">
            <v>6</v>
          </cell>
          <cell r="B248">
            <v>37840</v>
          </cell>
          <cell r="C248">
            <v>90</v>
          </cell>
          <cell r="D248" t="str">
            <v>CN CTy. CP Ñöôøng Bieân Hoøa taïi Caàn Thô</v>
          </cell>
          <cell r="E248" t="str">
            <v>710A.80253</v>
          </cell>
          <cell r="F248" t="str">
            <v>Coâng Thöông</v>
          </cell>
          <cell r="G248" t="str">
            <v>Caàn Thô</v>
          </cell>
          <cell r="H248" t="str">
            <v>Traû tieàn mua ñöôøng</v>
          </cell>
          <cell r="I248">
            <v>10216000</v>
          </cell>
        </row>
        <row r="249">
          <cell r="A249">
            <v>7</v>
          </cell>
          <cell r="B249">
            <v>37840</v>
          </cell>
          <cell r="C249">
            <v>28</v>
          </cell>
          <cell r="D249" t="str">
            <v>Chi Nhaùnh Cty CP Söõa VN Taïi Caàn Thô</v>
          </cell>
          <cell r="E249" t="str">
            <v>7301.0479K</v>
          </cell>
          <cell r="F249" t="str">
            <v>Ñaàu Tö &amp; Phaùt Trieån</v>
          </cell>
          <cell r="G249" t="str">
            <v>Caàn Thô</v>
          </cell>
          <cell r="H249" t="str">
            <v>Traû tieàn mua söõa caùc loaïi</v>
          </cell>
          <cell r="I249">
            <v>269697331</v>
          </cell>
        </row>
        <row r="250">
          <cell r="A250">
            <v>8</v>
          </cell>
          <cell r="B250">
            <v>37840</v>
          </cell>
          <cell r="C250">
            <v>44</v>
          </cell>
          <cell r="D250" t="str">
            <v>CTy Ñieän Baùo Ñieän Thoaïi Baïc Lieâu</v>
          </cell>
          <cell r="E250" t="str">
            <v>710A.00074</v>
          </cell>
          <cell r="F250" t="str">
            <v xml:space="preserve">Coâng Thöông </v>
          </cell>
          <cell r="G250" t="str">
            <v>Baïc Lieâu</v>
          </cell>
          <cell r="H250" t="str">
            <v>Tieàn ñieän thoaïi thaùng 7/2003</v>
          </cell>
          <cell r="I250">
            <v>9618018</v>
          </cell>
        </row>
        <row r="251">
          <cell r="A251">
            <v>7</v>
          </cell>
          <cell r="B251">
            <v>37841</v>
          </cell>
          <cell r="C251">
            <v>1</v>
          </cell>
          <cell r="D251" t="str">
            <v>Nhaø Maùy Thuoác Laù Saøi Goøn</v>
          </cell>
          <cell r="E251" t="str">
            <v>710A.00105</v>
          </cell>
          <cell r="F251" t="str">
            <v>Sôû Giao Dòch II CTVN</v>
          </cell>
          <cell r="G251" t="str">
            <v>Hoà Chí Minh</v>
          </cell>
          <cell r="H251" t="str">
            <v>Traû tieàn thuoác laù</v>
          </cell>
          <cell r="I251">
            <v>221300000</v>
          </cell>
        </row>
        <row r="252">
          <cell r="A252">
            <v>8</v>
          </cell>
          <cell r="B252">
            <v>37841</v>
          </cell>
          <cell r="C252">
            <v>69</v>
          </cell>
          <cell r="D252" t="str">
            <v>Cty TNHH Vaän Taûi-TM-DV T.H.P</v>
          </cell>
          <cell r="E252" t="str">
            <v>710A.05139</v>
          </cell>
          <cell r="F252" t="str">
            <v>Coâng Thöông CN 5</v>
          </cell>
          <cell r="G252" t="str">
            <v>Hoà Chí Minh</v>
          </cell>
          <cell r="H252" t="str">
            <v>Traû tieàn mua daàu FO</v>
          </cell>
          <cell r="I252">
            <v>77119000</v>
          </cell>
        </row>
        <row r="253">
          <cell r="A253">
            <v>9</v>
          </cell>
          <cell r="B253">
            <v>37841</v>
          </cell>
          <cell r="C253">
            <v>27</v>
          </cell>
          <cell r="D253" t="str">
            <v>Cty TNHH Quoác Teá Nagarjuna</v>
          </cell>
          <cell r="E253" t="str">
            <v>3586.1</v>
          </cell>
          <cell r="F253" t="str">
            <v>INDOVINA</v>
          </cell>
          <cell r="G253" t="str">
            <v>Hoà Chí Minh</v>
          </cell>
          <cell r="H253" t="str">
            <v>Traû tieàn mua ñöôøng</v>
          </cell>
          <cell r="I253">
            <v>27650000</v>
          </cell>
        </row>
        <row r="254">
          <cell r="A254">
            <v>9</v>
          </cell>
          <cell r="B254">
            <v>37844</v>
          </cell>
          <cell r="C254">
            <v>5</v>
          </cell>
          <cell r="D254" t="str">
            <v>Cty TNHH TMaïi Thaønh Long</v>
          </cell>
          <cell r="E254" t="str">
            <v>710A.00817</v>
          </cell>
          <cell r="F254" t="str">
            <v>Coâng Thöong CN6</v>
          </cell>
          <cell r="G254" t="str">
            <v>Hoà Chí Minh</v>
          </cell>
          <cell r="H254" t="str">
            <v>Traû tieàn mua boät ngoït</v>
          </cell>
          <cell r="I254">
            <v>259948474</v>
          </cell>
        </row>
        <row r="255">
          <cell r="A255">
            <v>10</v>
          </cell>
          <cell r="B255">
            <v>37844</v>
          </cell>
          <cell r="C255">
            <v>41</v>
          </cell>
          <cell r="D255" t="str">
            <v>Cty Xi Maêng Nghi Sôn</v>
          </cell>
          <cell r="E255" t="str">
            <v>710A.02772</v>
          </cell>
          <cell r="F255" t="str">
            <v>Coâng Thöông CN 9</v>
          </cell>
          <cell r="G255" t="str">
            <v>Hoà Chí Minh</v>
          </cell>
          <cell r="H255" t="str">
            <v>Traû tieàn mua xi maêng 330taán</v>
          </cell>
          <cell r="I255">
            <v>270600000</v>
          </cell>
        </row>
        <row r="256">
          <cell r="A256">
            <v>11</v>
          </cell>
          <cell r="B256">
            <v>37844</v>
          </cell>
          <cell r="C256">
            <v>8</v>
          </cell>
          <cell r="D256" t="str">
            <v>Cty Xi Maêng Haø Tieân II</v>
          </cell>
          <cell r="E256" t="str">
            <v>710A.00091</v>
          </cell>
          <cell r="F256" t="str">
            <v>Coâng Thöông</v>
          </cell>
          <cell r="G256" t="str">
            <v>Kieân Giang</v>
          </cell>
          <cell r="H256" t="str">
            <v>Traû tieàn mua xi maêng 150taán</v>
          </cell>
          <cell r="I256">
            <v>120120000</v>
          </cell>
        </row>
        <row r="257">
          <cell r="A257">
            <v>12</v>
          </cell>
          <cell r="B257">
            <v>37844</v>
          </cell>
          <cell r="C257">
            <v>10</v>
          </cell>
          <cell r="D257" t="str">
            <v>Cty TNHH Daàu Nhôùt vaø Hoùa Chaát VN</v>
          </cell>
          <cell r="E257" t="str">
            <v>001.004837.041</v>
          </cell>
          <cell r="F257" t="str">
            <v>Hoàng Kong&amp; Thöôïng Haûi</v>
          </cell>
          <cell r="G257" t="str">
            <v>Hoà Chí Minh</v>
          </cell>
          <cell r="H257" t="str">
            <v>Traû tieàn mua nhôùt</v>
          </cell>
          <cell r="I257">
            <v>144960000</v>
          </cell>
        </row>
        <row r="258">
          <cell r="A258">
            <v>13</v>
          </cell>
          <cell r="B258">
            <v>37844</v>
          </cell>
          <cell r="C258">
            <v>14</v>
          </cell>
          <cell r="D258" t="str">
            <v>Coâng Ty Theùp Mieàn Nam</v>
          </cell>
          <cell r="E258" t="str">
            <v>710A.01611</v>
          </cell>
          <cell r="F258" t="str">
            <v>Coâng Thöông CN I</v>
          </cell>
          <cell r="G258" t="str">
            <v>Hoà Chí Minh</v>
          </cell>
          <cell r="H258" t="str">
            <v>Traû tieàn mua haøng cho CN Theùp Mieàn Nam taïi Caàn Thô</v>
          </cell>
          <cell r="I258">
            <v>247926274</v>
          </cell>
        </row>
        <row r="259">
          <cell r="A259">
            <v>10</v>
          </cell>
          <cell r="B259">
            <v>37844</v>
          </cell>
          <cell r="C259">
            <v>98</v>
          </cell>
          <cell r="D259" t="str">
            <v>CTy Lieân Doanh Xi Maêng Haø Tieân II-Caàn Thô</v>
          </cell>
          <cell r="E259" t="str">
            <v>710A.56157</v>
          </cell>
          <cell r="F259" t="str">
            <v>Coâng Thöông</v>
          </cell>
          <cell r="G259" t="str">
            <v>Caàn Thô</v>
          </cell>
          <cell r="H259" t="str">
            <v>Traû tieàn mua xi maêng</v>
          </cell>
          <cell r="I259">
            <v>60750000</v>
          </cell>
        </row>
        <row r="260">
          <cell r="A260">
            <v>14</v>
          </cell>
          <cell r="B260">
            <v>37844</v>
          </cell>
          <cell r="C260">
            <v>4</v>
          </cell>
          <cell r="D260" t="str">
            <v>Cty TMKT &amp; Ñaàu Tö PETEC</v>
          </cell>
          <cell r="E260" t="str">
            <v>710A.09566</v>
          </cell>
          <cell r="F260" t="str">
            <v>Sôû Giao Dòch II  CTVN</v>
          </cell>
          <cell r="G260" t="str">
            <v>Hoà Chí Minh</v>
          </cell>
          <cell r="H260" t="str">
            <v>Traû tieàn mua xaêng daàu</v>
          </cell>
          <cell r="I260">
            <v>2200000000</v>
          </cell>
        </row>
        <row r="261">
          <cell r="A261">
            <v>11</v>
          </cell>
          <cell r="B261">
            <v>37845</v>
          </cell>
          <cell r="C261">
            <v>31</v>
          </cell>
          <cell r="D261" t="str">
            <v>Cty Daàu Aên Golden Hope - Nhaø Beø</v>
          </cell>
          <cell r="E261" t="str">
            <v>710A.06902</v>
          </cell>
          <cell r="F261" t="str">
            <v>Sôû Giao Dòch II CTVN</v>
          </cell>
          <cell r="G261" t="str">
            <v>Hoà Chí Minh</v>
          </cell>
          <cell r="H261" t="str">
            <v>Traû tieàn daàu aên  (TT.TN.BL)</v>
          </cell>
          <cell r="I261">
            <v>122013975</v>
          </cell>
        </row>
        <row r="262">
          <cell r="A262">
            <v>12</v>
          </cell>
          <cell r="B262">
            <v>37845</v>
          </cell>
          <cell r="C262">
            <v>90</v>
          </cell>
          <cell r="D262" t="str">
            <v>CN CTy. CP Ñöôøng Bieân Hoøa taïi Caàn Thô</v>
          </cell>
          <cell r="E262" t="str">
            <v>710A.80253</v>
          </cell>
          <cell r="F262" t="str">
            <v>Coâng Thöông</v>
          </cell>
          <cell r="G262" t="str">
            <v>Caàn Thô</v>
          </cell>
          <cell r="H262" t="str">
            <v>Traû tieàn mua ñöôøng</v>
          </cell>
          <cell r="I262">
            <v>10216000</v>
          </cell>
        </row>
        <row r="263">
          <cell r="A263">
            <v>13</v>
          </cell>
          <cell r="B263">
            <v>37846</v>
          </cell>
          <cell r="C263">
            <v>27</v>
          </cell>
          <cell r="D263" t="str">
            <v>Cty TNHH Quoác Teá Nagarjuna</v>
          </cell>
          <cell r="E263" t="str">
            <v>3586.1</v>
          </cell>
          <cell r="F263" t="str">
            <v>INDOVINA</v>
          </cell>
          <cell r="G263" t="str">
            <v>Hoà Chí Minh</v>
          </cell>
          <cell r="H263" t="str">
            <v>Traû tieàn mua ñöôøng</v>
          </cell>
          <cell r="I263">
            <v>27650000</v>
          </cell>
        </row>
        <row r="264">
          <cell r="A264">
            <v>14</v>
          </cell>
          <cell r="B264">
            <v>37846</v>
          </cell>
          <cell r="C264">
            <v>76</v>
          </cell>
          <cell r="D264" t="str">
            <v>Cty Ñieän &amp; Ñieän Töû TCL Vieät Nam</v>
          </cell>
          <cell r="E264" t="str">
            <v>012.100.0020848</v>
          </cell>
          <cell r="F264" t="str">
            <v>Ngoaïi Thöông</v>
          </cell>
          <cell r="G264" t="str">
            <v>Ñoàng Nai</v>
          </cell>
          <cell r="H264" t="str">
            <v>Traû tieàn mua haøng ñieän maùy</v>
          </cell>
          <cell r="I264">
            <v>34600000</v>
          </cell>
        </row>
        <row r="265">
          <cell r="A265">
            <v>15</v>
          </cell>
          <cell r="B265">
            <v>37847</v>
          </cell>
          <cell r="C265">
            <v>9</v>
          </cell>
          <cell r="D265" t="str">
            <v>Castrol Vieät Nam Ltd</v>
          </cell>
          <cell r="E265" t="str">
            <v>007.1.00.002804.1</v>
          </cell>
          <cell r="F265" t="str">
            <v>Ngoaïi Thöông</v>
          </cell>
          <cell r="G265" t="str">
            <v>Hoà Chí Minh</v>
          </cell>
          <cell r="H265" t="str">
            <v>Traû tieàn mua nhôùt</v>
          </cell>
          <cell r="I265">
            <v>53065824</v>
          </cell>
        </row>
        <row r="266">
          <cell r="A266">
            <v>16</v>
          </cell>
          <cell r="B266">
            <v>37847</v>
          </cell>
          <cell r="C266">
            <v>51</v>
          </cell>
          <cell r="D266" t="str">
            <v xml:space="preserve">Trung Taâm Thoâng Tin Thöông Maïi </v>
          </cell>
          <cell r="E266" t="str">
            <v>0.021.000.000.518</v>
          </cell>
          <cell r="F266" t="str">
            <v xml:space="preserve">Ngoaïi Thöông </v>
          </cell>
          <cell r="G266" t="str">
            <v>Haø Noâi</v>
          </cell>
          <cell r="H266" t="str">
            <v>Baûn tin thoâng tin TM (qua ñieän thoaïi)</v>
          </cell>
          <cell r="I266">
            <v>1200000</v>
          </cell>
        </row>
        <row r="267">
          <cell r="A267">
            <v>17</v>
          </cell>
          <cell r="B267">
            <v>37848</v>
          </cell>
          <cell r="C267">
            <v>73</v>
          </cell>
          <cell r="D267" t="str">
            <v>Cty. TNHH SX.TM.HMP Myõ Haûo</v>
          </cell>
          <cell r="E267" t="str">
            <v>007.100.002.4148</v>
          </cell>
          <cell r="F267" t="str">
            <v>Ngoaïi Thöông</v>
          </cell>
          <cell r="G267" t="str">
            <v>Hoà Chí Minh</v>
          </cell>
          <cell r="H267" t="str">
            <v>Traû tieàn mua nöôùc röûa cheùn(TT.Baïc Lieâu)</v>
          </cell>
          <cell r="I267">
            <v>28595809</v>
          </cell>
        </row>
        <row r="268">
          <cell r="A268">
            <v>18</v>
          </cell>
          <cell r="B268">
            <v>37848</v>
          </cell>
          <cell r="C268">
            <v>31</v>
          </cell>
          <cell r="D268" t="str">
            <v>Cty Daàu Aên Golden Hope - Nhaø Beø</v>
          </cell>
          <cell r="E268" t="str">
            <v>710A.06902</v>
          </cell>
          <cell r="F268" t="str">
            <v>Sôû Giao Dòch II CTVN</v>
          </cell>
          <cell r="G268" t="str">
            <v>Hoà Chí Minh</v>
          </cell>
          <cell r="H268" t="str">
            <v xml:space="preserve">Traû tieàn daàu aên  (TT.TN.CM : 90.657.080ñ)+daàu xaù </v>
          </cell>
          <cell r="I268">
            <v>119466155</v>
          </cell>
        </row>
        <row r="269">
          <cell r="A269">
            <v>19</v>
          </cell>
          <cell r="B269">
            <v>37848</v>
          </cell>
          <cell r="C269">
            <v>80</v>
          </cell>
          <cell r="D269" t="str">
            <v>Chi Nhaùnh Cty TNHH AÉC-QUY GS VN</v>
          </cell>
          <cell r="E269" t="str">
            <v>007.100.075318.7</v>
          </cell>
          <cell r="F269" t="str">
            <v>Ngoaïi Thöông</v>
          </cell>
          <cell r="G269" t="str">
            <v>Hoà Chí Minh</v>
          </cell>
          <cell r="H269" t="str">
            <v>Traû tieàn Bình aéc quy</v>
          </cell>
          <cell r="I269">
            <v>16632000</v>
          </cell>
        </row>
        <row r="270">
          <cell r="A270">
            <v>20</v>
          </cell>
          <cell r="B270">
            <v>37848</v>
          </cell>
          <cell r="C270">
            <v>66</v>
          </cell>
          <cell r="D270" t="str">
            <v>Cty UNI PRESIDENT</v>
          </cell>
          <cell r="E270" t="str">
            <v>30 98 208</v>
          </cell>
          <cell r="F270" t="str">
            <v>ANZ</v>
          </cell>
          <cell r="G270" t="str">
            <v>Hoà Chí Minh</v>
          </cell>
          <cell r="H270" t="str">
            <v>Traû tieàn mì Unif</v>
          </cell>
          <cell r="I270">
            <v>40195680</v>
          </cell>
        </row>
        <row r="271">
          <cell r="A271">
            <v>15</v>
          </cell>
          <cell r="B271">
            <v>37848</v>
          </cell>
          <cell r="C271">
            <v>90</v>
          </cell>
          <cell r="D271" t="str">
            <v>CN CTy. CP Ñöôøng Bieân Hoøa taïi Caàn Thô</v>
          </cell>
          <cell r="E271" t="str">
            <v>710A.80253</v>
          </cell>
          <cell r="F271" t="str">
            <v>Coâng Thöông</v>
          </cell>
          <cell r="G271" t="str">
            <v>Caàn Thô</v>
          </cell>
          <cell r="H271" t="str">
            <v>Traû tieàn ñöôøng</v>
          </cell>
          <cell r="I271">
            <v>14733980</v>
          </cell>
        </row>
        <row r="272">
          <cell r="A272">
            <v>16</v>
          </cell>
          <cell r="B272">
            <v>37848</v>
          </cell>
          <cell r="C272">
            <v>5</v>
          </cell>
          <cell r="D272" t="str">
            <v>Cty TNHH TMaïi Thaønh Long</v>
          </cell>
          <cell r="E272" t="str">
            <v>710A.00817</v>
          </cell>
          <cell r="F272" t="str">
            <v>Coâng Thöong CN6</v>
          </cell>
          <cell r="G272" t="str">
            <v>Hoà Chí Minh</v>
          </cell>
          <cell r="H272" t="str">
            <v>Traû tieàn mua boät ngoït</v>
          </cell>
          <cell r="I272">
            <v>80360940</v>
          </cell>
        </row>
        <row r="273">
          <cell r="A273">
            <v>17</v>
          </cell>
          <cell r="B273">
            <v>37848</v>
          </cell>
          <cell r="C273">
            <v>79</v>
          </cell>
          <cell r="D273" t="str">
            <v>Doanh Nghiệp Tư Nhaân Minh Nghi</v>
          </cell>
          <cell r="E273" t="str">
            <v>540H.00075</v>
          </cell>
          <cell r="F273" t="str">
            <v>T.M.C.P SG Coâng Thöông CN Bình Chaùnh</v>
          </cell>
          <cell r="G273" t="str">
            <v>Hoà Chí Minh</v>
          </cell>
          <cell r="H273" t="str">
            <v>Traû tieàn mua nöôùc ngoït (TT.CM)</v>
          </cell>
          <cell r="I273">
            <v>12925000</v>
          </cell>
        </row>
        <row r="274">
          <cell r="A274">
            <v>21</v>
          </cell>
          <cell r="B274">
            <v>37848</v>
          </cell>
          <cell r="C274">
            <v>8</v>
          </cell>
          <cell r="D274" t="str">
            <v>Cty Xi Maêng Haø Tieân II</v>
          </cell>
          <cell r="E274" t="str">
            <v>710A.00091</v>
          </cell>
          <cell r="F274" t="str">
            <v>Coâng Thöông</v>
          </cell>
          <cell r="G274" t="str">
            <v>Kieân Giang</v>
          </cell>
          <cell r="H274" t="str">
            <v>Traû tieàn mua xi maêng 200taán</v>
          </cell>
          <cell r="I274">
            <v>160160000</v>
          </cell>
        </row>
        <row r="275">
          <cell r="A275">
            <v>18</v>
          </cell>
          <cell r="B275">
            <v>37851</v>
          </cell>
          <cell r="C275">
            <v>28</v>
          </cell>
          <cell r="D275" t="str">
            <v>Chi Nhaùnh Cty CP Söõa VN Taïi Caàn Thô</v>
          </cell>
          <cell r="E275" t="str">
            <v>7301.0479K</v>
          </cell>
          <cell r="F275" t="str">
            <v>Ñaàu Tö &amp; Phaùt Trieån</v>
          </cell>
          <cell r="G275" t="str">
            <v>Caàn Thô</v>
          </cell>
          <cell r="H275" t="str">
            <v>Traû tieàn mua söõa caùc loaïi</v>
          </cell>
          <cell r="I275">
            <v>414753779</v>
          </cell>
        </row>
        <row r="276">
          <cell r="A276">
            <v>19</v>
          </cell>
          <cell r="B276">
            <v>37851</v>
          </cell>
          <cell r="C276">
            <v>27</v>
          </cell>
          <cell r="D276" t="str">
            <v>Cty TNHH Quoác Teá Nagarjuna</v>
          </cell>
          <cell r="E276" t="str">
            <v>3586.1</v>
          </cell>
          <cell r="F276" t="str">
            <v>INDOVINA</v>
          </cell>
          <cell r="G276" t="str">
            <v>Hoà Chí Minh</v>
          </cell>
          <cell r="H276" t="str">
            <v>Traû tieàn mua ñöôøng</v>
          </cell>
          <cell r="I276">
            <v>28350000</v>
          </cell>
        </row>
        <row r="277">
          <cell r="A277">
            <v>20</v>
          </cell>
          <cell r="B277">
            <v>37851</v>
          </cell>
          <cell r="C277">
            <v>83</v>
          </cell>
          <cell r="D277" t="str">
            <v>CTy TNHH TM TH Thuaän Taân</v>
          </cell>
          <cell r="E277" t="str">
            <v>007.100.110.1337</v>
          </cell>
          <cell r="F277" t="str">
            <v>Ngoaïi Thöông</v>
          </cell>
          <cell r="G277" t="str">
            <v>Hoà Chí Minh</v>
          </cell>
          <cell r="H277" t="str">
            <v>Traû tieàn mua Tivi</v>
          </cell>
          <cell r="I277">
            <v>28955300</v>
          </cell>
        </row>
        <row r="278">
          <cell r="A278">
            <v>21</v>
          </cell>
          <cell r="B278">
            <v>37851</v>
          </cell>
          <cell r="C278">
            <v>85</v>
          </cell>
          <cell r="D278" t="str">
            <v>CTy TNHH TM Minh Tuøng</v>
          </cell>
          <cell r="E278" t="str">
            <v>710A.04024</v>
          </cell>
          <cell r="F278" t="str">
            <v>Sôû Giao Dòch II CTVN</v>
          </cell>
          <cell r="G278" t="str">
            <v>Hoà Chí Minh</v>
          </cell>
          <cell r="H278" t="str">
            <v>Haøng ñieän maùy</v>
          </cell>
          <cell r="I278">
            <v>12676000</v>
          </cell>
        </row>
        <row r="279">
          <cell r="A279">
            <v>22</v>
          </cell>
          <cell r="B279">
            <v>37851</v>
          </cell>
          <cell r="C279">
            <v>99</v>
          </cell>
          <cell r="D279" t="str">
            <v xml:space="preserve">Löu Thò Myõ Phöôïng (CTyTNHH Taân Thaùi Thònh) </v>
          </cell>
          <cell r="E279" t="str">
            <v>2656329</v>
          </cell>
          <cell r="F279" t="str">
            <v>AÙ Chaâu</v>
          </cell>
          <cell r="G279" t="str">
            <v>Hoà Chí Minh</v>
          </cell>
          <cell r="H279" t="str">
            <v xml:space="preserve"> Mua nöôùc ngoït+ nöôùc yeán</v>
          </cell>
          <cell r="I279">
            <v>7147859</v>
          </cell>
        </row>
        <row r="280">
          <cell r="A280">
            <v>21</v>
          </cell>
          <cell r="B280">
            <v>37852</v>
          </cell>
          <cell r="C280">
            <v>5</v>
          </cell>
          <cell r="D280" t="str">
            <v>Cty TNHH TMaïi Thaønh Long</v>
          </cell>
          <cell r="E280" t="str">
            <v>710A.00817</v>
          </cell>
          <cell r="F280" t="str">
            <v>Coâng Thöong CN6</v>
          </cell>
          <cell r="G280" t="str">
            <v>Hoà Chí Minh</v>
          </cell>
          <cell r="H280" t="str">
            <v>Traû tieàn mua boät ngoït</v>
          </cell>
          <cell r="I280">
            <v>268040512</v>
          </cell>
        </row>
        <row r="281">
          <cell r="A281">
            <v>22</v>
          </cell>
          <cell r="B281">
            <v>37852</v>
          </cell>
          <cell r="C281">
            <v>8</v>
          </cell>
          <cell r="D281" t="str">
            <v>Cty Xi Maêng Haø Tieân II</v>
          </cell>
          <cell r="E281" t="str">
            <v>710A.00091</v>
          </cell>
          <cell r="F281" t="str">
            <v>Coâng Thöông</v>
          </cell>
          <cell r="G281" t="str">
            <v>Kieân Giang</v>
          </cell>
          <cell r="H281" t="str">
            <v>Traû tieàn mua xi maêng 200taán</v>
          </cell>
          <cell r="I281">
            <v>160160000</v>
          </cell>
        </row>
        <row r="282">
          <cell r="A282">
            <v>23</v>
          </cell>
          <cell r="B282">
            <v>37852</v>
          </cell>
          <cell r="C282">
            <v>31</v>
          </cell>
          <cell r="D282" t="str">
            <v>Cty Daàu Aên Golden Hope - Nhaø Beø</v>
          </cell>
          <cell r="E282" t="str">
            <v>710A.06902</v>
          </cell>
          <cell r="F282" t="str">
            <v>Sôû Giao Dòch II CTVN</v>
          </cell>
          <cell r="G282" t="str">
            <v>Hoà Chí Minh</v>
          </cell>
          <cell r="H282" t="str">
            <v>Traû tieàn daàu aên  (TT.TN.BL)</v>
          </cell>
          <cell r="I282">
            <v>83068546</v>
          </cell>
        </row>
        <row r="283">
          <cell r="A283">
            <v>24</v>
          </cell>
          <cell r="B283">
            <v>37852</v>
          </cell>
          <cell r="C283">
            <v>95</v>
          </cell>
          <cell r="D283" t="str">
            <v>Cty Deät May Thaønh Coâng - CN MieànTaây</v>
          </cell>
          <cell r="E283" t="str">
            <v>73012209E</v>
          </cell>
          <cell r="F283" t="str">
            <v>Ñaàu Tö &amp; Phaùt Trieån</v>
          </cell>
          <cell r="G283" t="str">
            <v>Caàn Thô</v>
          </cell>
          <cell r="H283" t="str">
            <v>Traû tieàn mua vaûi Thaønh Coâng</v>
          </cell>
          <cell r="I283">
            <v>3120010</v>
          </cell>
        </row>
        <row r="284">
          <cell r="A284">
            <v>25</v>
          </cell>
          <cell r="B284">
            <v>37853</v>
          </cell>
          <cell r="C284">
            <v>73</v>
          </cell>
          <cell r="D284" t="str">
            <v>Cty. TNHH SX.TM.HMP Myõ Haûo</v>
          </cell>
          <cell r="E284" t="str">
            <v>007.100.002.4148</v>
          </cell>
          <cell r="F284" t="str">
            <v>Ngoaïi Thöông</v>
          </cell>
          <cell r="G284" t="str">
            <v>Hoà Chí Minh</v>
          </cell>
          <cell r="H284" t="str">
            <v>Traû tieàn mua nöôùc röûa cheùn(TT.Baïc Lieâu)</v>
          </cell>
          <cell r="I284">
            <v>38728934</v>
          </cell>
        </row>
        <row r="285">
          <cell r="A285">
            <v>26</v>
          </cell>
          <cell r="B285">
            <v>37853</v>
          </cell>
          <cell r="C285">
            <v>27</v>
          </cell>
          <cell r="D285" t="str">
            <v>Cty TNHH Quoác Teá Nagarjuna</v>
          </cell>
          <cell r="E285" t="str">
            <v>3586.1</v>
          </cell>
          <cell r="F285" t="str">
            <v>INDOVINA</v>
          </cell>
          <cell r="G285" t="str">
            <v>Hoà Chí Minh</v>
          </cell>
          <cell r="H285" t="str">
            <v>Traû tieàn mua ñöôøng</v>
          </cell>
          <cell r="I285">
            <v>28350000</v>
          </cell>
        </row>
        <row r="286">
          <cell r="A286">
            <v>27</v>
          </cell>
          <cell r="B286">
            <v>37853</v>
          </cell>
          <cell r="C286">
            <v>83</v>
          </cell>
          <cell r="D286" t="str">
            <v>CTy TNHH TM TH Thuaän Taân</v>
          </cell>
          <cell r="E286" t="str">
            <v>007.100.110.1337</v>
          </cell>
          <cell r="F286" t="str">
            <v>Ngoaïi Thöông</v>
          </cell>
          <cell r="G286" t="str">
            <v>Hoà Chí Minh</v>
          </cell>
          <cell r="H286" t="str">
            <v>Traû tieàn mua Tivi</v>
          </cell>
          <cell r="I286">
            <v>27296500</v>
          </cell>
        </row>
        <row r="287">
          <cell r="A287">
            <v>23</v>
          </cell>
          <cell r="B287">
            <v>37853</v>
          </cell>
          <cell r="C287">
            <v>36</v>
          </cell>
          <cell r="D287" t="str">
            <v>XN Xaêng Daàu Daàu Khí Vuõng Taøu</v>
          </cell>
          <cell r="E287" t="str">
            <v>710D.00343</v>
          </cell>
          <cell r="F287" t="str">
            <v>Coâng Thöông</v>
          </cell>
          <cell r="G287" t="str">
            <v>Baø Ròa-Vuõng Taøu</v>
          </cell>
          <cell r="H287" t="str">
            <v>Traû tieàn mua xaêng daàu</v>
          </cell>
          <cell r="I287">
            <v>1440000000</v>
          </cell>
        </row>
        <row r="288">
          <cell r="A288">
            <v>24</v>
          </cell>
          <cell r="B288">
            <v>37854</v>
          </cell>
          <cell r="C288">
            <v>31</v>
          </cell>
          <cell r="D288" t="str">
            <v>Cty Daàu Aên Golden Hope - Nhaø Beø</v>
          </cell>
          <cell r="E288" t="str">
            <v>710A.06902</v>
          </cell>
          <cell r="F288" t="str">
            <v>Sôû Giao Dòch II CTVN</v>
          </cell>
          <cell r="G288" t="str">
            <v>Hoà Chí Minh</v>
          </cell>
          <cell r="H288" t="str">
            <v>Traû tieàn daàu aên  (TT.TN.CM)</v>
          </cell>
          <cell r="I288">
            <v>78103643</v>
          </cell>
        </row>
        <row r="289">
          <cell r="A289">
            <v>24</v>
          </cell>
          <cell r="B289">
            <v>37854</v>
          </cell>
          <cell r="C289">
            <v>31</v>
          </cell>
          <cell r="D289" t="str">
            <v>Cty Daàu Aên Golden Hope - Nhaø Beø</v>
          </cell>
          <cell r="E289" t="str">
            <v>710A.06902</v>
          </cell>
          <cell r="F289" t="str">
            <v>Sôû Giao Dòch II CTVN</v>
          </cell>
          <cell r="G289" t="str">
            <v>Hoà Chí Minh</v>
          </cell>
          <cell r="H289" t="str">
            <v>Traû tieàn daàu aên  (TT.TN.CM)</v>
          </cell>
          <cell r="I289">
            <v>77421080</v>
          </cell>
        </row>
        <row r="290">
          <cell r="A290">
            <v>25</v>
          </cell>
          <cell r="B290">
            <v>37854</v>
          </cell>
          <cell r="C290">
            <v>25</v>
          </cell>
          <cell r="D290" t="str">
            <v xml:space="preserve"> Thu Baûo Hieåm Xaõ Hoäi Tænh Baïc Lieâu</v>
          </cell>
          <cell r="E290" t="str">
            <v>421401.12</v>
          </cell>
          <cell r="F290" t="str">
            <v>NN &amp; P/T N/Thoân</v>
          </cell>
          <cell r="G290" t="str">
            <v>Baïc Lieâu</v>
          </cell>
          <cell r="H290" t="str">
            <v>Noäp BHXH,BHYT thaùng 8/2003</v>
          </cell>
          <cell r="I290">
            <v>24293474</v>
          </cell>
        </row>
        <row r="291">
          <cell r="A291">
            <v>26</v>
          </cell>
          <cell r="B291">
            <v>37855</v>
          </cell>
          <cell r="C291">
            <v>90</v>
          </cell>
          <cell r="D291" t="str">
            <v>CN CTy. CP Ñöôøng Bieân Hoøa taïi Caàn Thô</v>
          </cell>
          <cell r="E291" t="str">
            <v>710A.80253</v>
          </cell>
          <cell r="F291" t="str">
            <v>Coâng Thöông</v>
          </cell>
          <cell r="G291" t="str">
            <v>Caàn Thô</v>
          </cell>
          <cell r="H291" t="str">
            <v>Traû tieàn mì Bieân Hoøa</v>
          </cell>
          <cell r="I291">
            <v>19538930</v>
          </cell>
        </row>
        <row r="292">
          <cell r="A292">
            <v>26</v>
          </cell>
          <cell r="B292">
            <v>37855</v>
          </cell>
          <cell r="C292">
            <v>90</v>
          </cell>
          <cell r="D292" t="str">
            <v>CN CTy. CP Ñöôøng Bieân Hoøa taïi Caàn Thô</v>
          </cell>
          <cell r="E292" t="str">
            <v>710A.80253</v>
          </cell>
          <cell r="F292" t="str">
            <v>Coâng Thöông</v>
          </cell>
          <cell r="G292" t="str">
            <v>Caàn Thô</v>
          </cell>
          <cell r="H292" t="str">
            <v>Traû tieàn mì Bieân Hoøa</v>
          </cell>
          <cell r="I292">
            <v>19538930</v>
          </cell>
        </row>
        <row r="293">
          <cell r="A293">
            <v>27</v>
          </cell>
          <cell r="B293">
            <v>37855</v>
          </cell>
          <cell r="C293">
            <v>19</v>
          </cell>
          <cell r="D293" t="str">
            <v>Cty LD Khí Ñoát Saøi Goøn (Elf)</v>
          </cell>
          <cell r="E293" t="str">
            <v>100014851025745</v>
          </cell>
          <cell r="F293" t="str">
            <v>Eximbank</v>
          </cell>
          <cell r="G293" t="str">
            <v>Hoà Chí Minh</v>
          </cell>
          <cell r="H293" t="str">
            <v>Traû tieàn mua gas</v>
          </cell>
          <cell r="I293">
            <v>29107155</v>
          </cell>
        </row>
        <row r="294">
          <cell r="A294">
            <v>28</v>
          </cell>
          <cell r="B294">
            <v>37858</v>
          </cell>
          <cell r="C294">
            <v>73</v>
          </cell>
          <cell r="D294" t="str">
            <v>Cty. TNHH SX.TM.HMP Myõ Haûo</v>
          </cell>
          <cell r="E294" t="str">
            <v>007.100.002.4148</v>
          </cell>
          <cell r="F294" t="str">
            <v>Ngoaïi Thöông</v>
          </cell>
          <cell r="G294" t="str">
            <v>Hoà Chí Minh</v>
          </cell>
          <cell r="H294" t="str">
            <v>Traû tieàn mua nöôùc röûa cheùn(TT.Baïc Lieâu)</v>
          </cell>
          <cell r="I294">
            <v>54695319</v>
          </cell>
        </row>
        <row r="295">
          <cell r="A295">
            <v>25</v>
          </cell>
          <cell r="B295">
            <v>37858</v>
          </cell>
          <cell r="C295">
            <v>8</v>
          </cell>
          <cell r="D295" t="str">
            <v>Cty Xi Maêng Haø Tieân II</v>
          </cell>
          <cell r="E295" t="str">
            <v>710A.00091</v>
          </cell>
          <cell r="F295" t="str">
            <v>Coâng Thöông</v>
          </cell>
          <cell r="G295" t="str">
            <v>Kieân Giang</v>
          </cell>
          <cell r="H295" t="str">
            <v>Traû tieàn mua xi maêng 100taán</v>
          </cell>
          <cell r="I295">
            <v>80080000</v>
          </cell>
        </row>
        <row r="296">
          <cell r="A296">
            <v>26</v>
          </cell>
          <cell r="B296">
            <v>37858</v>
          </cell>
          <cell r="C296">
            <v>41</v>
          </cell>
          <cell r="D296" t="str">
            <v>Cty Xi Maêng Nghi Sôn</v>
          </cell>
          <cell r="E296" t="str">
            <v>710A.02772</v>
          </cell>
          <cell r="F296" t="str">
            <v>Coâng Thöông CN 9</v>
          </cell>
          <cell r="G296" t="str">
            <v>Hoà Chí Minh</v>
          </cell>
          <cell r="H296" t="str">
            <v>Traû tieàn mua xi maêng 400taán</v>
          </cell>
          <cell r="I296">
            <v>328000000</v>
          </cell>
        </row>
        <row r="297">
          <cell r="A297">
            <v>27</v>
          </cell>
          <cell r="B297">
            <v>37858</v>
          </cell>
          <cell r="C297">
            <v>14</v>
          </cell>
          <cell r="D297" t="str">
            <v>Coâng Ty Theùp Mieàn Nam</v>
          </cell>
          <cell r="E297" t="str">
            <v>710A.01611</v>
          </cell>
          <cell r="F297" t="str">
            <v>Coâng Thöông CN I</v>
          </cell>
          <cell r="G297" t="str">
            <v>Hoà Chí Minh</v>
          </cell>
          <cell r="H297" t="str">
            <v>Traû tieàn mua haøng cho CN Theùp Mieàn Nam taïi Caàn Thô</v>
          </cell>
          <cell r="I297">
            <v>300000000</v>
          </cell>
        </row>
        <row r="298">
          <cell r="A298">
            <v>28</v>
          </cell>
          <cell r="B298">
            <v>37858</v>
          </cell>
          <cell r="C298">
            <v>100</v>
          </cell>
          <cell r="D298" t="str">
            <v>CTy TNHH TM &amp; SX Vieät Tuøng</v>
          </cell>
          <cell r="E298" t="str">
            <v>710A.07124</v>
          </cell>
          <cell r="F298" t="str">
            <v>Coâng Thöông CN 12</v>
          </cell>
          <cell r="G298" t="str">
            <v>Hoà Chí Minh</v>
          </cell>
          <cell r="H298" t="str">
            <v>Traû tieàn caù moøi hoäp</v>
          </cell>
          <cell r="I298">
            <v>26140000</v>
          </cell>
        </row>
        <row r="299">
          <cell r="A299">
            <v>29</v>
          </cell>
          <cell r="B299">
            <v>37858</v>
          </cell>
          <cell r="C299">
            <v>101</v>
          </cell>
          <cell r="D299" t="str">
            <v>Cty TMKT &amp; Ñaàu Tö PETEC</v>
          </cell>
          <cell r="E299" t="str">
            <v>1003227 05 2</v>
          </cell>
          <cell r="F299" t="str">
            <v>Deutsche Bank</v>
          </cell>
          <cell r="G299" t="str">
            <v>Hoà Chí Minh</v>
          </cell>
          <cell r="H299" t="str">
            <v>Traû tieàn mua xaêng daàu theo HÑ soá 7802/2003 ngaøy 02/01/2003</v>
          </cell>
          <cell r="I299">
            <v>4070000000</v>
          </cell>
        </row>
        <row r="300">
          <cell r="A300">
            <v>29</v>
          </cell>
          <cell r="B300">
            <v>37859</v>
          </cell>
          <cell r="C300">
            <v>27</v>
          </cell>
          <cell r="D300" t="str">
            <v>Cty TNHH Quoác Teá Nagarjuna</v>
          </cell>
          <cell r="E300" t="str">
            <v>3586.1</v>
          </cell>
          <cell r="F300" t="str">
            <v>INDOVINA</v>
          </cell>
          <cell r="G300" t="str">
            <v>Hoà Chí Minh</v>
          </cell>
          <cell r="H300" t="str">
            <v>Traû tieàn mua ñöôøng</v>
          </cell>
          <cell r="I300">
            <v>32400000</v>
          </cell>
        </row>
        <row r="301">
          <cell r="A301">
            <v>30</v>
          </cell>
          <cell r="B301">
            <v>37859</v>
          </cell>
          <cell r="C301">
            <v>66</v>
          </cell>
          <cell r="D301" t="str">
            <v>Cty UNI PRESIDENT</v>
          </cell>
          <cell r="E301" t="str">
            <v>30 98 208</v>
          </cell>
          <cell r="F301" t="str">
            <v>ANZ</v>
          </cell>
          <cell r="G301" t="str">
            <v>Hoà Chí Minh</v>
          </cell>
          <cell r="H301" t="str">
            <v>Traû tieàn mua mì Unif</v>
          </cell>
          <cell r="I301">
            <v>50212284</v>
          </cell>
        </row>
        <row r="302">
          <cell r="A302">
            <v>31</v>
          </cell>
          <cell r="B302">
            <v>37859</v>
          </cell>
          <cell r="C302">
            <v>102</v>
          </cell>
          <cell r="D302" t="str">
            <v>CTy TNHH SX-TM-DV Phöông Ñoâng</v>
          </cell>
          <cell r="E302" t="str">
            <v>007100.0022788</v>
          </cell>
          <cell r="F302" t="str">
            <v>Ngoaïi Thöông</v>
          </cell>
          <cell r="G302" t="str">
            <v>Hoà Chí Minh</v>
          </cell>
          <cell r="H302" t="str">
            <v>Traû tieàn mua chaùo Fudo</v>
          </cell>
          <cell r="I302">
            <v>20130000</v>
          </cell>
        </row>
        <row r="303">
          <cell r="A303">
            <v>32</v>
          </cell>
          <cell r="B303">
            <v>37860</v>
          </cell>
          <cell r="C303">
            <v>28</v>
          </cell>
          <cell r="D303" t="str">
            <v>Chi Nhaùnh Cty CP Söõa VN Taïi Caàn Thô</v>
          </cell>
          <cell r="E303" t="str">
            <v>7301.0479K</v>
          </cell>
          <cell r="F303" t="str">
            <v>Ñaàu Tö &amp; Phaùt Trieån</v>
          </cell>
          <cell r="G303" t="str">
            <v>Caàn Thô</v>
          </cell>
          <cell r="H303" t="str">
            <v>Traû tieàn mua söõa caùc loaïi</v>
          </cell>
          <cell r="I303">
            <v>434196271</v>
          </cell>
        </row>
        <row r="304">
          <cell r="A304">
            <v>30</v>
          </cell>
          <cell r="B304">
            <v>37860</v>
          </cell>
          <cell r="C304">
            <v>1</v>
          </cell>
          <cell r="D304" t="str">
            <v>Nhaø Maùy Thuoác Laù Saøi Goøn</v>
          </cell>
          <cell r="E304" t="str">
            <v>710A.00105</v>
          </cell>
          <cell r="F304" t="str">
            <v>Sôû Giao Dòch II CTVN</v>
          </cell>
          <cell r="G304" t="str">
            <v>Hoà Chí Minh</v>
          </cell>
          <cell r="H304" t="str">
            <v>Traû tieàn mua thuoác laù</v>
          </cell>
          <cell r="I304">
            <v>223525000</v>
          </cell>
        </row>
        <row r="305">
          <cell r="A305">
            <v>31</v>
          </cell>
          <cell r="B305">
            <v>37860</v>
          </cell>
          <cell r="C305">
            <v>5</v>
          </cell>
          <cell r="D305" t="str">
            <v>Cty TNHH TMaïi Thaønh Long</v>
          </cell>
          <cell r="E305" t="str">
            <v>710A.00817</v>
          </cell>
          <cell r="F305" t="str">
            <v>Coâng Thöong CN6</v>
          </cell>
          <cell r="G305" t="str">
            <v>Hoà Chí Minh</v>
          </cell>
          <cell r="H305" t="str">
            <v>Traû tieàn mua boät ngoït</v>
          </cell>
          <cell r="I305">
            <v>295240814</v>
          </cell>
        </row>
        <row r="306">
          <cell r="A306">
            <v>32</v>
          </cell>
          <cell r="B306">
            <v>37860</v>
          </cell>
          <cell r="C306">
            <v>8</v>
          </cell>
          <cell r="D306" t="str">
            <v>Cty Xi Maêng Haø Tieân II</v>
          </cell>
          <cell r="E306" t="str">
            <v>710A.00091</v>
          </cell>
          <cell r="F306" t="str">
            <v>Coâng Thöông</v>
          </cell>
          <cell r="G306" t="str">
            <v>Kieân Giang</v>
          </cell>
          <cell r="H306" t="str">
            <v>Traû tieàn mua xi maêng 100taán</v>
          </cell>
          <cell r="I306">
            <v>78485000</v>
          </cell>
        </row>
        <row r="307">
          <cell r="A307">
            <v>33</v>
          </cell>
          <cell r="B307">
            <v>37860</v>
          </cell>
          <cell r="C307">
            <v>31</v>
          </cell>
          <cell r="D307" t="str">
            <v>Cty Daàu Aên Golden Hope - Nhaø Beø</v>
          </cell>
          <cell r="E307" t="str">
            <v>710A.06902</v>
          </cell>
          <cell r="F307" t="str">
            <v>Sôû Giao Dòch II CTVN</v>
          </cell>
          <cell r="G307" t="str">
            <v>Hoà Chí Minh</v>
          </cell>
          <cell r="H307" t="str">
            <v>Traû tieàn daàu aên  (TT.TN.CM)</v>
          </cell>
          <cell r="I307">
            <v>107469758</v>
          </cell>
        </row>
        <row r="308">
          <cell r="A308">
            <v>33</v>
          </cell>
          <cell r="B308">
            <v>37861</v>
          </cell>
          <cell r="C308">
            <v>9</v>
          </cell>
          <cell r="D308" t="str">
            <v>Castrol Vieät Nam Ltd</v>
          </cell>
          <cell r="E308" t="str">
            <v>007.1.00.002804.1</v>
          </cell>
          <cell r="F308" t="str">
            <v>Ngoaïi Thöông</v>
          </cell>
          <cell r="G308" t="str">
            <v>Hoà Chí Minh</v>
          </cell>
          <cell r="H308" t="str">
            <v>Traû tieàn mua nhôùt</v>
          </cell>
          <cell r="I308">
            <v>131408946</v>
          </cell>
        </row>
        <row r="309">
          <cell r="A309">
            <v>34</v>
          </cell>
          <cell r="B309">
            <v>37861</v>
          </cell>
          <cell r="C309">
            <v>46</v>
          </cell>
          <cell r="D309" t="str">
            <v>CTy MIWON VIETNAM</v>
          </cell>
          <cell r="E309" t="str">
            <v>710A.00183</v>
          </cell>
          <cell r="F309" t="str">
            <v xml:space="preserve">Coâng Thöông </v>
          </cell>
          <cell r="G309" t="str">
            <v>Phuù Thoï</v>
          </cell>
          <cell r="H309" t="str">
            <v>Traû tieàn mua boät ngoït</v>
          </cell>
          <cell r="I309">
            <v>109254076</v>
          </cell>
        </row>
        <row r="310">
          <cell r="A310">
            <v>35</v>
          </cell>
          <cell r="B310">
            <v>37862</v>
          </cell>
          <cell r="C310">
            <v>21</v>
          </cell>
          <cell r="D310" t="str">
            <v>Cty Coå Phaàn Vaät Tö  Haäu Giang</v>
          </cell>
          <cell r="E310" t="str">
            <v>710A.00040</v>
          </cell>
          <cell r="F310" t="str">
            <v>Coâng Thöông</v>
          </cell>
          <cell r="G310" t="str">
            <v>Caàn Thô</v>
          </cell>
          <cell r="H310" t="str">
            <v>Traû tieàn mua gas</v>
          </cell>
          <cell r="I310">
            <v>43290001</v>
          </cell>
        </row>
        <row r="311">
          <cell r="A311">
            <v>36</v>
          </cell>
          <cell r="B311">
            <v>37862</v>
          </cell>
          <cell r="C311">
            <v>41</v>
          </cell>
          <cell r="D311" t="str">
            <v>Cty Xi Maêng Nghi Sôn</v>
          </cell>
          <cell r="E311" t="str">
            <v>710A.02772</v>
          </cell>
          <cell r="F311" t="str">
            <v>Coâng Thöông CN 9</v>
          </cell>
          <cell r="G311" t="str">
            <v>Hoà Chí Minh</v>
          </cell>
          <cell r="H311" t="str">
            <v>Traû tieàn mua xi maêng 300taán</v>
          </cell>
          <cell r="I311">
            <v>246000000</v>
          </cell>
        </row>
        <row r="312">
          <cell r="A312">
            <v>34</v>
          </cell>
          <cell r="B312">
            <v>37862</v>
          </cell>
          <cell r="C312">
            <v>27</v>
          </cell>
          <cell r="D312" t="str">
            <v>Cty TNHH Quoác Teá Nagarjuna</v>
          </cell>
          <cell r="E312" t="str">
            <v>3586.1</v>
          </cell>
          <cell r="F312" t="str">
            <v>INDOVINA</v>
          </cell>
          <cell r="G312" t="str">
            <v>Hoà Chí Minh</v>
          </cell>
          <cell r="H312" t="str">
            <v>Traû tieàn mua ñöôøng</v>
          </cell>
          <cell r="I312">
            <v>28350000</v>
          </cell>
        </row>
        <row r="313">
          <cell r="A313">
            <v>37</v>
          </cell>
          <cell r="B313">
            <v>37862</v>
          </cell>
          <cell r="C313">
            <v>77</v>
          </cell>
          <cell r="D313" t="str">
            <v>Cty Ñieän &amp; Ñieän Töû SAMSUNG VINA</v>
          </cell>
          <cell r="E313" t="str">
            <v>710A.01109</v>
          </cell>
          <cell r="F313" t="str">
            <v>Coâng Thöông CN 4</v>
          </cell>
          <cell r="G313" t="str">
            <v>Hoà Chí Minh</v>
          </cell>
          <cell r="H313" t="str">
            <v>Traû tieàn mua haøng ñieän töû</v>
          </cell>
          <cell r="I313">
            <v>24118347</v>
          </cell>
        </row>
        <row r="314">
          <cell r="A314">
            <v>1</v>
          </cell>
          <cell r="B314">
            <v>37865</v>
          </cell>
          <cell r="C314">
            <v>73</v>
          </cell>
          <cell r="D314" t="str">
            <v>Cty. TNHH SX.TM.HMP Myõ Haûo</v>
          </cell>
          <cell r="E314" t="str">
            <v>007.100.002.4148</v>
          </cell>
          <cell r="F314" t="str">
            <v>Ngoaïi Thöông</v>
          </cell>
          <cell r="G314" t="str">
            <v>Hoà Chí Minh</v>
          </cell>
          <cell r="H314" t="str">
            <v>Traû tieàn mua nöôùc röûa cheùn(TT.Baïc Lieâu)</v>
          </cell>
          <cell r="I314">
            <v>62210842</v>
          </cell>
        </row>
        <row r="315">
          <cell r="A315">
            <v>1</v>
          </cell>
          <cell r="B315">
            <v>37865</v>
          </cell>
          <cell r="C315">
            <v>8</v>
          </cell>
          <cell r="D315" t="str">
            <v>Cty Xi Maêng Haø Tieân II</v>
          </cell>
          <cell r="E315" t="str">
            <v>710A.00091</v>
          </cell>
          <cell r="F315" t="str">
            <v>Coâng Thöông</v>
          </cell>
          <cell r="G315" t="str">
            <v>Kieân Giang</v>
          </cell>
          <cell r="H315" t="str">
            <v>Traû tieàn mua xi maêng 250taán</v>
          </cell>
          <cell r="I315">
            <v>200200000</v>
          </cell>
        </row>
        <row r="316">
          <cell r="A316">
            <v>2</v>
          </cell>
          <cell r="B316">
            <v>37865</v>
          </cell>
          <cell r="C316">
            <v>3</v>
          </cell>
          <cell r="D316" t="str">
            <v>Cty Coå Phaàn Boät Giaët Lix</v>
          </cell>
          <cell r="E316" t="str">
            <v>710A.01440</v>
          </cell>
          <cell r="F316" t="str">
            <v>Coâng Thöông CN 14</v>
          </cell>
          <cell r="G316" t="str">
            <v>Hoà Chí Minh</v>
          </cell>
          <cell r="H316" t="str">
            <v>Traû tieàn mua boät giaët</v>
          </cell>
          <cell r="I316">
            <v>450000000</v>
          </cell>
        </row>
        <row r="317">
          <cell r="A317">
            <v>2</v>
          </cell>
          <cell r="B317">
            <v>37867</v>
          </cell>
          <cell r="C317">
            <v>73</v>
          </cell>
          <cell r="D317" t="str">
            <v>Cty. TNHH SX.TM.HMP Myõ Haûo</v>
          </cell>
          <cell r="E317" t="str">
            <v>007.100.002.4148</v>
          </cell>
          <cell r="F317" t="str">
            <v>Ngoaïi Thöông</v>
          </cell>
          <cell r="G317" t="str">
            <v>Hoà Chí Minh</v>
          </cell>
          <cell r="H317" t="str">
            <v>Traû tieàn mua nöôùc röûa cheùn(TT.Caø Mau)</v>
          </cell>
          <cell r="I317">
            <v>26814757</v>
          </cell>
        </row>
        <row r="318">
          <cell r="A318">
            <v>3</v>
          </cell>
          <cell r="B318">
            <v>37867</v>
          </cell>
          <cell r="C318">
            <v>27</v>
          </cell>
          <cell r="D318" t="str">
            <v>Cty TNHH Quoác Teá Nagarjuna</v>
          </cell>
          <cell r="E318" t="str">
            <v>3586.1</v>
          </cell>
          <cell r="F318" t="str">
            <v>INDOVINA</v>
          </cell>
          <cell r="G318" t="str">
            <v>Hoà Chí Minh</v>
          </cell>
          <cell r="H318" t="str">
            <v>Traû tieàn mua ñöôøng</v>
          </cell>
          <cell r="I318">
            <v>29750000</v>
          </cell>
        </row>
        <row r="319">
          <cell r="A319">
            <v>4</v>
          </cell>
          <cell r="B319">
            <v>37868</v>
          </cell>
          <cell r="C319">
            <v>31</v>
          </cell>
          <cell r="D319" t="str">
            <v>Cty Daàu Aên Golden Hope - Nhaø Beø</v>
          </cell>
          <cell r="E319" t="str">
            <v>710A.06902</v>
          </cell>
          <cell r="F319" t="str">
            <v>Sôû Giao Dòch II CTVN</v>
          </cell>
          <cell r="G319" t="str">
            <v>Hoà Chí Minh</v>
          </cell>
          <cell r="H319" t="str">
            <v>Traû tieàn daàu aên  (TT.TN.BL)</v>
          </cell>
          <cell r="I319">
            <v>141228470</v>
          </cell>
        </row>
        <row r="320">
          <cell r="A320">
            <v>5</v>
          </cell>
          <cell r="B320">
            <v>37868</v>
          </cell>
          <cell r="C320">
            <v>94</v>
          </cell>
          <cell r="D320" t="str">
            <v>CTy TNHH SX Taân AÙ Chaâu</v>
          </cell>
          <cell r="E320" t="str">
            <v>710A.01969</v>
          </cell>
          <cell r="F320" t="str">
            <v>Coâng Thöông CN 9</v>
          </cell>
          <cell r="G320" t="str">
            <v>Hoà Chí Minh</v>
          </cell>
          <cell r="H320" t="str">
            <v>Traû tieàn mua chaùo Bình Tieân</v>
          </cell>
          <cell r="I320">
            <v>11894400</v>
          </cell>
        </row>
        <row r="321">
          <cell r="A321">
            <v>3</v>
          </cell>
          <cell r="B321">
            <v>37868</v>
          </cell>
          <cell r="C321">
            <v>5</v>
          </cell>
          <cell r="D321" t="str">
            <v>Cty TNHH TMaïi Thaønh Long</v>
          </cell>
          <cell r="E321" t="str">
            <v>710A.00817</v>
          </cell>
          <cell r="F321" t="str">
            <v>Coâng Thöong CN6</v>
          </cell>
          <cell r="G321" t="str">
            <v>Hoà Chí Minh</v>
          </cell>
          <cell r="H321" t="str">
            <v>Traû tieàn mua boät ngoït</v>
          </cell>
          <cell r="I321">
            <v>289852021</v>
          </cell>
        </row>
        <row r="322">
          <cell r="A322">
            <v>4</v>
          </cell>
          <cell r="B322">
            <v>37868</v>
          </cell>
          <cell r="C322">
            <v>98</v>
          </cell>
          <cell r="D322" t="str">
            <v>CTy Lieân Doanh Xi Maêng Haø Tieân II-Caàn Thô</v>
          </cell>
          <cell r="E322" t="str">
            <v>710A.56157</v>
          </cell>
          <cell r="F322" t="str">
            <v>Coâng Thöông</v>
          </cell>
          <cell r="G322" t="str">
            <v>Caàn Thô</v>
          </cell>
          <cell r="H322" t="str">
            <v>Traû tieàn mua xi maêng</v>
          </cell>
          <cell r="I322">
            <v>116000000</v>
          </cell>
        </row>
        <row r="323">
          <cell r="A323">
            <v>5</v>
          </cell>
          <cell r="B323">
            <v>37869</v>
          </cell>
          <cell r="C323">
            <v>10</v>
          </cell>
          <cell r="D323" t="str">
            <v>Cty TNHH Daàu Nhôùt vaø Hoùa Chaát VN</v>
          </cell>
          <cell r="E323" t="str">
            <v>001.004837.041</v>
          </cell>
          <cell r="F323" t="str">
            <v>Hoàng Kong&amp; Thöôïng Haûi</v>
          </cell>
          <cell r="G323" t="str">
            <v>Hoà Chí Minh</v>
          </cell>
          <cell r="H323" t="str">
            <v>Traû tieàn mua nhôùt Vilube</v>
          </cell>
          <cell r="I323">
            <v>251260000</v>
          </cell>
        </row>
        <row r="324">
          <cell r="A324">
            <v>6</v>
          </cell>
          <cell r="B324">
            <v>37869</v>
          </cell>
          <cell r="C324">
            <v>93</v>
          </cell>
          <cell r="D324" t="str">
            <v>Cty Coå Phaàn Giaáy Vieãn Ñoâng</v>
          </cell>
          <cell r="E324" t="str">
            <v>710A.04479</v>
          </cell>
          <cell r="F324" t="str">
            <v>Coâng Thöông CN 12</v>
          </cell>
          <cell r="G324" t="str">
            <v>Hoà Chí Minh</v>
          </cell>
          <cell r="H324" t="str">
            <v>Traû tieàn mua giaáy vieãn ñoâng</v>
          </cell>
          <cell r="I324">
            <v>11023848</v>
          </cell>
        </row>
        <row r="325">
          <cell r="A325">
            <v>7</v>
          </cell>
          <cell r="B325">
            <v>37869</v>
          </cell>
          <cell r="C325">
            <v>73</v>
          </cell>
          <cell r="D325" t="str">
            <v>Cty. TNHH SX.TM.HMP Myõ Haûo</v>
          </cell>
          <cell r="E325" t="str">
            <v>007.100.002.4148</v>
          </cell>
          <cell r="F325" t="str">
            <v>Ngoaïi Thöông</v>
          </cell>
          <cell r="G325" t="str">
            <v>Hoà Chí Minh</v>
          </cell>
          <cell r="H325" t="str">
            <v>Traû tieàn mua nöôùc röûa cheùn (TT.BL)</v>
          </cell>
          <cell r="I325">
            <v>34963260</v>
          </cell>
        </row>
        <row r="326">
          <cell r="A326">
            <v>8</v>
          </cell>
          <cell r="B326">
            <v>37869</v>
          </cell>
          <cell r="C326">
            <v>90</v>
          </cell>
          <cell r="D326" t="str">
            <v>CN CTy. CP Ñöôøng Bieân Hoøa taïi Caàn Thô</v>
          </cell>
          <cell r="E326" t="str">
            <v>710A.80253</v>
          </cell>
          <cell r="F326" t="str">
            <v>Coâng Thöông</v>
          </cell>
          <cell r="G326" t="str">
            <v>Caàn Thô</v>
          </cell>
          <cell r="H326" t="str">
            <v>Traû tieàn mua ñöôøng</v>
          </cell>
          <cell r="I326">
            <v>10216000</v>
          </cell>
        </row>
        <row r="327">
          <cell r="A327">
            <v>9</v>
          </cell>
          <cell r="B327">
            <v>37869</v>
          </cell>
          <cell r="C327">
            <v>83</v>
          </cell>
          <cell r="D327" t="str">
            <v>CTy TNHH TM TH Thuaän Taân</v>
          </cell>
          <cell r="E327" t="str">
            <v>007.100.110.1337</v>
          </cell>
          <cell r="F327" t="str">
            <v>Ngoaïi Thöông</v>
          </cell>
          <cell r="G327" t="str">
            <v>Hoà Chí Minh</v>
          </cell>
          <cell r="H327" t="str">
            <v>Traû tieàn mua tivi</v>
          </cell>
          <cell r="I327">
            <v>45977800</v>
          </cell>
        </row>
        <row r="328">
          <cell r="A328">
            <v>10</v>
          </cell>
          <cell r="B328">
            <v>37869</v>
          </cell>
          <cell r="C328">
            <v>36</v>
          </cell>
          <cell r="D328" t="str">
            <v>XN Xaêng Daàu Daàu Khí Vuõng Taøu</v>
          </cell>
          <cell r="E328" t="str">
            <v>710D.00343</v>
          </cell>
          <cell r="F328" t="str">
            <v>Coâng Thöông</v>
          </cell>
          <cell r="G328" t="str">
            <v>Baø Ròa-Vuõng Taøu</v>
          </cell>
          <cell r="H328" t="str">
            <v>Traû tieàn mua xaêng daàu</v>
          </cell>
          <cell r="I328">
            <v>1736700000</v>
          </cell>
        </row>
        <row r="329">
          <cell r="A329">
            <v>6</v>
          </cell>
          <cell r="B329">
            <v>37872</v>
          </cell>
          <cell r="C329">
            <v>28</v>
          </cell>
          <cell r="D329" t="str">
            <v>Chi Nhaùnh Cty CP Söõa VN Taïi Caàn Thô</v>
          </cell>
          <cell r="E329" t="str">
            <v>7301.0479K</v>
          </cell>
          <cell r="F329" t="str">
            <v>Ñaàu Tö &amp; Phaùt Trieån</v>
          </cell>
          <cell r="G329" t="str">
            <v>Caàn Thô</v>
          </cell>
          <cell r="H329" t="str">
            <v>Traû tieàn mua söõa caùc loaïi</v>
          </cell>
          <cell r="I329">
            <v>291845992</v>
          </cell>
        </row>
        <row r="330">
          <cell r="A330">
            <v>7</v>
          </cell>
          <cell r="B330">
            <v>37872</v>
          </cell>
          <cell r="C330">
            <v>73</v>
          </cell>
          <cell r="D330" t="str">
            <v>Cty. TNHH SX.TM.HMP Myõ Haûo</v>
          </cell>
          <cell r="E330" t="str">
            <v>007.100.002.4148</v>
          </cell>
          <cell r="F330" t="str">
            <v>Ngoaïi Thöông</v>
          </cell>
          <cell r="G330" t="str">
            <v>Hoà Chí Minh</v>
          </cell>
          <cell r="H330" t="str">
            <v>Traû tieàn mua nöôùc röûa cheùn (TT.BL)</v>
          </cell>
          <cell r="I330">
            <v>35082207</v>
          </cell>
        </row>
        <row r="331">
          <cell r="A331">
            <v>11</v>
          </cell>
          <cell r="B331">
            <v>37872</v>
          </cell>
          <cell r="C331">
            <v>8</v>
          </cell>
          <cell r="D331" t="str">
            <v>Cty Xi Maêng Haø Tieân II</v>
          </cell>
          <cell r="E331" t="str">
            <v>710A.00091</v>
          </cell>
          <cell r="F331" t="str">
            <v>Coâng Thöông</v>
          </cell>
          <cell r="G331" t="str">
            <v>Kieân Giang</v>
          </cell>
          <cell r="H331" t="str">
            <v>Traû tieàn mua xi maêng 200taán</v>
          </cell>
          <cell r="I331">
            <v>160160000</v>
          </cell>
        </row>
        <row r="332">
          <cell r="A332">
            <v>12</v>
          </cell>
          <cell r="B332">
            <v>37872</v>
          </cell>
          <cell r="C332">
            <v>14</v>
          </cell>
          <cell r="D332" t="str">
            <v>Coâng Ty Theùp Mieàn Nam</v>
          </cell>
          <cell r="E332" t="str">
            <v>710A.01611</v>
          </cell>
          <cell r="F332" t="str">
            <v>Coâng Thöông CN I</v>
          </cell>
          <cell r="G332" t="str">
            <v>Hoà Chí Minh</v>
          </cell>
          <cell r="H332" t="str">
            <v>Traû tieàn mua haøng cho CN Theùp Mieàn Nam taïi Caàn Thô</v>
          </cell>
          <cell r="I332">
            <v>261191601</v>
          </cell>
        </row>
        <row r="333">
          <cell r="A333">
            <v>13</v>
          </cell>
          <cell r="B333">
            <v>37872</v>
          </cell>
          <cell r="C333">
            <v>36</v>
          </cell>
          <cell r="D333" t="str">
            <v>XN Xaêng Daàu Daàu Khí Vuõng Taøu</v>
          </cell>
          <cell r="E333" t="str">
            <v>710D.00343</v>
          </cell>
          <cell r="F333" t="str">
            <v>Coâng Thöông</v>
          </cell>
          <cell r="G333" t="str">
            <v>Baø Ròa-Vuõng Taøu</v>
          </cell>
          <cell r="H333" t="str">
            <v>Traû tieàn mua xaêng daàu</v>
          </cell>
          <cell r="I333">
            <v>125000000</v>
          </cell>
        </row>
        <row r="334">
          <cell r="A334">
            <v>8</v>
          </cell>
          <cell r="B334">
            <v>37872</v>
          </cell>
          <cell r="C334">
            <v>31</v>
          </cell>
          <cell r="D334" t="str">
            <v>Cty Daàu Aên Golden Hope - Nhaø Beø</v>
          </cell>
          <cell r="E334" t="str">
            <v>710A.06902</v>
          </cell>
          <cell r="F334" t="str">
            <v>Sôû Giao Dòch II CTVN</v>
          </cell>
          <cell r="G334" t="str">
            <v>Hoà Chí Minh</v>
          </cell>
          <cell r="H334" t="str">
            <v>Traû tieàn daàu aên  (TT.CM: 78.361.598ñ;TT.BL: 81.657.972ñ)</v>
          </cell>
          <cell r="I334">
            <v>160019570</v>
          </cell>
        </row>
        <row r="335">
          <cell r="A335">
            <v>14</v>
          </cell>
          <cell r="B335">
            <v>37873</v>
          </cell>
          <cell r="C335">
            <v>41</v>
          </cell>
          <cell r="D335" t="str">
            <v>Cty Xi Maêng Nghi Sôn</v>
          </cell>
          <cell r="E335" t="str">
            <v>710A.02772</v>
          </cell>
          <cell r="F335" t="str">
            <v>Coâng Thöông CN 9</v>
          </cell>
          <cell r="G335" t="str">
            <v>Hoà Chí Minh</v>
          </cell>
          <cell r="H335" t="str">
            <v>Traû tieàn mua xi maêng</v>
          </cell>
          <cell r="I335">
            <v>123000000</v>
          </cell>
        </row>
        <row r="336">
          <cell r="A336">
            <v>15</v>
          </cell>
          <cell r="B336">
            <v>37874</v>
          </cell>
          <cell r="C336">
            <v>14</v>
          </cell>
          <cell r="D336" t="str">
            <v>Coâng Ty Theùp Mieàn Nam</v>
          </cell>
          <cell r="E336" t="str">
            <v>710A.01611</v>
          </cell>
          <cell r="F336" t="str">
            <v>Coâng Thöông CN I</v>
          </cell>
          <cell r="G336" t="str">
            <v>Hoà Chí Minh</v>
          </cell>
          <cell r="H336" t="str">
            <v>Traû tieàn mua haøng cho CN Theùp Mieàn Nam taïi Caàn Thô</v>
          </cell>
          <cell r="I336">
            <v>338100578</v>
          </cell>
        </row>
        <row r="337">
          <cell r="A337">
            <v>16</v>
          </cell>
          <cell r="B337">
            <v>37875</v>
          </cell>
          <cell r="C337">
            <v>8</v>
          </cell>
          <cell r="D337" t="str">
            <v>Cty Xi Maêng Haø Tieân II</v>
          </cell>
          <cell r="E337" t="str">
            <v>710A.00091</v>
          </cell>
          <cell r="F337" t="str">
            <v>Coâng Thöông</v>
          </cell>
          <cell r="G337" t="str">
            <v>Kieân Giang</v>
          </cell>
          <cell r="H337" t="str">
            <v>Traû tieàn mua xi maêng 200taán</v>
          </cell>
          <cell r="I337">
            <v>160160000</v>
          </cell>
        </row>
        <row r="338">
          <cell r="A338">
            <v>17</v>
          </cell>
          <cell r="B338">
            <v>37875</v>
          </cell>
          <cell r="C338">
            <v>5</v>
          </cell>
          <cell r="D338" t="str">
            <v>Cty TNHH TMaïi Thaønh Long</v>
          </cell>
          <cell r="E338" t="str">
            <v>710A.00817</v>
          </cell>
          <cell r="F338" t="str">
            <v>Coâng Thöong CN6</v>
          </cell>
          <cell r="G338" t="str">
            <v>Hoà Chí Minh</v>
          </cell>
          <cell r="H338" t="str">
            <v>Traû tieàn mua boät ngoït</v>
          </cell>
          <cell r="I338">
            <v>253558173</v>
          </cell>
        </row>
        <row r="339">
          <cell r="A339">
            <v>9</v>
          </cell>
          <cell r="B339">
            <v>37875</v>
          </cell>
          <cell r="C339">
            <v>95</v>
          </cell>
          <cell r="D339" t="str">
            <v>Cty Deät May Thaønh Coâng - CN MieànTaây</v>
          </cell>
          <cell r="E339" t="str">
            <v>73012209E</v>
          </cell>
          <cell r="F339" t="str">
            <v>Ñaàu Tö &amp; Phaùt Trieån</v>
          </cell>
          <cell r="G339" t="str">
            <v>Caàn Thô</v>
          </cell>
          <cell r="H339" t="str">
            <v>Traû tieàn haøng may saún</v>
          </cell>
          <cell r="I339">
            <v>3120010</v>
          </cell>
        </row>
        <row r="340">
          <cell r="A340">
            <v>10</v>
          </cell>
          <cell r="B340">
            <v>37875</v>
          </cell>
          <cell r="C340">
            <v>73</v>
          </cell>
          <cell r="D340" t="str">
            <v>Cty. TNHH SX.TM.HMP Myõ Haûo</v>
          </cell>
          <cell r="E340" t="str">
            <v>007.100.002.4148</v>
          </cell>
          <cell r="F340" t="str">
            <v>Ngoaïi Thöông</v>
          </cell>
          <cell r="G340" t="str">
            <v>Hoà Chí Minh</v>
          </cell>
          <cell r="H340" t="str">
            <v>Traû tieàn mua nöôùc röûa cheùn (TT.BL)</v>
          </cell>
          <cell r="I340">
            <v>17827048</v>
          </cell>
        </row>
        <row r="341">
          <cell r="A341">
            <v>11</v>
          </cell>
          <cell r="B341">
            <v>37876</v>
          </cell>
          <cell r="C341">
            <v>44</v>
          </cell>
          <cell r="D341" t="str">
            <v>CTy Ñieän Baùo Ñieän Thoaïi Baïc Lieâu</v>
          </cell>
          <cell r="E341" t="str">
            <v>710A.00074</v>
          </cell>
          <cell r="F341" t="str">
            <v xml:space="preserve">Coâng Thöông </v>
          </cell>
          <cell r="G341" t="str">
            <v>Baïc Lieâu</v>
          </cell>
          <cell r="H341" t="str">
            <v>Traû tieàn ñieän thoaïi thaùng 8/2003</v>
          </cell>
          <cell r="I341">
            <v>10279334</v>
          </cell>
        </row>
        <row r="342">
          <cell r="A342">
            <v>12</v>
          </cell>
          <cell r="B342">
            <v>37876</v>
          </cell>
          <cell r="C342">
            <v>73</v>
          </cell>
          <cell r="D342" t="str">
            <v>Cty. TNHH SX.TM.HMP Myõ Haûo</v>
          </cell>
          <cell r="E342" t="str">
            <v>007.100.002.4148</v>
          </cell>
          <cell r="F342" t="str">
            <v>Ngoaïi Thöông</v>
          </cell>
          <cell r="G342" t="str">
            <v>Hoà Chí Minh</v>
          </cell>
          <cell r="H342" t="str">
            <v>Traû tieàn mua nöôùc röûa cheùn (TT.CM)</v>
          </cell>
          <cell r="I342">
            <v>32079660</v>
          </cell>
        </row>
        <row r="343">
          <cell r="A343">
            <v>18</v>
          </cell>
          <cell r="B343">
            <v>37876</v>
          </cell>
          <cell r="C343">
            <v>1</v>
          </cell>
          <cell r="D343" t="str">
            <v>Nhaø Maùy Thuoác Laù Saøi Goøn</v>
          </cell>
          <cell r="E343" t="str">
            <v>710A.00105</v>
          </cell>
          <cell r="F343" t="str">
            <v>Sôû Giao Dòch II CTVN</v>
          </cell>
          <cell r="G343" t="str">
            <v>Hoà Chí Minh</v>
          </cell>
          <cell r="H343" t="str">
            <v>Traû tieàn mua thuoác laù</v>
          </cell>
          <cell r="I343">
            <v>222575000</v>
          </cell>
        </row>
        <row r="344">
          <cell r="A344">
            <v>13</v>
          </cell>
          <cell r="B344">
            <v>37876</v>
          </cell>
          <cell r="C344">
            <v>28</v>
          </cell>
          <cell r="D344" t="str">
            <v>Chi Nhaùnh Cty CP Söõa VN Taïi Caàn Thô</v>
          </cell>
          <cell r="E344" t="str">
            <v>7301.0479K</v>
          </cell>
          <cell r="F344" t="str">
            <v>Ñaàu Tö &amp; Phaùt Trieån</v>
          </cell>
          <cell r="G344" t="str">
            <v>Caàn Thô</v>
          </cell>
          <cell r="H344" t="str">
            <v>Traû tieàn mua söõa caùc loaïi</v>
          </cell>
          <cell r="I344">
            <v>255684856</v>
          </cell>
        </row>
        <row r="345">
          <cell r="A345">
            <v>14</v>
          </cell>
          <cell r="B345">
            <v>37876</v>
          </cell>
          <cell r="C345">
            <v>90</v>
          </cell>
          <cell r="D345" t="str">
            <v>CN CTy. CP Ñöôøng Bieân Hoøa taïi Caàn Thô</v>
          </cell>
          <cell r="E345" t="str">
            <v>710A.80253</v>
          </cell>
          <cell r="F345" t="str">
            <v>Coâng Thöông</v>
          </cell>
          <cell r="G345" t="str">
            <v>Caàn Thô</v>
          </cell>
          <cell r="H345" t="str">
            <v>Traû tieàn mua ñöôøng</v>
          </cell>
          <cell r="I345">
            <v>21250000</v>
          </cell>
        </row>
        <row r="346">
          <cell r="A346">
            <v>15</v>
          </cell>
          <cell r="B346">
            <v>37879</v>
          </cell>
          <cell r="C346">
            <v>28</v>
          </cell>
          <cell r="D346" t="str">
            <v>Chi Nhaùnh Cty CP Söõa VN Taïi Caàn Thô</v>
          </cell>
          <cell r="E346" t="str">
            <v>7301.0479K</v>
          </cell>
          <cell r="F346" t="str">
            <v>Ñaàu Tö &amp; Phaùt Trieån</v>
          </cell>
          <cell r="G346" t="str">
            <v>Caàn Thô</v>
          </cell>
          <cell r="H346" t="str">
            <v>Traû tieàn mua söõa caùc loaïi</v>
          </cell>
          <cell r="I346">
            <v>342891712</v>
          </cell>
        </row>
        <row r="347">
          <cell r="A347">
            <v>16</v>
          </cell>
          <cell r="B347">
            <v>37879</v>
          </cell>
          <cell r="C347">
            <v>27</v>
          </cell>
          <cell r="D347" t="str">
            <v>Cty TNHH Quoác Teá Nagarjuna</v>
          </cell>
          <cell r="E347" t="str">
            <v>3586.1</v>
          </cell>
          <cell r="F347" t="str">
            <v>INDOVINA</v>
          </cell>
          <cell r="G347" t="str">
            <v>Hoà Chí Minh</v>
          </cell>
          <cell r="H347" t="str">
            <v>Traû tieàn mua ñöôøng</v>
          </cell>
          <cell r="I347">
            <v>57050000</v>
          </cell>
        </row>
        <row r="348">
          <cell r="A348">
            <v>17</v>
          </cell>
          <cell r="B348">
            <v>37879</v>
          </cell>
          <cell r="C348">
            <v>73</v>
          </cell>
          <cell r="D348" t="str">
            <v>Cty. TNHH SX.TM.HMP Myõ Haûo</v>
          </cell>
          <cell r="E348" t="str">
            <v>007.100.002.4148</v>
          </cell>
          <cell r="F348" t="str">
            <v>Ngoaïi Thöông</v>
          </cell>
          <cell r="G348" t="str">
            <v>Hoà Chí Minh</v>
          </cell>
          <cell r="H348" t="str">
            <v>Traû tieàn mua nöôùc röûa cheùn (TT.BL)</v>
          </cell>
          <cell r="I348">
            <v>38931855</v>
          </cell>
        </row>
        <row r="349">
          <cell r="A349">
            <v>18</v>
          </cell>
          <cell r="B349">
            <v>37879</v>
          </cell>
          <cell r="C349">
            <v>99</v>
          </cell>
          <cell r="D349" t="str">
            <v xml:space="preserve">Löu Thò Myõ Phöôïng (CTyTNHH Taân Thaùi Thònh) </v>
          </cell>
          <cell r="E349" t="str">
            <v>2656329</v>
          </cell>
          <cell r="F349" t="str">
            <v>AÙ Chaâu</v>
          </cell>
          <cell r="G349" t="str">
            <v>Hoà Chí Minh</v>
          </cell>
          <cell r="H349" t="str">
            <v>Traû tieàn mua nöôùc yeán,bí ñao, nöôùc ngoït</v>
          </cell>
          <cell r="I349">
            <v>20787517</v>
          </cell>
        </row>
        <row r="350">
          <cell r="A350">
            <v>19</v>
          </cell>
          <cell r="B350">
            <v>37879</v>
          </cell>
          <cell r="C350">
            <v>83</v>
          </cell>
          <cell r="D350" t="str">
            <v>CTy TNHH TM TH Thuaän Taân</v>
          </cell>
          <cell r="E350" t="str">
            <v>007.100.110.1337</v>
          </cell>
          <cell r="F350" t="str">
            <v>Ngoaïi Thöông</v>
          </cell>
          <cell r="G350" t="str">
            <v>Hoà Chí Minh</v>
          </cell>
          <cell r="H350" t="str">
            <v>Traû tieàn mua Tivi</v>
          </cell>
          <cell r="I350">
            <v>27244500</v>
          </cell>
        </row>
        <row r="351">
          <cell r="A351">
            <v>20</v>
          </cell>
          <cell r="B351">
            <v>37881</v>
          </cell>
          <cell r="C351">
            <v>73</v>
          </cell>
          <cell r="D351" t="str">
            <v>Cty. TNHH SX.TM.HMP Myõ Haûo</v>
          </cell>
          <cell r="E351" t="str">
            <v>007.100.002.4148</v>
          </cell>
          <cell r="F351" t="str">
            <v>Ngoaïi Thöông</v>
          </cell>
          <cell r="G351" t="str">
            <v>Hoà Chí Minh</v>
          </cell>
          <cell r="H351" t="str">
            <v>Traû tieàn mua nöôùc röûa cheùn (TT.BL)</v>
          </cell>
          <cell r="I351">
            <v>33098688</v>
          </cell>
        </row>
        <row r="352">
          <cell r="A352">
            <v>21</v>
          </cell>
          <cell r="B352">
            <v>37881</v>
          </cell>
          <cell r="C352">
            <v>31</v>
          </cell>
          <cell r="D352" t="str">
            <v>Cty Daàu Aên Golden Hope - Nhaø Beø</v>
          </cell>
          <cell r="E352" t="str">
            <v>710A.06902</v>
          </cell>
          <cell r="F352" t="str">
            <v>Sôû Giao Dòch II CTVN</v>
          </cell>
          <cell r="G352" t="str">
            <v>Hoà Chí Minh</v>
          </cell>
          <cell r="H352" t="str">
            <v>Traû tieàn daàu aên  (TT.TN.BL)</v>
          </cell>
          <cell r="I352">
            <v>78397440</v>
          </cell>
        </row>
        <row r="353">
          <cell r="A353">
            <v>19</v>
          </cell>
          <cell r="B353">
            <v>37881</v>
          </cell>
          <cell r="C353">
            <v>101</v>
          </cell>
          <cell r="D353" t="str">
            <v>Cty TMKT &amp; Ñaàu Tö PETEC</v>
          </cell>
          <cell r="E353" t="str">
            <v>1003227 05 2</v>
          </cell>
          <cell r="F353" t="str">
            <v>Deutsche Bank</v>
          </cell>
          <cell r="G353" t="str">
            <v>Hoà Chí Minh</v>
          </cell>
          <cell r="H353" t="str">
            <v>Traû tieàn mua xaêng daàu (Maõ IBPS 50619012)</v>
          </cell>
          <cell r="I353">
            <v>1700000000</v>
          </cell>
        </row>
        <row r="354">
          <cell r="A354">
            <v>20</v>
          </cell>
          <cell r="B354">
            <v>37881</v>
          </cell>
          <cell r="C354">
            <v>36</v>
          </cell>
          <cell r="D354" t="str">
            <v>XN Xaêng Daàu Daàu Khí Vuõng Taøu</v>
          </cell>
          <cell r="E354" t="str">
            <v>710D.00343</v>
          </cell>
          <cell r="F354" t="str">
            <v>Coâng Thöông</v>
          </cell>
          <cell r="G354" t="str">
            <v>Baø Ròa-Vuõng Taøu</v>
          </cell>
          <cell r="H354" t="str">
            <v>Traû tieàn mua xaêng daàu</v>
          </cell>
          <cell r="I354">
            <v>1865000000</v>
          </cell>
        </row>
        <row r="355">
          <cell r="A355">
            <v>21</v>
          </cell>
          <cell r="B355">
            <v>37882</v>
          </cell>
          <cell r="C355">
            <v>5</v>
          </cell>
          <cell r="D355" t="str">
            <v>Cty TNHH TMaïi Thaønh Long</v>
          </cell>
          <cell r="E355" t="str">
            <v>710A.00817</v>
          </cell>
          <cell r="F355" t="str">
            <v>Coâng Thöong CN6</v>
          </cell>
          <cell r="G355" t="str">
            <v>Hoà Chí Minh</v>
          </cell>
          <cell r="H355" t="str">
            <v>Traû tieàn mua boät ngoït</v>
          </cell>
          <cell r="I355">
            <v>263226480</v>
          </cell>
        </row>
        <row r="356">
          <cell r="A356">
            <v>22</v>
          </cell>
          <cell r="B356">
            <v>37882</v>
          </cell>
          <cell r="C356">
            <v>95</v>
          </cell>
          <cell r="D356" t="str">
            <v>Cty Deät May Thaønh Coâng - CN MieànTaây</v>
          </cell>
          <cell r="E356" t="str">
            <v>73012209E</v>
          </cell>
          <cell r="F356" t="str">
            <v>Ñaàu Tö &amp; Phaùt Trieån</v>
          </cell>
          <cell r="G356" t="str">
            <v>Caàn Thô</v>
          </cell>
          <cell r="H356" t="str">
            <v>Traû tieàn haøng may saún</v>
          </cell>
          <cell r="I356">
            <v>2006850</v>
          </cell>
        </row>
        <row r="357">
          <cell r="A357">
            <v>23</v>
          </cell>
          <cell r="B357">
            <v>37883</v>
          </cell>
          <cell r="C357">
            <v>31</v>
          </cell>
          <cell r="D357" t="str">
            <v>Cty Daàu Aên Golden Hope - Nhaø Beø</v>
          </cell>
          <cell r="E357" t="str">
            <v>710A.06902</v>
          </cell>
          <cell r="F357" t="str">
            <v>Sôû Giao Dòch II CTVN</v>
          </cell>
          <cell r="G357" t="str">
            <v>Hoà Chí Minh</v>
          </cell>
          <cell r="H357" t="str">
            <v>Traû tieàn daàu aên  (TT.TN.CM)</v>
          </cell>
          <cell r="I357">
            <v>74327563</v>
          </cell>
        </row>
        <row r="358">
          <cell r="A358">
            <v>24</v>
          </cell>
          <cell r="B358">
            <v>37886</v>
          </cell>
          <cell r="C358">
            <v>31</v>
          </cell>
          <cell r="D358" t="str">
            <v>Cty Daàu Aên Golden Hope - Nhaø Beø</v>
          </cell>
          <cell r="E358" t="str">
            <v>710A.06902</v>
          </cell>
          <cell r="F358" t="str">
            <v>Sôû Giao Dòch II CTVN</v>
          </cell>
          <cell r="G358" t="str">
            <v>Hoà Chí Minh</v>
          </cell>
          <cell r="H358" t="str">
            <v>Traû tieàn daàu aên  (TT.TN.BL)</v>
          </cell>
          <cell r="I358">
            <v>61599758</v>
          </cell>
        </row>
        <row r="359">
          <cell r="A359">
            <v>25</v>
          </cell>
          <cell r="B359">
            <v>37886</v>
          </cell>
          <cell r="C359">
            <v>73</v>
          </cell>
          <cell r="D359" t="str">
            <v>Cty. TNHH SX.TM.HMP Myõ Haûo</v>
          </cell>
          <cell r="E359" t="str">
            <v>007.100.002.4148</v>
          </cell>
          <cell r="F359" t="str">
            <v>Ngoaïi Thöông</v>
          </cell>
          <cell r="G359" t="str">
            <v>Hoà Chí Minh</v>
          </cell>
          <cell r="H359" t="str">
            <v>Traû tieàn mua nöôùc röûa cheùn (TT.CM)</v>
          </cell>
          <cell r="I359">
            <v>27088277</v>
          </cell>
        </row>
        <row r="360">
          <cell r="A360">
            <v>22</v>
          </cell>
          <cell r="B360">
            <v>37886</v>
          </cell>
          <cell r="C360">
            <v>36</v>
          </cell>
          <cell r="D360" t="str">
            <v>XN Xaêng Daàu Daàu Khí Vuõng Taøu</v>
          </cell>
          <cell r="E360" t="str">
            <v>710D.00343</v>
          </cell>
          <cell r="F360" t="str">
            <v>Coâng Thöông</v>
          </cell>
          <cell r="G360" t="str">
            <v>Baø Ròa-Vuõng Taøu</v>
          </cell>
          <cell r="H360" t="str">
            <v>Traû tieàn mua xaêng daàu</v>
          </cell>
          <cell r="I360">
            <v>1729000000</v>
          </cell>
        </row>
        <row r="361">
          <cell r="A361">
            <v>23</v>
          </cell>
          <cell r="B361">
            <v>37886</v>
          </cell>
          <cell r="C361">
            <v>10</v>
          </cell>
          <cell r="D361" t="str">
            <v>Cty TNHH Daàu Nhôùt vaø Hoùa Chaát VN</v>
          </cell>
          <cell r="E361" t="str">
            <v>001.004837.041</v>
          </cell>
          <cell r="F361" t="str">
            <v>Hoàng Kong&amp; Thöôïng Haûi</v>
          </cell>
          <cell r="G361" t="str">
            <v>Hoà Chí Minh</v>
          </cell>
          <cell r="H361" t="str">
            <v>Traû tieàn mua nhôùt</v>
          </cell>
          <cell r="I361">
            <v>319099999</v>
          </cell>
        </row>
        <row r="362">
          <cell r="A362">
            <v>24</v>
          </cell>
          <cell r="B362">
            <v>37886</v>
          </cell>
          <cell r="C362">
            <v>9</v>
          </cell>
          <cell r="D362" t="str">
            <v>Castrol Vieät Nam Ltd</v>
          </cell>
          <cell r="E362" t="str">
            <v>007.1.00.002804.1</v>
          </cell>
          <cell r="F362" t="str">
            <v>Ngoaïi Thöông</v>
          </cell>
          <cell r="G362" t="str">
            <v>Hoà Chí Minh</v>
          </cell>
          <cell r="H362" t="str">
            <v>Traû tieàn mua nhôùt Castrol</v>
          </cell>
          <cell r="I362">
            <v>15241000</v>
          </cell>
        </row>
        <row r="363">
          <cell r="A363">
            <v>25</v>
          </cell>
          <cell r="B363">
            <v>37887</v>
          </cell>
          <cell r="C363">
            <v>66</v>
          </cell>
          <cell r="D363" t="str">
            <v>Cty UNI PRESIDENT</v>
          </cell>
          <cell r="E363" t="str">
            <v>30 98 208</v>
          </cell>
          <cell r="F363" t="str">
            <v>ANZ</v>
          </cell>
          <cell r="G363" t="str">
            <v>Hoà Chí Minh</v>
          </cell>
          <cell r="H363" t="str">
            <v>Traû tieàn mì Unif</v>
          </cell>
          <cell r="I363">
            <v>50244600</v>
          </cell>
        </row>
        <row r="364">
          <cell r="A364">
            <v>24</v>
          </cell>
          <cell r="B364">
            <v>37887</v>
          </cell>
          <cell r="C364">
            <v>5</v>
          </cell>
          <cell r="D364" t="str">
            <v>Cty TNHH TMaïi Thaønh Long</v>
          </cell>
          <cell r="E364" t="str">
            <v>710A.00817</v>
          </cell>
          <cell r="F364" t="str">
            <v>Coâng Thöong CN6</v>
          </cell>
          <cell r="G364" t="str">
            <v>Hoà Chí Minh</v>
          </cell>
          <cell r="H364" t="str">
            <v>Traû tieàn mua boät ngoït</v>
          </cell>
          <cell r="I364">
            <v>143285340</v>
          </cell>
        </row>
        <row r="365">
          <cell r="A365">
            <v>25</v>
          </cell>
          <cell r="B365">
            <v>37887</v>
          </cell>
          <cell r="C365">
            <v>1</v>
          </cell>
          <cell r="D365" t="str">
            <v>Nhaø Maùy Thuoác Laù Saøi Goøn</v>
          </cell>
          <cell r="E365" t="str">
            <v>710A.00105</v>
          </cell>
          <cell r="F365" t="str">
            <v>Sôû Giao Dòch II CTVN</v>
          </cell>
          <cell r="G365" t="str">
            <v>Hoà Chí Minh</v>
          </cell>
          <cell r="H365" t="str">
            <v>Traû tieàn mua thuoác laù</v>
          </cell>
          <cell r="I365">
            <v>213025000</v>
          </cell>
        </row>
        <row r="366">
          <cell r="A366">
            <v>26</v>
          </cell>
          <cell r="B366">
            <v>37887</v>
          </cell>
          <cell r="C366">
            <v>8</v>
          </cell>
          <cell r="D366" t="str">
            <v>Cty Xi Maêng Haø Tieân II</v>
          </cell>
          <cell r="E366" t="str">
            <v>710A.00091</v>
          </cell>
          <cell r="F366" t="str">
            <v>Coâng Thöông</v>
          </cell>
          <cell r="G366" t="str">
            <v>Kieân Giang</v>
          </cell>
          <cell r="H366" t="str">
            <v>Traû tieàn mua xi maêng 150taán</v>
          </cell>
          <cell r="I366">
            <v>120120000</v>
          </cell>
        </row>
        <row r="367">
          <cell r="A367">
            <v>26</v>
          </cell>
          <cell r="B367">
            <v>37887</v>
          </cell>
          <cell r="C367">
            <v>28</v>
          </cell>
          <cell r="D367" t="str">
            <v>Chi Nhaùnh Cty CP Söõa VN Taïi Caàn Thô</v>
          </cell>
          <cell r="E367" t="str">
            <v>7301.0479K</v>
          </cell>
          <cell r="F367" t="str">
            <v>Ñaàu Tö &amp; Phaùt Trieån</v>
          </cell>
          <cell r="G367" t="str">
            <v>Caàn Thô</v>
          </cell>
          <cell r="H367" t="str">
            <v>Traû tieàn mua söõa caùc loaïi</v>
          </cell>
          <cell r="I367">
            <v>332548586</v>
          </cell>
        </row>
        <row r="368">
          <cell r="A368">
            <v>27</v>
          </cell>
          <cell r="B368">
            <v>37887</v>
          </cell>
          <cell r="C368">
            <v>25</v>
          </cell>
          <cell r="D368" t="str">
            <v xml:space="preserve"> Thu Baûo Hieåm Xaõ Hoäi Tænh Baïc Lieâu</v>
          </cell>
          <cell r="E368" t="str">
            <v>421401.12</v>
          </cell>
          <cell r="F368" t="str">
            <v>NN &amp; P/T N/Thoân</v>
          </cell>
          <cell r="G368" t="str">
            <v>Baïc Lieâu</v>
          </cell>
          <cell r="H368" t="str">
            <v>Noäp BHXH,BHYT thaùng 9/2003</v>
          </cell>
          <cell r="I368">
            <v>24652545</v>
          </cell>
        </row>
        <row r="369">
          <cell r="A369">
            <v>27</v>
          </cell>
          <cell r="B369">
            <v>37887</v>
          </cell>
          <cell r="C369">
            <v>101</v>
          </cell>
          <cell r="D369" t="str">
            <v>Cty TMKT &amp; Ñaàu Tö PETEC</v>
          </cell>
          <cell r="E369" t="str">
            <v>1003227 05 2</v>
          </cell>
          <cell r="F369" t="str">
            <v>Deutsche Bank</v>
          </cell>
          <cell r="G369" t="str">
            <v>Hoà Chí Minh</v>
          </cell>
          <cell r="H369" t="str">
            <v>Traû tieàn mua xaêng daàu (Maõ IBPS 50619012)</v>
          </cell>
          <cell r="I369">
            <v>2500000000</v>
          </cell>
        </row>
        <row r="370">
          <cell r="A370">
            <v>28</v>
          </cell>
          <cell r="B370">
            <v>37888</v>
          </cell>
          <cell r="C370">
            <v>31</v>
          </cell>
          <cell r="D370" t="str">
            <v>Cty Daàu Aên Golden Hope - Nhaø Beø</v>
          </cell>
          <cell r="E370" t="str">
            <v>710A.06902</v>
          </cell>
          <cell r="F370" t="str">
            <v>Sôû Giao Dòch II CTVN</v>
          </cell>
          <cell r="G370" t="str">
            <v>Hoà Chí Minh</v>
          </cell>
          <cell r="H370" t="str">
            <v>Traû tieàn daàu aên  (TT.BL:7.938.150ñ; TT.CM: 29.403.000ñ)</v>
          </cell>
          <cell r="I370">
            <v>37341150</v>
          </cell>
        </row>
        <row r="371">
          <cell r="A371">
            <v>29</v>
          </cell>
          <cell r="B371">
            <v>37888</v>
          </cell>
          <cell r="C371">
            <v>90</v>
          </cell>
          <cell r="D371" t="str">
            <v>CN CTy. CP Ñöôøng Bieân Hoøa taïi Caàn Thô</v>
          </cell>
          <cell r="E371" t="str">
            <v>710A.80253</v>
          </cell>
          <cell r="F371" t="str">
            <v>Coâng Thöông</v>
          </cell>
          <cell r="G371" t="str">
            <v>Caàn Thô</v>
          </cell>
          <cell r="H371" t="str">
            <v>Traû tieàn mua ñöôøng</v>
          </cell>
          <cell r="I371">
            <v>14280000</v>
          </cell>
        </row>
        <row r="372">
          <cell r="A372">
            <v>30</v>
          </cell>
          <cell r="B372">
            <v>37889</v>
          </cell>
          <cell r="C372">
            <v>31</v>
          </cell>
          <cell r="D372" t="str">
            <v>Cty Daàu Aên Golden Hope - Nhaø Beø</v>
          </cell>
          <cell r="E372" t="str">
            <v>710A.06902</v>
          </cell>
          <cell r="F372" t="str">
            <v>Sôû Giao Dòch II CTVN</v>
          </cell>
          <cell r="G372" t="str">
            <v>Hoà Chí Minh</v>
          </cell>
          <cell r="H372" t="str">
            <v>Traû tieàn daàu aên  (TT.TN.CM)</v>
          </cell>
          <cell r="I372">
            <v>80203407</v>
          </cell>
        </row>
        <row r="373">
          <cell r="A373">
            <v>31</v>
          </cell>
          <cell r="B373">
            <v>37889</v>
          </cell>
          <cell r="C373">
            <v>6</v>
          </cell>
          <cell r="D373" t="str">
            <v>BP Petco Ltd</v>
          </cell>
          <cell r="E373" t="str">
            <v>0300007015 DS10450(VND)</v>
          </cell>
          <cell r="F373" t="str">
            <v>Citibank</v>
          </cell>
          <cell r="G373" t="str">
            <v>Hoà Chí Minh</v>
          </cell>
          <cell r="H373" t="str">
            <v>Traû tieàn mua nhôùt (Maõ soá DS10450 CTTN Baïc Lieâu)</v>
          </cell>
          <cell r="I373">
            <v>33371000</v>
          </cell>
        </row>
        <row r="374">
          <cell r="A374">
            <v>32</v>
          </cell>
          <cell r="B374">
            <v>37889</v>
          </cell>
          <cell r="C374">
            <v>27</v>
          </cell>
          <cell r="D374" t="str">
            <v>Cty TNHH Quoác Teá Nagarjuna</v>
          </cell>
          <cell r="E374" t="str">
            <v>3586.1</v>
          </cell>
          <cell r="F374" t="str">
            <v>INDOVINA</v>
          </cell>
          <cell r="G374" t="str">
            <v>Hoà Chí Minh</v>
          </cell>
          <cell r="H374" t="str">
            <v>Traû tieàn mua ñöôøng</v>
          </cell>
          <cell r="I374">
            <v>28700000</v>
          </cell>
        </row>
        <row r="375">
          <cell r="A375">
            <v>33</v>
          </cell>
          <cell r="B375">
            <v>37890</v>
          </cell>
          <cell r="C375">
            <v>73</v>
          </cell>
          <cell r="D375" t="str">
            <v>Cty. TNHH SX.TM.HMP Myõ Haûo</v>
          </cell>
          <cell r="E375" t="str">
            <v>007.100.002.4148</v>
          </cell>
          <cell r="F375" t="str">
            <v>Ngoaïi Thöông</v>
          </cell>
          <cell r="G375" t="str">
            <v>Hoà Chí Minh</v>
          </cell>
          <cell r="H375" t="str">
            <v>Traû tieàn mua nöôùc röûa cheùn (TT.BL)</v>
          </cell>
          <cell r="I375">
            <v>72396067</v>
          </cell>
        </row>
        <row r="376">
          <cell r="A376">
            <v>28</v>
          </cell>
          <cell r="B376">
            <v>37890</v>
          </cell>
          <cell r="C376">
            <v>36</v>
          </cell>
          <cell r="D376" t="str">
            <v>XN Xaêng Daàu Daàu Khí Vuõng Taøu</v>
          </cell>
          <cell r="E376" t="str">
            <v>710D.00343</v>
          </cell>
          <cell r="F376" t="str">
            <v>Coâng Thöông</v>
          </cell>
          <cell r="G376" t="str">
            <v>Baø Ròa-Vuõng Taøu</v>
          </cell>
          <cell r="H376" t="str">
            <v>Traû tieàn mua xaêng daàu</v>
          </cell>
          <cell r="I376">
            <v>4368000000</v>
          </cell>
        </row>
        <row r="377">
          <cell r="A377">
            <v>29</v>
          </cell>
          <cell r="B377">
            <v>37890</v>
          </cell>
          <cell r="C377">
            <v>8</v>
          </cell>
          <cell r="D377" t="str">
            <v>Cty Xi Maêng Haø Tieân II</v>
          </cell>
          <cell r="E377" t="str">
            <v>710A.00091</v>
          </cell>
          <cell r="F377" t="str">
            <v>Coâng Thöông</v>
          </cell>
          <cell r="G377" t="str">
            <v>Kieân Giang</v>
          </cell>
          <cell r="H377" t="str">
            <v>Traû tieàn mua xi maêng 250taán</v>
          </cell>
          <cell r="I377">
            <v>200200000</v>
          </cell>
        </row>
        <row r="378">
          <cell r="A378">
            <v>30</v>
          </cell>
          <cell r="B378">
            <v>37890</v>
          </cell>
          <cell r="C378">
            <v>22</v>
          </cell>
          <cell r="D378" t="str">
            <v>Cty Deät Long An</v>
          </cell>
          <cell r="E378" t="str">
            <v>710A.10001</v>
          </cell>
          <cell r="F378" t="str">
            <v>Coâng Thöông</v>
          </cell>
          <cell r="G378" t="str">
            <v>Long An</v>
          </cell>
          <cell r="H378" t="str">
            <v>Traû tieàn vaûi Long An</v>
          </cell>
          <cell r="I378">
            <v>18414190</v>
          </cell>
        </row>
        <row r="379">
          <cell r="A379">
            <v>31</v>
          </cell>
          <cell r="B379">
            <v>37893</v>
          </cell>
          <cell r="C379">
            <v>3</v>
          </cell>
          <cell r="D379" t="str">
            <v>Cty Coå Phaàn Boät Giaët Lix</v>
          </cell>
          <cell r="E379" t="str">
            <v>710A.01440</v>
          </cell>
          <cell r="F379" t="str">
            <v>Coâng Thöông CN 14</v>
          </cell>
          <cell r="G379" t="str">
            <v>Hoà Chí Minh</v>
          </cell>
          <cell r="H379" t="str">
            <v>Traû tieàn mua boät giaët</v>
          </cell>
          <cell r="I379">
            <v>330000000</v>
          </cell>
        </row>
        <row r="380">
          <cell r="A380">
            <v>32</v>
          </cell>
          <cell r="B380">
            <v>37893</v>
          </cell>
          <cell r="C380">
            <v>41</v>
          </cell>
          <cell r="D380" t="str">
            <v>Cty Xi Maêng Nghi Sôn</v>
          </cell>
          <cell r="E380" t="str">
            <v>710A.02772</v>
          </cell>
          <cell r="F380" t="str">
            <v>Coâng Thöông CN 9</v>
          </cell>
          <cell r="G380" t="str">
            <v>Hoà Chí Minh</v>
          </cell>
          <cell r="H380" t="str">
            <v>Traû tieàn mua  xi maêng</v>
          </cell>
          <cell r="I380">
            <v>369000000</v>
          </cell>
        </row>
        <row r="381">
          <cell r="A381">
            <v>33</v>
          </cell>
          <cell r="B381">
            <v>37893</v>
          </cell>
          <cell r="C381">
            <v>77</v>
          </cell>
          <cell r="D381" t="str">
            <v>Cty Ñieän &amp; Ñieän Töû SAMSUNG VINA</v>
          </cell>
          <cell r="E381" t="str">
            <v>710A.01109</v>
          </cell>
          <cell r="F381" t="str">
            <v>Coâng Thöông CN 4</v>
          </cell>
          <cell r="G381" t="str">
            <v>Hoà Chí Minh</v>
          </cell>
          <cell r="H381" t="str">
            <v>Traû tieàn mua Ti vi</v>
          </cell>
          <cell r="I381">
            <v>34642864</v>
          </cell>
        </row>
        <row r="382">
          <cell r="A382">
            <v>34</v>
          </cell>
          <cell r="B382">
            <v>37893</v>
          </cell>
          <cell r="C382">
            <v>27</v>
          </cell>
          <cell r="D382" t="str">
            <v>Cty TNHH Quoác Teá Nagarjuna</v>
          </cell>
          <cell r="E382" t="str">
            <v>3586.1</v>
          </cell>
          <cell r="F382" t="str">
            <v>INDOVINA</v>
          </cell>
          <cell r="G382" t="str">
            <v>Hoà Chí Minh</v>
          </cell>
          <cell r="H382" t="str">
            <v>Traû tieàn mua ñöôøng</v>
          </cell>
          <cell r="I382">
            <v>28700000</v>
          </cell>
        </row>
        <row r="383">
          <cell r="A383">
            <v>35</v>
          </cell>
          <cell r="B383">
            <v>37893</v>
          </cell>
          <cell r="C383">
            <v>31</v>
          </cell>
          <cell r="D383" t="str">
            <v>Cty Daàu Aên Golden Hope - Nhaø Beø</v>
          </cell>
          <cell r="E383" t="str">
            <v>710A.06902</v>
          </cell>
          <cell r="F383" t="str">
            <v>Sôû Giao Dòch II CTVN</v>
          </cell>
          <cell r="G383" t="str">
            <v>Hoà Chí Minh</v>
          </cell>
          <cell r="H383" t="str">
            <v>Traû tieàn daàu aên  (TT.CM : 81.784.032ñ;TT.BL: 146.035.469ñ)</v>
          </cell>
          <cell r="I383">
            <v>227819501</v>
          </cell>
        </row>
        <row r="384">
          <cell r="A384">
            <v>36</v>
          </cell>
          <cell r="B384">
            <v>37894</v>
          </cell>
          <cell r="C384">
            <v>28</v>
          </cell>
          <cell r="D384" t="str">
            <v>Chi Nhaùnh Cty CP Söõa VN Taïi Caàn Thô</v>
          </cell>
          <cell r="E384" t="str">
            <v>7301.0479K</v>
          </cell>
          <cell r="F384" t="str">
            <v>Ñaàu Tö &amp; Phaùt Trieån</v>
          </cell>
          <cell r="G384" t="str">
            <v>Caàn Thô</v>
          </cell>
          <cell r="H384" t="str">
            <v>Traû tieàn mua söõa caùc loaïi</v>
          </cell>
          <cell r="I384">
            <v>531742190</v>
          </cell>
        </row>
        <row r="385">
          <cell r="A385">
            <v>37</v>
          </cell>
          <cell r="B385">
            <v>37894</v>
          </cell>
          <cell r="C385">
            <v>76</v>
          </cell>
          <cell r="D385" t="str">
            <v>Cty Ñieän &amp; Ñieän Töû TCL Vieät Nam</v>
          </cell>
          <cell r="E385" t="str">
            <v>012.100.0020848</v>
          </cell>
          <cell r="F385" t="str">
            <v>Ngoaïi Thöông</v>
          </cell>
          <cell r="G385" t="str">
            <v>Ñoàng Nai</v>
          </cell>
          <cell r="H385" t="str">
            <v>Traû tieàn mua Ti vi TCL</v>
          </cell>
          <cell r="I385">
            <v>29300000</v>
          </cell>
        </row>
        <row r="386">
          <cell r="A386">
            <v>38</v>
          </cell>
          <cell r="B386">
            <v>37894</v>
          </cell>
          <cell r="C386">
            <v>93</v>
          </cell>
          <cell r="D386" t="str">
            <v>Cty Coå Phaàn Giaáy Vieãn Ñoâng</v>
          </cell>
          <cell r="E386" t="str">
            <v>710A.04479</v>
          </cell>
          <cell r="F386" t="str">
            <v>Coâng Thöông CN 12</v>
          </cell>
          <cell r="G386" t="str">
            <v>Hoà Chí Minh</v>
          </cell>
          <cell r="H386" t="str">
            <v>Traû tieàn mua giaáy vieãn ñoâng</v>
          </cell>
          <cell r="I386">
            <v>46744345</v>
          </cell>
        </row>
        <row r="387">
          <cell r="A387">
            <v>34</v>
          </cell>
          <cell r="B387">
            <v>37894</v>
          </cell>
          <cell r="C387">
            <v>3</v>
          </cell>
          <cell r="D387" t="str">
            <v>Cty Coå Phaàn Boät Giaët Lix</v>
          </cell>
          <cell r="E387" t="str">
            <v>710A.01440</v>
          </cell>
          <cell r="F387" t="str">
            <v>Coâng Thöông CN 14</v>
          </cell>
          <cell r="G387" t="str">
            <v>Hoà Chí Minh</v>
          </cell>
          <cell r="H387" t="str">
            <v>Traû tieàn mua boät giaët</v>
          </cell>
          <cell r="I387">
            <v>200000000</v>
          </cell>
        </row>
        <row r="388">
          <cell r="A388">
            <v>35</v>
          </cell>
          <cell r="B388">
            <v>37894</v>
          </cell>
          <cell r="C388">
            <v>21</v>
          </cell>
          <cell r="D388" t="str">
            <v>Cty Coå Phaàn Vaät Tö  Haäu Giang</v>
          </cell>
          <cell r="E388" t="str">
            <v>710A.00040</v>
          </cell>
          <cell r="F388" t="str">
            <v>Coâng Thöông</v>
          </cell>
          <cell r="G388" t="str">
            <v>Caàn Thô</v>
          </cell>
          <cell r="H388" t="str">
            <v>Traû tieàn mua gas</v>
          </cell>
          <cell r="I388">
            <v>54381003</v>
          </cell>
        </row>
        <row r="389">
          <cell r="A389">
            <v>36</v>
          </cell>
          <cell r="B389">
            <v>37894</v>
          </cell>
          <cell r="C389">
            <v>12</v>
          </cell>
          <cell r="D389" t="str">
            <v>Cty Miwon Vieät Nam</v>
          </cell>
          <cell r="E389" t="str">
            <v>710A.00183</v>
          </cell>
          <cell r="F389" t="str">
            <v>Coâng Thöông</v>
          </cell>
          <cell r="G389" t="str">
            <v>Phuù Thoï</v>
          </cell>
          <cell r="H389" t="str">
            <v>Traû tieàn mua boät ngoït (Maõ soá 22 CT TN Baïc Lieâu)</v>
          </cell>
          <cell r="I389">
            <v>120232874</v>
          </cell>
        </row>
        <row r="390">
          <cell r="A390">
            <v>37</v>
          </cell>
          <cell r="B390">
            <v>37894</v>
          </cell>
          <cell r="C390">
            <v>93</v>
          </cell>
          <cell r="D390" t="str">
            <v>Cty Coå Phaàn Giaáy Vieãn Ñoâng</v>
          </cell>
          <cell r="E390" t="str">
            <v>710A.04479</v>
          </cell>
          <cell r="F390" t="str">
            <v>Coâng Thöông CN 12</v>
          </cell>
          <cell r="G390" t="str">
            <v>Hoà Chí Minh</v>
          </cell>
          <cell r="H390" t="str">
            <v>Traû tieàn mua giaáy vieãn ñoâng</v>
          </cell>
          <cell r="I390">
            <v>21347964</v>
          </cell>
        </row>
        <row r="391">
          <cell r="A391">
            <v>38</v>
          </cell>
          <cell r="B391">
            <v>37894</v>
          </cell>
          <cell r="C391">
            <v>73</v>
          </cell>
          <cell r="D391" t="str">
            <v>Cty. TNHH SX.TM.HMP Myõ Haûo</v>
          </cell>
          <cell r="E391" t="str">
            <v>007.100.002.4148</v>
          </cell>
          <cell r="F391" t="str">
            <v>Ngoaïi Thöông</v>
          </cell>
          <cell r="G391" t="str">
            <v>Hoà Chí Minh</v>
          </cell>
          <cell r="H391" t="str">
            <v>Traû tieàn mua nöôùc röûa cheùn (TT.BL)</v>
          </cell>
          <cell r="I391">
            <v>46744345</v>
          </cell>
        </row>
        <row r="392">
          <cell r="A392">
            <v>1</v>
          </cell>
          <cell r="B392">
            <v>37895</v>
          </cell>
          <cell r="C392">
            <v>17</v>
          </cell>
          <cell r="D392" t="str">
            <v>Cty Daàu Khí -TP/HCM (Saøi Goøn Petro)</v>
          </cell>
          <cell r="E392" t="str">
            <v>007.1.00.000661.6</v>
          </cell>
          <cell r="F392" t="str">
            <v>Ngoaïi Thöông</v>
          </cell>
          <cell r="G392" t="str">
            <v>Hoà Chí Minh</v>
          </cell>
          <cell r="H392" t="str">
            <v>Traû tieàn mua xaêng daàu</v>
          </cell>
          <cell r="I392">
            <v>1550000000</v>
          </cell>
        </row>
        <row r="393">
          <cell r="A393">
            <v>2</v>
          </cell>
          <cell r="B393">
            <v>37896</v>
          </cell>
          <cell r="C393">
            <v>8</v>
          </cell>
          <cell r="D393" t="str">
            <v>Cty Xi Maêng Haø Tieân II</v>
          </cell>
          <cell r="E393" t="str">
            <v>710A.00091</v>
          </cell>
          <cell r="F393" t="str">
            <v>Coâng Thöông</v>
          </cell>
          <cell r="G393" t="str">
            <v>Kieân Giang</v>
          </cell>
          <cell r="H393" t="str">
            <v>Traû tieàn mua xi maêng 250taán</v>
          </cell>
          <cell r="I393">
            <v>200200000</v>
          </cell>
        </row>
        <row r="394">
          <cell r="A394">
            <v>3</v>
          </cell>
          <cell r="B394">
            <v>37897</v>
          </cell>
          <cell r="C394">
            <v>98</v>
          </cell>
          <cell r="D394" t="str">
            <v>CTy Lieân Doanh Xi Maêng Haø Tieân II-Caàn Thô</v>
          </cell>
          <cell r="E394" t="str">
            <v>710A.56157</v>
          </cell>
          <cell r="F394" t="str">
            <v>Coâng Thöông</v>
          </cell>
          <cell r="G394" t="str">
            <v>Caàn Thô</v>
          </cell>
          <cell r="H394" t="str">
            <v>Traû tieàn mua xi maêng 220taán</v>
          </cell>
          <cell r="I394">
            <v>176000000</v>
          </cell>
        </row>
        <row r="395">
          <cell r="A395">
            <v>4</v>
          </cell>
          <cell r="B395">
            <v>37897</v>
          </cell>
          <cell r="C395">
            <v>5</v>
          </cell>
          <cell r="D395" t="str">
            <v>Cty TNHH TMaïi Thaønh Long</v>
          </cell>
          <cell r="E395" t="str">
            <v>710A.00817</v>
          </cell>
          <cell r="F395" t="str">
            <v>Coâng Thöong CN6</v>
          </cell>
          <cell r="G395" t="str">
            <v>Hoà Chí Minh</v>
          </cell>
          <cell r="H395" t="str">
            <v>Traû tieàn mua boät ngoït</v>
          </cell>
          <cell r="I395">
            <v>358458473</v>
          </cell>
        </row>
        <row r="396">
          <cell r="A396">
            <v>5</v>
          </cell>
          <cell r="B396">
            <v>37897</v>
          </cell>
          <cell r="C396">
            <v>36</v>
          </cell>
          <cell r="D396" t="str">
            <v>XN Xaêng Daàu Daàu Khí Vuõng Taøu</v>
          </cell>
          <cell r="E396" t="str">
            <v>710D.00343</v>
          </cell>
          <cell r="F396" t="str">
            <v>Coâng Thöông</v>
          </cell>
          <cell r="G396" t="str">
            <v>Baø Ròa-Vuõng Taøu</v>
          </cell>
          <cell r="H396" t="str">
            <v>Traû tieàn mua xaêng daàu</v>
          </cell>
          <cell r="I396">
            <v>2300000000</v>
          </cell>
        </row>
        <row r="397">
          <cell r="A397">
            <v>1</v>
          </cell>
          <cell r="B397">
            <v>37897</v>
          </cell>
          <cell r="C397">
            <v>27</v>
          </cell>
          <cell r="D397" t="str">
            <v>Cty TNHH Quoác Teá Nagarjuna</v>
          </cell>
          <cell r="E397" t="str">
            <v>3586.1</v>
          </cell>
          <cell r="F397" t="str">
            <v>INDOVINA</v>
          </cell>
          <cell r="G397" t="str">
            <v>Hoà Chí Minh</v>
          </cell>
          <cell r="H397" t="str">
            <v>Traû tieàn mua ñöôøng</v>
          </cell>
          <cell r="I397">
            <v>28700000</v>
          </cell>
        </row>
        <row r="398">
          <cell r="A398">
            <v>6</v>
          </cell>
          <cell r="B398">
            <v>37901</v>
          </cell>
          <cell r="C398">
            <v>14</v>
          </cell>
          <cell r="D398" t="str">
            <v>Coâng Ty Theùp Mieàn Nam</v>
          </cell>
          <cell r="E398" t="str">
            <v>710A.01611</v>
          </cell>
          <cell r="F398" t="str">
            <v>Coâng Thöông CN I</v>
          </cell>
          <cell r="G398" t="str">
            <v>Hoà Chí Minh</v>
          </cell>
          <cell r="H398" t="str">
            <v>Traû tieàn mua haøng cho CN Theùp Mieàn Nam taïi Caàn Thô</v>
          </cell>
          <cell r="I398">
            <v>215337990</v>
          </cell>
        </row>
        <row r="399">
          <cell r="A399">
            <v>2</v>
          </cell>
          <cell r="B399">
            <v>37901</v>
          </cell>
          <cell r="C399">
            <v>73</v>
          </cell>
          <cell r="D399" t="str">
            <v>Cty. TNHH SX.TM.HMP Myõ Haûo</v>
          </cell>
          <cell r="E399" t="str">
            <v>007.100.002.4148</v>
          </cell>
          <cell r="F399" t="str">
            <v>Ngoaïi Thöông</v>
          </cell>
          <cell r="G399" t="str">
            <v>Hoà Chí Minh</v>
          </cell>
          <cell r="H399" t="str">
            <v>Traû tieàn mua nöôùc röûa cheùn (TT.BL)</v>
          </cell>
          <cell r="I399">
            <v>59020049</v>
          </cell>
        </row>
        <row r="400">
          <cell r="A400">
            <v>3</v>
          </cell>
          <cell r="B400">
            <v>37901</v>
          </cell>
          <cell r="C400">
            <v>28</v>
          </cell>
          <cell r="D400" t="str">
            <v>Chi Nhaùnh Cty CP Söõa VN Taïi Caàn Thô</v>
          </cell>
          <cell r="E400" t="str">
            <v>7301.0479K</v>
          </cell>
          <cell r="F400" t="str">
            <v>Ñaàu Tö &amp; Phaùt Trieån</v>
          </cell>
          <cell r="G400" t="str">
            <v>Caàn Thô</v>
          </cell>
          <cell r="H400" t="str">
            <v>Traû tieàn mua söõa caùc loaïi</v>
          </cell>
          <cell r="I400">
            <v>368874563</v>
          </cell>
        </row>
        <row r="401">
          <cell r="A401">
            <v>4</v>
          </cell>
          <cell r="B401">
            <v>37901</v>
          </cell>
          <cell r="C401">
            <v>6</v>
          </cell>
          <cell r="D401" t="str">
            <v>BP Petco Ltd</v>
          </cell>
          <cell r="E401" t="str">
            <v>0300007015 DS10450(VND)</v>
          </cell>
          <cell r="F401" t="str">
            <v>Citibank</v>
          </cell>
          <cell r="G401" t="str">
            <v>Hoà Chí Minh</v>
          </cell>
          <cell r="H401" t="str">
            <v>Traû tieàn mua nhôùt (Maõ soá DS10450 CTTN Baïc Lieâu)</v>
          </cell>
          <cell r="I401">
            <v>20350000</v>
          </cell>
        </row>
        <row r="402">
          <cell r="A402">
            <v>5</v>
          </cell>
          <cell r="B402">
            <v>37902</v>
          </cell>
          <cell r="C402">
            <v>31</v>
          </cell>
          <cell r="D402" t="str">
            <v>Cty Daàu Aên Golden Hope - Nhaø Beø</v>
          </cell>
          <cell r="E402" t="str">
            <v>710A.06902</v>
          </cell>
          <cell r="F402" t="str">
            <v>Sôû Giao Dòch II CTVN</v>
          </cell>
          <cell r="G402" t="str">
            <v>Hoà Chí Minh</v>
          </cell>
          <cell r="H402" t="str">
            <v>Traû tieàn daàu aên  (TT.TN.CM)</v>
          </cell>
          <cell r="I402">
            <v>81155048</v>
          </cell>
        </row>
        <row r="403">
          <cell r="A403">
            <v>6</v>
          </cell>
          <cell r="B403">
            <v>37903</v>
          </cell>
          <cell r="C403">
            <v>27</v>
          </cell>
          <cell r="D403" t="str">
            <v>Cty TNHH Quoác Teá Nagarjuna</v>
          </cell>
          <cell r="E403" t="str">
            <v>3586.1</v>
          </cell>
          <cell r="F403" t="str">
            <v>INDOVINA</v>
          </cell>
          <cell r="G403" t="str">
            <v>Hoà Chí Minh</v>
          </cell>
          <cell r="H403" t="str">
            <v>Traû tieàn mua ñöôøng</v>
          </cell>
          <cell r="I403">
            <v>41250000</v>
          </cell>
        </row>
        <row r="404">
          <cell r="A404">
            <v>7</v>
          </cell>
          <cell r="B404">
            <v>37903</v>
          </cell>
          <cell r="C404">
            <v>66</v>
          </cell>
          <cell r="D404" t="str">
            <v>Cty UNI PRESIDENT</v>
          </cell>
          <cell r="E404" t="str">
            <v>30 98 208</v>
          </cell>
          <cell r="F404" t="str">
            <v>ANZ</v>
          </cell>
          <cell r="G404" t="str">
            <v>Hoà Chí Minh</v>
          </cell>
          <cell r="H404" t="str">
            <v>Traû tieàn mua mì Unif</v>
          </cell>
          <cell r="I404">
            <v>52756839</v>
          </cell>
        </row>
        <row r="405">
          <cell r="A405">
            <v>8</v>
          </cell>
          <cell r="B405">
            <v>37904</v>
          </cell>
          <cell r="C405">
            <v>31</v>
          </cell>
          <cell r="D405" t="str">
            <v>Cty Daàu Aên Golden Hope - Nhaø Beø</v>
          </cell>
          <cell r="E405" t="str">
            <v>710A.06902</v>
          </cell>
          <cell r="F405" t="str">
            <v>Sôû Giao Dòch II CTVN</v>
          </cell>
          <cell r="G405" t="str">
            <v>Hoà Chí Minh</v>
          </cell>
          <cell r="H405" t="str">
            <v>Traû tieàn daàu aên  (TT.TN.BL)</v>
          </cell>
          <cell r="I405">
            <v>76020956</v>
          </cell>
        </row>
        <row r="406">
          <cell r="A406">
            <v>9</v>
          </cell>
          <cell r="B406">
            <v>37904</v>
          </cell>
          <cell r="C406">
            <v>83</v>
          </cell>
          <cell r="D406" t="str">
            <v>CTy TNHH TM TH Thuaän Taân</v>
          </cell>
          <cell r="E406" t="str">
            <v>007.100.110.1337</v>
          </cell>
          <cell r="F406" t="str">
            <v>Ngoaïi Thöông</v>
          </cell>
          <cell r="G406" t="str">
            <v>Hoà Chí Minh</v>
          </cell>
          <cell r="H406" t="str">
            <v>Traû tieàn mua Tivi</v>
          </cell>
          <cell r="I406">
            <v>29909000</v>
          </cell>
        </row>
        <row r="407">
          <cell r="A407">
            <v>7</v>
          </cell>
          <cell r="B407">
            <v>37904</v>
          </cell>
          <cell r="C407">
            <v>1</v>
          </cell>
          <cell r="D407" t="str">
            <v>Nhaø Maùy Thuoác Laù Saøi Goøn</v>
          </cell>
          <cell r="E407" t="str">
            <v>710A.00105</v>
          </cell>
          <cell r="F407" t="str">
            <v>Sôû Giao Dòch II CTVN</v>
          </cell>
          <cell r="G407" t="str">
            <v>Hoà Chí Minh</v>
          </cell>
          <cell r="H407" t="str">
            <v>Traû tieàn mua thuoác laù</v>
          </cell>
          <cell r="I407">
            <v>224025000</v>
          </cell>
        </row>
        <row r="408">
          <cell r="A408">
            <v>8</v>
          </cell>
          <cell r="B408">
            <v>37904</v>
          </cell>
          <cell r="C408">
            <v>8</v>
          </cell>
          <cell r="D408" t="str">
            <v>Cty Xi Maêng Haø Tieân II</v>
          </cell>
          <cell r="E408" t="str">
            <v>710A.00091</v>
          </cell>
          <cell r="F408" t="str">
            <v>Coâng Thöông</v>
          </cell>
          <cell r="G408" t="str">
            <v>Kieân Giang</v>
          </cell>
          <cell r="H408" t="str">
            <v>Traû tieàn mua xi maêng 250taán</v>
          </cell>
          <cell r="I408">
            <v>200200000</v>
          </cell>
        </row>
        <row r="409">
          <cell r="A409">
            <v>10</v>
          </cell>
          <cell r="B409">
            <v>37907</v>
          </cell>
          <cell r="C409">
            <v>31</v>
          </cell>
          <cell r="D409" t="str">
            <v>Cty Daàu Aên Golden Hope - Nhaø Beø</v>
          </cell>
          <cell r="E409" t="str">
            <v>710A.06902</v>
          </cell>
          <cell r="F409" t="str">
            <v>Sôû Giao Dòch II CTVN</v>
          </cell>
          <cell r="G409" t="str">
            <v>Hoà Chí Minh</v>
          </cell>
          <cell r="H409" t="str">
            <v>Traû tieàn daàu aên  (TT.TN.CM)</v>
          </cell>
          <cell r="I409">
            <v>77052026</v>
          </cell>
        </row>
        <row r="410">
          <cell r="A410">
            <v>11</v>
          </cell>
          <cell r="B410">
            <v>37907</v>
          </cell>
          <cell r="C410">
            <v>73</v>
          </cell>
          <cell r="D410" t="str">
            <v>Cty. TNHH SX.TM.HMP Myõ Haûo</v>
          </cell>
          <cell r="E410" t="str">
            <v>007.100.002.4148</v>
          </cell>
          <cell r="F410" t="str">
            <v>Ngoaïi Thöông</v>
          </cell>
          <cell r="G410" t="str">
            <v>Hoà Chí Minh</v>
          </cell>
          <cell r="H410" t="str">
            <v>Traû tieàn mua nöôùc röûa cheùn (TT.BL:52.765.252ñ; TT.CM:32.773.386ñ)</v>
          </cell>
          <cell r="I410">
            <v>85538638</v>
          </cell>
        </row>
        <row r="411">
          <cell r="A411">
            <v>9</v>
          </cell>
          <cell r="B411">
            <v>37907</v>
          </cell>
          <cell r="C411">
            <v>36</v>
          </cell>
          <cell r="D411" t="str">
            <v>XN Xaêng Daàu Daàu Khí Vuõng Taøu</v>
          </cell>
          <cell r="E411" t="str">
            <v>710D.00343</v>
          </cell>
          <cell r="F411" t="str">
            <v>Coâng Thöông</v>
          </cell>
          <cell r="G411" t="str">
            <v>Baø Ròa-Vuõng Taøu</v>
          </cell>
          <cell r="H411" t="str">
            <v>Traû tieàn mua xaêng daàu</v>
          </cell>
          <cell r="I411">
            <v>3278000000</v>
          </cell>
        </row>
        <row r="412">
          <cell r="A412">
            <v>10</v>
          </cell>
          <cell r="B412">
            <v>37907</v>
          </cell>
          <cell r="C412">
            <v>101</v>
          </cell>
          <cell r="D412" t="str">
            <v>Cty TMKT &amp; Ñaàu Tö PETEC</v>
          </cell>
          <cell r="E412" t="str">
            <v>1003227 05 2</v>
          </cell>
          <cell r="F412" t="str">
            <v>Deutsche Bank</v>
          </cell>
          <cell r="G412" t="str">
            <v>Hoà Chí Minh</v>
          </cell>
          <cell r="H412" t="str">
            <v>Traû tieàn mua xaêng daàu (Maõ IBPS 50619012)</v>
          </cell>
          <cell r="I412">
            <v>1000000000</v>
          </cell>
        </row>
        <row r="413">
          <cell r="A413">
            <v>12</v>
          </cell>
          <cell r="B413">
            <v>37907</v>
          </cell>
          <cell r="C413">
            <v>27</v>
          </cell>
          <cell r="D413" t="str">
            <v>Cty TNHH Quoác Teá Nagarjuna</v>
          </cell>
          <cell r="E413" t="str">
            <v>3586.1</v>
          </cell>
          <cell r="F413" t="str">
            <v>INDOVINA</v>
          </cell>
          <cell r="G413" t="str">
            <v>Hoà Chí Minh</v>
          </cell>
          <cell r="H413" t="str">
            <v>Traû tieàn mua ñöôøng</v>
          </cell>
          <cell r="I413">
            <v>58800000</v>
          </cell>
        </row>
        <row r="414">
          <cell r="A414">
            <v>12</v>
          </cell>
          <cell r="B414">
            <v>37908</v>
          </cell>
          <cell r="C414">
            <v>41</v>
          </cell>
          <cell r="D414" t="str">
            <v>Cty Xi Maêng Nghi Sôn</v>
          </cell>
          <cell r="E414" t="str">
            <v>710A.02772</v>
          </cell>
          <cell r="F414" t="str">
            <v>Coâng Thöông CN 9</v>
          </cell>
          <cell r="G414" t="str">
            <v>Hoà Chí Minh</v>
          </cell>
          <cell r="H414" t="str">
            <v>Traû tieàn mua  xi maêng</v>
          </cell>
          <cell r="I414">
            <v>172000000</v>
          </cell>
        </row>
        <row r="415">
          <cell r="A415">
            <v>13</v>
          </cell>
          <cell r="B415">
            <v>37908</v>
          </cell>
          <cell r="C415">
            <v>5</v>
          </cell>
          <cell r="D415" t="str">
            <v>Cty TNHH TMaïi Thaønh Long</v>
          </cell>
          <cell r="E415" t="str">
            <v>710A.00817</v>
          </cell>
          <cell r="F415" t="str">
            <v>Coâng Thöong CN6</v>
          </cell>
          <cell r="G415" t="str">
            <v>Hoà Chí Minh</v>
          </cell>
          <cell r="H415" t="str">
            <v>Traû tieàn mua boät ngoït</v>
          </cell>
          <cell r="I415">
            <v>344171453</v>
          </cell>
        </row>
        <row r="416">
          <cell r="A416">
            <v>14</v>
          </cell>
          <cell r="B416">
            <v>37909</v>
          </cell>
          <cell r="C416">
            <v>36</v>
          </cell>
          <cell r="D416" t="str">
            <v>XN Xaêng Daàu Daàu Khí Vuõng Taøu</v>
          </cell>
          <cell r="E416" t="str">
            <v>710D.00343</v>
          </cell>
          <cell r="F416" t="str">
            <v>Coâng Thöông</v>
          </cell>
          <cell r="G416" t="str">
            <v>Baø Ròa-Vuõng Taøu</v>
          </cell>
          <cell r="H416" t="str">
            <v>Traû tieàn mua xaêng daàu</v>
          </cell>
          <cell r="I416">
            <v>2491000000</v>
          </cell>
        </row>
        <row r="417">
          <cell r="A417">
            <v>15</v>
          </cell>
          <cell r="B417">
            <v>37909</v>
          </cell>
          <cell r="C417">
            <v>14</v>
          </cell>
          <cell r="D417" t="str">
            <v>Coâng Ty Theùp Mieàn Nam</v>
          </cell>
          <cell r="E417" t="str">
            <v>710A.01611</v>
          </cell>
          <cell r="F417" t="str">
            <v>Coâng Thöông CN I</v>
          </cell>
          <cell r="G417" t="str">
            <v>Hoà Chí Minh</v>
          </cell>
          <cell r="H417" t="str">
            <v>Traû tieàn mua haøng cho CN Theùp Mieàn Nam taïi Caàn Thô</v>
          </cell>
          <cell r="I417">
            <v>192375120</v>
          </cell>
        </row>
        <row r="418">
          <cell r="A418">
            <v>13</v>
          </cell>
          <cell r="B418">
            <v>37909</v>
          </cell>
          <cell r="C418">
            <v>28</v>
          </cell>
          <cell r="D418" t="str">
            <v>Chi Nhaùnh Cty CP Söõa VN Taïi Caàn Thô</v>
          </cell>
          <cell r="E418" t="str">
            <v>7301.0479K</v>
          </cell>
          <cell r="F418" t="str">
            <v>Ñaàu Tö &amp; Phaùt Trieån</v>
          </cell>
          <cell r="G418" t="str">
            <v>Caàn Thô</v>
          </cell>
          <cell r="H418" t="str">
            <v>Traû tieàn mua söõa caùc loaïi</v>
          </cell>
          <cell r="I418">
            <v>279370531</v>
          </cell>
        </row>
        <row r="419">
          <cell r="A419">
            <v>16</v>
          </cell>
          <cell r="B419">
            <v>37909</v>
          </cell>
          <cell r="C419">
            <v>73</v>
          </cell>
          <cell r="D419" t="str">
            <v>Cty. TNHH SX.TM.HMP Myõ Haûo</v>
          </cell>
          <cell r="E419" t="str">
            <v>007.100.002.4148</v>
          </cell>
          <cell r="F419" t="str">
            <v>Ngoaïi Thöông</v>
          </cell>
          <cell r="G419" t="str">
            <v>Hoà Chí Minh</v>
          </cell>
          <cell r="H419" t="str">
            <v>Traû tieàn mua nöôùc röûa cheùn (TT.BL)</v>
          </cell>
          <cell r="I419">
            <v>120000000</v>
          </cell>
        </row>
        <row r="420">
          <cell r="A420">
            <v>17</v>
          </cell>
          <cell r="B420">
            <v>37911</v>
          </cell>
          <cell r="C420">
            <v>31</v>
          </cell>
          <cell r="D420" t="str">
            <v>Cty Daàu Aên Golden Hope - Nhaø Beø</v>
          </cell>
          <cell r="E420" t="str">
            <v>710A.06902</v>
          </cell>
          <cell r="F420" t="str">
            <v>Sôû Giao Dòch II CTVN</v>
          </cell>
          <cell r="G420" t="str">
            <v>Hoà Chí Minh</v>
          </cell>
          <cell r="H420" t="str">
            <v>Traû tieàn daàu aên  (TT.TN.CM)</v>
          </cell>
          <cell r="I420">
            <v>75822208</v>
          </cell>
        </row>
        <row r="421">
          <cell r="A421">
            <v>18</v>
          </cell>
          <cell r="B421">
            <v>37911</v>
          </cell>
          <cell r="C421">
            <v>44</v>
          </cell>
          <cell r="D421" t="str">
            <v>CTy Ñieän Baùo Ñieän Thoaïi Baïc Lieâu</v>
          </cell>
          <cell r="E421" t="str">
            <v>710A.00074</v>
          </cell>
          <cell r="F421" t="str">
            <v xml:space="preserve">Coâng Thöông </v>
          </cell>
          <cell r="G421" t="str">
            <v>Baïc Lieâu</v>
          </cell>
          <cell r="H421" t="str">
            <v>Traû tieàn ñieän thoaïi thaùng 9/2003</v>
          </cell>
          <cell r="I421">
            <v>9637210</v>
          </cell>
        </row>
        <row r="422">
          <cell r="A422">
            <v>16</v>
          </cell>
          <cell r="B422">
            <v>37911</v>
          </cell>
          <cell r="C422">
            <v>8</v>
          </cell>
          <cell r="D422" t="str">
            <v>Cty Xi Maêng Haø Tieân II</v>
          </cell>
          <cell r="E422" t="str">
            <v>710A.00091</v>
          </cell>
          <cell r="F422" t="str">
            <v>Coâng Thöông</v>
          </cell>
          <cell r="G422" t="str">
            <v>Kieân Giang</v>
          </cell>
          <cell r="H422" t="str">
            <v>Traû tieàn mua xi maêng 250taán</v>
          </cell>
          <cell r="I422">
            <v>200200000</v>
          </cell>
        </row>
        <row r="423">
          <cell r="A423">
            <v>19</v>
          </cell>
          <cell r="B423">
            <v>37911</v>
          </cell>
          <cell r="C423">
            <v>31</v>
          </cell>
          <cell r="D423" t="str">
            <v>Cty Daàu Aên Golden Hope - Nhaø Beø</v>
          </cell>
          <cell r="E423" t="str">
            <v>710A.06902</v>
          </cell>
          <cell r="F423" t="str">
            <v>Sôû Giao Dòch II CTVN</v>
          </cell>
          <cell r="G423" t="str">
            <v>Hoà Chí Minh</v>
          </cell>
          <cell r="H423" t="str">
            <v>Traû tieàn daàu aên  (TT.TN.CM)</v>
          </cell>
          <cell r="I423">
            <v>80723808</v>
          </cell>
        </row>
        <row r="424">
          <cell r="A424">
            <v>20</v>
          </cell>
          <cell r="B424">
            <v>37914</v>
          </cell>
          <cell r="C424">
            <v>80</v>
          </cell>
          <cell r="D424" t="str">
            <v>Chi Nhaùnh Cty TNHH AÉC-QUY GS VN</v>
          </cell>
          <cell r="E424" t="str">
            <v>007.100.075318.7</v>
          </cell>
          <cell r="F424" t="str">
            <v>Ngoaïi Thöông</v>
          </cell>
          <cell r="G424" t="str">
            <v>Hoà Chí Minh</v>
          </cell>
          <cell r="H424" t="str">
            <v>Traû tieàn mua bình aéc qui</v>
          </cell>
          <cell r="I424">
            <v>18090000</v>
          </cell>
        </row>
        <row r="425">
          <cell r="A425">
            <v>21</v>
          </cell>
          <cell r="B425">
            <v>37914</v>
          </cell>
          <cell r="C425">
            <v>25</v>
          </cell>
          <cell r="D425" t="str">
            <v xml:space="preserve"> Thu Baûo Hieåm Xaõ Hoäi Tænh Baïc Lieâu</v>
          </cell>
          <cell r="E425" t="str">
            <v>421401.12</v>
          </cell>
          <cell r="F425" t="str">
            <v>NN &amp; P/T N/Thoân</v>
          </cell>
          <cell r="G425" t="str">
            <v>Baïc Lieâu</v>
          </cell>
          <cell r="H425" t="str">
            <v>Noäp BHXH,BHYT thaùng 10/2003</v>
          </cell>
          <cell r="I425">
            <v>24334161</v>
          </cell>
        </row>
        <row r="426">
          <cell r="A426">
            <v>17</v>
          </cell>
          <cell r="B426">
            <v>37914</v>
          </cell>
          <cell r="C426">
            <v>36</v>
          </cell>
          <cell r="D426" t="str">
            <v>XN Xaêng Daàu Daàu Khí Vuõng Taøu</v>
          </cell>
          <cell r="E426" t="str">
            <v>710D.00343</v>
          </cell>
          <cell r="F426" t="str">
            <v>Coâng Thöông</v>
          </cell>
          <cell r="G426" t="str">
            <v>Baø Ròa-Vuõng Taøu</v>
          </cell>
          <cell r="H426" t="str">
            <v>Traû tieàn mua xaêng daàu</v>
          </cell>
          <cell r="I426">
            <v>2538000000</v>
          </cell>
        </row>
        <row r="427">
          <cell r="A427">
            <v>22</v>
          </cell>
          <cell r="B427">
            <v>37914</v>
          </cell>
          <cell r="C427">
            <v>73</v>
          </cell>
          <cell r="D427" t="str">
            <v>Cty. TNHH SX.TM.HMP Myõ Haûo</v>
          </cell>
          <cell r="E427" t="str">
            <v>007.100.002.4148</v>
          </cell>
          <cell r="F427" t="str">
            <v>Ngoaïi Thöông</v>
          </cell>
          <cell r="G427" t="str">
            <v>Hoà Chí Minh</v>
          </cell>
          <cell r="H427" t="str">
            <v>Traû tieàn mua nöôùc röûa cheùn (TT.CM)</v>
          </cell>
          <cell r="I427">
            <v>32071341</v>
          </cell>
        </row>
        <row r="428">
          <cell r="A428">
            <v>18</v>
          </cell>
          <cell r="B428">
            <v>37916</v>
          </cell>
          <cell r="C428">
            <v>5</v>
          </cell>
          <cell r="D428" t="str">
            <v>Cty TNHH TMaïi Thaønh Long</v>
          </cell>
          <cell r="E428" t="str">
            <v>710A.00817</v>
          </cell>
          <cell r="F428" t="str">
            <v>Coâng Thöong CN6</v>
          </cell>
          <cell r="G428" t="str">
            <v>Hoà Chí Minh</v>
          </cell>
          <cell r="H428" t="str">
            <v>Traû tieàn mua boät ngoït</v>
          </cell>
          <cell r="I428">
            <v>213296429</v>
          </cell>
        </row>
        <row r="429">
          <cell r="A429">
            <v>19</v>
          </cell>
          <cell r="B429">
            <v>37916</v>
          </cell>
          <cell r="C429">
            <v>3</v>
          </cell>
          <cell r="D429" t="str">
            <v>Cty Coå Phaàn Boät Giaët Lix</v>
          </cell>
          <cell r="E429" t="str">
            <v>710A.01440</v>
          </cell>
          <cell r="F429" t="str">
            <v>Coâng Thöông CN 14</v>
          </cell>
          <cell r="G429" t="str">
            <v>Hoà Chí Minh</v>
          </cell>
          <cell r="H429" t="str">
            <v>Traû tieàn mua boät giaët</v>
          </cell>
          <cell r="I429">
            <v>290000000</v>
          </cell>
        </row>
        <row r="430">
          <cell r="A430">
            <v>23</v>
          </cell>
          <cell r="B430">
            <v>37916</v>
          </cell>
          <cell r="C430">
            <v>28</v>
          </cell>
          <cell r="D430" t="str">
            <v>Chi Nhaùnh Cty CP Söõa VN Taïi Caàn Thô</v>
          </cell>
          <cell r="E430" t="str">
            <v>7301.0479K</v>
          </cell>
          <cell r="F430" t="str">
            <v>Ñaàu Tö &amp; Phaùt Trieån</v>
          </cell>
          <cell r="G430" t="str">
            <v>Caàn Thô</v>
          </cell>
          <cell r="H430" t="str">
            <v>Traû tieàn mua söõa caùc loaïi</v>
          </cell>
          <cell r="I430">
            <v>385955524</v>
          </cell>
        </row>
        <row r="431">
          <cell r="A431">
            <v>24</v>
          </cell>
          <cell r="B431">
            <v>37917</v>
          </cell>
          <cell r="C431">
            <v>73</v>
          </cell>
          <cell r="D431" t="str">
            <v>Cty. TNHH SX.TM.HMP Myõ Haûo</v>
          </cell>
          <cell r="E431" t="str">
            <v>007.100.002.4148</v>
          </cell>
          <cell r="F431" t="str">
            <v>Ngoaïi Thöông</v>
          </cell>
          <cell r="G431" t="str">
            <v>Hoà Chí Minh</v>
          </cell>
          <cell r="H431" t="str">
            <v>Traû tieàn mua nöôùc röûa cheùn (TT.CM)</v>
          </cell>
          <cell r="I431">
            <v>62534084</v>
          </cell>
        </row>
        <row r="432">
          <cell r="A432">
            <v>25</v>
          </cell>
          <cell r="B432">
            <v>37917</v>
          </cell>
          <cell r="C432">
            <v>22</v>
          </cell>
          <cell r="D432" t="str">
            <v>Cty Deät Long An</v>
          </cell>
          <cell r="E432" t="str">
            <v>710A.10001</v>
          </cell>
          <cell r="F432" t="str">
            <v>Coâng Thöông</v>
          </cell>
          <cell r="G432" t="str">
            <v>Long An</v>
          </cell>
          <cell r="H432" t="str">
            <v>Traû tieàn mua vaûi Long An</v>
          </cell>
          <cell r="I432">
            <v>16369570</v>
          </cell>
        </row>
        <row r="433">
          <cell r="A433">
            <v>26</v>
          </cell>
          <cell r="B433">
            <v>37918</v>
          </cell>
          <cell r="C433">
            <v>31</v>
          </cell>
          <cell r="D433" t="str">
            <v>Cty Daàu Aên Golden Hope - Nhaø Beø</v>
          </cell>
          <cell r="E433" t="str">
            <v>710A.06902</v>
          </cell>
          <cell r="F433" t="str">
            <v>Sôû Giao Dòch II CTVN</v>
          </cell>
          <cell r="G433" t="str">
            <v>Hoà Chí Minh</v>
          </cell>
          <cell r="H433" t="str">
            <v>Traû tieàn mua daàu xaù</v>
          </cell>
          <cell r="I433">
            <v>48639450</v>
          </cell>
        </row>
        <row r="434">
          <cell r="A434">
            <v>20</v>
          </cell>
          <cell r="B434">
            <v>37918</v>
          </cell>
          <cell r="C434">
            <v>8</v>
          </cell>
          <cell r="D434" t="str">
            <v>Cty Xi Maêng Haø Tieân II</v>
          </cell>
          <cell r="E434" t="str">
            <v>710A.00091</v>
          </cell>
          <cell r="F434" t="str">
            <v>Coâng Thöông</v>
          </cell>
          <cell r="G434" t="str">
            <v>Kieân Giang</v>
          </cell>
          <cell r="H434" t="str">
            <v>Traû tieàn mua xi maêng 200taán</v>
          </cell>
          <cell r="I434">
            <v>160160000</v>
          </cell>
        </row>
        <row r="435">
          <cell r="A435">
            <v>27</v>
          </cell>
          <cell r="B435">
            <v>37921</v>
          </cell>
          <cell r="C435">
            <v>83</v>
          </cell>
          <cell r="D435" t="str">
            <v>CTy TNHH TM TH Thuaän Taân</v>
          </cell>
          <cell r="E435" t="str">
            <v>007.100.110.1337</v>
          </cell>
          <cell r="F435" t="str">
            <v>Ngoaïi Thöông</v>
          </cell>
          <cell r="G435" t="str">
            <v>Hoà Chí Minh</v>
          </cell>
          <cell r="H435" t="str">
            <v>Traû tieànhaøng ñieän maùy</v>
          </cell>
          <cell r="I435">
            <v>77777300</v>
          </cell>
        </row>
        <row r="436">
          <cell r="A436">
            <v>28</v>
          </cell>
          <cell r="B436">
            <v>37921</v>
          </cell>
          <cell r="C436">
            <v>31</v>
          </cell>
          <cell r="D436" t="str">
            <v>Cty Daàu Aên Golden Hope - Nhaø Beø</v>
          </cell>
          <cell r="E436" t="str">
            <v>710A.06902</v>
          </cell>
          <cell r="F436" t="str">
            <v>Sôû Giao Dòch II CTVN</v>
          </cell>
          <cell r="G436" t="str">
            <v>Hoà Chí Minh</v>
          </cell>
          <cell r="H436" t="str">
            <v>Traû tieàn daàu aên  (TT.TN.BL)</v>
          </cell>
          <cell r="I436">
            <v>73394970</v>
          </cell>
        </row>
        <row r="437">
          <cell r="A437">
            <v>21</v>
          </cell>
          <cell r="B437">
            <v>37921</v>
          </cell>
          <cell r="C437">
            <v>36</v>
          </cell>
          <cell r="D437" t="str">
            <v>XN Xaêng Daàu Daàu Khí Vuõng Taøu</v>
          </cell>
          <cell r="E437" t="str">
            <v>710D.00343</v>
          </cell>
          <cell r="F437" t="str">
            <v>Coâng Thöông</v>
          </cell>
          <cell r="G437" t="str">
            <v>Baø Ròa-Vuõng Taøu</v>
          </cell>
          <cell r="H437" t="str">
            <v>Traû tieàn mua xaêng daàu</v>
          </cell>
          <cell r="I437">
            <v>1927000000</v>
          </cell>
        </row>
        <row r="438">
          <cell r="A438">
            <v>22</v>
          </cell>
          <cell r="B438">
            <v>37921</v>
          </cell>
          <cell r="C438">
            <v>41</v>
          </cell>
          <cell r="D438" t="str">
            <v>Cty Xi Maêng Nghi Sôn</v>
          </cell>
          <cell r="E438" t="str">
            <v>710A.02772</v>
          </cell>
          <cell r="F438" t="str">
            <v>Coâng Thöông CN 9</v>
          </cell>
          <cell r="G438" t="str">
            <v>Hoà Chí Minh</v>
          </cell>
          <cell r="H438" t="str">
            <v>Traû tieàn mua xi maêng 250taán</v>
          </cell>
          <cell r="I438">
            <v>215000000</v>
          </cell>
        </row>
        <row r="439">
          <cell r="A439">
            <v>23</v>
          </cell>
          <cell r="B439">
            <v>37921</v>
          </cell>
          <cell r="C439">
            <v>14</v>
          </cell>
          <cell r="D439" t="str">
            <v>Coâng Ty Theùp Mieàn Nam</v>
          </cell>
          <cell r="E439" t="str">
            <v>710A.01611</v>
          </cell>
          <cell r="F439" t="str">
            <v>Coâng Thöông CN I</v>
          </cell>
          <cell r="G439" t="str">
            <v>Hoà Chí Minh</v>
          </cell>
          <cell r="H439" t="str">
            <v>Traû tieàn mua haøng cho CN Theùp Mieàn Nam taïi Caàn Thô</v>
          </cell>
          <cell r="I439">
            <v>221993415</v>
          </cell>
        </row>
        <row r="440">
          <cell r="A440">
            <v>29</v>
          </cell>
          <cell r="B440">
            <v>37921</v>
          </cell>
          <cell r="C440">
            <v>31</v>
          </cell>
          <cell r="D440" t="str">
            <v>Cty Daàu Aên Golden Hope - Nhaø Beø</v>
          </cell>
          <cell r="E440" t="str">
            <v>710A.06902</v>
          </cell>
          <cell r="F440" t="str">
            <v>Sôû Giao Dòch II CTVN</v>
          </cell>
          <cell r="G440" t="str">
            <v>Hoà Chí Minh</v>
          </cell>
          <cell r="H440" t="str">
            <v>Traû tieàn daàu aên  (TT.BL : 79.910.006ñ;TT.CM: 24.994.992ñ)</v>
          </cell>
          <cell r="I440">
            <v>104904998</v>
          </cell>
        </row>
        <row r="441">
          <cell r="A441">
            <v>30</v>
          </cell>
          <cell r="B441">
            <v>37922</v>
          </cell>
          <cell r="C441">
            <v>73</v>
          </cell>
          <cell r="D441" t="str">
            <v>Cty. TNHH SX.TM.HMP Myõ Haûo</v>
          </cell>
          <cell r="E441" t="str">
            <v>007.100.002.4148</v>
          </cell>
          <cell r="F441" t="str">
            <v>Ngoaïi Thöông</v>
          </cell>
          <cell r="G441" t="str">
            <v>Hoà Chí Minh</v>
          </cell>
          <cell r="H441" t="str">
            <v>Traû tieàn mua nöôùc röûa cheùn (TT.BL)</v>
          </cell>
          <cell r="I441">
            <v>57798229</v>
          </cell>
        </row>
        <row r="442">
          <cell r="A442">
            <v>30</v>
          </cell>
          <cell r="B442">
            <v>37922</v>
          </cell>
          <cell r="C442">
            <v>73</v>
          </cell>
          <cell r="D442" t="str">
            <v>Cty. TNHH SX.TM.HMP Myõ Haûo</v>
          </cell>
          <cell r="E442" t="str">
            <v>007.100.002.4148</v>
          </cell>
          <cell r="F442" t="str">
            <v>Ngoaïi Thöông</v>
          </cell>
          <cell r="G442" t="str">
            <v>Hoà Chí Minh</v>
          </cell>
          <cell r="H442" t="str">
            <v>Traû tieàn mua nöôùc röûa cheùn (TT.BL)</v>
          </cell>
          <cell r="I442">
            <v>57798229</v>
          </cell>
        </row>
        <row r="443">
          <cell r="A443">
            <v>31</v>
          </cell>
          <cell r="B443">
            <v>37922</v>
          </cell>
          <cell r="C443">
            <v>27</v>
          </cell>
          <cell r="D443" t="str">
            <v>Cty TNHH Quoác Teá Nagarjuna</v>
          </cell>
          <cell r="E443" t="str">
            <v>3586.1</v>
          </cell>
          <cell r="F443" t="str">
            <v>INDOVINA</v>
          </cell>
          <cell r="G443" t="str">
            <v>Hoà Chí Minh</v>
          </cell>
          <cell r="H443" t="str">
            <v>Traû tieàn mua ñöôøng</v>
          </cell>
          <cell r="I443">
            <v>61600000</v>
          </cell>
        </row>
        <row r="444">
          <cell r="A444">
            <v>24</v>
          </cell>
          <cell r="B444">
            <v>37922</v>
          </cell>
          <cell r="C444">
            <v>1</v>
          </cell>
          <cell r="D444" t="str">
            <v>Nhaø Maùy Thuoác Laù Saøi Goøn</v>
          </cell>
          <cell r="E444" t="str">
            <v>710A.00105</v>
          </cell>
          <cell r="F444" t="str">
            <v>Sôû Giao Dòch II CTVN</v>
          </cell>
          <cell r="G444" t="str">
            <v>Hoà Chí Minh</v>
          </cell>
          <cell r="H444" t="str">
            <v>Traû tieàn mua thuoác laù</v>
          </cell>
          <cell r="I444">
            <v>221275000</v>
          </cell>
        </row>
        <row r="445">
          <cell r="A445">
            <v>30</v>
          </cell>
          <cell r="B445">
            <v>37922</v>
          </cell>
          <cell r="C445">
            <v>73</v>
          </cell>
          <cell r="D445" t="str">
            <v>Cty. TNHH SX.TM.HMP Myõ Haûo</v>
          </cell>
          <cell r="E445" t="str">
            <v>007.100.002.4148</v>
          </cell>
          <cell r="F445" t="str">
            <v>Ngoaïi Thöông</v>
          </cell>
          <cell r="G445" t="str">
            <v>Hoà Chí Minh</v>
          </cell>
          <cell r="H445" t="str">
            <v>Traû tieàn mua nöôùc röûa cheùn (TT.BL)</v>
          </cell>
          <cell r="I445">
            <v>57798229</v>
          </cell>
        </row>
        <row r="446">
          <cell r="A446">
            <v>31</v>
          </cell>
          <cell r="B446">
            <v>37922</v>
          </cell>
          <cell r="C446">
            <v>27</v>
          </cell>
          <cell r="D446" t="str">
            <v>Cty TNHH Quoác Teá Nagarjuna</v>
          </cell>
          <cell r="E446" t="str">
            <v>3586.1</v>
          </cell>
          <cell r="F446" t="str">
            <v>INDOVINA</v>
          </cell>
          <cell r="G446" t="str">
            <v>Hoà Chí Minh</v>
          </cell>
          <cell r="H446" t="str">
            <v>Traû tieàn mua ñöôøng</v>
          </cell>
          <cell r="I446">
            <v>61600000</v>
          </cell>
        </row>
        <row r="447">
          <cell r="A447">
            <v>32</v>
          </cell>
          <cell r="B447">
            <v>37924</v>
          </cell>
          <cell r="C447">
            <v>28</v>
          </cell>
          <cell r="D447" t="str">
            <v>Chi Nhaùnh Cty CP Söõa VN Taïi Caàn Thô</v>
          </cell>
          <cell r="E447" t="str">
            <v>7301.0479K</v>
          </cell>
          <cell r="F447" t="str">
            <v>Ñaàu Tö &amp; Phaùt Trieån</v>
          </cell>
          <cell r="G447" t="str">
            <v>Caàn Thô</v>
          </cell>
          <cell r="H447" t="str">
            <v>Traû tieàn mua söõa caùc loaïi</v>
          </cell>
          <cell r="I447">
            <v>386314036</v>
          </cell>
        </row>
        <row r="448">
          <cell r="A448">
            <v>25</v>
          </cell>
          <cell r="B448">
            <v>37924</v>
          </cell>
          <cell r="C448">
            <v>5</v>
          </cell>
          <cell r="D448" t="str">
            <v>Cty TNHH TMaïi Thaønh Long</v>
          </cell>
          <cell r="E448" t="str">
            <v>710A.00817</v>
          </cell>
          <cell r="F448" t="str">
            <v>Coâng Thöong CN6</v>
          </cell>
          <cell r="G448" t="str">
            <v>Hoà Chí Minh</v>
          </cell>
          <cell r="H448" t="str">
            <v>Traû tieàn mua boät ngoït</v>
          </cell>
          <cell r="I448">
            <v>426483031</v>
          </cell>
        </row>
        <row r="449">
          <cell r="A449">
            <v>33</v>
          </cell>
          <cell r="B449">
            <v>37924</v>
          </cell>
          <cell r="C449">
            <v>31</v>
          </cell>
          <cell r="D449" t="str">
            <v>Cty Daàu Aên Golden Hope - Nhaø Beø</v>
          </cell>
          <cell r="E449" t="str">
            <v>710A.06902</v>
          </cell>
          <cell r="F449" t="str">
            <v>Sôû Giao Dòch II CTVN</v>
          </cell>
          <cell r="G449" t="str">
            <v>Hoà Chí Minh</v>
          </cell>
          <cell r="H449" t="str">
            <v>Traû tieàn mua daàu aên</v>
          </cell>
          <cell r="I449">
            <v>89692872</v>
          </cell>
        </row>
        <row r="450">
          <cell r="A450">
            <v>34</v>
          </cell>
          <cell r="B450">
            <v>37924</v>
          </cell>
          <cell r="C450">
            <v>77</v>
          </cell>
          <cell r="D450" t="str">
            <v>Cty Ñieän &amp; Ñieän Töû SAMSUNG VINA</v>
          </cell>
          <cell r="E450" t="str">
            <v>710A.01109</v>
          </cell>
          <cell r="F450" t="str">
            <v>Coâng Thöông CN 4</v>
          </cell>
          <cell r="G450" t="str">
            <v>Hoà Chí Minh</v>
          </cell>
          <cell r="H450" t="str">
            <v>Traû tieàn mua haøng ñieän maùy</v>
          </cell>
          <cell r="I450">
            <v>9390000</v>
          </cell>
        </row>
        <row r="451">
          <cell r="A451">
            <v>26</v>
          </cell>
          <cell r="B451">
            <v>37925</v>
          </cell>
          <cell r="C451">
            <v>8</v>
          </cell>
          <cell r="D451" t="str">
            <v>Cty Xi Maêng Haø Tieân II</v>
          </cell>
          <cell r="E451" t="str">
            <v>710A.00091</v>
          </cell>
          <cell r="F451" t="str">
            <v>Coâng Thöông</v>
          </cell>
          <cell r="G451" t="str">
            <v>Kieân Giang</v>
          </cell>
          <cell r="H451" t="str">
            <v>Traû tieàn mua xi maêng 45taán</v>
          </cell>
          <cell r="I451">
            <v>35318250</v>
          </cell>
        </row>
        <row r="452">
          <cell r="A452">
            <v>27</v>
          </cell>
          <cell r="B452">
            <v>37925</v>
          </cell>
          <cell r="C452">
            <v>46</v>
          </cell>
          <cell r="D452" t="str">
            <v>CTy MIWON VIETNAM</v>
          </cell>
          <cell r="E452" t="str">
            <v>710A.00183</v>
          </cell>
          <cell r="F452" t="str">
            <v xml:space="preserve">Coâng Thöông </v>
          </cell>
          <cell r="G452" t="str">
            <v>Phuù Thoï</v>
          </cell>
          <cell r="H452" t="str">
            <v>Traû tieàn mua boät ngoït</v>
          </cell>
          <cell r="I452">
            <v>116866067</v>
          </cell>
        </row>
        <row r="453">
          <cell r="A453">
            <v>35</v>
          </cell>
          <cell r="B453">
            <v>37925</v>
          </cell>
          <cell r="C453">
            <v>73</v>
          </cell>
          <cell r="D453" t="str">
            <v>Cty. TNHH SX.TM.HMP Myõ Haûo</v>
          </cell>
          <cell r="E453" t="str">
            <v>007.100.002.4148</v>
          </cell>
          <cell r="F453" t="str">
            <v>Ngoaïi Thöông</v>
          </cell>
          <cell r="G453" t="str">
            <v>Hoà Chí Minh</v>
          </cell>
          <cell r="H453" t="str">
            <v>Traû tieàn mua nöôùc röûa cheùn (TT.BL:31.925.273ñ;TT.CM:86.219.686ñ)</v>
          </cell>
          <cell r="I453">
            <v>118145141</v>
          </cell>
        </row>
        <row r="454">
          <cell r="A454">
            <v>28</v>
          </cell>
          <cell r="B454">
            <v>37925</v>
          </cell>
          <cell r="C454">
            <v>101</v>
          </cell>
          <cell r="D454" t="str">
            <v>Cty TMKT &amp; Ñaàu Tö PETEC</v>
          </cell>
          <cell r="E454" t="str">
            <v>1003227 05 2</v>
          </cell>
          <cell r="F454" t="str">
            <v>Deutsche Bank</v>
          </cell>
          <cell r="G454" t="str">
            <v>Hoà Chí Minh</v>
          </cell>
          <cell r="H454" t="str">
            <v>Traû tieàn mua xaêng daàu (Maõ IBPS 50619012)</v>
          </cell>
          <cell r="I454">
            <v>1958000000</v>
          </cell>
        </row>
        <row r="455">
          <cell r="A455">
            <v>29</v>
          </cell>
          <cell r="B455">
            <v>37925</v>
          </cell>
          <cell r="C455">
            <v>16</v>
          </cell>
          <cell r="D455" t="str">
            <v>Cty Daàu Khí Petechim</v>
          </cell>
          <cell r="E455" t="str">
            <v>007.1.00.000583.2</v>
          </cell>
          <cell r="F455" t="str">
            <v>Ngoaïi Thöông</v>
          </cell>
          <cell r="G455" t="str">
            <v>Hoà Chí Minh</v>
          </cell>
          <cell r="H455" t="str">
            <v>Traû tieàn mua xaêng daàu</v>
          </cell>
          <cell r="I455">
            <v>1736550000</v>
          </cell>
        </row>
        <row r="456">
          <cell r="A456">
            <v>1</v>
          </cell>
          <cell r="B456">
            <v>37928</v>
          </cell>
          <cell r="C456">
            <v>36</v>
          </cell>
          <cell r="D456" t="str">
            <v>XN Xaêng Daàu Daàu Khí Vuõng Taøu</v>
          </cell>
          <cell r="E456" t="str">
            <v>710D.00343</v>
          </cell>
          <cell r="F456" t="str">
            <v>Coâng Thöông</v>
          </cell>
          <cell r="G456" t="str">
            <v>Baø Ròa-Vuõng Taøu</v>
          </cell>
          <cell r="H456" t="str">
            <v>Traû tieàn mua xaêng daàu</v>
          </cell>
          <cell r="I456">
            <v>1974000000</v>
          </cell>
        </row>
        <row r="457">
          <cell r="A457">
            <v>2</v>
          </cell>
          <cell r="B457">
            <v>37928</v>
          </cell>
          <cell r="C457">
            <v>8</v>
          </cell>
          <cell r="D457" t="str">
            <v>Cty Xi Maêng Haø Tieân II</v>
          </cell>
          <cell r="E457" t="str">
            <v>710A.00091</v>
          </cell>
          <cell r="F457" t="str">
            <v>Coâng Thöông</v>
          </cell>
          <cell r="G457" t="str">
            <v>Kieân Giang</v>
          </cell>
          <cell r="H457" t="str">
            <v>Traû tieàn mua xi maêng 250taán</v>
          </cell>
          <cell r="I457">
            <v>200200000</v>
          </cell>
        </row>
        <row r="458">
          <cell r="A458">
            <v>3</v>
          </cell>
          <cell r="B458">
            <v>37928</v>
          </cell>
          <cell r="C458">
            <v>90</v>
          </cell>
          <cell r="D458" t="str">
            <v>CN CTy. CP Ñöôøng Bieân Hoøa taïi Caàn Thô</v>
          </cell>
          <cell r="E458" t="str">
            <v>710A.80253</v>
          </cell>
          <cell r="F458" t="str">
            <v>Coâng Thöông</v>
          </cell>
          <cell r="G458" t="str">
            <v>Caàn Thô</v>
          </cell>
          <cell r="H458" t="str">
            <v>Traû tieàn mua ñöôøng</v>
          </cell>
          <cell r="I458">
            <v>25493761</v>
          </cell>
        </row>
        <row r="459">
          <cell r="A459">
            <v>1</v>
          </cell>
          <cell r="B459">
            <v>37928</v>
          </cell>
          <cell r="C459">
            <v>73</v>
          </cell>
          <cell r="D459" t="str">
            <v>Cty. TNHH SX.TM.HMP Myõ Haûo</v>
          </cell>
          <cell r="E459" t="str">
            <v>007.100.002.4148</v>
          </cell>
          <cell r="F459" t="str">
            <v>Ngoaïi Thöông</v>
          </cell>
          <cell r="G459" t="str">
            <v>Hoà Chí Minh</v>
          </cell>
          <cell r="H459" t="str">
            <v>Traû tieàn mua nöôùc röûa cheùn (TT.CM)</v>
          </cell>
          <cell r="I459">
            <v>21577336</v>
          </cell>
        </row>
        <row r="460">
          <cell r="A460">
            <v>4</v>
          </cell>
          <cell r="B460">
            <v>37928</v>
          </cell>
          <cell r="C460">
            <v>3</v>
          </cell>
          <cell r="D460" t="str">
            <v>Cty Coå Phaàn Boät Giaët Lix</v>
          </cell>
          <cell r="E460" t="str">
            <v>710A.01440</v>
          </cell>
          <cell r="F460" t="str">
            <v>Coâng Thöông CN 14</v>
          </cell>
          <cell r="G460" t="str">
            <v>Hoà Chí Minh</v>
          </cell>
          <cell r="H460" t="str">
            <v>Traû tieàn mua boät giaët</v>
          </cell>
          <cell r="I460">
            <v>280000000</v>
          </cell>
        </row>
        <row r="461">
          <cell r="A461">
            <v>5</v>
          </cell>
          <cell r="B461">
            <v>37928</v>
          </cell>
          <cell r="C461">
            <v>17</v>
          </cell>
          <cell r="D461" t="str">
            <v>Cty Daàu Khí -TP/HCM (Saøi Goøn Petro)</v>
          </cell>
          <cell r="E461" t="str">
            <v>007.1.00.000661.6</v>
          </cell>
          <cell r="F461" t="str">
            <v>Ngoaïi Thöông</v>
          </cell>
          <cell r="G461" t="str">
            <v>Hoà Chí Minh</v>
          </cell>
          <cell r="H461" t="str">
            <v>Traû tieàn mua xaêng daàu</v>
          </cell>
          <cell r="I461">
            <v>732000000</v>
          </cell>
        </row>
        <row r="462">
          <cell r="A462">
            <v>2</v>
          </cell>
          <cell r="B462">
            <v>37929</v>
          </cell>
          <cell r="C462">
            <v>93</v>
          </cell>
          <cell r="D462" t="str">
            <v>Cty Coå Phaàn Giaáy Vieãn Ñoâng</v>
          </cell>
          <cell r="E462" t="str">
            <v>710A.04479</v>
          </cell>
          <cell r="F462" t="str">
            <v>Coâng Thöông CN 12</v>
          </cell>
          <cell r="G462" t="str">
            <v>Hoà Chí Minh</v>
          </cell>
          <cell r="H462" t="str">
            <v>Traû tieàn mua giaáy Vieãn Ñoâng</v>
          </cell>
          <cell r="I462">
            <v>21348987</v>
          </cell>
        </row>
        <row r="463">
          <cell r="A463">
            <v>6</v>
          </cell>
          <cell r="B463">
            <v>37930</v>
          </cell>
          <cell r="C463">
            <v>8</v>
          </cell>
          <cell r="D463" t="str">
            <v>Cty Xi Maêng Haø Tieân II</v>
          </cell>
          <cell r="E463" t="str">
            <v>710A.00091</v>
          </cell>
          <cell r="F463" t="str">
            <v>Coâng Thöông</v>
          </cell>
          <cell r="G463" t="str">
            <v>Kieân Giang</v>
          </cell>
          <cell r="H463" t="str">
            <v>Traû tieàn mua xi maêng 250taán</v>
          </cell>
          <cell r="I463">
            <v>200200000</v>
          </cell>
        </row>
        <row r="464">
          <cell r="A464">
            <v>3</v>
          </cell>
          <cell r="B464">
            <v>37930</v>
          </cell>
          <cell r="C464">
            <v>66</v>
          </cell>
          <cell r="D464" t="str">
            <v>Cty UNI PRESIDENT</v>
          </cell>
          <cell r="E464" t="str">
            <v>30 98 208</v>
          </cell>
          <cell r="F464" t="str">
            <v>ANZ</v>
          </cell>
          <cell r="G464" t="str">
            <v>Hoà Chí Minh</v>
          </cell>
          <cell r="H464" t="str">
            <v>Traû tieàn mua mì Unif</v>
          </cell>
          <cell r="I464">
            <v>49930695</v>
          </cell>
        </row>
        <row r="465">
          <cell r="A465">
            <v>7</v>
          </cell>
          <cell r="B465">
            <v>37930</v>
          </cell>
          <cell r="C465">
            <v>41</v>
          </cell>
          <cell r="D465" t="str">
            <v>Cty Xi Maêng Nghi Sôn</v>
          </cell>
          <cell r="E465" t="str">
            <v>710A.02772</v>
          </cell>
          <cell r="F465" t="str">
            <v>Coâng Thöông CN 9</v>
          </cell>
          <cell r="G465" t="str">
            <v>Hoà Chí Minh</v>
          </cell>
          <cell r="H465" t="str">
            <v>Traû tieàn mua xi maêng 250taán</v>
          </cell>
          <cell r="I465">
            <v>212500000</v>
          </cell>
        </row>
        <row r="466">
          <cell r="A466">
            <v>4</v>
          </cell>
          <cell r="B466">
            <v>37932</v>
          </cell>
          <cell r="C466">
            <v>31</v>
          </cell>
          <cell r="D466" t="str">
            <v>Cty Daàu Aên Golden Hope - Nhaø Beø</v>
          </cell>
          <cell r="E466" t="str">
            <v>710A.06902</v>
          </cell>
          <cell r="F466" t="str">
            <v>Sôû Giao Dòch II CTVN</v>
          </cell>
          <cell r="G466" t="str">
            <v>Hoà Chí Minh</v>
          </cell>
          <cell r="H466" t="str">
            <v>Traû tieàn mua daàu xaù</v>
          </cell>
          <cell r="I466">
            <v>42116250</v>
          </cell>
        </row>
        <row r="467">
          <cell r="A467">
            <v>5</v>
          </cell>
          <cell r="B467">
            <v>37932</v>
          </cell>
          <cell r="C467">
            <v>73</v>
          </cell>
          <cell r="D467" t="str">
            <v>Cty. TNHH SX.TM.HMP Myõ Haûo</v>
          </cell>
          <cell r="E467" t="str">
            <v>007.100.002.4148</v>
          </cell>
          <cell r="F467" t="str">
            <v>Ngoaïi Thöông</v>
          </cell>
          <cell r="G467" t="str">
            <v>Hoà Chí Minh</v>
          </cell>
          <cell r="H467" t="str">
            <v>Traû tieàn mua nöôùc röûa cheùn (TT.BL)</v>
          </cell>
          <cell r="I467">
            <v>30779697</v>
          </cell>
        </row>
        <row r="468">
          <cell r="A468">
            <v>6</v>
          </cell>
          <cell r="B468">
            <v>37935</v>
          </cell>
          <cell r="C468">
            <v>73</v>
          </cell>
          <cell r="D468" t="str">
            <v>Cty. TNHH SX.TM.HMP Myõ Haûo</v>
          </cell>
          <cell r="E468" t="str">
            <v>007.100.002.4148</v>
          </cell>
          <cell r="F468" t="str">
            <v>Ngoaïi Thöông</v>
          </cell>
          <cell r="G468" t="str">
            <v>Hoà Chí Minh</v>
          </cell>
          <cell r="H468" t="str">
            <v>Traû tieàn mua nöôùc röûa cheùn (TT.BL)</v>
          </cell>
          <cell r="I468">
            <v>61835435</v>
          </cell>
        </row>
        <row r="469">
          <cell r="A469">
            <v>7</v>
          </cell>
          <cell r="B469">
            <v>37935</v>
          </cell>
          <cell r="C469">
            <v>31</v>
          </cell>
          <cell r="D469" t="str">
            <v>Cty Daàu Aên Golden Hope - Nhaø Beø</v>
          </cell>
          <cell r="E469" t="str">
            <v>710A.06902</v>
          </cell>
          <cell r="F469" t="str">
            <v>Sôû Giao Dòch II CTVN</v>
          </cell>
          <cell r="G469" t="str">
            <v>Hoà Chí Minh</v>
          </cell>
          <cell r="H469" t="str">
            <v>Traû tieàn mua daàu xaù</v>
          </cell>
          <cell r="I469">
            <v>57529800</v>
          </cell>
        </row>
        <row r="470">
          <cell r="A470">
            <v>8</v>
          </cell>
          <cell r="B470">
            <v>37935</v>
          </cell>
          <cell r="C470">
            <v>77</v>
          </cell>
          <cell r="D470" t="str">
            <v>Cty Ñieän &amp; Ñieän Töû SAMSUNG VINA</v>
          </cell>
          <cell r="E470" t="str">
            <v>710A.01109</v>
          </cell>
          <cell r="F470" t="str">
            <v>Coâng Thöông CN 4</v>
          </cell>
          <cell r="G470" t="str">
            <v>Hoà Chí Minh</v>
          </cell>
          <cell r="H470" t="str">
            <v>Traû tieàn mua tivi samsung</v>
          </cell>
          <cell r="I470">
            <v>18008951</v>
          </cell>
        </row>
        <row r="471">
          <cell r="A471">
            <v>9</v>
          </cell>
          <cell r="B471">
            <v>37935</v>
          </cell>
          <cell r="C471">
            <v>95</v>
          </cell>
          <cell r="D471" t="str">
            <v>Cty Deät May Thaønh Coâng - CN MieànTaây</v>
          </cell>
          <cell r="E471" t="str">
            <v>73012209E</v>
          </cell>
          <cell r="F471" t="str">
            <v>Ñaàu Tö &amp; Phaùt Trieån</v>
          </cell>
          <cell r="G471" t="str">
            <v>Caàn Thô</v>
          </cell>
          <cell r="H471" t="str">
            <v>Traû tieàn mua haøng may maëc saün</v>
          </cell>
          <cell r="I471">
            <v>8543265</v>
          </cell>
        </row>
        <row r="472">
          <cell r="A472">
            <v>8</v>
          </cell>
          <cell r="B472">
            <v>37935</v>
          </cell>
          <cell r="C472">
            <v>8</v>
          </cell>
          <cell r="D472" t="str">
            <v>Cty Xi Maêng Haø Tieân II</v>
          </cell>
          <cell r="E472" t="str">
            <v>710A.00091</v>
          </cell>
          <cell r="F472" t="str">
            <v>Coâng Thöông</v>
          </cell>
          <cell r="G472" t="str">
            <v>Kieân Giang</v>
          </cell>
          <cell r="H472" t="str">
            <v>Traû tieàn mua xi maêng 300taán</v>
          </cell>
          <cell r="I472">
            <v>240240000</v>
          </cell>
        </row>
        <row r="473">
          <cell r="A473">
            <v>9</v>
          </cell>
          <cell r="B473">
            <v>37935</v>
          </cell>
          <cell r="C473">
            <v>21</v>
          </cell>
          <cell r="D473" t="str">
            <v>Cty Coå Phaàn Vaät Tö  Haäu Giang</v>
          </cell>
          <cell r="E473" t="str">
            <v>710A.00040</v>
          </cell>
          <cell r="F473" t="str">
            <v>Coâng Thöông</v>
          </cell>
          <cell r="G473" t="str">
            <v>Caàn Thô</v>
          </cell>
          <cell r="H473" t="str">
            <v>Traû tieàn mua gaz</v>
          </cell>
          <cell r="I473">
            <v>55860000</v>
          </cell>
        </row>
        <row r="474">
          <cell r="A474">
            <v>10</v>
          </cell>
          <cell r="B474">
            <v>37935</v>
          </cell>
          <cell r="C474">
            <v>17</v>
          </cell>
          <cell r="D474" t="str">
            <v>Cty Daàu Khí -TP/HCM (Saøi Goøn Petro)</v>
          </cell>
          <cell r="E474" t="str">
            <v>007.1.00.000661.6</v>
          </cell>
          <cell r="F474" t="str">
            <v>Ngoaïi Thöông</v>
          </cell>
          <cell r="G474" t="str">
            <v>Hoà Chí Minh</v>
          </cell>
          <cell r="H474" t="str">
            <v>Traû tieàn mua xaêng daàu</v>
          </cell>
          <cell r="I474">
            <v>586000000</v>
          </cell>
        </row>
        <row r="475">
          <cell r="A475">
            <v>11</v>
          </cell>
          <cell r="B475">
            <v>37935</v>
          </cell>
          <cell r="C475">
            <v>4</v>
          </cell>
          <cell r="D475" t="str">
            <v>Cty TMKT &amp; Ñaàu Tö PETEC</v>
          </cell>
          <cell r="E475" t="str">
            <v>710A.09566</v>
          </cell>
          <cell r="F475" t="str">
            <v>Sôû Giao Dòch II  CTVN</v>
          </cell>
          <cell r="G475" t="str">
            <v>Hoà Chí Minh</v>
          </cell>
          <cell r="H475" t="str">
            <v>Traû tieàn mua xaêng daàu</v>
          </cell>
          <cell r="I475">
            <v>2573000000</v>
          </cell>
        </row>
        <row r="476">
          <cell r="A476">
            <v>12</v>
          </cell>
          <cell r="B476">
            <v>37935</v>
          </cell>
          <cell r="C476">
            <v>4</v>
          </cell>
          <cell r="D476" t="str">
            <v>Cty TMKT &amp; Ñaàu Tö PETEC</v>
          </cell>
          <cell r="E476" t="str">
            <v>710A.09566</v>
          </cell>
          <cell r="F476" t="str">
            <v>Sôû Giao Dòch II  CTVN</v>
          </cell>
          <cell r="G476" t="str">
            <v>Hoà Chí Minh</v>
          </cell>
          <cell r="H476" t="str">
            <v>Traû tieàn mua xaêng daàu</v>
          </cell>
          <cell r="I476">
            <v>996000000</v>
          </cell>
        </row>
        <row r="477">
          <cell r="A477">
            <v>13</v>
          </cell>
          <cell r="B477">
            <v>37936</v>
          </cell>
          <cell r="C477">
            <v>36</v>
          </cell>
          <cell r="D477" t="str">
            <v>XN Xaêng Daàu Daàu Khí Vuõng Taøu</v>
          </cell>
          <cell r="E477" t="str">
            <v>710D.00343</v>
          </cell>
          <cell r="F477" t="str">
            <v>Coâng Thöông</v>
          </cell>
          <cell r="G477" t="str">
            <v>Baø Ròa-Vuõng Taøu</v>
          </cell>
          <cell r="H477" t="str">
            <v>Traû tieàn mua xaêng daàu</v>
          </cell>
          <cell r="I477">
            <v>5692000000</v>
          </cell>
        </row>
        <row r="478">
          <cell r="A478">
            <v>14</v>
          </cell>
          <cell r="B478">
            <v>37936</v>
          </cell>
          <cell r="C478">
            <v>10</v>
          </cell>
          <cell r="D478" t="str">
            <v>Cty TNHH Daàu Nhôùt vaø Hoùa Chaát VN</v>
          </cell>
          <cell r="E478" t="str">
            <v>001.004837.041</v>
          </cell>
          <cell r="F478" t="str">
            <v>Hoàng Kong&amp; Thöôïng Haûi</v>
          </cell>
          <cell r="G478" t="str">
            <v>Hoà Chí Minh</v>
          </cell>
          <cell r="H478" t="str">
            <v>Traû tieàn mua nhôùt</v>
          </cell>
          <cell r="I478">
            <v>490840000</v>
          </cell>
        </row>
        <row r="479">
          <cell r="A479">
            <v>15</v>
          </cell>
          <cell r="B479">
            <v>37936</v>
          </cell>
          <cell r="C479">
            <v>28</v>
          </cell>
          <cell r="D479" t="str">
            <v>Chi Nhaùnh Cty CP Söõa VN Taïi Caàn Thô</v>
          </cell>
          <cell r="E479" t="str">
            <v>7301.0479K</v>
          </cell>
          <cell r="F479" t="str">
            <v>Ñaàu Tö &amp; Phaùt Trieån</v>
          </cell>
          <cell r="G479" t="str">
            <v>Caàn Thô</v>
          </cell>
          <cell r="H479" t="str">
            <v>Traû tieân mua söõa hoäp caùc loaïi</v>
          </cell>
          <cell r="I479">
            <v>341238940</v>
          </cell>
        </row>
        <row r="480">
          <cell r="A480">
            <v>15</v>
          </cell>
          <cell r="B480">
            <v>37937</v>
          </cell>
          <cell r="C480">
            <v>1</v>
          </cell>
          <cell r="D480" t="str">
            <v>Nhaø Maùy Thuoác Laù Saøi Goøn</v>
          </cell>
          <cell r="E480" t="str">
            <v>710A.00105</v>
          </cell>
          <cell r="F480" t="str">
            <v>Sôû Giao Dòch II CTVN</v>
          </cell>
          <cell r="G480" t="str">
            <v>Hoà Chí Minh</v>
          </cell>
          <cell r="H480" t="str">
            <v>Traû tieàn mua thuoác la'</v>
          </cell>
          <cell r="I480">
            <v>219300000</v>
          </cell>
        </row>
        <row r="481">
          <cell r="A481">
            <v>16</v>
          </cell>
          <cell r="B481">
            <v>37938</v>
          </cell>
          <cell r="C481">
            <v>8</v>
          </cell>
          <cell r="D481" t="str">
            <v>Cty Xi Maêng Haø Tieân II</v>
          </cell>
          <cell r="E481" t="str">
            <v>710A.00091</v>
          </cell>
          <cell r="F481" t="str">
            <v>Coâng Thöông</v>
          </cell>
          <cell r="G481" t="str">
            <v>Kieân Giang</v>
          </cell>
          <cell r="H481" t="str">
            <v>Traû tieàn mua xi maêng 250taán</v>
          </cell>
          <cell r="I481">
            <v>200200000</v>
          </cell>
        </row>
        <row r="482">
          <cell r="A482">
            <v>17</v>
          </cell>
          <cell r="B482">
            <v>37938</v>
          </cell>
          <cell r="C482">
            <v>5</v>
          </cell>
          <cell r="D482" t="str">
            <v>Cty TNHH TMaïi Thaønh Long</v>
          </cell>
          <cell r="E482" t="str">
            <v>710A.00817</v>
          </cell>
          <cell r="F482" t="str">
            <v>Coâng Thöong CN6</v>
          </cell>
          <cell r="G482" t="str">
            <v>Hoà Chí Minh</v>
          </cell>
          <cell r="H482" t="str">
            <v>Traû tieàn mua boät ngoït</v>
          </cell>
          <cell r="I482">
            <v>413286047</v>
          </cell>
        </row>
        <row r="483">
          <cell r="A483">
            <v>19</v>
          </cell>
          <cell r="B483">
            <v>37942</v>
          </cell>
          <cell r="C483">
            <v>98</v>
          </cell>
          <cell r="D483" t="str">
            <v>CTy Lieân Doanh Xi Maêng Haø Tieân II-Caàn Thô</v>
          </cell>
          <cell r="E483" t="str">
            <v>710A.56157</v>
          </cell>
          <cell r="F483" t="str">
            <v>Coâng Thöông</v>
          </cell>
          <cell r="G483" t="str">
            <v>Caàn Thô</v>
          </cell>
          <cell r="H483" t="str">
            <v>Traû tieàn mua xi maêng</v>
          </cell>
          <cell r="I483">
            <v>169555000</v>
          </cell>
        </row>
        <row r="484">
          <cell r="A484">
            <v>11</v>
          </cell>
          <cell r="B484">
            <v>37942</v>
          </cell>
          <cell r="C484">
            <v>79</v>
          </cell>
          <cell r="D484" t="str">
            <v>Doanh Nghiệp Tư Nhaân Minh Nghi</v>
          </cell>
          <cell r="E484" t="str">
            <v>540H.00075</v>
          </cell>
          <cell r="F484" t="str">
            <v>T.M.C.P SG Coâng Thöông CN Bình Chaùnh</v>
          </cell>
          <cell r="G484" t="str">
            <v>Hoà Chí Minh</v>
          </cell>
          <cell r="H484" t="str">
            <v>Traû tieàn mua boät ngoït</v>
          </cell>
          <cell r="I484">
            <v>9936679</v>
          </cell>
        </row>
        <row r="485">
          <cell r="A485">
            <v>20</v>
          </cell>
          <cell r="B485">
            <v>37942</v>
          </cell>
          <cell r="C485">
            <v>101</v>
          </cell>
          <cell r="D485" t="str">
            <v>Cty TMKT &amp; Ñaàu Tö PETEC</v>
          </cell>
          <cell r="E485" t="str">
            <v>1003227 05 2</v>
          </cell>
          <cell r="F485" t="str">
            <v>Deutsche Bank</v>
          </cell>
          <cell r="G485" t="str">
            <v>Hoà Chí Minh</v>
          </cell>
          <cell r="H485" t="str">
            <v xml:space="preserve">Traû tieàn mua xaêng daàu </v>
          </cell>
          <cell r="I485">
            <v>5147000000</v>
          </cell>
        </row>
        <row r="486">
          <cell r="A486">
            <v>12</v>
          </cell>
          <cell r="B486">
            <v>37942</v>
          </cell>
          <cell r="C486">
            <v>83</v>
          </cell>
          <cell r="D486" t="str">
            <v>CTy TNHH TM TH Thuaän Taân</v>
          </cell>
          <cell r="E486" t="str">
            <v>007.100.110.1337</v>
          </cell>
          <cell r="F486" t="str">
            <v>Ngoaïi Thöông</v>
          </cell>
          <cell r="G486" t="str">
            <v>Hoà Chí Minh</v>
          </cell>
          <cell r="H486" t="str">
            <v>Traû tieàn mua haøng ñieän maùy</v>
          </cell>
          <cell r="I486">
            <v>25976500</v>
          </cell>
        </row>
        <row r="487">
          <cell r="A487">
            <v>20</v>
          </cell>
          <cell r="B487">
            <v>37942</v>
          </cell>
          <cell r="C487">
            <v>101</v>
          </cell>
          <cell r="D487" t="str">
            <v>Cty TMKT &amp; Ñaàu Tö PETEC</v>
          </cell>
          <cell r="E487" t="str">
            <v>1003227 05 2</v>
          </cell>
          <cell r="F487" t="str">
            <v>Deutsche Bank</v>
          </cell>
          <cell r="G487" t="str">
            <v>Hoà Chí Minh</v>
          </cell>
          <cell r="H487" t="str">
            <v xml:space="preserve">Traû tieàn mua xaêng daàu </v>
          </cell>
          <cell r="I487">
            <v>5147000000</v>
          </cell>
        </row>
        <row r="488">
          <cell r="A488">
            <v>13</v>
          </cell>
          <cell r="B488">
            <v>37943</v>
          </cell>
          <cell r="C488">
            <v>28</v>
          </cell>
          <cell r="D488" t="str">
            <v>Chi Nhaùnh Cty CP Söõa VN Taïi Caàn Thô</v>
          </cell>
          <cell r="E488" t="str">
            <v>7301.0479K</v>
          </cell>
          <cell r="F488" t="str">
            <v>Ñaàu Tö &amp; Phaùt Trieån</v>
          </cell>
          <cell r="G488" t="str">
            <v>Caàn Thô</v>
          </cell>
          <cell r="H488" t="str">
            <v>Traû tieân mua söõa hoäp caùc loaïi</v>
          </cell>
          <cell r="I488">
            <v>449082873</v>
          </cell>
        </row>
        <row r="489">
          <cell r="A489">
            <v>21</v>
          </cell>
          <cell r="B489">
            <v>37943</v>
          </cell>
          <cell r="C489">
            <v>8</v>
          </cell>
          <cell r="D489" t="str">
            <v>Cty Xi Maêng Haø Tieân II</v>
          </cell>
          <cell r="E489" t="str">
            <v>710A.00091</v>
          </cell>
          <cell r="F489" t="str">
            <v>Coâng Thöông</v>
          </cell>
          <cell r="G489" t="str">
            <v>Kieân Giang</v>
          </cell>
          <cell r="H489" t="str">
            <v>Traû tieàn mua xi maêng 200taán</v>
          </cell>
          <cell r="I489">
            <v>156970000</v>
          </cell>
        </row>
        <row r="490">
          <cell r="A490">
            <v>22</v>
          </cell>
          <cell r="B490">
            <v>37944</v>
          </cell>
          <cell r="C490">
            <v>14</v>
          </cell>
          <cell r="D490" t="str">
            <v>Coâng Ty Theùp Mieàn Nam</v>
          </cell>
          <cell r="E490" t="str">
            <v>710A.01611</v>
          </cell>
          <cell r="F490" t="str">
            <v>Coâng Thöông CN I</v>
          </cell>
          <cell r="G490" t="str">
            <v>Hoà Chí Minh</v>
          </cell>
          <cell r="H490" t="str">
            <v>Traû tieàn mua haøng cho CN Theùp Mieàn Nam taïi Caàn Thô</v>
          </cell>
          <cell r="I490">
            <v>233748271</v>
          </cell>
        </row>
        <row r="491">
          <cell r="A491">
            <v>14</v>
          </cell>
          <cell r="B491">
            <v>37944</v>
          </cell>
          <cell r="C491">
            <v>73</v>
          </cell>
          <cell r="D491" t="str">
            <v>Cty. TNHH SX.TM.HMP Myõ Haûo</v>
          </cell>
          <cell r="E491" t="str">
            <v>007.100.002.4148</v>
          </cell>
          <cell r="F491" t="str">
            <v>Ngoaïi Thöông</v>
          </cell>
          <cell r="G491" t="str">
            <v>Hoà Chí Minh</v>
          </cell>
          <cell r="H491" t="str">
            <v>Traû tieàn mua nöôùc röûa cheùn (TT.BL)</v>
          </cell>
          <cell r="I491">
            <v>31204570</v>
          </cell>
        </row>
        <row r="492">
          <cell r="A492">
            <v>15</v>
          </cell>
          <cell r="B492">
            <v>37944</v>
          </cell>
          <cell r="C492">
            <v>31</v>
          </cell>
          <cell r="D492" t="str">
            <v>Cty Daàu Aên Golden Hope - Nhaø Beø</v>
          </cell>
          <cell r="E492" t="str">
            <v>710A.06902</v>
          </cell>
          <cell r="F492" t="str">
            <v>Sôû Giao Dòch II CTVN</v>
          </cell>
          <cell r="G492" t="str">
            <v>Hoà Chí Minh</v>
          </cell>
          <cell r="H492" t="str">
            <v>Traû tieàn mua daàu(TT.TN.BL)</v>
          </cell>
          <cell r="I492">
            <v>155201556</v>
          </cell>
        </row>
        <row r="493">
          <cell r="A493">
            <v>16</v>
          </cell>
          <cell r="B493">
            <v>37944</v>
          </cell>
          <cell r="C493">
            <v>44</v>
          </cell>
          <cell r="D493" t="str">
            <v>CTy Ñieän Baùo Ñieän Thoaïi Baïc Lieâu</v>
          </cell>
          <cell r="E493" t="str">
            <v>710A.00074</v>
          </cell>
          <cell r="F493" t="str">
            <v xml:space="preserve">Coâng Thöông </v>
          </cell>
          <cell r="G493" t="str">
            <v>Baïc Lieâu</v>
          </cell>
          <cell r="H493" t="str">
            <v>Traû tieàn ñieän thoaïi thaùng 10/2003</v>
          </cell>
          <cell r="I493">
            <v>8878411</v>
          </cell>
        </row>
        <row r="494">
          <cell r="A494">
            <v>23</v>
          </cell>
          <cell r="B494">
            <v>37944</v>
          </cell>
          <cell r="C494">
            <v>94</v>
          </cell>
          <cell r="D494" t="str">
            <v>CTy TNHH SX Taân AÙ Chaâu</v>
          </cell>
          <cell r="E494" t="str">
            <v>710A.01969</v>
          </cell>
          <cell r="F494" t="str">
            <v>Coâng Thöông CN 9</v>
          </cell>
          <cell r="G494" t="str">
            <v>Hoà Chí Minh</v>
          </cell>
          <cell r="H494" t="str">
            <v>Traû tieàn mua chaùo Bình Tieân</v>
          </cell>
          <cell r="I494">
            <v>17808000</v>
          </cell>
        </row>
        <row r="495">
          <cell r="A495">
            <v>24</v>
          </cell>
          <cell r="B495">
            <v>37944</v>
          </cell>
          <cell r="C495">
            <v>98</v>
          </cell>
          <cell r="D495" t="str">
            <v>CTy Lieân Doanh Xi Maêng Haø Tieân II-Caàn Thô</v>
          </cell>
          <cell r="E495" t="str">
            <v>710A.56157</v>
          </cell>
          <cell r="F495" t="str">
            <v>Coâng Thöông</v>
          </cell>
          <cell r="G495" t="str">
            <v>Caàn Thô</v>
          </cell>
          <cell r="H495" t="str">
            <v>Traû tieàn mua xi maêng</v>
          </cell>
          <cell r="I495">
            <v>160800000</v>
          </cell>
        </row>
        <row r="496">
          <cell r="A496">
            <v>17</v>
          </cell>
          <cell r="B496">
            <v>37945</v>
          </cell>
          <cell r="C496">
            <v>27</v>
          </cell>
          <cell r="D496" t="str">
            <v>Cty TNHH Quoác Teá Nagarjuna</v>
          </cell>
          <cell r="E496" t="str">
            <v>3586.1</v>
          </cell>
          <cell r="F496" t="str">
            <v>INDOVINA</v>
          </cell>
          <cell r="G496" t="str">
            <v>Hoà Chí Minh</v>
          </cell>
          <cell r="H496" t="str">
            <v>Traû tieàn mua ñöôøng</v>
          </cell>
          <cell r="I496">
            <v>63000000</v>
          </cell>
        </row>
        <row r="497">
          <cell r="A497">
            <v>18</v>
          </cell>
          <cell r="B497">
            <v>37946</v>
          </cell>
          <cell r="C497">
            <v>99</v>
          </cell>
          <cell r="D497" t="str">
            <v xml:space="preserve">Löu Thò Myõ Phöôïng (CTyTNHH Taân Thaùi Thònh) </v>
          </cell>
          <cell r="E497" t="str">
            <v>2656329</v>
          </cell>
          <cell r="F497" t="str">
            <v>AÙ Chaâu</v>
          </cell>
          <cell r="G497" t="str">
            <v>Hoà Chí Minh</v>
          </cell>
          <cell r="H497" t="str">
            <v>Traû tieàn mua nöôùc ngoït</v>
          </cell>
          <cell r="I497">
            <v>92700791</v>
          </cell>
        </row>
        <row r="498">
          <cell r="A498">
            <v>25</v>
          </cell>
          <cell r="B498">
            <v>37946</v>
          </cell>
          <cell r="C498">
            <v>5</v>
          </cell>
          <cell r="D498" t="str">
            <v>Cty TNHH TMaïi Thaønh Long</v>
          </cell>
          <cell r="E498" t="str">
            <v>710A.00817</v>
          </cell>
          <cell r="F498" t="str">
            <v>Coâng Thöong CN6</v>
          </cell>
          <cell r="G498" t="str">
            <v>Hoà Chí Minh</v>
          </cell>
          <cell r="H498" t="str">
            <v>Traû tieàn mua boät ngoït</v>
          </cell>
          <cell r="I498">
            <v>326578048</v>
          </cell>
        </row>
        <row r="499">
          <cell r="A499">
            <v>26</v>
          </cell>
          <cell r="B499">
            <v>37946</v>
          </cell>
          <cell r="C499">
            <v>8</v>
          </cell>
          <cell r="D499" t="str">
            <v>Cty Xi Maêng Haø Tieân II</v>
          </cell>
          <cell r="E499" t="str">
            <v>710A.00091</v>
          </cell>
          <cell r="F499" t="str">
            <v>Coâng Thöông</v>
          </cell>
          <cell r="G499" t="str">
            <v>Kieân Giang</v>
          </cell>
          <cell r="H499" t="str">
            <v>Traû tieàn mua xi maêng 250taán</v>
          </cell>
          <cell r="I499">
            <v>196212500</v>
          </cell>
        </row>
        <row r="500">
          <cell r="A500">
            <v>19</v>
          </cell>
          <cell r="B500">
            <v>37946</v>
          </cell>
          <cell r="C500">
            <v>7</v>
          </cell>
          <cell r="D500" t="str">
            <v>Xí Nghieäp Colusa-Miliket</v>
          </cell>
          <cell r="E500" t="str">
            <v>314.100.00000052</v>
          </cell>
          <cell r="F500" t="str">
            <v>Ñaàu Tö &amp; Phaùt Trieån CN Thuû Ñöùc</v>
          </cell>
          <cell r="G500" t="str">
            <v>Hoà Chí Minh</v>
          </cell>
          <cell r="H500" t="str">
            <v>Traû tieàn mua mì Colusa</v>
          </cell>
          <cell r="I500">
            <v>121061710</v>
          </cell>
        </row>
        <row r="501">
          <cell r="A501">
            <v>20</v>
          </cell>
          <cell r="B501">
            <v>37949</v>
          </cell>
          <cell r="C501">
            <v>101</v>
          </cell>
          <cell r="D501" t="str">
            <v>Cty TMKT &amp; Ñaàu Tö PETEC</v>
          </cell>
          <cell r="E501" t="str">
            <v>1003227 05 2</v>
          </cell>
          <cell r="F501" t="str">
            <v>Deutsche Bank</v>
          </cell>
          <cell r="G501" t="str">
            <v>Hoà Chí Minh</v>
          </cell>
          <cell r="H501" t="str">
            <v xml:space="preserve">Traû tieàn mua xaêng daàu </v>
          </cell>
          <cell r="I501">
            <v>1600000000</v>
          </cell>
        </row>
        <row r="502">
          <cell r="A502">
            <v>21</v>
          </cell>
          <cell r="B502">
            <v>37949</v>
          </cell>
          <cell r="C502">
            <v>41</v>
          </cell>
          <cell r="D502" t="str">
            <v>Cty Xi Maêng Nghi Sôn</v>
          </cell>
          <cell r="E502" t="str">
            <v>710A.02772</v>
          </cell>
          <cell r="F502" t="str">
            <v>Coâng Thöông CN 9</v>
          </cell>
          <cell r="G502" t="str">
            <v>Hoà Chí Minh</v>
          </cell>
          <cell r="H502" t="str">
            <v>Traû tieàn mua xi maêng 300taán</v>
          </cell>
          <cell r="I502">
            <v>255000000</v>
          </cell>
        </row>
        <row r="503">
          <cell r="A503">
            <v>22</v>
          </cell>
          <cell r="B503">
            <v>37951</v>
          </cell>
          <cell r="C503">
            <v>5</v>
          </cell>
          <cell r="D503" t="str">
            <v>Cty TNHH TMaïi Thaønh Long</v>
          </cell>
          <cell r="E503" t="str">
            <v>710A.00817</v>
          </cell>
          <cell r="F503" t="str">
            <v>Coâng Thöong CN6</v>
          </cell>
          <cell r="G503" t="str">
            <v>Hoà Chí Minh</v>
          </cell>
          <cell r="H503" t="str">
            <v>Traû tieàn mua boät ngoït</v>
          </cell>
          <cell r="I503">
            <v>309858220</v>
          </cell>
        </row>
        <row r="504">
          <cell r="A504">
            <v>23</v>
          </cell>
          <cell r="B504">
            <v>37951</v>
          </cell>
          <cell r="C504">
            <v>9</v>
          </cell>
          <cell r="D504" t="str">
            <v>Castrol Vieät Nam Ltd</v>
          </cell>
          <cell r="E504" t="str">
            <v>007.1.00.002804.1</v>
          </cell>
          <cell r="F504" t="str">
            <v>Ngoaïi Thöông</v>
          </cell>
          <cell r="G504" t="str">
            <v>Hoà Chí Minh</v>
          </cell>
          <cell r="H504" t="str">
            <v>Traû tieàn mua nhôùt</v>
          </cell>
          <cell r="I504">
            <v>182341071</v>
          </cell>
        </row>
        <row r="505">
          <cell r="A505">
            <v>24</v>
          </cell>
          <cell r="B505">
            <v>37951</v>
          </cell>
          <cell r="C505">
            <v>22</v>
          </cell>
          <cell r="D505" t="str">
            <v>Cty Deät Long An</v>
          </cell>
          <cell r="E505" t="str">
            <v>710A.10001</v>
          </cell>
          <cell r="F505" t="str">
            <v>Coâng Thöông</v>
          </cell>
          <cell r="G505" t="str">
            <v>Long An</v>
          </cell>
          <cell r="H505" t="str">
            <v>Traû tieàn mua haøng may maëc Long An</v>
          </cell>
          <cell r="I505">
            <v>18798780</v>
          </cell>
        </row>
        <row r="506">
          <cell r="A506">
            <v>25</v>
          </cell>
          <cell r="B506">
            <v>37951</v>
          </cell>
          <cell r="C506">
            <v>27</v>
          </cell>
          <cell r="D506" t="str">
            <v>Cty TNHH Quoác Teá Nagarjuna</v>
          </cell>
          <cell r="E506" t="str">
            <v>3586.1</v>
          </cell>
          <cell r="F506" t="str">
            <v>INDOVINA</v>
          </cell>
          <cell r="G506" t="str">
            <v>Hoà Chí Minh</v>
          </cell>
          <cell r="H506" t="str">
            <v>Traû tieàn mua ñöôøng</v>
          </cell>
          <cell r="I506">
            <v>63350000</v>
          </cell>
        </row>
        <row r="507">
          <cell r="A507">
            <v>26</v>
          </cell>
          <cell r="B507">
            <v>37951</v>
          </cell>
          <cell r="C507">
            <v>66</v>
          </cell>
          <cell r="D507" t="str">
            <v>Cty UNI PRESIDENT</v>
          </cell>
          <cell r="E507" t="str">
            <v>30 98 208</v>
          </cell>
          <cell r="F507" t="str">
            <v>ANZ</v>
          </cell>
          <cell r="G507" t="str">
            <v>Hoà Chí Minh</v>
          </cell>
          <cell r="H507" t="str">
            <v>Traû tieàn mì Unif</v>
          </cell>
          <cell r="I507">
            <v>87952452</v>
          </cell>
        </row>
        <row r="508">
          <cell r="A508">
            <v>27</v>
          </cell>
          <cell r="B508">
            <v>37951</v>
          </cell>
          <cell r="C508">
            <v>28</v>
          </cell>
          <cell r="D508" t="str">
            <v>Chi Nhaùnh Cty CP Söõa VN Taïi Caàn Thô</v>
          </cell>
          <cell r="E508" t="str">
            <v>7301.0479K</v>
          </cell>
          <cell r="F508" t="str">
            <v>Ñaàu Tö &amp; Phaùt Trieån</v>
          </cell>
          <cell r="G508" t="str">
            <v>Caàn Thô</v>
          </cell>
          <cell r="H508" t="str">
            <v>Traû tieân mua söõa hoäp caùc loaïi</v>
          </cell>
          <cell r="I508">
            <v>430800412</v>
          </cell>
        </row>
        <row r="509">
          <cell r="A509">
            <v>28</v>
          </cell>
          <cell r="B509">
            <v>37952</v>
          </cell>
          <cell r="C509">
            <v>80</v>
          </cell>
          <cell r="D509" t="str">
            <v>Chi Nhaùnh Cty TNHH AÉC-QUY GS VN</v>
          </cell>
          <cell r="E509" t="str">
            <v>007.100.075318.7</v>
          </cell>
          <cell r="F509" t="str">
            <v>Ngoaïi Thöông</v>
          </cell>
          <cell r="G509" t="str">
            <v>Hoà Chí Minh</v>
          </cell>
          <cell r="H509" t="str">
            <v>Traû tieàn mua bình aéc quy</v>
          </cell>
          <cell r="I509">
            <v>26515500</v>
          </cell>
        </row>
        <row r="510">
          <cell r="A510">
            <v>27</v>
          </cell>
          <cell r="B510">
            <v>37952</v>
          </cell>
          <cell r="C510">
            <v>36</v>
          </cell>
          <cell r="D510" t="str">
            <v>XN Xaêng Daàu Daàu Khí Vuõng Taøu</v>
          </cell>
          <cell r="E510" t="str">
            <v>710D.00343</v>
          </cell>
          <cell r="F510" t="str">
            <v>Coâng Thöông</v>
          </cell>
          <cell r="G510" t="str">
            <v>Baø Ròa-Vuõng Taøu</v>
          </cell>
          <cell r="H510" t="str">
            <v xml:space="preserve">Traû tieàn mua xaêng daàu </v>
          </cell>
          <cell r="I510">
            <v>1222000000</v>
          </cell>
        </row>
        <row r="511">
          <cell r="A511">
            <v>29</v>
          </cell>
          <cell r="B511">
            <v>37952</v>
          </cell>
          <cell r="C511">
            <v>73</v>
          </cell>
          <cell r="D511" t="str">
            <v>Cty. TNHH SX.TM.HMP Myõ Haûo</v>
          </cell>
          <cell r="E511" t="str">
            <v>007.100.002.4148</v>
          </cell>
          <cell r="F511" t="str">
            <v>Ngoaïi Thöông</v>
          </cell>
          <cell r="G511" t="str">
            <v>Hoà Chí Minh</v>
          </cell>
          <cell r="H511" t="str">
            <v>Traû tieàn mua nöôùc röûa cheùn (TT.BL)</v>
          </cell>
          <cell r="I511">
            <v>18557581</v>
          </cell>
        </row>
        <row r="512">
          <cell r="A512">
            <v>28</v>
          </cell>
          <cell r="B512">
            <v>37952</v>
          </cell>
          <cell r="C512">
            <v>8</v>
          </cell>
          <cell r="D512" t="str">
            <v>Cty Xi Maêng Haø Tieân II</v>
          </cell>
          <cell r="E512" t="str">
            <v>710A.00091</v>
          </cell>
          <cell r="F512" t="str">
            <v>Coâng Thöông</v>
          </cell>
          <cell r="G512" t="str">
            <v>Kieân Giang</v>
          </cell>
          <cell r="H512" t="str">
            <v>Traû tieàn mua xi maêng 75taán</v>
          </cell>
          <cell r="I512">
            <v>58256200</v>
          </cell>
        </row>
        <row r="513">
          <cell r="A513">
            <v>30</v>
          </cell>
          <cell r="B513">
            <v>37952</v>
          </cell>
          <cell r="C513">
            <v>1</v>
          </cell>
          <cell r="D513" t="str">
            <v>Nhaø Maùy Thuoác Laù Saøi Goøn</v>
          </cell>
          <cell r="E513" t="str">
            <v>710A.00105</v>
          </cell>
          <cell r="F513" t="str">
            <v>Sôû Giao Dòch II CTVN</v>
          </cell>
          <cell r="G513" t="str">
            <v>Hoà Chí Minh</v>
          </cell>
          <cell r="H513" t="str">
            <v>Traû tieàn mua thuoác laù</v>
          </cell>
          <cell r="I513">
            <v>214300000</v>
          </cell>
        </row>
        <row r="514">
          <cell r="A514">
            <v>29</v>
          </cell>
          <cell r="B514">
            <v>37952</v>
          </cell>
          <cell r="C514">
            <v>19</v>
          </cell>
          <cell r="D514" t="str">
            <v>Cty LD Khí Ñoát Saøi Goøn (Elf)</v>
          </cell>
          <cell r="E514" t="str">
            <v>100014851025745</v>
          </cell>
          <cell r="F514" t="str">
            <v>Eximbank</v>
          </cell>
          <cell r="G514" t="str">
            <v>Hoà Chí Minh</v>
          </cell>
          <cell r="H514" t="str">
            <v>Traû tieàn mua gas</v>
          </cell>
          <cell r="I514">
            <v>33831916</v>
          </cell>
        </row>
        <row r="515">
          <cell r="A515">
            <v>30</v>
          </cell>
          <cell r="B515">
            <v>37953</v>
          </cell>
          <cell r="C515">
            <v>76</v>
          </cell>
          <cell r="D515" t="str">
            <v>Cty Ñieän &amp; Ñieän Töû TCL Vieät Nam</v>
          </cell>
          <cell r="E515" t="str">
            <v>012.100.0020848</v>
          </cell>
          <cell r="F515" t="str">
            <v>Ngoaïi Thöông</v>
          </cell>
          <cell r="G515" t="str">
            <v>Ñoàng Nai</v>
          </cell>
          <cell r="H515" t="str">
            <v>Traû tieàn mua haøng ñieän maùy</v>
          </cell>
          <cell r="I515">
            <v>19700000</v>
          </cell>
        </row>
        <row r="516">
          <cell r="A516">
            <v>31</v>
          </cell>
          <cell r="B516">
            <v>37953</v>
          </cell>
          <cell r="C516">
            <v>28</v>
          </cell>
          <cell r="D516" t="str">
            <v>Chi Nhaùnh Cty CP Söõa VN Taïi Caàn Thô</v>
          </cell>
          <cell r="E516" t="str">
            <v>7301.0479K</v>
          </cell>
          <cell r="F516" t="str">
            <v>Ñaàu Tö &amp; Phaùt Trieån</v>
          </cell>
          <cell r="G516" t="str">
            <v>Caàn Thô</v>
          </cell>
          <cell r="H516" t="str">
            <v>Traû tieân mua söõa hoäp caùc loaïi</v>
          </cell>
          <cell r="I516">
            <v>239598612</v>
          </cell>
        </row>
        <row r="517">
          <cell r="A517">
            <v>32</v>
          </cell>
          <cell r="B517">
            <v>37953</v>
          </cell>
          <cell r="C517">
            <v>46</v>
          </cell>
          <cell r="D517" t="str">
            <v>CTy MIWON VIETNAM</v>
          </cell>
          <cell r="E517" t="str">
            <v>710A.00183</v>
          </cell>
          <cell r="F517" t="str">
            <v xml:space="preserve">Coâng Thöông </v>
          </cell>
          <cell r="G517" t="str">
            <v>Phuù Thoï</v>
          </cell>
          <cell r="H517" t="str">
            <v>Traû tieân mua boät ngoït</v>
          </cell>
          <cell r="I517">
            <v>129784054</v>
          </cell>
        </row>
        <row r="518">
          <cell r="A518">
            <v>31</v>
          </cell>
          <cell r="B518">
            <v>37953</v>
          </cell>
          <cell r="C518">
            <v>3</v>
          </cell>
          <cell r="D518" t="str">
            <v>Cty Coå Phaàn Boät Giaët Lix</v>
          </cell>
          <cell r="E518" t="str">
            <v>710A.01440</v>
          </cell>
          <cell r="F518" t="str">
            <v>Coâng Thöông CN 14</v>
          </cell>
          <cell r="G518" t="str">
            <v>Hoà Chí Minh</v>
          </cell>
          <cell r="H518" t="str">
            <v>Traû tieàn mua boät giaët</v>
          </cell>
          <cell r="I518">
            <v>400000000</v>
          </cell>
        </row>
        <row r="519">
          <cell r="A519">
            <v>32</v>
          </cell>
          <cell r="B519">
            <v>37953</v>
          </cell>
          <cell r="C519">
            <v>28</v>
          </cell>
          <cell r="D519" t="str">
            <v>Chi Nhaùnh Cty CP Söõa VN Taïi Caàn Thô</v>
          </cell>
          <cell r="E519" t="str">
            <v>7301.0479K</v>
          </cell>
          <cell r="F519" t="str">
            <v>Ñaàu Tö &amp; Phaùt Trieån</v>
          </cell>
          <cell r="G519" t="str">
            <v>Caàn Thô</v>
          </cell>
          <cell r="H519" t="str">
            <v>Traû tieân mua söõa hoäp caùc loaïi</v>
          </cell>
          <cell r="I519">
            <v>97671552</v>
          </cell>
        </row>
        <row r="520">
          <cell r="A520">
            <v>1</v>
          </cell>
          <cell r="B520">
            <v>37956</v>
          </cell>
          <cell r="C520">
            <v>95</v>
          </cell>
          <cell r="D520" t="str">
            <v>Cty Deät May Thaønh Coâng - CN MieànTaây</v>
          </cell>
          <cell r="E520" t="str">
            <v>73012209E</v>
          </cell>
          <cell r="F520" t="str">
            <v>Ñaàu Tö &amp; Phaùt Trieån</v>
          </cell>
          <cell r="G520" t="str">
            <v>Caàn Thô</v>
          </cell>
          <cell r="H520" t="str">
            <v>Traû tieàn mua haøng may maëc</v>
          </cell>
          <cell r="I520">
            <v>6730130</v>
          </cell>
        </row>
        <row r="521">
          <cell r="A521">
            <v>1</v>
          </cell>
          <cell r="B521">
            <v>37956</v>
          </cell>
          <cell r="C521">
            <v>8</v>
          </cell>
          <cell r="D521" t="str">
            <v>Cty Xi Maêng Haø Tieân II</v>
          </cell>
          <cell r="E521" t="str">
            <v>710A.00091</v>
          </cell>
          <cell r="F521" t="str">
            <v>Coâng Thöông</v>
          </cell>
          <cell r="G521" t="str">
            <v>Kieân Giang</v>
          </cell>
          <cell r="H521" t="str">
            <v>Traû tieàn mua xi maêng 350taán</v>
          </cell>
          <cell r="I521">
            <v>280280000</v>
          </cell>
        </row>
        <row r="522">
          <cell r="A522">
            <v>2</v>
          </cell>
          <cell r="B522">
            <v>37956</v>
          </cell>
          <cell r="C522">
            <v>21</v>
          </cell>
          <cell r="D522" t="str">
            <v>Cty Coå Phaàn Vaät Tö  Haäu Giang</v>
          </cell>
          <cell r="E522" t="str">
            <v>710A.00040</v>
          </cell>
          <cell r="F522" t="str">
            <v>Coâng Thöông</v>
          </cell>
          <cell r="G522" t="str">
            <v>Caàn Thô</v>
          </cell>
          <cell r="H522" t="str">
            <v>Traû tieàn mua gas</v>
          </cell>
          <cell r="I522">
            <v>96388000</v>
          </cell>
        </row>
        <row r="523">
          <cell r="A523">
            <v>3</v>
          </cell>
          <cell r="B523">
            <v>37957</v>
          </cell>
          <cell r="C523">
            <v>14</v>
          </cell>
          <cell r="D523" t="str">
            <v>Coâng Ty Theùp Mieàn Nam</v>
          </cell>
          <cell r="E523" t="str">
            <v>710A.01611</v>
          </cell>
          <cell r="F523" t="str">
            <v>Coâng Thöông CN I</v>
          </cell>
          <cell r="G523" t="str">
            <v>Hoà Chí Minh</v>
          </cell>
          <cell r="H523" t="str">
            <v>Traû tieàn mua haøng cho CN Theùp Mieàn Nam taïi Caàn Thô</v>
          </cell>
          <cell r="I523">
            <v>564568431</v>
          </cell>
        </row>
        <row r="524">
          <cell r="A524">
            <v>4</v>
          </cell>
          <cell r="B524">
            <v>37957</v>
          </cell>
          <cell r="C524">
            <v>41</v>
          </cell>
          <cell r="D524" t="str">
            <v>Cty Xi Maêng Nghi Sôn</v>
          </cell>
          <cell r="E524" t="str">
            <v>710A.02772</v>
          </cell>
          <cell r="F524" t="str">
            <v>Coâng Thöông CN 9</v>
          </cell>
          <cell r="G524" t="str">
            <v>Hoà Chí Minh</v>
          </cell>
          <cell r="H524" t="str">
            <v>Traû tieàn mua xi maêng 300taán</v>
          </cell>
          <cell r="I524">
            <v>255000000</v>
          </cell>
        </row>
        <row r="525">
          <cell r="A525">
            <v>5</v>
          </cell>
          <cell r="B525">
            <v>37957</v>
          </cell>
          <cell r="C525">
            <v>3</v>
          </cell>
          <cell r="D525" t="str">
            <v>Cty Coå Phaàn Boät Giaët Lix</v>
          </cell>
          <cell r="E525" t="str">
            <v>710A.01440</v>
          </cell>
          <cell r="F525" t="str">
            <v>Coâng Thöông CN 14</v>
          </cell>
          <cell r="G525" t="str">
            <v>Hoà Chí Minh</v>
          </cell>
          <cell r="H525" t="str">
            <v>Traû tieàn mua boät giaët</v>
          </cell>
          <cell r="I525">
            <v>200000000</v>
          </cell>
        </row>
        <row r="526">
          <cell r="A526">
            <v>6</v>
          </cell>
          <cell r="B526">
            <v>37959</v>
          </cell>
          <cell r="C526">
            <v>8</v>
          </cell>
          <cell r="D526" t="str">
            <v>Cty Xi Maêng Haø Tieân II</v>
          </cell>
          <cell r="E526" t="str">
            <v>710A.00091</v>
          </cell>
          <cell r="F526" t="str">
            <v>Coâng Thöông</v>
          </cell>
          <cell r="G526" t="str">
            <v>Kieân Giang</v>
          </cell>
          <cell r="H526" t="str">
            <v>Traû tieàn mua xi maêng 300taán</v>
          </cell>
          <cell r="I526">
            <v>240240000</v>
          </cell>
        </row>
        <row r="527">
          <cell r="A527">
            <v>7</v>
          </cell>
          <cell r="B527">
            <v>37959</v>
          </cell>
          <cell r="C527">
            <v>5</v>
          </cell>
          <cell r="D527" t="str">
            <v>Cty TNHH TMaïi Thaønh Long</v>
          </cell>
          <cell r="E527" t="str">
            <v>710A.00817</v>
          </cell>
          <cell r="F527" t="str">
            <v>Coâng Thöong CN6</v>
          </cell>
          <cell r="G527" t="str">
            <v>Hoà Chí Minh</v>
          </cell>
          <cell r="H527" t="str">
            <v>Traû tieàn mua boät ngoït</v>
          </cell>
          <cell r="I527">
            <v>170709693</v>
          </cell>
        </row>
        <row r="528">
          <cell r="A528">
            <v>8</v>
          </cell>
          <cell r="B528">
            <v>37959</v>
          </cell>
          <cell r="C528">
            <v>93</v>
          </cell>
          <cell r="D528" t="str">
            <v>Cty Coå Phaàn Giaáy Vieãn Ñoâng</v>
          </cell>
          <cell r="E528" t="str">
            <v>710A.04479</v>
          </cell>
          <cell r="F528" t="str">
            <v>Coâng Thöông CN 12</v>
          </cell>
          <cell r="G528" t="str">
            <v>Hoà Chí Minh</v>
          </cell>
          <cell r="H528" t="str">
            <v>Traû tieàn mua giaáy</v>
          </cell>
          <cell r="I528">
            <v>25767324</v>
          </cell>
        </row>
        <row r="529">
          <cell r="A529">
            <v>9</v>
          </cell>
          <cell r="B529">
            <v>37959</v>
          </cell>
          <cell r="C529">
            <v>85</v>
          </cell>
          <cell r="D529" t="str">
            <v>CTy TNHH TM Minh Tuøng</v>
          </cell>
          <cell r="E529" t="str">
            <v>710A.04024</v>
          </cell>
          <cell r="F529" t="str">
            <v>Sôû Giao Dòch II CTVN</v>
          </cell>
          <cell r="G529" t="str">
            <v>Hoà Chí Minh</v>
          </cell>
          <cell r="H529" t="str">
            <v>Traû tieàn mua haøng ñieän maùy</v>
          </cell>
          <cell r="I529">
            <v>35883000</v>
          </cell>
        </row>
        <row r="530">
          <cell r="A530">
            <v>10</v>
          </cell>
          <cell r="B530">
            <v>37960</v>
          </cell>
          <cell r="C530">
            <v>101</v>
          </cell>
          <cell r="D530" t="str">
            <v>Cty TMKT &amp; Ñaàu Tö PETEC</v>
          </cell>
          <cell r="E530" t="str">
            <v>1003227 05 2</v>
          </cell>
          <cell r="F530" t="str">
            <v>Deutsche Bank</v>
          </cell>
          <cell r="G530" t="str">
            <v>Hoà Chí Minh</v>
          </cell>
          <cell r="H530" t="str">
            <v xml:space="preserve">Traû tieàn mua xaêng daàu </v>
          </cell>
          <cell r="I530">
            <v>690000000</v>
          </cell>
        </row>
        <row r="531">
          <cell r="A531">
            <v>11</v>
          </cell>
          <cell r="B531">
            <v>37963</v>
          </cell>
          <cell r="C531">
            <v>8</v>
          </cell>
          <cell r="D531" t="str">
            <v>Cty Xi Maêng Haø Tieân II</v>
          </cell>
          <cell r="E531" t="str">
            <v>710A.00091</v>
          </cell>
          <cell r="F531" t="str">
            <v>Coâng Thöông</v>
          </cell>
          <cell r="G531" t="str">
            <v>Kieân Giang</v>
          </cell>
          <cell r="H531" t="str">
            <v>Traû tieàn mua xi maêng 250taán</v>
          </cell>
          <cell r="I531">
            <v>200200000</v>
          </cell>
        </row>
        <row r="532">
          <cell r="A532">
            <v>12</v>
          </cell>
          <cell r="B532">
            <v>37963</v>
          </cell>
          <cell r="C532">
            <v>1</v>
          </cell>
          <cell r="D532" t="str">
            <v>Nhaø Maùy Thuoác Laù Saøi Goøn</v>
          </cell>
          <cell r="E532" t="str">
            <v>710A.00105</v>
          </cell>
          <cell r="F532" t="str">
            <v>Sôû Giao Dòch II CTVN</v>
          </cell>
          <cell r="G532" t="str">
            <v>Hoà Chí Minh</v>
          </cell>
          <cell r="H532" t="str">
            <v>Traû tieàn mua thuoác laù</v>
          </cell>
          <cell r="I532">
            <v>277275000</v>
          </cell>
        </row>
        <row r="533">
          <cell r="A533">
            <v>2</v>
          </cell>
          <cell r="B533">
            <v>37963</v>
          </cell>
          <cell r="C533">
            <v>28</v>
          </cell>
          <cell r="D533" t="str">
            <v>Chi Nhaùnh Cty CP Söõa VN Taïi Caàn Thô</v>
          </cell>
          <cell r="E533" t="str">
            <v>7301.0479K</v>
          </cell>
          <cell r="F533" t="str">
            <v>Ñaàu Tö &amp; Phaùt Trieån</v>
          </cell>
          <cell r="G533" t="str">
            <v>Caàn Thô</v>
          </cell>
          <cell r="H533" t="str">
            <v>Traû tieân mua söõa hoäp caùc loaïi</v>
          </cell>
          <cell r="I533">
            <v>249208313</v>
          </cell>
        </row>
        <row r="534">
          <cell r="A534">
            <v>3</v>
          </cell>
          <cell r="B534">
            <v>37963</v>
          </cell>
          <cell r="C534">
            <v>27</v>
          </cell>
          <cell r="D534" t="str">
            <v>Cty TNHH Quoác Teá Nagarjuna</v>
          </cell>
          <cell r="E534" t="str">
            <v>3586.1</v>
          </cell>
          <cell r="F534" t="str">
            <v>INDOVINA</v>
          </cell>
          <cell r="G534" t="str">
            <v>Hoà Chí Minh</v>
          </cell>
          <cell r="H534" t="str">
            <v>Traû tieàn mua ñöôøng</v>
          </cell>
          <cell r="I534">
            <v>31500000</v>
          </cell>
        </row>
        <row r="535">
          <cell r="A535">
            <v>4</v>
          </cell>
          <cell r="B535">
            <v>37963</v>
          </cell>
          <cell r="C535">
            <v>73</v>
          </cell>
          <cell r="D535" t="str">
            <v>Cty. TNHH SX.TM.HMP Myõ Haûo</v>
          </cell>
          <cell r="E535" t="str">
            <v>007.100.002.4148</v>
          </cell>
          <cell r="F535" t="str">
            <v>Ngoaïi Thöông</v>
          </cell>
          <cell r="G535" t="str">
            <v>Hoà Chí Minh</v>
          </cell>
          <cell r="H535" t="str">
            <v>Traû tieàn mua nöôùc röûa cheùn (TT.BL)</v>
          </cell>
          <cell r="I535">
            <v>29677874</v>
          </cell>
        </row>
        <row r="536">
          <cell r="A536">
            <v>5</v>
          </cell>
          <cell r="B536">
            <v>37963</v>
          </cell>
          <cell r="C536">
            <v>44</v>
          </cell>
          <cell r="D536" t="str">
            <v>CTy Ñieän Baùo Ñieän Thoaïi Baïc Lieâu</v>
          </cell>
          <cell r="E536" t="str">
            <v>710A.00074</v>
          </cell>
          <cell r="F536" t="str">
            <v xml:space="preserve">Coâng Thöông </v>
          </cell>
          <cell r="G536" t="str">
            <v>Baïc Lieâu</v>
          </cell>
          <cell r="H536" t="str">
            <v>Traû tieàn ñieän thoaïi thaùng 11/2003</v>
          </cell>
          <cell r="I536">
            <v>9058877</v>
          </cell>
        </row>
        <row r="537">
          <cell r="A537">
            <v>6</v>
          </cell>
          <cell r="B537">
            <v>37963</v>
          </cell>
          <cell r="C537">
            <v>31</v>
          </cell>
          <cell r="D537" t="str">
            <v>Cty Daàu Aên Golden Hope - Nhaø Beø</v>
          </cell>
          <cell r="E537" t="str">
            <v>710A.06902</v>
          </cell>
          <cell r="F537" t="str">
            <v>Sôû Giao Dòch II CTVN</v>
          </cell>
          <cell r="G537" t="str">
            <v>Hoà Chí Minh</v>
          </cell>
          <cell r="H537" t="str">
            <v>Traû tieàn mua daàu(TT.TN.CM)</v>
          </cell>
          <cell r="I537">
            <v>83680766</v>
          </cell>
        </row>
        <row r="538">
          <cell r="A538">
            <v>13</v>
          </cell>
          <cell r="B538">
            <v>37964</v>
          </cell>
          <cell r="C538">
            <v>36</v>
          </cell>
          <cell r="D538" t="str">
            <v>XN Xaêng Daàu Daàu Khí Vuõng Taøu</v>
          </cell>
          <cell r="E538" t="str">
            <v>710D.00343</v>
          </cell>
          <cell r="F538" t="str">
            <v>Coâng Thöông</v>
          </cell>
          <cell r="G538" t="str">
            <v>Baø Ròa-Vuõng Taøu</v>
          </cell>
          <cell r="H538" t="str">
            <v xml:space="preserve">Traû tieàn mua xaêng daàu </v>
          </cell>
          <cell r="I538">
            <v>1786000000</v>
          </cell>
        </row>
        <row r="539">
          <cell r="A539">
            <v>14</v>
          </cell>
          <cell r="B539">
            <v>37964</v>
          </cell>
          <cell r="C539">
            <v>10</v>
          </cell>
          <cell r="D539" t="str">
            <v>Cty TNHH Daàu Nhôùt vaø Hoùa Chaát VN</v>
          </cell>
          <cell r="E539" t="str">
            <v>001.004837.041</v>
          </cell>
          <cell r="F539" t="str">
            <v>Hoàng Kong&amp; Thöôïng Haûi</v>
          </cell>
          <cell r="G539" t="str">
            <v>Hoà Chí Minh</v>
          </cell>
          <cell r="H539" t="str">
            <v>Traû tieàn mua nhôùt</v>
          </cell>
          <cell r="I539">
            <v>320300000</v>
          </cell>
        </row>
        <row r="540">
          <cell r="A540">
            <v>7</v>
          </cell>
          <cell r="B540">
            <v>37964</v>
          </cell>
          <cell r="C540">
            <v>77</v>
          </cell>
          <cell r="D540" t="str">
            <v>Cty Ñieän &amp; Ñieän Töû SAMSUNG VINA</v>
          </cell>
          <cell r="E540" t="str">
            <v>710A.01109</v>
          </cell>
          <cell r="F540" t="str">
            <v>Coâng Thöông CN 4</v>
          </cell>
          <cell r="G540" t="str">
            <v>Hoà Chí Minh</v>
          </cell>
          <cell r="H540" t="str">
            <v>Traû tieàn mua haøng ñieän maùy</v>
          </cell>
          <cell r="I540">
            <v>8273606</v>
          </cell>
        </row>
        <row r="541">
          <cell r="A541">
            <v>8</v>
          </cell>
          <cell r="B541">
            <v>37965</v>
          </cell>
          <cell r="C541">
            <v>73</v>
          </cell>
          <cell r="D541" t="str">
            <v>Cty. TNHH SX.TM.HMP Myõ Haûo</v>
          </cell>
          <cell r="E541" t="str">
            <v>007.100.002.4148</v>
          </cell>
          <cell r="F541" t="str">
            <v>Ngoaïi Thöông</v>
          </cell>
          <cell r="G541" t="str">
            <v>Hoà Chí Minh</v>
          </cell>
          <cell r="H541" t="str">
            <v>Traû tieàn mua nöôùc röûa cheùn (TT.BL:32.878.969ñ;TT.CM: 30.323.994ñ)</v>
          </cell>
          <cell r="I541">
            <v>63202963</v>
          </cell>
        </row>
        <row r="542">
          <cell r="A542">
            <v>9</v>
          </cell>
          <cell r="B542">
            <v>37965</v>
          </cell>
          <cell r="C542">
            <v>100</v>
          </cell>
          <cell r="D542" t="str">
            <v>CTy TNHH TM &amp; SX Vieät Tuøng</v>
          </cell>
          <cell r="E542" t="str">
            <v>710A.07124</v>
          </cell>
          <cell r="F542" t="str">
            <v>Coâng Thöông CN 12</v>
          </cell>
          <cell r="G542" t="str">
            <v>Hoà Chí Minh</v>
          </cell>
          <cell r="H542" t="str">
            <v>Traû tieàn mua caù moøi</v>
          </cell>
          <cell r="I542">
            <v>7200750</v>
          </cell>
        </row>
        <row r="543">
          <cell r="A543">
            <v>12</v>
          </cell>
          <cell r="B543">
            <v>37967</v>
          </cell>
          <cell r="C543">
            <v>25</v>
          </cell>
          <cell r="D543" t="str">
            <v xml:space="preserve"> Thu Baûo Hieåm Xaõ Hoäi Tænh Baïc Lieâu</v>
          </cell>
          <cell r="E543" t="str">
            <v>421401.12</v>
          </cell>
          <cell r="F543" t="str">
            <v>NN &amp; P/T N/Thoân</v>
          </cell>
          <cell r="G543" t="str">
            <v>Baïc Lieâu</v>
          </cell>
          <cell r="H543" t="str">
            <v>Noäp BHXH,BHYT thaùng 12/2003</v>
          </cell>
          <cell r="I543">
            <v>24807063</v>
          </cell>
        </row>
        <row r="544">
          <cell r="A544">
            <v>13</v>
          </cell>
          <cell r="B544">
            <v>37967</v>
          </cell>
          <cell r="C544">
            <v>28</v>
          </cell>
          <cell r="D544" t="str">
            <v>Chi Nhaùnh Cty CP Söõa VN Taïi Caàn Thô</v>
          </cell>
          <cell r="E544" t="str">
            <v>7301.0479K</v>
          </cell>
          <cell r="F544" t="str">
            <v>Ñaàu Tö &amp; Phaùt Trieån</v>
          </cell>
          <cell r="G544" t="str">
            <v>Caàn Thô</v>
          </cell>
          <cell r="H544" t="str">
            <v>Traû tieân mua söõa hoäp caùc loaïi</v>
          </cell>
          <cell r="I544">
            <v>250798944</v>
          </cell>
        </row>
        <row r="545">
          <cell r="A545">
            <v>18</v>
          </cell>
          <cell r="B545">
            <v>37967</v>
          </cell>
          <cell r="C545">
            <v>98</v>
          </cell>
          <cell r="D545" t="str">
            <v>CTy Lieân Doanh Xi Maêng Haø Tieân II-Caàn Thô</v>
          </cell>
          <cell r="E545" t="str">
            <v>710A.56157</v>
          </cell>
          <cell r="F545" t="str">
            <v>Coâng Thöông</v>
          </cell>
          <cell r="G545" t="str">
            <v>Caàn Thô</v>
          </cell>
          <cell r="H545" t="str">
            <v>Traû tieàn mua xi maêng 100taán</v>
          </cell>
          <cell r="I545">
            <v>80000000</v>
          </cell>
        </row>
        <row r="546">
          <cell r="A546">
            <v>19</v>
          </cell>
          <cell r="B546">
            <v>37970</v>
          </cell>
          <cell r="C546">
            <v>8</v>
          </cell>
          <cell r="D546" t="str">
            <v>Cty Xi Maêng Haø Tieân II</v>
          </cell>
          <cell r="E546" t="str">
            <v>710A.00091</v>
          </cell>
          <cell r="F546" t="str">
            <v>Coâng Thöông</v>
          </cell>
          <cell r="G546" t="str">
            <v>Kieân Giang</v>
          </cell>
          <cell r="H546" t="str">
            <v>Traû tieàn mua xi maêng 250taán</v>
          </cell>
          <cell r="I546">
            <v>196212500</v>
          </cell>
        </row>
        <row r="547">
          <cell r="A547">
            <v>14</v>
          </cell>
          <cell r="B547">
            <v>37970</v>
          </cell>
          <cell r="C547">
            <v>31</v>
          </cell>
          <cell r="D547" t="str">
            <v>Cty Daàu Aên Golden Hope - Nhaø Beø</v>
          </cell>
          <cell r="E547" t="str">
            <v>710A.06902</v>
          </cell>
          <cell r="F547" t="str">
            <v>Sôû Giao Dòch II CTVN</v>
          </cell>
          <cell r="G547" t="str">
            <v>Hoà Chí Minh</v>
          </cell>
          <cell r="H547" t="str">
            <v>Traû tieàn mua daàu(TT.TN.BL)</v>
          </cell>
          <cell r="I547">
            <v>79884202</v>
          </cell>
        </row>
        <row r="548">
          <cell r="A548">
            <v>20</v>
          </cell>
          <cell r="B548">
            <v>37971</v>
          </cell>
          <cell r="C548">
            <v>41</v>
          </cell>
          <cell r="D548" t="str">
            <v>Cty Xi Maêng Nghi Sôn</v>
          </cell>
          <cell r="E548" t="str">
            <v>710A.02772</v>
          </cell>
          <cell r="F548" t="str">
            <v>Coâng Thöông CN 9</v>
          </cell>
          <cell r="G548" t="str">
            <v>Hoà Chí Minh</v>
          </cell>
          <cell r="H548" t="str">
            <v>Traû tieàn mua xi maêng 300taán</v>
          </cell>
          <cell r="I548">
            <v>255000000</v>
          </cell>
        </row>
        <row r="549">
          <cell r="A549">
            <v>21</v>
          </cell>
          <cell r="B549">
            <v>37971</v>
          </cell>
          <cell r="C549">
            <v>14</v>
          </cell>
          <cell r="D549" t="str">
            <v>Coâng Ty Theùp Mieàn Nam</v>
          </cell>
          <cell r="E549" t="str">
            <v>710A.01611</v>
          </cell>
          <cell r="F549" t="str">
            <v>Coâng Thöông CN I</v>
          </cell>
          <cell r="G549" t="str">
            <v>Hoà Chí Minh</v>
          </cell>
          <cell r="H549" t="str">
            <v>Traû tieàn mua haøng cho CN Theùp Mieàn Nam taïi Caàn Thô</v>
          </cell>
          <cell r="I549">
            <v>300000000</v>
          </cell>
        </row>
        <row r="550">
          <cell r="A550">
            <v>22</v>
          </cell>
          <cell r="B550">
            <v>37971</v>
          </cell>
          <cell r="C550">
            <v>5</v>
          </cell>
          <cell r="D550" t="str">
            <v>Cty TNHH TMaïi Thaønh Long</v>
          </cell>
          <cell r="E550" t="str">
            <v>710A.00817</v>
          </cell>
          <cell r="F550" t="str">
            <v>Coâng Thöong CN6</v>
          </cell>
          <cell r="G550" t="str">
            <v>Hoà Chí Minh</v>
          </cell>
          <cell r="H550" t="str">
            <v>Traû tieàn mua boät ngoït</v>
          </cell>
          <cell r="I550">
            <v>660935457</v>
          </cell>
        </row>
        <row r="551">
          <cell r="A551">
            <v>23</v>
          </cell>
          <cell r="B551">
            <v>37972</v>
          </cell>
          <cell r="C551">
            <v>101</v>
          </cell>
          <cell r="D551" t="str">
            <v>Cty TMKT &amp; Ñaàu Tö PETEC</v>
          </cell>
          <cell r="E551" t="str">
            <v>1003227 05 2</v>
          </cell>
          <cell r="F551" t="str">
            <v>Deutsche Bank</v>
          </cell>
          <cell r="G551" t="str">
            <v>Hoà Chí Minh</v>
          </cell>
          <cell r="H551" t="str">
            <v>Traû tieàn mua xaêng daàu (Maõ IBPS 50619012)</v>
          </cell>
          <cell r="I551">
            <v>3164000000</v>
          </cell>
        </row>
        <row r="552">
          <cell r="A552">
            <v>15</v>
          </cell>
          <cell r="B552">
            <v>37972</v>
          </cell>
          <cell r="C552">
            <v>27</v>
          </cell>
          <cell r="D552" t="str">
            <v>Cty TNHH Quoác Teá Nagarjuna</v>
          </cell>
          <cell r="E552" t="str">
            <v>3586.1</v>
          </cell>
          <cell r="F552" t="str">
            <v>INDOVINA</v>
          </cell>
          <cell r="G552" t="str">
            <v>Hoà Chí Minh</v>
          </cell>
          <cell r="H552" t="str">
            <v>Traû tieàn mua ñöôøng</v>
          </cell>
          <cell r="I552">
            <v>31010000</v>
          </cell>
        </row>
        <row r="553">
          <cell r="A553">
            <v>16</v>
          </cell>
          <cell r="B553">
            <v>37972</v>
          </cell>
          <cell r="C553">
            <v>73</v>
          </cell>
          <cell r="D553" t="str">
            <v>Cty. TNHH SX.TM.HMP Myõ Haûo</v>
          </cell>
          <cell r="E553" t="str">
            <v>007.100.002.4148</v>
          </cell>
          <cell r="F553" t="str">
            <v>Ngoaïi Thöông</v>
          </cell>
          <cell r="G553" t="str">
            <v>Hoà Chí Minh</v>
          </cell>
          <cell r="H553" t="str">
            <v>Traû tieàn mua nöôùc röûa cheùn (TT.CM)</v>
          </cell>
          <cell r="I553">
            <v>100347108</v>
          </cell>
        </row>
        <row r="554">
          <cell r="A554">
            <v>24</v>
          </cell>
          <cell r="B554">
            <v>37973</v>
          </cell>
          <cell r="C554">
            <v>36</v>
          </cell>
          <cell r="D554" t="str">
            <v>XN Xaêng Daàu Daàu Khí Vuõng Taøu</v>
          </cell>
          <cell r="E554" t="str">
            <v>710D.00343</v>
          </cell>
          <cell r="F554" t="str">
            <v>Coâng Thöông</v>
          </cell>
          <cell r="G554" t="str">
            <v>Baø Ròa-Vuõng Taøu</v>
          </cell>
          <cell r="H554" t="str">
            <v xml:space="preserve">Traû tieàn mua xaêng daàu </v>
          </cell>
          <cell r="I554">
            <v>1947000000</v>
          </cell>
        </row>
        <row r="555">
          <cell r="A555">
            <v>17</v>
          </cell>
          <cell r="B555">
            <v>37973</v>
          </cell>
          <cell r="C555">
            <v>99</v>
          </cell>
          <cell r="D555" t="str">
            <v xml:space="preserve">Löu Thò Myõ Phöôïng (CTyTNHH Taân Thaùi Thònh) </v>
          </cell>
          <cell r="E555" t="str">
            <v>2656329</v>
          </cell>
          <cell r="F555" t="str">
            <v>AÙ Chaâu</v>
          </cell>
          <cell r="G555" t="str">
            <v>Hoà Chí Minh</v>
          </cell>
          <cell r="H555" t="str">
            <v>Traû tieàn mua nöôùc ngoït</v>
          </cell>
          <cell r="I555">
            <v>47897591</v>
          </cell>
        </row>
        <row r="556">
          <cell r="A556">
            <v>18</v>
          </cell>
          <cell r="B556">
            <v>37974</v>
          </cell>
          <cell r="C556">
            <v>93</v>
          </cell>
          <cell r="D556" t="str">
            <v>Cty Coå Phaàn Giaáy Vieãn Ñoâng</v>
          </cell>
          <cell r="E556" t="str">
            <v>710A.04479</v>
          </cell>
          <cell r="F556" t="str">
            <v>Coâng Thöông CN 12</v>
          </cell>
          <cell r="G556" t="str">
            <v>Hoà Chí Minh</v>
          </cell>
          <cell r="H556" t="str">
            <v>Traû tieàn mua giaáy</v>
          </cell>
          <cell r="I556">
            <v>14115866</v>
          </cell>
        </row>
        <row r="557">
          <cell r="A557">
            <v>19</v>
          </cell>
          <cell r="B557">
            <v>37974</v>
          </cell>
          <cell r="C557">
            <v>73</v>
          </cell>
          <cell r="D557" t="str">
            <v>Cty. TNHH SX.TM.HMP Myõ Haûo</v>
          </cell>
          <cell r="E557" t="str">
            <v>007.100.002.4148</v>
          </cell>
          <cell r="F557" t="str">
            <v>Ngoaïi Thöông</v>
          </cell>
          <cell r="G557" t="str">
            <v>Hoà Chí Minh</v>
          </cell>
          <cell r="H557" t="str">
            <v>Traû tieàn mua nöôùc röûa cheùn (TT.BL)</v>
          </cell>
          <cell r="I557">
            <v>34622573</v>
          </cell>
        </row>
        <row r="558">
          <cell r="A558">
            <v>25</v>
          </cell>
          <cell r="B558">
            <v>37974</v>
          </cell>
          <cell r="C558">
            <v>7</v>
          </cell>
          <cell r="D558" t="str">
            <v>Xí Nghieäp Colusa-Miliket</v>
          </cell>
          <cell r="E558" t="str">
            <v>314.100.00000052</v>
          </cell>
          <cell r="F558" t="str">
            <v>Ñaàu Tö &amp; Phaùt Trieån CN Thuû Ñöùc</v>
          </cell>
          <cell r="G558" t="str">
            <v>Hoà Chí Minh</v>
          </cell>
          <cell r="H558" t="str">
            <v>Traû tieàn mua mì Colusa</v>
          </cell>
          <cell r="I558">
            <v>151016158</v>
          </cell>
        </row>
        <row r="559">
          <cell r="A559">
            <v>26</v>
          </cell>
          <cell r="B559">
            <v>37974</v>
          </cell>
          <cell r="C559">
            <v>1</v>
          </cell>
          <cell r="D559" t="str">
            <v>Nhaø Maùy Thuoác Laù Saøi Goøn</v>
          </cell>
          <cell r="E559" t="str">
            <v>710A.00105</v>
          </cell>
          <cell r="F559" t="str">
            <v>Sôû Giao Dòch II CTVN</v>
          </cell>
          <cell r="G559" t="str">
            <v>Hoà Chí Minh</v>
          </cell>
          <cell r="H559" t="str">
            <v>Traû tieàn mua thuoác la'</v>
          </cell>
          <cell r="I559">
            <v>214525000</v>
          </cell>
        </row>
        <row r="560">
          <cell r="A560">
            <v>25</v>
          </cell>
          <cell r="B560">
            <v>37974</v>
          </cell>
          <cell r="C560">
            <v>7</v>
          </cell>
          <cell r="D560" t="str">
            <v>Xí Nghieäp Colusa-Miliket</v>
          </cell>
          <cell r="E560" t="str">
            <v>314.100.00000052</v>
          </cell>
          <cell r="F560" t="str">
            <v>Ñaàu Tö &amp; Phaùt Trieån CN Thuû Ñöùc</v>
          </cell>
          <cell r="G560" t="str">
            <v>Hoà Chí Minh</v>
          </cell>
          <cell r="H560" t="str">
            <v>Traû tieàn mua mì Colusa</v>
          </cell>
          <cell r="I560">
            <v>200594920</v>
          </cell>
        </row>
        <row r="561">
          <cell r="A561">
            <v>27</v>
          </cell>
          <cell r="B561">
            <v>37977</v>
          </cell>
          <cell r="C561">
            <v>8</v>
          </cell>
          <cell r="D561" t="str">
            <v>Cty Xi Maêng Haø Tieân II</v>
          </cell>
          <cell r="E561" t="str">
            <v>710A.00091</v>
          </cell>
          <cell r="F561" t="str">
            <v>Coâng Thöông</v>
          </cell>
          <cell r="G561" t="str">
            <v>Kieân Giang</v>
          </cell>
          <cell r="H561" t="str">
            <v>Traû tieàn mua xi maêng 200taán</v>
          </cell>
          <cell r="I561">
            <v>160160000</v>
          </cell>
        </row>
        <row r="562">
          <cell r="A562">
            <v>28</v>
          </cell>
          <cell r="B562">
            <v>37977</v>
          </cell>
          <cell r="C562">
            <v>14</v>
          </cell>
          <cell r="D562" t="str">
            <v>Coâng Ty Theùp Mieàn Nam</v>
          </cell>
          <cell r="E562" t="str">
            <v>710A.01611</v>
          </cell>
          <cell r="F562" t="str">
            <v>Coâng Thöông CN I</v>
          </cell>
          <cell r="G562" t="str">
            <v>Hoà Chí Minh</v>
          </cell>
          <cell r="H562" t="str">
            <v>Traû tieàn mua haøng cho CN Theùp Mieàn Nam taïi Caàn Thô</v>
          </cell>
          <cell r="I562">
            <v>177796028</v>
          </cell>
        </row>
        <row r="563">
          <cell r="A563">
            <v>29</v>
          </cell>
          <cell r="B563">
            <v>37977</v>
          </cell>
          <cell r="C563">
            <v>101</v>
          </cell>
          <cell r="D563" t="str">
            <v>Cty TMKT &amp; Ñaàu Tö PETEC</v>
          </cell>
          <cell r="E563" t="str">
            <v>1003227 05 2</v>
          </cell>
          <cell r="F563" t="str">
            <v>Deutsche Bank</v>
          </cell>
          <cell r="G563" t="str">
            <v>Hoà Chí Minh</v>
          </cell>
          <cell r="H563" t="str">
            <v xml:space="preserve">Traû tieàn mua xaêng daàu </v>
          </cell>
          <cell r="I563">
            <v>500000000</v>
          </cell>
        </row>
        <row r="564">
          <cell r="A564">
            <v>20</v>
          </cell>
          <cell r="B564">
            <v>37977</v>
          </cell>
          <cell r="C564">
            <v>73</v>
          </cell>
          <cell r="D564" t="str">
            <v>Cty. TNHH SX.TM.HMP Myõ Haûo</v>
          </cell>
          <cell r="E564" t="str">
            <v>007.100.002.4148</v>
          </cell>
          <cell r="F564" t="str">
            <v>Ngoaïi Thöông</v>
          </cell>
          <cell r="G564" t="str">
            <v>Hoà Chí Minh</v>
          </cell>
          <cell r="H564" t="str">
            <v>Traû tieàn mua nöôùc röûa cheùn (TT.BL)</v>
          </cell>
          <cell r="I564">
            <v>34714439</v>
          </cell>
        </row>
        <row r="565">
          <cell r="A565">
            <v>21</v>
          </cell>
          <cell r="B565">
            <v>37977</v>
          </cell>
          <cell r="C565">
            <v>31</v>
          </cell>
          <cell r="D565" t="str">
            <v>Cty Daàu Aên Golden Hope - Nhaø Beø</v>
          </cell>
          <cell r="E565" t="str">
            <v>710A.06902</v>
          </cell>
          <cell r="F565" t="str">
            <v>Sôû Giao Dòch II CTVN</v>
          </cell>
          <cell r="G565" t="str">
            <v>Hoà Chí Minh</v>
          </cell>
          <cell r="H565" t="str">
            <v>Traû tieàn mua daàu(TT.TN.BL)</v>
          </cell>
          <cell r="I565">
            <v>89176428</v>
          </cell>
        </row>
        <row r="566">
          <cell r="A566">
            <v>29</v>
          </cell>
          <cell r="B566">
            <v>37977</v>
          </cell>
          <cell r="C566">
            <v>101</v>
          </cell>
          <cell r="D566" t="str">
            <v>Cty TMKT &amp; Ñaàu Tö PETEC</v>
          </cell>
          <cell r="E566" t="str">
            <v>1003227 05 2</v>
          </cell>
          <cell r="F566" t="str">
            <v>Deutsche Bank</v>
          </cell>
          <cell r="G566" t="str">
            <v>Hoà Chí Minh</v>
          </cell>
          <cell r="H566" t="str">
            <v xml:space="preserve">Traû tieàn mua xaêng daàu </v>
          </cell>
          <cell r="I566">
            <v>500000000</v>
          </cell>
        </row>
        <row r="567">
          <cell r="A567">
            <v>22</v>
          </cell>
          <cell r="B567">
            <v>37978</v>
          </cell>
          <cell r="C567">
            <v>31</v>
          </cell>
          <cell r="D567" t="str">
            <v>Cty Daàu Aên Golden Hope - Nhaø Beø</v>
          </cell>
          <cell r="E567" t="str">
            <v>710A.06902</v>
          </cell>
          <cell r="F567" t="str">
            <v>Sôû Giao Dòch II CTVN</v>
          </cell>
          <cell r="G567" t="str">
            <v>Hoà Chí Minh</v>
          </cell>
          <cell r="H567" t="str">
            <v>Traû tieàn mua daàu(TT.TN.BL)</v>
          </cell>
          <cell r="I567">
            <v>87097142</v>
          </cell>
        </row>
        <row r="568">
          <cell r="A568">
            <v>23</v>
          </cell>
          <cell r="B568">
            <v>37978</v>
          </cell>
          <cell r="C568">
            <v>101</v>
          </cell>
          <cell r="D568" t="str">
            <v>Cty TMKT &amp; Ñaàu Tö PETEC</v>
          </cell>
          <cell r="E568" t="str">
            <v>1003227 05 2</v>
          </cell>
          <cell r="F568" t="str">
            <v>Deutsche Bank</v>
          </cell>
          <cell r="G568" t="str">
            <v>Hoà Chí Minh</v>
          </cell>
          <cell r="H568" t="str">
            <v>Traû tieàn mua truï bôm  kyø 4</v>
          </cell>
          <cell r="I568">
            <v>50400000</v>
          </cell>
        </row>
        <row r="569">
          <cell r="A569">
            <v>24</v>
          </cell>
          <cell r="B569">
            <v>37979</v>
          </cell>
          <cell r="C569">
            <v>28</v>
          </cell>
          <cell r="D569" t="str">
            <v>Chi Nhaùnh Cty CP Söõa VN Taïi Caàn Thô</v>
          </cell>
          <cell r="E569" t="str">
            <v>7301.0479K</v>
          </cell>
          <cell r="F569" t="str">
            <v>Ñaàu Tö &amp; Phaùt Trieån</v>
          </cell>
          <cell r="G569" t="str">
            <v>Caàn Thô</v>
          </cell>
          <cell r="H569" t="str">
            <v>Traû tieân mua söõa hoäp caùc loaïi</v>
          </cell>
          <cell r="I569">
            <v>464386428</v>
          </cell>
        </row>
        <row r="570">
          <cell r="A570">
            <v>25</v>
          </cell>
          <cell r="B570">
            <v>37979</v>
          </cell>
          <cell r="C570">
            <v>31</v>
          </cell>
          <cell r="D570" t="str">
            <v>Cty Daàu Aên Golden Hope - Nhaø Beø</v>
          </cell>
          <cell r="E570" t="str">
            <v>710A.06902</v>
          </cell>
          <cell r="F570" t="str">
            <v>Sôû Giao Dòch II CTVN</v>
          </cell>
          <cell r="G570" t="str">
            <v>Hoà Chí Minh</v>
          </cell>
          <cell r="H570" t="str">
            <v>Traû tieàn mua daàu xaù</v>
          </cell>
          <cell r="I570">
            <v>36323100</v>
          </cell>
        </row>
        <row r="571">
          <cell r="A571">
            <v>26</v>
          </cell>
          <cell r="B571">
            <v>37979</v>
          </cell>
          <cell r="C571">
            <v>37</v>
          </cell>
          <cell r="D571" t="str">
            <v>Cty LD Daàu Khí Mekong (Petromekong)</v>
          </cell>
          <cell r="E571" t="str">
            <v>011100001700.1</v>
          </cell>
          <cell r="F571" t="str">
            <v>Ngoïai Thöông</v>
          </cell>
          <cell r="G571" t="str">
            <v>Caàn Thô</v>
          </cell>
          <cell r="H571" t="str">
            <v>Traû tieàn mua xaêng daàu</v>
          </cell>
          <cell r="I571">
            <v>8582075</v>
          </cell>
        </row>
        <row r="572">
          <cell r="A572">
            <v>27</v>
          </cell>
          <cell r="B572">
            <v>37979</v>
          </cell>
          <cell r="C572">
            <v>99</v>
          </cell>
          <cell r="D572" t="str">
            <v xml:space="preserve">Löu Thò Myõ Phöôïng (CTyTNHH Taân Thaùi Thònh) </v>
          </cell>
          <cell r="E572" t="str">
            <v>2656329</v>
          </cell>
          <cell r="F572" t="str">
            <v>AÙ Chaâu</v>
          </cell>
          <cell r="G572" t="str">
            <v>Hoà Chí Minh</v>
          </cell>
          <cell r="H572" t="str">
            <v>Traû tieàn mua nöôùc ngoït</v>
          </cell>
          <cell r="I572">
            <v>8732227</v>
          </cell>
        </row>
        <row r="573">
          <cell r="A573">
            <v>30</v>
          </cell>
          <cell r="B573">
            <v>37980</v>
          </cell>
          <cell r="C573">
            <v>36</v>
          </cell>
          <cell r="D573" t="str">
            <v>XN Xaêng Daàu Daàu Khí Vuõng Taøu</v>
          </cell>
          <cell r="E573" t="str">
            <v>710D.00343</v>
          </cell>
          <cell r="F573" t="str">
            <v>Coâng Thöông</v>
          </cell>
          <cell r="G573" t="str">
            <v>Baø Ròa-Vuõng Taøu</v>
          </cell>
          <cell r="H573" t="str">
            <v>Traû tieàn mua xaêng daàu</v>
          </cell>
          <cell r="I573">
            <v>1995000000</v>
          </cell>
        </row>
        <row r="574">
          <cell r="A574">
            <v>28</v>
          </cell>
          <cell r="B574">
            <v>37981</v>
          </cell>
          <cell r="C574">
            <v>31</v>
          </cell>
          <cell r="D574" t="str">
            <v>Cty Daàu Aên Golden Hope - Nhaø Beø</v>
          </cell>
          <cell r="E574" t="str">
            <v>710A.06902</v>
          </cell>
          <cell r="F574" t="str">
            <v>Sôû Giao Dòch II CTVN</v>
          </cell>
          <cell r="G574" t="str">
            <v>Hoà Chí Minh</v>
          </cell>
          <cell r="H574" t="str">
            <v>Traû tieàn mua daàu(TT.TN.CM)</v>
          </cell>
          <cell r="I574">
            <v>101452780</v>
          </cell>
        </row>
        <row r="575">
          <cell r="A575">
            <v>29</v>
          </cell>
          <cell r="B575">
            <v>37981</v>
          </cell>
          <cell r="C575">
            <v>73</v>
          </cell>
          <cell r="D575" t="str">
            <v>Cty. TNHH SX.TM.HMP Myõ Haûo</v>
          </cell>
          <cell r="E575" t="str">
            <v>007.100.002.4148</v>
          </cell>
          <cell r="F575" t="str">
            <v>Ngoaïi Thöông</v>
          </cell>
          <cell r="G575" t="str">
            <v>Hoà Chí Minh</v>
          </cell>
          <cell r="H575" t="str">
            <v>Traû tieàn mua nöôùc röûa cheùn (TT.CM)</v>
          </cell>
          <cell r="I575">
            <v>38577400</v>
          </cell>
        </row>
        <row r="576">
          <cell r="A576">
            <v>30</v>
          </cell>
          <cell r="B576">
            <v>37981</v>
          </cell>
          <cell r="C576">
            <v>94</v>
          </cell>
          <cell r="D576" t="str">
            <v>CTy TNHH SX Taân AÙ Chaâu</v>
          </cell>
          <cell r="E576" t="str">
            <v>710A.01969</v>
          </cell>
          <cell r="F576" t="str">
            <v>Coâng Thöông CN 9</v>
          </cell>
          <cell r="G576" t="str">
            <v>Hoà Chí Minh</v>
          </cell>
          <cell r="H576" t="str">
            <v>Traû tieàn mua chaùo bình tieân</v>
          </cell>
          <cell r="I576">
            <v>5936000</v>
          </cell>
        </row>
        <row r="577">
          <cell r="A577">
            <v>31</v>
          </cell>
          <cell r="B577">
            <v>37984</v>
          </cell>
          <cell r="C577">
            <v>46</v>
          </cell>
          <cell r="D577" t="str">
            <v>CTy MIWON VIETNAM</v>
          </cell>
          <cell r="E577" t="str">
            <v>710A.00183</v>
          </cell>
          <cell r="F577" t="str">
            <v xml:space="preserve">Coâng Thöông </v>
          </cell>
          <cell r="G577" t="str">
            <v>Phuù Thoï</v>
          </cell>
          <cell r="H577" t="str">
            <v>Traû tieàn mua boät ngoït</v>
          </cell>
          <cell r="I577">
            <v>130268864</v>
          </cell>
        </row>
        <row r="578">
          <cell r="A578">
            <v>32</v>
          </cell>
          <cell r="B578">
            <v>37984</v>
          </cell>
          <cell r="C578">
            <v>5</v>
          </cell>
          <cell r="D578" t="str">
            <v>Cty TNHH TMaïi Thaønh Long</v>
          </cell>
          <cell r="E578" t="str">
            <v>710A.00817</v>
          </cell>
          <cell r="F578" t="str">
            <v>Coâng Thöong CN6</v>
          </cell>
          <cell r="G578" t="str">
            <v>Hoà Chí Minh</v>
          </cell>
          <cell r="H578" t="str">
            <v>Traû tieàn mua boät ngoït</v>
          </cell>
          <cell r="I578">
            <v>103043086</v>
          </cell>
        </row>
        <row r="579">
          <cell r="A579">
            <v>33</v>
          </cell>
          <cell r="B579">
            <v>37984</v>
          </cell>
          <cell r="C579">
            <v>21</v>
          </cell>
          <cell r="D579" t="str">
            <v>Cty Coå Phaàn Vaät Tö  Haäu Giang</v>
          </cell>
          <cell r="E579" t="str">
            <v>710A.00040</v>
          </cell>
          <cell r="F579" t="str">
            <v>Coâng Thöông</v>
          </cell>
          <cell r="G579" t="str">
            <v>Caàn Thô</v>
          </cell>
          <cell r="H579" t="str">
            <v>Traû tieàn mua gas</v>
          </cell>
          <cell r="I579">
            <v>76973001</v>
          </cell>
        </row>
        <row r="580">
          <cell r="A580">
            <v>34</v>
          </cell>
          <cell r="B580">
            <v>37984</v>
          </cell>
          <cell r="C580">
            <v>3</v>
          </cell>
          <cell r="D580" t="str">
            <v>Cty Coå Phaàn Boät Giaët Lix</v>
          </cell>
          <cell r="E580" t="str">
            <v>710A.01440</v>
          </cell>
          <cell r="F580" t="str">
            <v>Coâng Thöông CN 14</v>
          </cell>
          <cell r="G580" t="str">
            <v>Hoà Chí Minh</v>
          </cell>
          <cell r="H580" t="str">
            <v>Traû tieàn mua boät giaët</v>
          </cell>
          <cell r="I580">
            <v>300000000</v>
          </cell>
        </row>
        <row r="581">
          <cell r="A581">
            <v>35</v>
          </cell>
          <cell r="B581">
            <v>37984</v>
          </cell>
          <cell r="C581">
            <v>8</v>
          </cell>
          <cell r="D581" t="str">
            <v>Cty Xi Maêng Haø Tieân II</v>
          </cell>
          <cell r="E581" t="str">
            <v>710A.00091</v>
          </cell>
          <cell r="F581" t="str">
            <v>Coâng Thöông</v>
          </cell>
          <cell r="G581" t="str">
            <v>Kieân Giang</v>
          </cell>
          <cell r="H581" t="str">
            <v>Traû tieàn mua xi maêng 100taán</v>
          </cell>
          <cell r="I581">
            <v>60859250</v>
          </cell>
        </row>
        <row r="582">
          <cell r="A582">
            <v>31</v>
          </cell>
          <cell r="B582">
            <v>37986</v>
          </cell>
          <cell r="C582">
            <v>28</v>
          </cell>
          <cell r="D582" t="str">
            <v>Chi Nhaùnh Cty CP Söõa VN Taïi Caàn Thô</v>
          </cell>
          <cell r="E582" t="str">
            <v>7301.0479K</v>
          </cell>
          <cell r="F582" t="str">
            <v>Ñaàu Tö &amp; Phaùt Trieån</v>
          </cell>
          <cell r="G582" t="str">
            <v>Caàn Thô</v>
          </cell>
          <cell r="H582" t="str">
            <v>Traû tieân mua söõa hoäp caùc loaïi</v>
          </cell>
          <cell r="I582">
            <v>431930374</v>
          </cell>
        </row>
        <row r="583">
          <cell r="A583">
            <v>32</v>
          </cell>
          <cell r="B583">
            <v>37986</v>
          </cell>
          <cell r="C583">
            <v>28</v>
          </cell>
          <cell r="D583" t="str">
            <v>Chi Nhaùnh Cty CP Söõa VN Taïi Caàn Thô</v>
          </cell>
          <cell r="E583" t="str">
            <v>7301.0479K</v>
          </cell>
          <cell r="F583" t="str">
            <v>Ñaàu Tö &amp; Phaùt Trieån</v>
          </cell>
          <cell r="G583" t="str">
            <v>Caàn Thô</v>
          </cell>
          <cell r="H583" t="str">
            <v>Traû tieân mua söõa hoäp caùc loaïi</v>
          </cell>
          <cell r="I583">
            <v>216322049</v>
          </cell>
        </row>
        <row r="584">
          <cell r="A584">
            <v>33</v>
          </cell>
          <cell r="B584">
            <v>37986</v>
          </cell>
          <cell r="C584">
            <v>73</v>
          </cell>
          <cell r="D584" t="str">
            <v>Cty. TNHH SX.TM.HMP Myõ Haûo</v>
          </cell>
          <cell r="E584" t="str">
            <v>007.100.002.4148</v>
          </cell>
          <cell r="F584" t="str">
            <v>Ngoaïi Thöông</v>
          </cell>
          <cell r="G584" t="str">
            <v>Hoà Chí Minh</v>
          </cell>
          <cell r="H584" t="str">
            <v>Traû tieàn mua nöôùc röûa cheùn (TT.CM: 76.747.153ñ; TT.BL : 58.819.004ñ)</v>
          </cell>
          <cell r="I584">
            <v>135566157</v>
          </cell>
        </row>
        <row r="585">
          <cell r="A585">
            <v>34</v>
          </cell>
          <cell r="B585">
            <v>37986</v>
          </cell>
          <cell r="C585">
            <v>27</v>
          </cell>
          <cell r="D585" t="str">
            <v>Cty TNHH Quoác Teá Nagarjuna</v>
          </cell>
          <cell r="E585" t="str">
            <v>3586.1</v>
          </cell>
          <cell r="F585" t="str">
            <v>INDOVINA</v>
          </cell>
          <cell r="G585" t="str">
            <v>Hoà Chí Minh</v>
          </cell>
          <cell r="H585" t="str">
            <v>Traû tieàn mua ñöôøng</v>
          </cell>
          <cell r="I585">
            <v>30625000</v>
          </cell>
        </row>
        <row r="586">
          <cell r="A586">
            <v>35</v>
          </cell>
          <cell r="B586">
            <v>37986</v>
          </cell>
          <cell r="C586">
            <v>6</v>
          </cell>
          <cell r="D586" t="str">
            <v>BP Petco Ltd</v>
          </cell>
          <cell r="E586" t="str">
            <v>0300007015 DS10450(VND)</v>
          </cell>
          <cell r="F586" t="str">
            <v>Citibank</v>
          </cell>
          <cell r="G586" t="str">
            <v>Hoà Chí Minh</v>
          </cell>
          <cell r="H586" t="str">
            <v>Traû tieàn mua nhôùt</v>
          </cell>
          <cell r="I586">
            <v>18600000</v>
          </cell>
        </row>
        <row r="587">
          <cell r="A587">
            <v>36</v>
          </cell>
          <cell r="B587">
            <v>37986</v>
          </cell>
          <cell r="C587">
            <v>76</v>
          </cell>
          <cell r="D587" t="str">
            <v>Cty Ñieän &amp; Ñieän Töû TCL Vieät Nam</v>
          </cell>
          <cell r="E587" t="str">
            <v>012.100.0020848</v>
          </cell>
          <cell r="F587" t="str">
            <v>Ngoaïi Thöông</v>
          </cell>
          <cell r="G587" t="str">
            <v>Ñoàng Nai</v>
          </cell>
          <cell r="H587" t="str">
            <v>Traû tieàn mua haøng ñieän maùy</v>
          </cell>
          <cell r="I587">
            <v>57600000</v>
          </cell>
        </row>
        <row r="588">
          <cell r="A588">
            <v>37</v>
          </cell>
          <cell r="B588">
            <v>37986</v>
          </cell>
          <cell r="C588">
            <v>95</v>
          </cell>
          <cell r="D588" t="str">
            <v>Cty Deät May Thaønh Coâng - CN MieànTaây</v>
          </cell>
          <cell r="E588" t="str">
            <v>73012209E</v>
          </cell>
          <cell r="F588" t="str">
            <v>Ñaàu Tö &amp; Phaùt Trieån</v>
          </cell>
          <cell r="G588" t="str">
            <v>Caàn Thô</v>
          </cell>
          <cell r="H588" t="str">
            <v>Traû tieàn mua haøng may maëc</v>
          </cell>
          <cell r="I588">
            <v>3420740</v>
          </cell>
        </row>
        <row r="589">
          <cell r="A589">
            <v>38</v>
          </cell>
          <cell r="B589">
            <v>37986</v>
          </cell>
          <cell r="C589">
            <v>31</v>
          </cell>
          <cell r="D589" t="str">
            <v>Cty Daàu Aên Golden Hope - Nhaø Beø</v>
          </cell>
          <cell r="E589" t="str">
            <v>710A.06902</v>
          </cell>
          <cell r="F589" t="str">
            <v>Sôû Giao Dòch II CTVN</v>
          </cell>
          <cell r="G589" t="str">
            <v>Hoà Chí Minh</v>
          </cell>
          <cell r="H589" t="str">
            <v>Traû tieàn mua daàu(TT.TN.BL)</v>
          </cell>
          <cell r="I589">
            <v>81131854</v>
          </cell>
        </row>
        <row r="590">
          <cell r="A590">
            <v>36</v>
          </cell>
          <cell r="B590">
            <v>37986</v>
          </cell>
          <cell r="C590">
            <v>77</v>
          </cell>
          <cell r="D590" t="str">
            <v>Cty Ñieän &amp; Ñieän Töû SAMSUNG VINA</v>
          </cell>
          <cell r="E590" t="str">
            <v>710A.01109</v>
          </cell>
          <cell r="F590" t="str">
            <v>Coâng Thöông CN 4</v>
          </cell>
          <cell r="G590" t="str">
            <v>Hoà Chí Minh</v>
          </cell>
          <cell r="H590" t="str">
            <v>Traû tieàn mua haøng ñieän maùy</v>
          </cell>
          <cell r="I590">
            <v>21838300</v>
          </cell>
        </row>
        <row r="591">
          <cell r="A591">
            <v>37</v>
          </cell>
          <cell r="B591">
            <v>37986</v>
          </cell>
          <cell r="C591">
            <v>22</v>
          </cell>
          <cell r="D591" t="str">
            <v>Cty Deät Long An</v>
          </cell>
          <cell r="E591" t="str">
            <v>710A.10001</v>
          </cell>
          <cell r="F591" t="str">
            <v>Coâng Thöông</v>
          </cell>
          <cell r="G591" t="str">
            <v>Long An</v>
          </cell>
          <cell r="H591" t="str">
            <v>Traû tieàn mua haøng may maëc</v>
          </cell>
          <cell r="I591">
            <v>17092480</v>
          </cell>
        </row>
        <row r="592">
          <cell r="A592">
            <v>38</v>
          </cell>
          <cell r="B592">
            <v>37986</v>
          </cell>
          <cell r="C592">
            <v>3</v>
          </cell>
          <cell r="D592" t="str">
            <v>Cty Coå Phaàn Boät Giaët Lix</v>
          </cell>
          <cell r="E592" t="str">
            <v>710A.01440</v>
          </cell>
          <cell r="F592" t="str">
            <v>Coâng Thöông CN 14</v>
          </cell>
          <cell r="G592" t="str">
            <v>Hoà Chí Minh</v>
          </cell>
          <cell r="H592" t="str">
            <v>Traû tieàn mua boät giaët Lix</v>
          </cell>
          <cell r="I592">
            <v>340000000</v>
          </cell>
        </row>
        <row r="593">
          <cell r="A593">
            <v>39</v>
          </cell>
          <cell r="B593">
            <v>37986</v>
          </cell>
          <cell r="C593">
            <v>85</v>
          </cell>
          <cell r="D593" t="str">
            <v>CTy TNHH TM Minh Tuøng</v>
          </cell>
          <cell r="E593" t="str">
            <v>710A.04024</v>
          </cell>
          <cell r="F593" t="str">
            <v>Sôû Giao Dòch II CTVN</v>
          </cell>
          <cell r="G593" t="str">
            <v>Hoà Chí Minh</v>
          </cell>
          <cell r="H593" t="str">
            <v>Traû tieàn mua haøng ñieän maùy</v>
          </cell>
          <cell r="I593">
            <v>46186000</v>
          </cell>
        </row>
        <row r="594">
          <cell r="A594">
            <v>39</v>
          </cell>
          <cell r="B594">
            <v>37986</v>
          </cell>
          <cell r="C594">
            <v>73</v>
          </cell>
          <cell r="D594" t="str">
            <v>Cty. TNHH SX.TM.HMP Myõ Haûo</v>
          </cell>
          <cell r="E594" t="str">
            <v>007.100.002.4148</v>
          </cell>
          <cell r="F594" t="str">
            <v>Ngoaïi Thöông</v>
          </cell>
          <cell r="G594" t="str">
            <v>Hoà Chí Minh</v>
          </cell>
          <cell r="H594" t="str">
            <v>Traû tieàn mua nöôùc röûa cheùn (TT.BL)</v>
          </cell>
          <cell r="I594">
            <v>125802529</v>
          </cell>
        </row>
        <row r="595">
          <cell r="A595">
            <v>1</v>
          </cell>
          <cell r="B595">
            <v>37988</v>
          </cell>
          <cell r="C595">
            <v>8</v>
          </cell>
          <cell r="D595" t="str">
            <v>Cty Xi Maêng Haø Tieân II</v>
          </cell>
          <cell r="E595" t="str">
            <v>710A.00091</v>
          </cell>
          <cell r="F595" t="str">
            <v>Coâng Thöông</v>
          </cell>
          <cell r="G595" t="str">
            <v>Kieân Giang</v>
          </cell>
          <cell r="H595" t="str">
            <v>Traû tieàn mua xi maêng 400taán</v>
          </cell>
          <cell r="I595">
            <v>320320000</v>
          </cell>
        </row>
        <row r="596">
          <cell r="A596">
            <v>1</v>
          </cell>
          <cell r="B596">
            <v>37988</v>
          </cell>
          <cell r="C596">
            <v>99</v>
          </cell>
          <cell r="D596" t="str">
            <v xml:space="preserve">Löu Thò Myõ Phöôïng (CTyTNHH Taân Thaùi Thònh) </v>
          </cell>
          <cell r="E596" t="str">
            <v>2656329</v>
          </cell>
          <cell r="F596" t="str">
            <v>AÙ Chaâu</v>
          </cell>
          <cell r="G596" t="str">
            <v>Hoà Chí Minh</v>
          </cell>
          <cell r="H596" t="str">
            <v>Traû tieàn mua nöôùc ngoït</v>
          </cell>
          <cell r="I596">
            <v>8799091</v>
          </cell>
        </row>
        <row r="597">
          <cell r="A597">
            <v>2</v>
          </cell>
          <cell r="B597">
            <v>37988</v>
          </cell>
          <cell r="C597">
            <v>36</v>
          </cell>
          <cell r="D597" t="str">
            <v>XN Xaêng Daàu Daàu Khí Vuõng Taøu</v>
          </cell>
          <cell r="E597" t="str">
            <v>710D.00343</v>
          </cell>
          <cell r="F597" t="str">
            <v>Coâng Thöông</v>
          </cell>
          <cell r="G597" t="str">
            <v>Baø Ròa-Vuõng Taøu</v>
          </cell>
          <cell r="H597" t="str">
            <v>Traû tieàn mua xaêng daàu</v>
          </cell>
          <cell r="I597">
            <v>3593000000</v>
          </cell>
        </row>
        <row r="598">
          <cell r="A598">
            <v>1</v>
          </cell>
          <cell r="B598">
            <v>37988</v>
          </cell>
          <cell r="C598">
            <v>99</v>
          </cell>
          <cell r="D598" t="str">
            <v xml:space="preserve">Löu Thò Myõ Phöôïng (CTyTNHH Taân Thaùi Thònh) </v>
          </cell>
          <cell r="E598" t="str">
            <v>2656329</v>
          </cell>
          <cell r="F598" t="str">
            <v>AÙ Chaâu</v>
          </cell>
          <cell r="G598" t="str">
            <v>Hoà Chí Minh</v>
          </cell>
          <cell r="H598" t="str">
            <v>Traû tieàn mua nöôùc ngoït</v>
          </cell>
          <cell r="I598">
            <v>8799091</v>
          </cell>
        </row>
        <row r="599">
          <cell r="A599">
            <v>2</v>
          </cell>
          <cell r="B599">
            <v>37988</v>
          </cell>
          <cell r="C599">
            <v>73</v>
          </cell>
          <cell r="D599" t="str">
            <v>Cty. TNHH SX.TM.HMP Myõ Haûo</v>
          </cell>
          <cell r="E599" t="str">
            <v>007.100.002.4148</v>
          </cell>
          <cell r="F599" t="str">
            <v>Ngoaïi Thöông</v>
          </cell>
          <cell r="G599" t="str">
            <v>Hoà Chí Minh</v>
          </cell>
          <cell r="H599" t="str">
            <v>Traû tieàn mua nöôùc röûa cheùn (TT.CM)</v>
          </cell>
          <cell r="I599">
            <v>34971864</v>
          </cell>
        </row>
        <row r="600">
          <cell r="A600">
            <v>3</v>
          </cell>
          <cell r="B600">
            <v>37989</v>
          </cell>
          <cell r="C600">
            <v>27</v>
          </cell>
          <cell r="D600" t="str">
            <v>Cty TNHH Quoác Teá Nagarjuna</v>
          </cell>
          <cell r="E600" t="str">
            <v>3586.1</v>
          </cell>
          <cell r="F600" t="str">
            <v>INDOVINA</v>
          </cell>
          <cell r="G600" t="str">
            <v>Hoà Chí Minh</v>
          </cell>
          <cell r="H600" t="str">
            <v>Traû tieàn mua ñöôøng</v>
          </cell>
          <cell r="I600">
            <v>30625000</v>
          </cell>
        </row>
        <row r="601">
          <cell r="A601">
            <v>3</v>
          </cell>
          <cell r="B601">
            <v>37989</v>
          </cell>
          <cell r="C601">
            <v>5</v>
          </cell>
          <cell r="D601" t="str">
            <v>Cty TNHH TMaïi Thaønh Long</v>
          </cell>
          <cell r="E601" t="str">
            <v>710A.00817</v>
          </cell>
          <cell r="F601" t="str">
            <v>Coâng Thöong CN6</v>
          </cell>
          <cell r="G601" t="str">
            <v>Hoà Chí Minh</v>
          </cell>
          <cell r="H601" t="str">
            <v>Traû tieàn mua boät ngoït</v>
          </cell>
          <cell r="I601">
            <v>202346974</v>
          </cell>
        </row>
        <row r="602">
          <cell r="A602">
            <v>4</v>
          </cell>
          <cell r="B602">
            <v>37989</v>
          </cell>
          <cell r="C602">
            <v>41</v>
          </cell>
          <cell r="D602" t="str">
            <v>Cty Xi Maêng Nghi Sôn</v>
          </cell>
          <cell r="E602" t="str">
            <v>710A.02772</v>
          </cell>
          <cell r="F602" t="str">
            <v>Coâng Thöông CN 9</v>
          </cell>
          <cell r="G602" t="str">
            <v>Hoà Chí Minh</v>
          </cell>
          <cell r="H602" t="str">
            <v>Traû tieàn mua xi maêng 400taán</v>
          </cell>
          <cell r="I602">
            <v>340000000</v>
          </cell>
        </row>
        <row r="603">
          <cell r="A603">
            <v>5</v>
          </cell>
          <cell r="B603">
            <v>37989</v>
          </cell>
          <cell r="C603">
            <v>36</v>
          </cell>
          <cell r="D603" t="str">
            <v>XN Xaêng Daàu Daàu Khí Vuõng Taøu</v>
          </cell>
          <cell r="E603" t="str">
            <v>710D.00343</v>
          </cell>
          <cell r="F603" t="str">
            <v>Coâng Thöông</v>
          </cell>
          <cell r="G603" t="str">
            <v>Baø Ròa-Vuõng Taøu</v>
          </cell>
          <cell r="H603" t="str">
            <v>Traû tieàn mua xaêng daàu</v>
          </cell>
          <cell r="I603">
            <v>3594000000</v>
          </cell>
        </row>
        <row r="604">
          <cell r="A604">
            <v>8</v>
          </cell>
          <cell r="B604">
            <v>37993</v>
          </cell>
          <cell r="C604">
            <v>8</v>
          </cell>
          <cell r="D604" t="str">
            <v>Cty Xi Maêng Haø Tieân II</v>
          </cell>
          <cell r="E604" t="str">
            <v>710A.00091</v>
          </cell>
          <cell r="F604" t="str">
            <v>Coâng Thöông</v>
          </cell>
          <cell r="G604" t="str">
            <v>Kieân Giang</v>
          </cell>
          <cell r="H604" t="str">
            <v>Traû tieàn mua xi maêng 300taán</v>
          </cell>
          <cell r="I604">
            <v>240240000</v>
          </cell>
        </row>
        <row r="605">
          <cell r="A605">
            <v>9</v>
          </cell>
          <cell r="B605">
            <v>37994</v>
          </cell>
          <cell r="C605">
            <v>14</v>
          </cell>
          <cell r="D605" t="str">
            <v>Coâng Ty Theùp Mieàn Nam</v>
          </cell>
          <cell r="E605" t="str">
            <v>710A.01611</v>
          </cell>
          <cell r="F605" t="str">
            <v>Coâng Thöông CN I</v>
          </cell>
          <cell r="G605" t="str">
            <v>Hoà Chí Minh</v>
          </cell>
          <cell r="H605" t="str">
            <v>Traû tieàn mua haøng cho CN Theùp Mieàn Nam taïi Caàn Thô</v>
          </cell>
          <cell r="I605">
            <v>280000000</v>
          </cell>
        </row>
        <row r="606">
          <cell r="A606">
            <v>4</v>
          </cell>
          <cell r="B606">
            <v>37994</v>
          </cell>
          <cell r="C606">
            <v>79</v>
          </cell>
          <cell r="D606" t="str">
            <v>Doanh Nghiệp Tư Nhaân Minh Nghi</v>
          </cell>
          <cell r="E606" t="str">
            <v>540H.00075</v>
          </cell>
          <cell r="F606" t="str">
            <v>T.M.C.P SG Coâng Thöông CN Bình Chaùnh</v>
          </cell>
          <cell r="G606" t="str">
            <v>Hoà Chí Minh</v>
          </cell>
          <cell r="H606" t="str">
            <v>Traû tieàn mua nöôùc ngoït</v>
          </cell>
          <cell r="I606">
            <v>11368175</v>
          </cell>
        </row>
        <row r="607">
          <cell r="A607">
            <v>10</v>
          </cell>
          <cell r="B607">
            <v>37994</v>
          </cell>
          <cell r="C607">
            <v>100</v>
          </cell>
          <cell r="D607" t="str">
            <v>CTy TNHH TM &amp; SX Vieät Tuøng</v>
          </cell>
          <cell r="E607" t="str">
            <v>710A.07124</v>
          </cell>
          <cell r="F607" t="str">
            <v>Coâng Thöông CN 12</v>
          </cell>
          <cell r="G607" t="str">
            <v>Hoà Chí Minh</v>
          </cell>
          <cell r="H607" t="str">
            <v>Traû tieàn mua caù moøi</v>
          </cell>
          <cell r="I607">
            <v>12800000</v>
          </cell>
        </row>
        <row r="608">
          <cell r="A608">
            <v>11</v>
          </cell>
          <cell r="B608">
            <v>37994</v>
          </cell>
          <cell r="C608">
            <v>79</v>
          </cell>
          <cell r="D608" t="str">
            <v>Doanh Nghiệp Tư Nhaân Minh Nghi</v>
          </cell>
          <cell r="E608" t="str">
            <v>540H.00075</v>
          </cell>
          <cell r="F608" t="str">
            <v>T.M.C.P SG Coâng Thöông CN Bình Chaùnh</v>
          </cell>
          <cell r="G608" t="str">
            <v>Hoà Chí Minh</v>
          </cell>
          <cell r="H608" t="str">
            <v>Traû tieàn mua nöôùc ngoït</v>
          </cell>
          <cell r="I608">
            <v>11368175</v>
          </cell>
        </row>
        <row r="609">
          <cell r="A609">
            <v>4</v>
          </cell>
          <cell r="B609">
            <v>37994</v>
          </cell>
          <cell r="C609">
            <v>73</v>
          </cell>
          <cell r="D609" t="str">
            <v>Cty. TNHH SX.TM.HMP Myõ Haûo</v>
          </cell>
          <cell r="E609" t="str">
            <v>007.100.002.4148</v>
          </cell>
          <cell r="F609" t="str">
            <v>Ngoaïi Thöông</v>
          </cell>
          <cell r="G609" t="str">
            <v>Hoà Chí Minh</v>
          </cell>
          <cell r="H609" t="str">
            <v>Traû tieàn mua nöôùc röûa cheùn (TT.CM)</v>
          </cell>
          <cell r="I609">
            <v>42271354</v>
          </cell>
        </row>
        <row r="610">
          <cell r="A610">
            <v>5</v>
          </cell>
          <cell r="B610">
            <v>37995</v>
          </cell>
          <cell r="C610">
            <v>79</v>
          </cell>
          <cell r="D610" t="str">
            <v>Doanh Nghiệp Tư Nhaân Minh Nghi</v>
          </cell>
          <cell r="E610" t="str">
            <v>540H.00075</v>
          </cell>
          <cell r="F610" t="str">
            <v>T.M.C.P SG Coâng Thöông CN Bình Chaùnh</v>
          </cell>
          <cell r="G610" t="str">
            <v>Hoà Chí Minh</v>
          </cell>
          <cell r="H610" t="str">
            <v>Traû tieàn mua nöôùc ngoït</v>
          </cell>
          <cell r="I610">
            <v>30000000</v>
          </cell>
        </row>
        <row r="611">
          <cell r="A611">
            <v>6</v>
          </cell>
          <cell r="B611">
            <v>37995</v>
          </cell>
          <cell r="C611">
            <v>27</v>
          </cell>
          <cell r="D611" t="str">
            <v>Cty TNHH Quoác Teá Nagarjuna</v>
          </cell>
          <cell r="E611" t="str">
            <v>3586.1</v>
          </cell>
          <cell r="F611" t="str">
            <v>INDOVINA</v>
          </cell>
          <cell r="G611" t="str">
            <v>Hoà Chí Minh</v>
          </cell>
          <cell r="H611" t="str">
            <v>Traû tieàn mua ñöôøng</v>
          </cell>
          <cell r="I611">
            <v>61600000</v>
          </cell>
        </row>
        <row r="612">
          <cell r="A612">
            <v>12</v>
          </cell>
          <cell r="B612">
            <v>37995</v>
          </cell>
          <cell r="C612">
            <v>1</v>
          </cell>
          <cell r="D612" t="str">
            <v>Nhaø Maùy Thuoác Laù Saøi Goøn</v>
          </cell>
          <cell r="E612" t="str">
            <v>710A.00105</v>
          </cell>
          <cell r="F612" t="str">
            <v>Sôû Giao Dòch II CTVN</v>
          </cell>
          <cell r="G612" t="str">
            <v>Hoà Chí Minh</v>
          </cell>
          <cell r="H612" t="str">
            <v>Traû tieàn mua thuoác laù</v>
          </cell>
          <cell r="I612">
            <v>90750000</v>
          </cell>
        </row>
        <row r="613">
          <cell r="A613">
            <v>5</v>
          </cell>
          <cell r="B613">
            <v>37995</v>
          </cell>
          <cell r="C613">
            <v>99</v>
          </cell>
          <cell r="D613" t="str">
            <v xml:space="preserve">Löu Thò Myõ Phöôïng (CTyTNHH Taân Thaùi Thònh) </v>
          </cell>
          <cell r="E613" t="str">
            <v>2656329</v>
          </cell>
          <cell r="F613" t="str">
            <v>AÙ Chaâu</v>
          </cell>
          <cell r="G613" t="str">
            <v>Hoà Chí Minh</v>
          </cell>
          <cell r="H613" t="str">
            <v>Traû tieàn mua nöôùc ngoït</v>
          </cell>
          <cell r="I613">
            <v>30000000</v>
          </cell>
        </row>
        <row r="614">
          <cell r="A614">
            <v>6</v>
          </cell>
          <cell r="B614">
            <v>37995</v>
          </cell>
          <cell r="C614">
            <v>85</v>
          </cell>
          <cell r="D614" t="str">
            <v>CTy TNHH TM Minh Tuøng</v>
          </cell>
          <cell r="E614" t="str">
            <v>710A.04024</v>
          </cell>
          <cell r="F614" t="str">
            <v>Sôû Giao Dòch II CTVN</v>
          </cell>
          <cell r="G614" t="str">
            <v>Hoà Chí Minh</v>
          </cell>
          <cell r="H614" t="str">
            <v>Traû tieàn mua haøng ñieän töû</v>
          </cell>
          <cell r="I614">
            <v>60242000</v>
          </cell>
        </row>
        <row r="615">
          <cell r="A615">
            <v>13</v>
          </cell>
          <cell r="B615">
            <v>37998</v>
          </cell>
          <cell r="C615">
            <v>8</v>
          </cell>
          <cell r="D615" t="str">
            <v>Cty Xi Maêng Haø Tieân II</v>
          </cell>
          <cell r="E615" t="str">
            <v>710A.00091</v>
          </cell>
          <cell r="F615" t="str">
            <v>Coâng Thöông</v>
          </cell>
          <cell r="G615" t="str">
            <v>Kieân Giang</v>
          </cell>
          <cell r="H615" t="str">
            <v>Traû tieàn mua xi maêng 80taán</v>
          </cell>
          <cell r="I615">
            <v>52873700</v>
          </cell>
        </row>
        <row r="616">
          <cell r="A616">
            <v>14</v>
          </cell>
          <cell r="B616">
            <v>37998</v>
          </cell>
          <cell r="C616">
            <v>36</v>
          </cell>
          <cell r="D616" t="str">
            <v>XN Xaêng Daàu Daàu Khí Vuõng Taøu</v>
          </cell>
          <cell r="E616" t="str">
            <v>710D.00343</v>
          </cell>
          <cell r="F616" t="str">
            <v>Coâng Thöông</v>
          </cell>
          <cell r="G616" t="str">
            <v>Baø Ròa-Vuõng Taøu</v>
          </cell>
          <cell r="H616" t="str">
            <v>Traû tieàn mua xaêng daàu</v>
          </cell>
          <cell r="I616">
            <v>3785000000</v>
          </cell>
        </row>
        <row r="617">
          <cell r="A617">
            <v>15</v>
          </cell>
          <cell r="B617">
            <v>37999</v>
          </cell>
          <cell r="C617">
            <v>5</v>
          </cell>
          <cell r="D617" t="str">
            <v>Cty TNHH TMaïi Thaønh Long</v>
          </cell>
          <cell r="E617" t="str">
            <v>710A.00817</v>
          </cell>
          <cell r="F617" t="str">
            <v>Coâng Thöong CN6</v>
          </cell>
          <cell r="G617" t="str">
            <v>Hoà Chí Minh</v>
          </cell>
          <cell r="H617" t="str">
            <v>Traû tieàn mua boät ngoït</v>
          </cell>
          <cell r="I617">
            <v>395408144</v>
          </cell>
        </row>
        <row r="618">
          <cell r="A618">
            <v>16</v>
          </cell>
          <cell r="B618">
            <v>37999</v>
          </cell>
          <cell r="C618">
            <v>31</v>
          </cell>
          <cell r="D618" t="str">
            <v>Cty Daàu Aên Golden Hope - Nhaø Beø</v>
          </cell>
          <cell r="E618" t="str">
            <v>710A.06902</v>
          </cell>
          <cell r="F618" t="str">
            <v>Sôû Giao Dòch II CTVN</v>
          </cell>
          <cell r="G618" t="str">
            <v>Hoà Chí Minh</v>
          </cell>
          <cell r="H618" t="str">
            <v>Traû tieàn mua daàu aên TT.TN.BL</v>
          </cell>
          <cell r="I618">
            <v>86840305</v>
          </cell>
        </row>
        <row r="619">
          <cell r="A619">
            <v>17</v>
          </cell>
          <cell r="B619">
            <v>37999</v>
          </cell>
          <cell r="C619">
            <v>31</v>
          </cell>
          <cell r="D619" t="str">
            <v>Cty Daàu Aên Golden Hope - Nhaø Beø</v>
          </cell>
          <cell r="E619" t="str">
            <v>710A.06902</v>
          </cell>
          <cell r="F619" t="str">
            <v>Sôû Giao Dòch II CTVN</v>
          </cell>
          <cell r="G619" t="str">
            <v>Hoà Chí Minh</v>
          </cell>
          <cell r="H619" t="str">
            <v>Traû tieàn mua daàu xaù</v>
          </cell>
          <cell r="I619">
            <v>12107700</v>
          </cell>
        </row>
        <row r="620">
          <cell r="A620">
            <v>7</v>
          </cell>
          <cell r="B620">
            <v>37999</v>
          </cell>
          <cell r="C620">
            <v>73</v>
          </cell>
          <cell r="D620" t="str">
            <v>Cty. TNHH SX.TM.HMP Myõ Haûo</v>
          </cell>
          <cell r="E620" t="str">
            <v>007.100.002.4148</v>
          </cell>
          <cell r="F620" t="str">
            <v>Ngoaïi Thöông</v>
          </cell>
          <cell r="G620" t="str">
            <v>Hoà Chí Minh</v>
          </cell>
          <cell r="H620" t="str">
            <v>Traû tieàn mua nöôùc röûa cheùn (TT.BL)</v>
          </cell>
          <cell r="I620">
            <v>54281639</v>
          </cell>
        </row>
        <row r="621">
          <cell r="A621">
            <v>8</v>
          </cell>
          <cell r="B621">
            <v>38000</v>
          </cell>
          <cell r="C621">
            <v>66</v>
          </cell>
          <cell r="D621" t="str">
            <v>Cty UNI PRESIDENT</v>
          </cell>
          <cell r="E621" t="str">
            <v>30 98 208</v>
          </cell>
          <cell r="F621" t="str">
            <v>ANZ</v>
          </cell>
          <cell r="G621" t="str">
            <v>Hoà Chí Minh</v>
          </cell>
          <cell r="H621" t="str">
            <v>Traû tieàn mua mì Unif</v>
          </cell>
          <cell r="I621">
            <v>25149948</v>
          </cell>
        </row>
        <row r="622">
          <cell r="A622">
            <v>18</v>
          </cell>
          <cell r="B622">
            <v>38000</v>
          </cell>
          <cell r="C622">
            <v>10</v>
          </cell>
          <cell r="D622" t="str">
            <v>Cty TNHH Daàu Nhôùt vaø Hoùa Chaát VN</v>
          </cell>
          <cell r="E622" t="str">
            <v>001.004837.041</v>
          </cell>
          <cell r="F622" t="str">
            <v>Hoàng Kong&amp; Thöôïng Haûi</v>
          </cell>
          <cell r="G622" t="str">
            <v>Hoà Chí Minh</v>
          </cell>
          <cell r="H622" t="str">
            <v>Traû tieàn mua nhôùt</v>
          </cell>
          <cell r="I622">
            <v>147880000</v>
          </cell>
        </row>
        <row r="623">
          <cell r="A623">
            <v>19</v>
          </cell>
          <cell r="B623">
            <v>38000</v>
          </cell>
          <cell r="C623">
            <v>90</v>
          </cell>
          <cell r="D623" t="str">
            <v>CN CTy. CP Ñöôøng Bieân Hoøa taïi Caàn Thô</v>
          </cell>
          <cell r="E623" t="str">
            <v>710A.80253</v>
          </cell>
          <cell r="F623" t="str">
            <v>Coâng Thöông</v>
          </cell>
          <cell r="G623" t="str">
            <v>Caàn Thô</v>
          </cell>
          <cell r="H623" t="str">
            <v>Traû tieàn mua ñöôøng</v>
          </cell>
          <cell r="I623">
            <v>21400000</v>
          </cell>
        </row>
        <row r="624">
          <cell r="A624">
            <v>9</v>
          </cell>
          <cell r="B624">
            <v>38000</v>
          </cell>
          <cell r="C624">
            <v>27</v>
          </cell>
          <cell r="D624" t="str">
            <v>Cty TNHH Quoác Teá Nagarjuna</v>
          </cell>
          <cell r="E624" t="str">
            <v>3586.1</v>
          </cell>
          <cell r="F624" t="str">
            <v>INDOVINA</v>
          </cell>
          <cell r="G624" t="str">
            <v>Hoà Chí Minh</v>
          </cell>
          <cell r="H624" t="str">
            <v>Traû tieàn mua ñöôøng</v>
          </cell>
          <cell r="I624">
            <v>39600000</v>
          </cell>
        </row>
        <row r="625">
          <cell r="A625">
            <v>10</v>
          </cell>
          <cell r="B625">
            <v>38000</v>
          </cell>
          <cell r="C625">
            <v>44</v>
          </cell>
          <cell r="D625" t="str">
            <v>CTy Ñieän Baùo Ñieän Thoaïi Baïc Lieâu</v>
          </cell>
          <cell r="E625" t="str">
            <v>710A.00074</v>
          </cell>
          <cell r="F625" t="str">
            <v xml:space="preserve">Coâng Thöông </v>
          </cell>
          <cell r="G625" t="str">
            <v>Baïc Lieâu</v>
          </cell>
          <cell r="H625" t="str">
            <v>Traû tieàn ñieän thoaïi thaùng 12/2003</v>
          </cell>
          <cell r="I625">
            <v>10013205</v>
          </cell>
        </row>
        <row r="626">
          <cell r="A626">
            <v>11</v>
          </cell>
          <cell r="B626">
            <v>38001</v>
          </cell>
          <cell r="C626">
            <v>93</v>
          </cell>
          <cell r="D626" t="str">
            <v>Cty Coå Phaàn Giaáy Vieãn Ñoâng</v>
          </cell>
          <cell r="E626" t="str">
            <v>710A.04479</v>
          </cell>
          <cell r="F626" t="str">
            <v>Coâng Thöông CN 12</v>
          </cell>
          <cell r="G626" t="str">
            <v>Hoà Chí Minh</v>
          </cell>
          <cell r="H626" t="str">
            <v>Traû tieàn mua giaáy Vieãn Ñoâng</v>
          </cell>
          <cell r="I626">
            <v>10091895</v>
          </cell>
        </row>
        <row r="627">
          <cell r="A627">
            <v>12</v>
          </cell>
          <cell r="B627">
            <v>38001</v>
          </cell>
          <cell r="C627">
            <v>59</v>
          </cell>
          <cell r="D627" t="str">
            <v>Baùo Ñaïi Ñoaøn Keát</v>
          </cell>
          <cell r="E627" t="str">
            <v>945.01.03.00011</v>
          </cell>
          <cell r="F627" t="str">
            <v>Kho Baïc Nhaø Nöôùc Q.3</v>
          </cell>
          <cell r="G627" t="str">
            <v>Hoà Chí Minh</v>
          </cell>
          <cell r="H627" t="str">
            <v>Quaûng caùo baùo xuaân naêm 2004</v>
          </cell>
          <cell r="I627">
            <v>3000000</v>
          </cell>
        </row>
        <row r="628">
          <cell r="A628">
            <v>13</v>
          </cell>
          <cell r="B628">
            <v>38002</v>
          </cell>
          <cell r="C628">
            <v>28</v>
          </cell>
          <cell r="D628" t="str">
            <v>Chi Nhaùnh Cty CP Söõa VN Taïi Caàn Thô</v>
          </cell>
          <cell r="E628" t="str">
            <v>7301.0479K</v>
          </cell>
          <cell r="F628" t="str">
            <v>Ñaàu Tö &amp; Phaùt Trieån</v>
          </cell>
          <cell r="G628" t="str">
            <v>Caàn Thô</v>
          </cell>
          <cell r="H628" t="str">
            <v>Traû tieân mua söõa hoäp caùc loaïi</v>
          </cell>
          <cell r="I628">
            <v>900000000</v>
          </cell>
        </row>
        <row r="629">
          <cell r="A629">
            <v>20</v>
          </cell>
          <cell r="B629">
            <v>38002</v>
          </cell>
          <cell r="C629">
            <v>36</v>
          </cell>
          <cell r="D629" t="str">
            <v>XN Xaêng Daàu Daàu Khí Vuõng Taøu</v>
          </cell>
          <cell r="E629" t="str">
            <v>710D.00343</v>
          </cell>
          <cell r="F629" t="str">
            <v>Coâng Thöông</v>
          </cell>
          <cell r="G629" t="str">
            <v>Baø Ròa-Vuõng Taøu</v>
          </cell>
          <cell r="H629" t="str">
            <v>Traû tieàn mua xaêng daàu</v>
          </cell>
          <cell r="I629">
            <v>2011000000</v>
          </cell>
        </row>
        <row r="630">
          <cell r="A630">
            <v>21</v>
          </cell>
          <cell r="B630">
            <v>38002</v>
          </cell>
          <cell r="C630">
            <v>3</v>
          </cell>
          <cell r="D630" t="str">
            <v>Cty Coå Phaàn Boät Giaët Lix</v>
          </cell>
          <cell r="E630" t="str">
            <v>710A.01440</v>
          </cell>
          <cell r="F630" t="str">
            <v>Coâng Thöông CN 14</v>
          </cell>
          <cell r="G630" t="str">
            <v>Hoà Chí Minh</v>
          </cell>
          <cell r="H630" t="str">
            <v>Traû tieàn mua boät giaët</v>
          </cell>
          <cell r="I630">
            <v>240000000</v>
          </cell>
        </row>
        <row r="631">
          <cell r="A631">
            <v>14</v>
          </cell>
          <cell r="B631">
            <v>38002</v>
          </cell>
          <cell r="C631">
            <v>80</v>
          </cell>
          <cell r="D631" t="str">
            <v>Chi Nhaùnh Cty TNHH AÉC-QUY GS VN</v>
          </cell>
          <cell r="E631" t="str">
            <v>007.100.075318.7</v>
          </cell>
          <cell r="F631" t="str">
            <v>Ngoaïi Thöông</v>
          </cell>
          <cell r="G631" t="str">
            <v>Hoà Chí Minh</v>
          </cell>
          <cell r="H631" t="str">
            <v>Traû tieàn mua bình aéc quy</v>
          </cell>
          <cell r="I631">
            <v>25806000</v>
          </cell>
        </row>
        <row r="632">
          <cell r="A632">
            <v>22</v>
          </cell>
          <cell r="B632">
            <v>38002</v>
          </cell>
          <cell r="C632">
            <v>14</v>
          </cell>
          <cell r="D632" t="str">
            <v>Coâng Ty Theùp Mieàn Nam</v>
          </cell>
          <cell r="E632" t="str">
            <v>710A.01611</v>
          </cell>
          <cell r="F632" t="str">
            <v>Coâng Thöông CN I</v>
          </cell>
          <cell r="G632" t="str">
            <v>Hoà Chí Minh</v>
          </cell>
          <cell r="H632" t="str">
            <v>Traû tieàn mua haøng cho CN Theùp Mieàn Nam taïi Caàn Thô</v>
          </cell>
          <cell r="I632">
            <v>100000000</v>
          </cell>
        </row>
        <row r="633">
          <cell r="A633">
            <v>23</v>
          </cell>
          <cell r="B633">
            <v>38005</v>
          </cell>
          <cell r="C633">
            <v>36</v>
          </cell>
          <cell r="D633" t="str">
            <v>XN Xaêng Daàu Daàu Khí Vuõng Taøu</v>
          </cell>
          <cell r="E633" t="str">
            <v>710D.00343</v>
          </cell>
          <cell r="F633" t="str">
            <v>Coâng Thöông</v>
          </cell>
          <cell r="G633" t="str">
            <v>Baø Ròa-Vuõng Taøu</v>
          </cell>
          <cell r="H633" t="str">
            <v>Traû tieàn mua xaêng daàu</v>
          </cell>
          <cell r="I633">
            <v>3610000000</v>
          </cell>
        </row>
        <row r="634">
          <cell r="A634">
            <v>24</v>
          </cell>
          <cell r="B634">
            <v>38005</v>
          </cell>
          <cell r="C634">
            <v>31</v>
          </cell>
          <cell r="D634" t="str">
            <v>Cty Daàu Aên Golden Hope - Nhaø Beø</v>
          </cell>
          <cell r="E634" t="str">
            <v>710A.06902</v>
          </cell>
          <cell r="F634" t="str">
            <v>Sôû Giao Dòch II CTVN</v>
          </cell>
          <cell r="G634" t="str">
            <v>Hoà Chí Minh</v>
          </cell>
          <cell r="H634" t="str">
            <v>Traû tieàn mua daàu xaù</v>
          </cell>
          <cell r="I634">
            <v>36323100</v>
          </cell>
        </row>
        <row r="635">
          <cell r="A635">
            <v>25</v>
          </cell>
          <cell r="B635">
            <v>38005</v>
          </cell>
          <cell r="C635">
            <v>31</v>
          </cell>
          <cell r="D635" t="str">
            <v>Cty Daàu Aên Golden Hope - Nhaø Beø</v>
          </cell>
          <cell r="E635" t="str">
            <v>710A.06902</v>
          </cell>
          <cell r="F635" t="str">
            <v>Sôû Giao Dòch II CTVN</v>
          </cell>
          <cell r="G635" t="str">
            <v>Hoà Chí Minh</v>
          </cell>
          <cell r="H635" t="str">
            <v>Traû tieàn mua daàu aên TT.TN.BL</v>
          </cell>
          <cell r="I635">
            <v>99751414</v>
          </cell>
        </row>
        <row r="636">
          <cell r="A636">
            <v>15</v>
          </cell>
          <cell r="B636">
            <v>38005</v>
          </cell>
          <cell r="C636">
            <v>28</v>
          </cell>
          <cell r="D636" t="str">
            <v>Chi Nhaùnh Cty CP Söõa VN Taïi Caàn Thô</v>
          </cell>
          <cell r="E636" t="str">
            <v>7301.0479K</v>
          </cell>
          <cell r="F636" t="str">
            <v>Ñaàu Tö &amp; Phaùt Trieån</v>
          </cell>
          <cell r="G636" t="str">
            <v>Caàn Thô</v>
          </cell>
          <cell r="H636" t="str">
            <v>Traû tieân mua söõa hoäp caùc loaïi</v>
          </cell>
          <cell r="I636">
            <v>200000000</v>
          </cell>
        </row>
        <row r="637">
          <cell r="A637">
            <v>16</v>
          </cell>
          <cell r="B637">
            <v>38005</v>
          </cell>
          <cell r="C637">
            <v>9</v>
          </cell>
          <cell r="D637" t="str">
            <v>Castrol Vieät Nam Ltd</v>
          </cell>
          <cell r="E637" t="str">
            <v>007.1.00.002804.1</v>
          </cell>
          <cell r="F637" t="str">
            <v>Ngoaïi Thöông</v>
          </cell>
          <cell r="G637" t="str">
            <v>Hoà Chí Minh</v>
          </cell>
          <cell r="H637" t="str">
            <v>Traû tieàn mua nhôùt</v>
          </cell>
          <cell r="I637">
            <v>9264528</v>
          </cell>
        </row>
        <row r="638">
          <cell r="A638">
            <v>17</v>
          </cell>
          <cell r="B638">
            <v>38005</v>
          </cell>
          <cell r="C638">
            <v>73</v>
          </cell>
          <cell r="D638" t="str">
            <v>Cty. TNHH SX.TM.HMP Myõ Haûo</v>
          </cell>
          <cell r="E638" t="str">
            <v>007.100.002.4148</v>
          </cell>
          <cell r="F638" t="str">
            <v>Ngoaïi Thöông</v>
          </cell>
          <cell r="G638" t="str">
            <v>Hoà Chí Minh</v>
          </cell>
          <cell r="H638" t="str">
            <v>Traû tieàn mua nöôùc röûa cheùn (TT.BL)</v>
          </cell>
          <cell r="I638">
            <v>44501465</v>
          </cell>
        </row>
        <row r="639">
          <cell r="A639">
            <v>18</v>
          </cell>
          <cell r="B639">
            <v>38005</v>
          </cell>
          <cell r="C639">
            <v>27</v>
          </cell>
          <cell r="D639" t="str">
            <v>Cty TNHH Quoác Teá Nagarjuna</v>
          </cell>
          <cell r="E639" t="str">
            <v>3586.1</v>
          </cell>
          <cell r="F639" t="str">
            <v>INDOVINA</v>
          </cell>
          <cell r="G639" t="str">
            <v>Hoà Chí Minh</v>
          </cell>
          <cell r="H639" t="str">
            <v>Traû tieàn mua ñöôøng</v>
          </cell>
          <cell r="I639">
            <v>39600000</v>
          </cell>
        </row>
        <row r="640">
          <cell r="A640">
            <v>19</v>
          </cell>
          <cell r="B640">
            <v>38005</v>
          </cell>
          <cell r="C640">
            <v>66</v>
          </cell>
          <cell r="D640" t="str">
            <v>Cty UNI PRESIDENT</v>
          </cell>
          <cell r="E640" t="str">
            <v>30 98 208</v>
          </cell>
          <cell r="F640" t="str">
            <v>ANZ</v>
          </cell>
          <cell r="G640" t="str">
            <v>Hoà Chí Minh</v>
          </cell>
          <cell r="H640" t="str">
            <v>Traû tieàn mua mì Unif</v>
          </cell>
          <cell r="I640">
            <v>39072882</v>
          </cell>
        </row>
        <row r="641">
          <cell r="A641">
            <v>20</v>
          </cell>
          <cell r="B641">
            <v>38005</v>
          </cell>
          <cell r="C641">
            <v>94</v>
          </cell>
          <cell r="D641" t="str">
            <v>CTy TNHH SX Taân AÙ Chaâu</v>
          </cell>
          <cell r="E641" t="str">
            <v>710A.01969</v>
          </cell>
          <cell r="F641" t="str">
            <v>Coâng Thöông CN 9</v>
          </cell>
          <cell r="G641" t="str">
            <v>Hoà Chí Minh</v>
          </cell>
          <cell r="H641" t="str">
            <v>Traû tieàn mua chaùo bình tieân</v>
          </cell>
          <cell r="I641">
            <v>5936000</v>
          </cell>
        </row>
        <row r="642">
          <cell r="A642">
            <v>17</v>
          </cell>
          <cell r="B642">
            <v>38005</v>
          </cell>
          <cell r="C642">
            <v>73</v>
          </cell>
          <cell r="D642" t="str">
            <v>Cty. TNHH SX.TM.HMP Myõ Haûo</v>
          </cell>
          <cell r="E642" t="str">
            <v>007.100.002.4148</v>
          </cell>
          <cell r="F642" t="str">
            <v>Ngoaïi Thöông</v>
          </cell>
          <cell r="G642" t="str">
            <v>Hoà Chí Minh</v>
          </cell>
          <cell r="H642" t="str">
            <v>Traû tieàn mua nöôùc röûa cheùn (TT.BL: 83.359.005ñ; TT.CM: 45.521.291ñ)</v>
          </cell>
          <cell r="I642">
            <v>128880296</v>
          </cell>
        </row>
        <row r="643">
          <cell r="A643">
            <v>22</v>
          </cell>
          <cell r="B643">
            <v>38006</v>
          </cell>
          <cell r="C643">
            <v>14</v>
          </cell>
          <cell r="D643" t="str">
            <v>Coâng Ty Theùp Mieàn Nam</v>
          </cell>
          <cell r="E643" t="str">
            <v>710A.01611</v>
          </cell>
          <cell r="F643" t="str">
            <v>Coâng Thöông CN I</v>
          </cell>
          <cell r="G643" t="str">
            <v>Hoà Chí Minh</v>
          </cell>
          <cell r="H643" t="str">
            <v xml:space="preserve">Traû tieàn mua haøng cho CN Mieàn Taây C.Ty Theùp Mieàn Nam </v>
          </cell>
          <cell r="I643">
            <v>550000000</v>
          </cell>
        </row>
        <row r="644">
          <cell r="A644">
            <v>23</v>
          </cell>
          <cell r="B644">
            <v>38013</v>
          </cell>
          <cell r="C644">
            <v>8</v>
          </cell>
          <cell r="D644" t="str">
            <v>Cty Xi Maêng Haø Tieân II</v>
          </cell>
          <cell r="E644" t="str">
            <v>710A.00091</v>
          </cell>
          <cell r="F644" t="str">
            <v>Coâng Thöông</v>
          </cell>
          <cell r="G644" t="str">
            <v>Kieân Giang</v>
          </cell>
          <cell r="H644" t="str">
            <v>Traû tieàn mua xi maêng 300taán</v>
          </cell>
          <cell r="I644">
            <v>234135000</v>
          </cell>
        </row>
        <row r="645">
          <cell r="A645">
            <v>18</v>
          </cell>
          <cell r="B645">
            <v>38013</v>
          </cell>
          <cell r="C645">
            <v>28</v>
          </cell>
          <cell r="D645" t="str">
            <v>Chi Nhaùnh Cty CP Söõa VN Taïi Caàn Thô</v>
          </cell>
          <cell r="E645" t="str">
            <v>7301.0479K</v>
          </cell>
          <cell r="F645" t="str">
            <v>Ñaàu Tö &amp; Phaùt Trieån</v>
          </cell>
          <cell r="G645" t="str">
            <v>Caàn Thô</v>
          </cell>
          <cell r="H645" t="str">
            <v>Traû tieân mua söõa hoäp caùc loaïi</v>
          </cell>
          <cell r="I645">
            <v>261590630</v>
          </cell>
        </row>
        <row r="646">
          <cell r="A646">
            <v>19</v>
          </cell>
          <cell r="B646">
            <v>38013</v>
          </cell>
          <cell r="C646">
            <v>31</v>
          </cell>
          <cell r="D646" t="str">
            <v>Cty Daàu Aên Golden Hope - Nhaø Beø</v>
          </cell>
          <cell r="E646" t="str">
            <v>710A.06902</v>
          </cell>
          <cell r="F646" t="str">
            <v>Sôû Giao Dòch II CTVN</v>
          </cell>
          <cell r="G646" t="str">
            <v>Hoà Chí Minh</v>
          </cell>
          <cell r="H646" t="str">
            <v>Traû tieàn mua daàu aên TT.TN.Hoä Phoøng</v>
          </cell>
          <cell r="I646">
            <v>84856420</v>
          </cell>
        </row>
        <row r="647">
          <cell r="A647">
            <v>24</v>
          </cell>
          <cell r="B647">
            <v>38015</v>
          </cell>
          <cell r="C647">
            <v>36</v>
          </cell>
          <cell r="D647" t="str">
            <v>XN Xaêng Daàu Daàu Khí Vuõng Taøu</v>
          </cell>
          <cell r="E647" t="str">
            <v>710D.00343</v>
          </cell>
          <cell r="F647" t="str">
            <v>Coâng Thöông</v>
          </cell>
          <cell r="G647" t="str">
            <v>Baø Ròa-Vuõng Taøu</v>
          </cell>
          <cell r="H647" t="str">
            <v>Traû tieàn mua xaêng daàu</v>
          </cell>
          <cell r="I647">
            <v>1930000000</v>
          </cell>
        </row>
        <row r="648">
          <cell r="A648">
            <v>25</v>
          </cell>
          <cell r="B648">
            <v>38015</v>
          </cell>
          <cell r="C648">
            <v>31</v>
          </cell>
          <cell r="D648" t="str">
            <v>Cty Daàu Aên Golden Hope - Nhaø Beø</v>
          </cell>
          <cell r="E648" t="str">
            <v>710A.06902</v>
          </cell>
          <cell r="F648" t="str">
            <v>Sôû Giao Dòch II CTVN</v>
          </cell>
          <cell r="G648" t="str">
            <v>Hoà Chí Minh</v>
          </cell>
          <cell r="H648" t="str">
            <v>Traû tieàn mua daàu aên TT.TN.CM</v>
          </cell>
          <cell r="I648">
            <v>109604994</v>
          </cell>
        </row>
        <row r="649">
          <cell r="A649">
            <v>26</v>
          </cell>
          <cell r="B649">
            <v>38015</v>
          </cell>
          <cell r="C649">
            <v>7</v>
          </cell>
          <cell r="D649" t="str">
            <v>Xí Nghieäp Colusa-Miliket</v>
          </cell>
          <cell r="E649" t="str">
            <v>314.100.00000052</v>
          </cell>
          <cell r="F649" t="str">
            <v>Ñaàu Tö &amp; Phaùt Trieån CN Thuû Ñöùc</v>
          </cell>
          <cell r="G649" t="str">
            <v>Hoà Chí Minh</v>
          </cell>
          <cell r="H649" t="str">
            <v>Traû tieàn mì Colusa</v>
          </cell>
          <cell r="I649">
            <v>188101605</v>
          </cell>
        </row>
        <row r="650">
          <cell r="A650">
            <v>27</v>
          </cell>
          <cell r="B650">
            <v>38015</v>
          </cell>
          <cell r="C650">
            <v>46</v>
          </cell>
          <cell r="D650" t="str">
            <v>CTy MIWON VIETNAM</v>
          </cell>
          <cell r="E650" t="str">
            <v>710A.00183</v>
          </cell>
          <cell r="F650" t="str">
            <v xml:space="preserve">Coâng Thöông </v>
          </cell>
          <cell r="G650" t="str">
            <v>Phuù Thoï</v>
          </cell>
          <cell r="H650" t="str">
            <v>Traû tieàn mua boät ngoït</v>
          </cell>
          <cell r="I650">
            <v>49859539</v>
          </cell>
        </row>
        <row r="651">
          <cell r="A651">
            <v>28</v>
          </cell>
          <cell r="B651">
            <v>38015</v>
          </cell>
          <cell r="C651">
            <v>100</v>
          </cell>
          <cell r="D651" t="str">
            <v>CTy TNHH TM &amp; SX Vieät Tuøng</v>
          </cell>
          <cell r="E651" t="str">
            <v>710A.07124</v>
          </cell>
          <cell r="F651" t="str">
            <v>Coâng Thöông CN 12</v>
          </cell>
          <cell r="G651" t="str">
            <v>Hoà Chí Minh</v>
          </cell>
          <cell r="H651" t="str">
            <v>Traû tieàn mua caù moøi</v>
          </cell>
          <cell r="I651">
            <v>7680000</v>
          </cell>
        </row>
        <row r="652">
          <cell r="A652">
            <v>20</v>
          </cell>
          <cell r="B652">
            <v>38015</v>
          </cell>
          <cell r="C652">
            <v>66</v>
          </cell>
          <cell r="D652" t="str">
            <v>Cty UNI PRESIDENT</v>
          </cell>
          <cell r="E652" t="str">
            <v>30 98 208</v>
          </cell>
          <cell r="F652" t="str">
            <v>ANZ</v>
          </cell>
          <cell r="G652" t="str">
            <v>Hoà Chí Minh</v>
          </cell>
          <cell r="H652" t="str">
            <v>Traû tieàn mì Unif</v>
          </cell>
          <cell r="I652">
            <v>45436320</v>
          </cell>
        </row>
        <row r="653">
          <cell r="A653">
            <v>21</v>
          </cell>
          <cell r="B653">
            <v>38015</v>
          </cell>
          <cell r="C653">
            <v>73</v>
          </cell>
          <cell r="D653" t="str">
            <v>Cty. TNHH SX.TM.HMP Myõ Haûo</v>
          </cell>
          <cell r="E653" t="str">
            <v>007.100.002.4148</v>
          </cell>
          <cell r="F653" t="str">
            <v>Ngoaïi Thöông</v>
          </cell>
          <cell r="G653" t="str">
            <v>Hoà Chí Minh</v>
          </cell>
          <cell r="H653" t="str">
            <v>Traû tieàn mua nöôùc röûa cheùn  (TT.CM)</v>
          </cell>
          <cell r="I653">
            <v>105391542</v>
          </cell>
        </row>
        <row r="654">
          <cell r="A654">
            <v>22</v>
          </cell>
          <cell r="B654">
            <v>38016</v>
          </cell>
          <cell r="C654">
            <v>28</v>
          </cell>
          <cell r="D654" t="str">
            <v>Chi Nhaùnh Cty CP Söõa VN Taïi Caàn Thô</v>
          </cell>
          <cell r="E654" t="str">
            <v>7301.0479K</v>
          </cell>
          <cell r="F654" t="str">
            <v>Ñaàu Tö &amp; Phaùt Trieån</v>
          </cell>
          <cell r="G654" t="str">
            <v>Caàn Thô</v>
          </cell>
          <cell r="H654" t="str">
            <v>Traû tieân mua söõa hoäp caùc loaïi</v>
          </cell>
          <cell r="I654">
            <v>340205237</v>
          </cell>
        </row>
        <row r="655">
          <cell r="A655">
            <v>29</v>
          </cell>
          <cell r="B655">
            <v>38016</v>
          </cell>
          <cell r="C655">
            <v>8</v>
          </cell>
          <cell r="D655" t="str">
            <v>Cty Xi Maêng Haø Tieân II</v>
          </cell>
          <cell r="E655" t="str">
            <v>710A.00091</v>
          </cell>
          <cell r="F655" t="str">
            <v>Coâng Thöông</v>
          </cell>
          <cell r="G655" t="str">
            <v>Kieân Giang</v>
          </cell>
          <cell r="H655" t="str">
            <v>Traû tieàn mua xi maêng 120taán</v>
          </cell>
          <cell r="I655">
            <v>97040550</v>
          </cell>
        </row>
        <row r="656">
          <cell r="A656">
            <v>30</v>
          </cell>
          <cell r="B656">
            <v>38016</v>
          </cell>
          <cell r="C656">
            <v>22</v>
          </cell>
          <cell r="D656" t="str">
            <v>Cty Deät Long An</v>
          </cell>
          <cell r="E656" t="str">
            <v>710A.10001</v>
          </cell>
          <cell r="F656" t="str">
            <v>Coâng Thöông</v>
          </cell>
          <cell r="G656" t="str">
            <v>Long An</v>
          </cell>
          <cell r="H656" t="str">
            <v>Traû tieàn vaûi Long An</v>
          </cell>
          <cell r="I656">
            <v>6603510</v>
          </cell>
        </row>
        <row r="657">
          <cell r="A657">
            <v>31</v>
          </cell>
          <cell r="B657">
            <v>38016</v>
          </cell>
          <cell r="C657">
            <v>77</v>
          </cell>
          <cell r="D657" t="str">
            <v>Cty Ñieän &amp; Ñieän Töû SAMSUNG VINA</v>
          </cell>
          <cell r="E657" t="str">
            <v>710A.01109</v>
          </cell>
          <cell r="F657" t="str">
            <v>Coâng Thöông CN 4</v>
          </cell>
          <cell r="G657" t="str">
            <v>Hoà Chí Minh</v>
          </cell>
          <cell r="H657" t="str">
            <v>Traû tieàn haøng ñieän maùy</v>
          </cell>
          <cell r="I657">
            <v>25488299</v>
          </cell>
        </row>
        <row r="658">
          <cell r="A658">
            <v>32</v>
          </cell>
          <cell r="B658">
            <v>38016</v>
          </cell>
          <cell r="C658">
            <v>36</v>
          </cell>
          <cell r="D658" t="str">
            <v>XN Xaêng Daàu Daàu Khí Vuõng Taøu</v>
          </cell>
          <cell r="E658" t="str">
            <v>710D.00343</v>
          </cell>
          <cell r="F658" t="str">
            <v>Coâng Thöông</v>
          </cell>
          <cell r="G658" t="str">
            <v>Baø Ròa-Vuõng Taøu</v>
          </cell>
          <cell r="H658" t="str">
            <v>Traû tieàn mua xaêng daàu</v>
          </cell>
          <cell r="I658">
            <v>5590000000</v>
          </cell>
        </row>
        <row r="659">
          <cell r="A659">
            <v>33</v>
          </cell>
          <cell r="B659">
            <v>38016</v>
          </cell>
          <cell r="C659">
            <v>101</v>
          </cell>
          <cell r="D659" t="str">
            <v>Cty TMKT &amp; Ñaàu Tö PETEC</v>
          </cell>
          <cell r="E659" t="str">
            <v>1003227 05 2</v>
          </cell>
          <cell r="F659" t="str">
            <v>Deutsche Bank</v>
          </cell>
          <cell r="G659" t="str">
            <v>Hoà Chí Minh</v>
          </cell>
          <cell r="H659" t="str">
            <v xml:space="preserve">Traû tieàn mua xaêng daàu </v>
          </cell>
          <cell r="I659">
            <v>6764000000</v>
          </cell>
        </row>
        <row r="660">
          <cell r="A660">
            <v>23</v>
          </cell>
          <cell r="B660">
            <v>38016</v>
          </cell>
          <cell r="C660">
            <v>103</v>
          </cell>
          <cell r="D660" t="str">
            <v>Baùo Nhaân Daân</v>
          </cell>
          <cell r="E660" t="str">
            <v>001.1.00.006884.5</v>
          </cell>
          <cell r="F660" t="str">
            <v>Ngoaïi Thöông Vieät Nam</v>
          </cell>
          <cell r="G660" t="str">
            <v>Haø Noäi</v>
          </cell>
          <cell r="H660" t="str">
            <v xml:space="preserve">Tieàn ñaët baùo 5 kyø </v>
          </cell>
          <cell r="I660">
            <v>5000000</v>
          </cell>
        </row>
        <row r="661">
          <cell r="A661">
            <v>34</v>
          </cell>
          <cell r="B661">
            <v>38016</v>
          </cell>
          <cell r="C661">
            <v>101</v>
          </cell>
          <cell r="D661" t="str">
            <v>Cty TMKT &amp; Ñaàu Tö PETEC</v>
          </cell>
          <cell r="E661" t="str">
            <v>1003227 05 2</v>
          </cell>
          <cell r="F661" t="str">
            <v>Deutsche Bank</v>
          </cell>
          <cell r="G661" t="str">
            <v>Hoà Chí Minh</v>
          </cell>
          <cell r="H661" t="str">
            <v>Traû tieàn mua xaêng daàu (Maõ IBPS 50619012)</v>
          </cell>
          <cell r="I661">
            <v>3310000000</v>
          </cell>
        </row>
        <row r="662">
          <cell r="A662">
            <v>1</v>
          </cell>
          <cell r="B662">
            <v>38019</v>
          </cell>
          <cell r="C662">
            <v>86</v>
          </cell>
          <cell r="D662" t="str">
            <v xml:space="preserve"> Baûo Minh Baïc Lieâu</v>
          </cell>
          <cell r="E662" t="str">
            <v>4211.30.00.48.0030</v>
          </cell>
          <cell r="F662" t="str">
            <v>Phöông Ñoâng</v>
          </cell>
          <cell r="G662" t="str">
            <v>Baïc Lieâu</v>
          </cell>
          <cell r="H662" t="str">
            <v>Mua boûa hieåm naêm 2004</v>
          </cell>
          <cell r="I662">
            <v>15500000</v>
          </cell>
        </row>
        <row r="663">
          <cell r="A663">
            <v>2</v>
          </cell>
          <cell r="B663">
            <v>38019</v>
          </cell>
          <cell r="C663">
            <v>95</v>
          </cell>
          <cell r="D663" t="str">
            <v>Cty Deät May Thaønh Coâng - CN MieànTaây</v>
          </cell>
          <cell r="E663" t="str">
            <v>73012209E</v>
          </cell>
          <cell r="F663" t="str">
            <v>Ñaàu Tö &amp; Phaùt Trieån</v>
          </cell>
          <cell r="G663" t="str">
            <v>Caàn Thô</v>
          </cell>
          <cell r="H663" t="str">
            <v>Traû tieàn haøng may saún</v>
          </cell>
          <cell r="I663">
            <v>7282630</v>
          </cell>
        </row>
        <row r="664">
          <cell r="A664">
            <v>1</v>
          </cell>
          <cell r="B664">
            <v>38019</v>
          </cell>
          <cell r="C664">
            <v>41</v>
          </cell>
          <cell r="D664" t="str">
            <v>Cty Xi Maêng Nghi Sôn</v>
          </cell>
          <cell r="E664" t="str">
            <v>710A.02772</v>
          </cell>
          <cell r="F664" t="str">
            <v>Coâng Thöông CN 9</v>
          </cell>
          <cell r="G664" t="str">
            <v>Hoà Chí Minh</v>
          </cell>
          <cell r="H664" t="str">
            <v>Traû tieàn mua xi maêng 300 taán</v>
          </cell>
          <cell r="I664">
            <v>255000000</v>
          </cell>
        </row>
        <row r="665">
          <cell r="A665">
            <v>2</v>
          </cell>
          <cell r="B665">
            <v>38019</v>
          </cell>
          <cell r="C665">
            <v>3</v>
          </cell>
          <cell r="D665" t="str">
            <v>Cty Coå Phaàn Boät Giaët Lix</v>
          </cell>
          <cell r="E665" t="str">
            <v>710A.01440</v>
          </cell>
          <cell r="F665" t="str">
            <v>Coâng Thöông CN 14</v>
          </cell>
          <cell r="G665" t="str">
            <v>Hoà Chí Minh</v>
          </cell>
          <cell r="H665" t="str">
            <v>Traû tieàn mua boät giaët</v>
          </cell>
          <cell r="I665">
            <v>500000000</v>
          </cell>
        </row>
        <row r="666">
          <cell r="A666">
            <v>3</v>
          </cell>
          <cell r="B666">
            <v>38019</v>
          </cell>
          <cell r="C666">
            <v>8</v>
          </cell>
          <cell r="D666" t="str">
            <v>Cty Xi Maêng Haø Tieân II</v>
          </cell>
          <cell r="E666" t="str">
            <v>710A.00091</v>
          </cell>
          <cell r="F666" t="str">
            <v>Coâng Thöông</v>
          </cell>
          <cell r="G666" t="str">
            <v>Kieân Giang</v>
          </cell>
          <cell r="H666" t="str">
            <v>Traû tieàn mua xi maêng 400taán</v>
          </cell>
          <cell r="I666">
            <v>320320000</v>
          </cell>
        </row>
        <row r="667">
          <cell r="A667">
            <v>4</v>
          </cell>
          <cell r="B667">
            <v>38019</v>
          </cell>
          <cell r="C667">
            <v>5</v>
          </cell>
          <cell r="D667" t="str">
            <v>Cty TNHH TMaïi Thaønh Long</v>
          </cell>
          <cell r="E667" t="str">
            <v>710A.00817</v>
          </cell>
          <cell r="F667" t="str">
            <v>Coâng Thöong CN6</v>
          </cell>
          <cell r="G667" t="str">
            <v>Hoà Chí Minh</v>
          </cell>
          <cell r="H667" t="str">
            <v>Traû tieàn mua boät ngoït</v>
          </cell>
          <cell r="I667">
            <v>472504555</v>
          </cell>
        </row>
        <row r="668">
          <cell r="A668">
            <v>5</v>
          </cell>
          <cell r="B668">
            <v>38019</v>
          </cell>
          <cell r="C668">
            <v>31</v>
          </cell>
          <cell r="D668" t="str">
            <v>Cty Daàu Aên Golden Hope - Nhaø Beø</v>
          </cell>
          <cell r="E668" t="str">
            <v>710A.06902</v>
          </cell>
          <cell r="F668" t="str">
            <v>Sôû Giao Dòch II CTVN</v>
          </cell>
          <cell r="G668" t="str">
            <v>Hoà Chí Minh</v>
          </cell>
          <cell r="H668" t="str">
            <v>Traû tieàn mua daàu aên TT.TN.BL</v>
          </cell>
          <cell r="I668">
            <v>87899517</v>
          </cell>
        </row>
        <row r="669">
          <cell r="A669">
            <v>3</v>
          </cell>
          <cell r="B669">
            <v>38021</v>
          </cell>
          <cell r="C669">
            <v>66</v>
          </cell>
          <cell r="D669" t="str">
            <v>Cty UNI PRESIDENT</v>
          </cell>
          <cell r="E669" t="str">
            <v>30 98 208</v>
          </cell>
          <cell r="F669" t="str">
            <v>ANZ</v>
          </cell>
          <cell r="G669" t="str">
            <v>Hoà Chí Minh</v>
          </cell>
          <cell r="H669" t="str">
            <v>Traû tieàn mì Unif</v>
          </cell>
          <cell r="I669">
            <v>84057192</v>
          </cell>
        </row>
        <row r="670">
          <cell r="A670">
            <v>4</v>
          </cell>
          <cell r="B670">
            <v>38021</v>
          </cell>
          <cell r="C670">
            <v>104</v>
          </cell>
          <cell r="D670" t="str">
            <v>Taïp Chí Thanh Tra</v>
          </cell>
          <cell r="E670" t="str">
            <v>945.01.022</v>
          </cell>
          <cell r="F670" t="str">
            <v>Kho Baïc NN Ba Ñình</v>
          </cell>
          <cell r="G670" t="str">
            <v>Haø Noäi</v>
          </cell>
          <cell r="H670" t="str">
            <v>Quaûng caùo treân lòch Taïp Chí Thanh Tra naêm 2004</v>
          </cell>
          <cell r="I670">
            <v>3000000</v>
          </cell>
        </row>
        <row r="671">
          <cell r="A671">
            <v>5</v>
          </cell>
          <cell r="B671">
            <v>38021</v>
          </cell>
          <cell r="C671">
            <v>7</v>
          </cell>
          <cell r="D671" t="str">
            <v>Xí Nghieäp Colusa-Miliket</v>
          </cell>
          <cell r="E671" t="str">
            <v>314.100.00000052</v>
          </cell>
          <cell r="F671" t="str">
            <v>Ñaàu Tö &amp; Phaùt Trieån CN Thuû Ñöùc</v>
          </cell>
          <cell r="G671" t="str">
            <v>Hoà Chí Minh</v>
          </cell>
          <cell r="H671" t="str">
            <v>Traû tieàn mì Colusa</v>
          </cell>
          <cell r="I671">
            <v>53291128</v>
          </cell>
        </row>
        <row r="672">
          <cell r="A672">
            <v>6</v>
          </cell>
          <cell r="B672">
            <v>38021</v>
          </cell>
          <cell r="C672">
            <v>73</v>
          </cell>
          <cell r="D672" t="str">
            <v>Cty. TNHH SX.TM.HMP Myõ Haûo</v>
          </cell>
          <cell r="E672" t="str">
            <v>007.100.002.4148</v>
          </cell>
          <cell r="F672" t="str">
            <v>Ngoaïi Thöông</v>
          </cell>
          <cell r="G672" t="str">
            <v>Hoà Chí Minh</v>
          </cell>
          <cell r="H672" t="str">
            <v>Traû tieàn mua nöôùc röûa cheùn  (TT.CM)</v>
          </cell>
          <cell r="I672">
            <v>48374205</v>
          </cell>
        </row>
        <row r="673">
          <cell r="A673">
            <v>6</v>
          </cell>
          <cell r="B673">
            <v>38022</v>
          </cell>
          <cell r="C673">
            <v>41</v>
          </cell>
          <cell r="D673" t="str">
            <v>Cty Xi Maêng Nghi Sôn</v>
          </cell>
          <cell r="E673" t="str">
            <v>710A.02772</v>
          </cell>
          <cell r="F673" t="str">
            <v>Coâng Thöông CN 9</v>
          </cell>
          <cell r="G673" t="str">
            <v>Hoà Chí Minh</v>
          </cell>
          <cell r="H673" t="str">
            <v>Traû tieàn mua xi maêng 200 taán</v>
          </cell>
          <cell r="I673">
            <v>170000000</v>
          </cell>
        </row>
        <row r="674">
          <cell r="A674">
            <v>7</v>
          </cell>
          <cell r="B674">
            <v>38022</v>
          </cell>
          <cell r="C674">
            <v>98</v>
          </cell>
          <cell r="D674" t="str">
            <v>CTy Lieân Doanh Xi Maêng Haø Tieân II-Caàn Thô</v>
          </cell>
          <cell r="E674" t="str">
            <v>710A.56157</v>
          </cell>
          <cell r="F674" t="str">
            <v>Coâng Thöông</v>
          </cell>
          <cell r="G674" t="str">
            <v>Caàn Thô</v>
          </cell>
          <cell r="H674" t="str">
            <v xml:space="preserve">Traû tieàn mua xi maêng </v>
          </cell>
          <cell r="I674">
            <v>443171000</v>
          </cell>
        </row>
        <row r="675">
          <cell r="A675">
            <v>7</v>
          </cell>
          <cell r="B675">
            <v>38022</v>
          </cell>
          <cell r="C675">
            <v>27</v>
          </cell>
          <cell r="D675" t="str">
            <v>Cty TNHH Quoác Teá Nagarjuna</v>
          </cell>
          <cell r="E675" t="str">
            <v>3586.1</v>
          </cell>
          <cell r="F675" t="str">
            <v>INDOVINA</v>
          </cell>
          <cell r="G675" t="str">
            <v>Hoà Chí Minh</v>
          </cell>
          <cell r="H675" t="str">
            <v>Traû tieàn mua ñöôøng</v>
          </cell>
          <cell r="I675">
            <v>30975000</v>
          </cell>
        </row>
        <row r="676">
          <cell r="A676">
            <v>8</v>
          </cell>
          <cell r="B676">
            <v>38023</v>
          </cell>
          <cell r="C676">
            <v>28</v>
          </cell>
          <cell r="D676" t="str">
            <v>Chi Nhaùnh Cty CP Söõa VN Taïi Caàn Thô</v>
          </cell>
          <cell r="E676" t="str">
            <v>7301.0479K</v>
          </cell>
          <cell r="F676" t="str">
            <v>Ñaàu Tö &amp; Phaùt Trieån</v>
          </cell>
          <cell r="G676" t="str">
            <v>Caàn Thô</v>
          </cell>
          <cell r="H676" t="str">
            <v>Traû tieân mua söõa hoäp caùc loaïi</v>
          </cell>
          <cell r="I676">
            <v>342822269</v>
          </cell>
        </row>
        <row r="677">
          <cell r="A677">
            <v>9</v>
          </cell>
          <cell r="B677">
            <v>38026</v>
          </cell>
          <cell r="C677">
            <v>28</v>
          </cell>
          <cell r="D677" t="str">
            <v>Chi Nhaùnh Cty CP Söõa VN Taïi Caàn Thô</v>
          </cell>
          <cell r="E677" t="str">
            <v>7301.0479K</v>
          </cell>
          <cell r="F677" t="str">
            <v>Ñaàu Tö &amp; Phaùt Trieån</v>
          </cell>
          <cell r="G677" t="str">
            <v>Caàn Thô</v>
          </cell>
          <cell r="H677" t="str">
            <v>Traû tieân mua söõa hoäp caùc loaïi</v>
          </cell>
          <cell r="I677">
            <v>357520601</v>
          </cell>
        </row>
        <row r="678">
          <cell r="A678">
            <v>8</v>
          </cell>
          <cell r="B678">
            <v>38026</v>
          </cell>
          <cell r="C678">
            <v>8</v>
          </cell>
          <cell r="D678" t="str">
            <v>Cty Xi Maêng Haø Tieân II</v>
          </cell>
          <cell r="E678" t="str">
            <v>710A.00091</v>
          </cell>
          <cell r="F678" t="str">
            <v>Coâng Thöông</v>
          </cell>
          <cell r="G678" t="str">
            <v>Kieân Giang</v>
          </cell>
          <cell r="H678" t="str">
            <v>Traû tieàn mua xi maêng 250taán</v>
          </cell>
          <cell r="I678">
            <v>195112500</v>
          </cell>
        </row>
        <row r="679">
          <cell r="A679">
            <v>9</v>
          </cell>
          <cell r="B679">
            <v>38026</v>
          </cell>
          <cell r="C679">
            <v>31</v>
          </cell>
          <cell r="D679" t="str">
            <v>Cty Daàu Aên Golden Hope - Nhaø Beø</v>
          </cell>
          <cell r="E679" t="str">
            <v>710A.06902</v>
          </cell>
          <cell r="F679" t="str">
            <v>Sôû Giao Dòch II CTVN</v>
          </cell>
          <cell r="G679" t="str">
            <v>Hoà Chí Minh</v>
          </cell>
          <cell r="H679" t="str">
            <v>Traû tieàn mua daàu aên TT.TN.BL</v>
          </cell>
          <cell r="I679">
            <v>156856491</v>
          </cell>
        </row>
        <row r="680">
          <cell r="A680">
            <v>10</v>
          </cell>
          <cell r="B680">
            <v>38026</v>
          </cell>
          <cell r="C680">
            <v>73</v>
          </cell>
          <cell r="D680" t="str">
            <v>Cty. TNHH SX.TM.HMP Myõ Haûo</v>
          </cell>
          <cell r="E680" t="str">
            <v>007.100.002.4148</v>
          </cell>
          <cell r="F680" t="str">
            <v>Ngoaïi Thöông</v>
          </cell>
          <cell r="G680" t="str">
            <v>Hoà Chí Minh</v>
          </cell>
          <cell r="H680" t="str">
            <v>Traû tieàn mua nöôùc röûa cheùn  (TT.BL)</v>
          </cell>
          <cell r="I680">
            <v>54458858</v>
          </cell>
        </row>
        <row r="681">
          <cell r="A681">
            <v>11</v>
          </cell>
          <cell r="B681">
            <v>38027</v>
          </cell>
          <cell r="C681">
            <v>1</v>
          </cell>
          <cell r="D681" t="str">
            <v>Nhaø Maùy Thuoác Laù Saøi Goøn</v>
          </cell>
          <cell r="E681" t="str">
            <v>710A.00105</v>
          </cell>
          <cell r="F681" t="str">
            <v>Sôû Giao Dòch II CTVN</v>
          </cell>
          <cell r="G681" t="str">
            <v>Hoà Chí Minh</v>
          </cell>
          <cell r="H681" t="str">
            <v>Traû tieàn mua thuoác laù</v>
          </cell>
          <cell r="I681">
            <v>21735000</v>
          </cell>
        </row>
        <row r="682">
          <cell r="A682">
            <v>10</v>
          </cell>
          <cell r="B682">
            <v>38027</v>
          </cell>
          <cell r="C682">
            <v>31</v>
          </cell>
          <cell r="D682" t="str">
            <v>Cty Daàu Aên Golden Hope - Nhaø Beø</v>
          </cell>
          <cell r="E682" t="str">
            <v>710A.06902</v>
          </cell>
          <cell r="F682" t="str">
            <v>Sôû Giao Dòch II CTVN</v>
          </cell>
          <cell r="G682" t="str">
            <v>Hoà Chí Minh</v>
          </cell>
          <cell r="H682" t="str">
            <v>Traû tieàn mua daàu aên TT.TN.CM</v>
          </cell>
          <cell r="I682">
            <v>92570456</v>
          </cell>
        </row>
        <row r="683">
          <cell r="A683">
            <v>11</v>
          </cell>
          <cell r="B683">
            <v>38028</v>
          </cell>
          <cell r="C683">
            <v>14</v>
          </cell>
          <cell r="D683" t="str">
            <v>Coâng Ty Theùp Mieàn Nam</v>
          </cell>
          <cell r="E683" t="str">
            <v>710A.01611</v>
          </cell>
          <cell r="F683" t="str">
            <v>Coâng Thöông CN I</v>
          </cell>
          <cell r="G683" t="str">
            <v>Hoà Chí Minh</v>
          </cell>
          <cell r="H683" t="str">
            <v xml:space="preserve">Traû tieàn mua haøng cho CN Mieàn Taây C.Ty Theùp Mieàn Nam </v>
          </cell>
          <cell r="I683">
            <v>599025725</v>
          </cell>
        </row>
        <row r="684">
          <cell r="A684">
            <v>12</v>
          </cell>
          <cell r="B684">
            <v>38028</v>
          </cell>
          <cell r="C684">
            <v>73</v>
          </cell>
          <cell r="D684" t="str">
            <v>Cty. TNHH SX.TM.HMP Myõ Haûo</v>
          </cell>
          <cell r="E684" t="str">
            <v>007.100.002.4148</v>
          </cell>
          <cell r="F684" t="str">
            <v>Ngoaïi Thöông</v>
          </cell>
          <cell r="G684" t="str">
            <v>Hoà Chí Minh</v>
          </cell>
          <cell r="H684" t="str">
            <v>Traû tieàn mua nöôùc röûa cheùn  (TT.BL+Hoä Phoøng)</v>
          </cell>
          <cell r="I684">
            <v>76633181</v>
          </cell>
        </row>
        <row r="685">
          <cell r="A685">
            <v>13</v>
          </cell>
          <cell r="B685">
            <v>38030</v>
          </cell>
          <cell r="C685">
            <v>73</v>
          </cell>
          <cell r="D685" t="str">
            <v>Cty. TNHH SX.TM.HMP Myõ Haûo</v>
          </cell>
          <cell r="E685" t="str">
            <v>007.100.002.4148</v>
          </cell>
          <cell r="F685" t="str">
            <v>Ngoaïi Thöông</v>
          </cell>
          <cell r="G685" t="str">
            <v>Hoà Chí Minh</v>
          </cell>
          <cell r="H685" t="str">
            <v>Traû tieàn mua nöôùc röûa cheùn  (TT.BL:64.699.813ñ; TT.CM: 35.648.704ñ)</v>
          </cell>
          <cell r="I685">
            <v>100348517</v>
          </cell>
        </row>
        <row r="686">
          <cell r="A686">
            <v>14</v>
          </cell>
          <cell r="B686">
            <v>38030</v>
          </cell>
          <cell r="C686">
            <v>93</v>
          </cell>
          <cell r="D686" t="str">
            <v>Cty Coå Phaàn Giaáy Vieãn Ñoâng</v>
          </cell>
          <cell r="E686" t="str">
            <v>710A.04479</v>
          </cell>
          <cell r="F686" t="str">
            <v>Coâng Thöông CN 12</v>
          </cell>
          <cell r="G686" t="str">
            <v>Hoà Chí Minh</v>
          </cell>
          <cell r="H686" t="str">
            <v>Traû tieàn mua giaáy Vieãn Ñoâng</v>
          </cell>
          <cell r="I686">
            <v>20232894</v>
          </cell>
        </row>
        <row r="687">
          <cell r="A687">
            <v>12</v>
          </cell>
          <cell r="B687">
            <v>38033</v>
          </cell>
          <cell r="C687">
            <v>8</v>
          </cell>
          <cell r="D687" t="str">
            <v>Cty Xi Maêng Haø Tieân II</v>
          </cell>
          <cell r="E687" t="str">
            <v>710A.00091</v>
          </cell>
          <cell r="F687" t="str">
            <v>Coâng Thöông</v>
          </cell>
          <cell r="G687" t="str">
            <v>Kieân Giang</v>
          </cell>
          <cell r="H687" t="str">
            <v>Traû tieàn mua xi maêng 300taán</v>
          </cell>
          <cell r="I687">
            <v>234135000</v>
          </cell>
        </row>
        <row r="688">
          <cell r="A688">
            <v>13</v>
          </cell>
          <cell r="B688">
            <v>38033</v>
          </cell>
          <cell r="C688">
            <v>5</v>
          </cell>
          <cell r="D688" t="str">
            <v>Cty TNHH TMaïi Thaønh Long</v>
          </cell>
          <cell r="E688" t="str">
            <v>710A.00817</v>
          </cell>
          <cell r="F688" t="str">
            <v>Coâng Thöong CN6</v>
          </cell>
          <cell r="G688" t="str">
            <v>Hoà Chí Minh</v>
          </cell>
          <cell r="H688" t="str">
            <v>Traû tieàn mua boät ngoït</v>
          </cell>
          <cell r="I688">
            <v>236036910</v>
          </cell>
        </row>
        <row r="689">
          <cell r="A689">
            <v>14</v>
          </cell>
          <cell r="B689">
            <v>38033</v>
          </cell>
          <cell r="C689">
            <v>1</v>
          </cell>
          <cell r="D689" t="str">
            <v>Nhaø Maùy Thuoác Laù Saøi Goøn</v>
          </cell>
          <cell r="E689" t="str">
            <v>710A.00105</v>
          </cell>
          <cell r="F689" t="str">
            <v>Sôû Giao Dòch II CTVN</v>
          </cell>
          <cell r="G689" t="str">
            <v>Hoà Chí Minh</v>
          </cell>
          <cell r="H689" t="str">
            <v>Traû tieàn mua thuoác laù</v>
          </cell>
          <cell r="I689">
            <v>231165000</v>
          </cell>
        </row>
        <row r="690">
          <cell r="A690">
            <v>15</v>
          </cell>
          <cell r="B690">
            <v>38033</v>
          </cell>
          <cell r="C690">
            <v>31</v>
          </cell>
          <cell r="D690" t="str">
            <v>Cty Daàu Aên Golden Hope - Nhaø Beø</v>
          </cell>
          <cell r="E690" t="str">
            <v>710A.06902</v>
          </cell>
          <cell r="F690" t="str">
            <v>Sôû Giao Dòch II CTVN</v>
          </cell>
          <cell r="G690" t="str">
            <v>Hoà Chí Minh</v>
          </cell>
          <cell r="H690" t="str">
            <v>Traû tieàn mua daàu aên TT.TN.BL</v>
          </cell>
          <cell r="I690">
            <v>87988309</v>
          </cell>
        </row>
        <row r="691">
          <cell r="A691">
            <v>13</v>
          </cell>
          <cell r="B691">
            <v>38034</v>
          </cell>
          <cell r="C691">
            <v>73</v>
          </cell>
          <cell r="D691" t="str">
            <v>Cty. TNHH SX.TM.HMP Myõ Haûo</v>
          </cell>
          <cell r="E691" t="str">
            <v>007.100.002.4148</v>
          </cell>
          <cell r="F691" t="str">
            <v>Ngoaïi Thöông</v>
          </cell>
          <cell r="G691" t="str">
            <v>Hoà Chí Minh</v>
          </cell>
          <cell r="H691" t="str">
            <v>Traû tieàn mua nöôùc röûa cheùn  (TT.BL)</v>
          </cell>
          <cell r="I691">
            <v>71688137</v>
          </cell>
        </row>
        <row r="692">
          <cell r="A692">
            <v>14</v>
          </cell>
          <cell r="B692">
            <v>38034</v>
          </cell>
          <cell r="C692">
            <v>28</v>
          </cell>
          <cell r="D692" t="str">
            <v>Chi Nhaùnh Cty CP Söõa VN Taïi Caàn Thô</v>
          </cell>
          <cell r="E692" t="str">
            <v>7301.0479K</v>
          </cell>
          <cell r="F692" t="str">
            <v>Ñaàu Tö &amp; Phaùt Trieån</v>
          </cell>
          <cell r="G692" t="str">
            <v>Caàn Thô</v>
          </cell>
          <cell r="H692" t="str">
            <v>Traû tieân mua söõa hoäp caùc loaïi</v>
          </cell>
          <cell r="I692">
            <v>296346336</v>
          </cell>
        </row>
        <row r="693">
          <cell r="A693">
            <v>16</v>
          </cell>
          <cell r="B693">
            <v>38034</v>
          </cell>
          <cell r="C693">
            <v>85</v>
          </cell>
          <cell r="D693" t="str">
            <v>CTy TNHH TM Minh Tuøng</v>
          </cell>
          <cell r="E693" t="str">
            <v>710A.04024</v>
          </cell>
          <cell r="F693" t="str">
            <v>Sôû Giao Dòch II CTVN</v>
          </cell>
          <cell r="G693" t="str">
            <v>Hoà Chí Minh</v>
          </cell>
          <cell r="H693" t="str">
            <v>Traû tieàn mua haøng ñieän maùy</v>
          </cell>
          <cell r="I693">
            <v>49683000</v>
          </cell>
        </row>
        <row r="694">
          <cell r="A694">
            <v>17</v>
          </cell>
          <cell r="B694">
            <v>38034</v>
          </cell>
          <cell r="C694">
            <v>3</v>
          </cell>
          <cell r="D694" t="str">
            <v>Cty Coå Phaàn Boät Giaët Lix</v>
          </cell>
          <cell r="E694" t="str">
            <v>710A.01440</v>
          </cell>
          <cell r="F694" t="str">
            <v>Coâng Thöông CN 14</v>
          </cell>
          <cell r="G694" t="str">
            <v>Hoà Chí Minh</v>
          </cell>
          <cell r="H694" t="str">
            <v>Traû tieàn mua boät giaët</v>
          </cell>
          <cell r="I694">
            <v>240000000</v>
          </cell>
        </row>
        <row r="695">
          <cell r="A695">
            <v>15</v>
          </cell>
          <cell r="B695">
            <v>38034</v>
          </cell>
          <cell r="C695">
            <v>53</v>
          </cell>
          <cell r="D695" t="str">
            <v>CTy CP Thöông Nghieäp Baïc Lieâu</v>
          </cell>
          <cell r="E695" t="str">
            <v>861V.00064</v>
          </cell>
          <cell r="F695" t="str">
            <v xml:space="preserve">Coâng Thöông </v>
          </cell>
          <cell r="G695" t="str">
            <v>Baïc Lieâu</v>
          </cell>
          <cell r="H695" t="str">
            <v>Kyù quyõ baûo laõnh CTy Daàu AÊn Golden HOPE Nhaø Beø 200.000.000x5%</v>
          </cell>
          <cell r="I695">
            <v>10000000</v>
          </cell>
        </row>
        <row r="696">
          <cell r="A696">
            <v>18</v>
          </cell>
          <cell r="B696">
            <v>38034</v>
          </cell>
          <cell r="C696">
            <v>36</v>
          </cell>
          <cell r="D696" t="str">
            <v>XN Xaêng Daàu Daàu Khí Vuõng Taøu</v>
          </cell>
          <cell r="E696" t="str">
            <v>710D.00343</v>
          </cell>
          <cell r="F696" t="str">
            <v>Coâng Thöông</v>
          </cell>
          <cell r="G696" t="str">
            <v>Baø Ròa-Vuõng Taøu</v>
          </cell>
          <cell r="H696" t="str">
            <v xml:space="preserve">Traû tieàn mua xaêng daàu </v>
          </cell>
          <cell r="I696">
            <v>2027000000</v>
          </cell>
        </row>
        <row r="697">
          <cell r="A697">
            <v>16</v>
          </cell>
          <cell r="B697">
            <v>38035</v>
          </cell>
          <cell r="C697">
            <v>25</v>
          </cell>
          <cell r="D697" t="str">
            <v xml:space="preserve"> Thu Baûo Hieåm Xaõ Hoäi Tænh Baïc Lieâu</v>
          </cell>
          <cell r="E697" t="str">
            <v>421401.12</v>
          </cell>
          <cell r="F697" t="str">
            <v>NN &amp; P/T N/Thoân</v>
          </cell>
          <cell r="G697" t="str">
            <v>Baïc Lieâu</v>
          </cell>
          <cell r="H697" t="str">
            <v xml:space="preserve">Noäp BHXH thaùng 01+02/2004 </v>
          </cell>
          <cell r="I697">
            <v>50097036</v>
          </cell>
        </row>
        <row r="698">
          <cell r="A698">
            <v>17</v>
          </cell>
          <cell r="B698">
            <v>38035</v>
          </cell>
          <cell r="C698">
            <v>44</v>
          </cell>
          <cell r="D698" t="str">
            <v>CTy Ñieän Baùo Ñieän Thoaïi Baïc Lieâu</v>
          </cell>
          <cell r="E698" t="str">
            <v>710A.00074</v>
          </cell>
          <cell r="F698" t="str">
            <v xml:space="preserve">Coâng Thöông </v>
          </cell>
          <cell r="G698" t="str">
            <v>Baïc Lieâu</v>
          </cell>
          <cell r="H698" t="str">
            <v>Traû tieàn ñieän thoaïi thaùng 01/2004</v>
          </cell>
          <cell r="I698">
            <v>9159825</v>
          </cell>
        </row>
        <row r="699">
          <cell r="A699">
            <v>19</v>
          </cell>
          <cell r="B699">
            <v>38034</v>
          </cell>
          <cell r="C699">
            <v>10</v>
          </cell>
          <cell r="D699" t="str">
            <v>Cty TNHH Daàu Nhôùt vaø Hoùa Chaát VN</v>
          </cell>
          <cell r="E699" t="str">
            <v>001.004837.041</v>
          </cell>
          <cell r="F699" t="str">
            <v>Hoàng Kong&amp; Thöôïng Haûi</v>
          </cell>
          <cell r="G699" t="str">
            <v>Hoà Chí Minh</v>
          </cell>
          <cell r="H699" t="str">
            <v>Traû tieàn mua nhôùt</v>
          </cell>
          <cell r="I699">
            <v>681165000</v>
          </cell>
        </row>
        <row r="700">
          <cell r="A700">
            <v>18</v>
          </cell>
          <cell r="B700">
            <v>38036</v>
          </cell>
          <cell r="C700">
            <v>8</v>
          </cell>
          <cell r="D700" t="str">
            <v>Cty Xi Maêng Haø Tieân II</v>
          </cell>
          <cell r="E700" t="str">
            <v>710A.00091</v>
          </cell>
          <cell r="F700" t="str">
            <v>Coâng Thöông</v>
          </cell>
          <cell r="G700" t="str">
            <v>Kieân Giang</v>
          </cell>
          <cell r="H700" t="str">
            <v>Traû tieàn mua xi maêng 250taán</v>
          </cell>
          <cell r="I700">
            <v>195038800</v>
          </cell>
        </row>
        <row r="701">
          <cell r="A701">
            <v>19</v>
          </cell>
          <cell r="B701">
            <v>38036</v>
          </cell>
          <cell r="C701">
            <v>27</v>
          </cell>
          <cell r="D701" t="str">
            <v>Cty TNHH Quoác Teá Nagarjuna</v>
          </cell>
          <cell r="E701" t="str">
            <v>3586.1</v>
          </cell>
          <cell r="F701" t="str">
            <v>INDOVINA</v>
          </cell>
          <cell r="G701" t="str">
            <v>Hoà Chí Minh</v>
          </cell>
          <cell r="H701" t="str">
            <v>Traû tieàn mua ñöôøng</v>
          </cell>
          <cell r="I701">
            <v>31010000</v>
          </cell>
        </row>
        <row r="702">
          <cell r="A702">
            <v>20</v>
          </cell>
          <cell r="B702">
            <v>38036</v>
          </cell>
          <cell r="C702">
            <v>73</v>
          </cell>
          <cell r="D702" t="str">
            <v>Cty. TNHH SX.TM.HMP Myõ Haûo</v>
          </cell>
          <cell r="E702" t="str">
            <v>007.100.002.4148</v>
          </cell>
          <cell r="F702" t="str">
            <v>Ngoaïi Thöông</v>
          </cell>
          <cell r="G702" t="str">
            <v>Hoà Chí Minh</v>
          </cell>
          <cell r="H702" t="str">
            <v>Traû tieàn mua nöôùc röûa cheùn  (TT.BL)</v>
          </cell>
          <cell r="I702">
            <v>47170862</v>
          </cell>
        </row>
        <row r="703">
          <cell r="A703">
            <v>18</v>
          </cell>
          <cell r="B703">
            <v>38037</v>
          </cell>
          <cell r="C703">
            <v>73</v>
          </cell>
          <cell r="D703" t="str">
            <v>Cty. TNHH SX.TM.HMP Myõ Haûo</v>
          </cell>
          <cell r="E703" t="str">
            <v>007.100.002.4148</v>
          </cell>
          <cell r="F703" t="str">
            <v>Ngoaïi Thöông</v>
          </cell>
          <cell r="G703" t="str">
            <v>Hoà Chí Minh</v>
          </cell>
          <cell r="H703" t="str">
            <v>Traû tieàn mua nöôùc röûa cheùn  (TT.BL+Hoä Phoøng)</v>
          </cell>
          <cell r="I703">
            <v>57135389</v>
          </cell>
        </row>
        <row r="704">
          <cell r="A704">
            <v>19</v>
          </cell>
          <cell r="B704">
            <v>38037</v>
          </cell>
          <cell r="C704">
            <v>99</v>
          </cell>
          <cell r="D704" t="str">
            <v xml:space="preserve">Löu Thò Myõ Phöôïng (CTyTNHH Taân Thaùi Thònh) </v>
          </cell>
          <cell r="E704" t="str">
            <v>2656329</v>
          </cell>
          <cell r="F704" t="str">
            <v>AÙ Chaâu</v>
          </cell>
          <cell r="G704" t="str">
            <v>Hoà Chí Minh</v>
          </cell>
          <cell r="H704" t="str">
            <v>Traû tieàn mua nöôùc yeán,bí ñao, nöôùc ngoït</v>
          </cell>
          <cell r="I704">
            <v>26848320</v>
          </cell>
        </row>
        <row r="705">
          <cell r="A705">
            <v>21</v>
          </cell>
          <cell r="B705">
            <v>38037</v>
          </cell>
          <cell r="C705">
            <v>98</v>
          </cell>
          <cell r="D705" t="str">
            <v>CTy Lieân Doanh Xi Maêng Haø Tieân II-Caàn Thô</v>
          </cell>
          <cell r="E705" t="str">
            <v>710A.56157</v>
          </cell>
          <cell r="F705" t="str">
            <v>Coâng Thöông</v>
          </cell>
          <cell r="G705" t="str">
            <v>Caàn Thô</v>
          </cell>
          <cell r="H705" t="str">
            <v>Traû tieàn mua xi maêng</v>
          </cell>
          <cell r="I705">
            <v>106150000</v>
          </cell>
        </row>
        <row r="706">
          <cell r="A706">
            <v>22</v>
          </cell>
          <cell r="B706">
            <v>38037</v>
          </cell>
          <cell r="C706">
            <v>5</v>
          </cell>
          <cell r="D706" t="str">
            <v>Cty TNHH TMaïi Thaønh Long</v>
          </cell>
          <cell r="E706" t="str">
            <v>710A.00817</v>
          </cell>
          <cell r="F706" t="str">
            <v>Coâng Thöong CN6</v>
          </cell>
          <cell r="G706" t="str">
            <v>Hoà Chí Minh</v>
          </cell>
          <cell r="H706" t="str">
            <v>Traû tieàn mua boät ngoït</v>
          </cell>
          <cell r="I706">
            <v>269842538</v>
          </cell>
        </row>
        <row r="707">
          <cell r="A707">
            <v>23</v>
          </cell>
          <cell r="B707">
            <v>38037</v>
          </cell>
          <cell r="C707">
            <v>9</v>
          </cell>
          <cell r="D707" t="str">
            <v>Castrol Vieät Nam Ltd</v>
          </cell>
          <cell r="E707" t="str">
            <v>007.1.00.002804.1</v>
          </cell>
          <cell r="F707" t="str">
            <v>Ngoaïi Thöông</v>
          </cell>
          <cell r="G707" t="str">
            <v>Hoà Chí Minh</v>
          </cell>
          <cell r="H707" t="str">
            <v>Traû tieàn mua nhôùt</v>
          </cell>
          <cell r="I707">
            <v>101684015</v>
          </cell>
        </row>
        <row r="708">
          <cell r="A708">
            <v>19</v>
          </cell>
          <cell r="B708">
            <v>38037</v>
          </cell>
          <cell r="C708">
            <v>42</v>
          </cell>
          <cell r="D708" t="str">
            <v>Cty Baûo Hieåm Baïc Lieâu</v>
          </cell>
          <cell r="E708" t="str">
            <v>710A.00063</v>
          </cell>
          <cell r="F708" t="str">
            <v>Coâng Thöông</v>
          </cell>
          <cell r="G708" t="str">
            <v>Baïc Lieâu</v>
          </cell>
          <cell r="H708" t="str">
            <v>Mua baûo hieåm hoûa hoaïn, taøu soâng, xe OÂ toâ  naêm 2004(ñôït 1)</v>
          </cell>
          <cell r="I708">
            <v>19600000</v>
          </cell>
        </row>
        <row r="709">
          <cell r="A709">
            <v>20</v>
          </cell>
          <cell r="B709">
            <v>38040</v>
          </cell>
          <cell r="C709">
            <v>28</v>
          </cell>
          <cell r="D709" t="str">
            <v>Chi Nhaùnh Cty CP Söõa VN Taïi Caàn Thô</v>
          </cell>
          <cell r="E709" t="str">
            <v>7301.0479K</v>
          </cell>
          <cell r="F709" t="str">
            <v>Ñaàu Tö &amp; Phaùt Trieån</v>
          </cell>
          <cell r="G709" t="str">
            <v>Caàn Thô</v>
          </cell>
          <cell r="H709" t="str">
            <v>Traû tieân mua söõa hoäp caùc loaïi</v>
          </cell>
          <cell r="I709">
            <v>254475408</v>
          </cell>
        </row>
        <row r="710">
          <cell r="A710">
            <v>24</v>
          </cell>
          <cell r="B710">
            <v>38040</v>
          </cell>
          <cell r="C710">
            <v>41</v>
          </cell>
          <cell r="D710" t="str">
            <v>Cty Xi Maêng Nghi Sôn</v>
          </cell>
          <cell r="E710" t="str">
            <v>710A.02772</v>
          </cell>
          <cell r="F710" t="str">
            <v>Coâng Thöông CN 9</v>
          </cell>
          <cell r="G710" t="str">
            <v>Hoà Chí Minh</v>
          </cell>
          <cell r="H710" t="str">
            <v>Traû tieàn mua xi maêng 300taán</v>
          </cell>
          <cell r="I710">
            <v>258000000</v>
          </cell>
        </row>
        <row r="711">
          <cell r="A711">
            <v>25</v>
          </cell>
          <cell r="B711">
            <v>38041</v>
          </cell>
          <cell r="C711">
            <v>14</v>
          </cell>
          <cell r="D711" t="str">
            <v>Coâng Ty Theùp Mieàn Nam</v>
          </cell>
          <cell r="E711" t="str">
            <v>710A.01611</v>
          </cell>
          <cell r="F711" t="str">
            <v>Coâng Thöông CN I</v>
          </cell>
          <cell r="G711" t="str">
            <v>Hoà Chí Minh</v>
          </cell>
          <cell r="H711" t="str">
            <v xml:space="preserve">Traû tieàn mua haøng cho CN Mieàn Taây C.Ty Theùp Mieàn Nam </v>
          </cell>
          <cell r="I711">
            <v>300000000</v>
          </cell>
        </row>
        <row r="712">
          <cell r="A712">
            <v>26</v>
          </cell>
          <cell r="B712">
            <v>38042</v>
          </cell>
          <cell r="C712">
            <v>8</v>
          </cell>
          <cell r="D712" t="str">
            <v>Cty Xi Maêng Haø Tieân II</v>
          </cell>
          <cell r="E712" t="str">
            <v>710A.00091</v>
          </cell>
          <cell r="F712" t="str">
            <v>Coâng Thöông</v>
          </cell>
          <cell r="G712" t="str">
            <v>Kieân Giang</v>
          </cell>
          <cell r="H712" t="str">
            <v>Traû tieàn mua xi maêng 100taán</v>
          </cell>
          <cell r="I712">
            <v>78045000</v>
          </cell>
        </row>
        <row r="713">
          <cell r="A713">
            <v>21</v>
          </cell>
          <cell r="B713">
            <v>38042</v>
          </cell>
          <cell r="C713">
            <v>31</v>
          </cell>
          <cell r="D713" t="str">
            <v>Cty Daàu Aên Golden Hope - Nhaø Beø</v>
          </cell>
          <cell r="E713" t="str">
            <v>710A.06902</v>
          </cell>
          <cell r="F713" t="str">
            <v>Sôû Giao Dòch II CTVN</v>
          </cell>
          <cell r="G713" t="str">
            <v>Hoà Chí Minh</v>
          </cell>
          <cell r="H713" t="str">
            <v>Traû tieàn mua daàu xaù</v>
          </cell>
          <cell r="I713">
            <v>12107700</v>
          </cell>
        </row>
        <row r="714">
          <cell r="A714">
            <v>22</v>
          </cell>
          <cell r="B714">
            <v>38042</v>
          </cell>
          <cell r="C714">
            <v>94</v>
          </cell>
          <cell r="D714" t="str">
            <v>CTy TNHH SX Taân AÙ Chaâu</v>
          </cell>
          <cell r="E714" t="str">
            <v>710A.01969</v>
          </cell>
          <cell r="F714" t="str">
            <v>Coâng Thöông CN 9</v>
          </cell>
          <cell r="G714" t="str">
            <v>Hoà Chí Minh</v>
          </cell>
          <cell r="H714" t="str">
            <v>Traû tieàn mua chaùo Bình Tieân</v>
          </cell>
          <cell r="I714">
            <v>5935000</v>
          </cell>
        </row>
        <row r="715">
          <cell r="A715">
            <v>23</v>
          </cell>
          <cell r="B715">
            <v>38042</v>
          </cell>
          <cell r="C715">
            <v>100</v>
          </cell>
          <cell r="D715" t="str">
            <v>CTy TNHH TM &amp; SX Vieät Tuøng</v>
          </cell>
          <cell r="E715" t="str">
            <v>710A.07124</v>
          </cell>
          <cell r="F715" t="str">
            <v>Coâng Thöông CN 12</v>
          </cell>
          <cell r="G715" t="str">
            <v>Hoà Chí Minh</v>
          </cell>
          <cell r="H715" t="str">
            <v>Traû tieàn mua caù hoäp</v>
          </cell>
          <cell r="I715">
            <v>13068800</v>
          </cell>
        </row>
        <row r="716">
          <cell r="A716">
            <v>24</v>
          </cell>
          <cell r="B716">
            <v>38042</v>
          </cell>
          <cell r="C716">
            <v>31</v>
          </cell>
          <cell r="D716" t="str">
            <v>Cty Daàu Aên Golden Hope - Nhaø Beø</v>
          </cell>
          <cell r="E716" t="str">
            <v>710A.06902</v>
          </cell>
          <cell r="F716" t="str">
            <v>Sôû Giao Dòch II CTVN</v>
          </cell>
          <cell r="G716" t="str">
            <v>Hoà Chí Minh</v>
          </cell>
          <cell r="H716" t="str">
            <v>Traû tieàn mua daàu aên (TT.BL: 89.052.612ñ; TT.CM:94.493.564ñ)</v>
          </cell>
          <cell r="I716">
            <v>183546176</v>
          </cell>
        </row>
        <row r="717">
          <cell r="A717">
            <v>25</v>
          </cell>
          <cell r="B717">
            <v>38043</v>
          </cell>
          <cell r="C717">
            <v>28</v>
          </cell>
          <cell r="D717" t="str">
            <v>Chi Nhaùnh Cty CP Söõa VN Taïi Caàn Thô</v>
          </cell>
          <cell r="E717" t="str">
            <v>7301.0479K</v>
          </cell>
          <cell r="F717" t="str">
            <v>Ñaàu Tö &amp; Phaùt Trieån</v>
          </cell>
          <cell r="G717" t="str">
            <v>Caàn Thô</v>
          </cell>
          <cell r="H717" t="str">
            <v>Traû tieân mua söõa hoäp caùc loaïi</v>
          </cell>
          <cell r="I717">
            <v>406825320</v>
          </cell>
        </row>
        <row r="718">
          <cell r="A718">
            <v>27</v>
          </cell>
          <cell r="B718">
            <v>38043</v>
          </cell>
          <cell r="C718">
            <v>36</v>
          </cell>
          <cell r="D718" t="str">
            <v>XN Xaêng Daàu Daàu Khí Vuõng Taøu</v>
          </cell>
          <cell r="E718" t="str">
            <v>710D.00343</v>
          </cell>
          <cell r="F718" t="str">
            <v>Coâng Thöông</v>
          </cell>
          <cell r="G718" t="str">
            <v>Baø Ròa-Vuõng Taøu</v>
          </cell>
          <cell r="H718" t="str">
            <v>Traû tieàn mua xaêng daàu</v>
          </cell>
          <cell r="I718">
            <v>2191000000</v>
          </cell>
        </row>
        <row r="719">
          <cell r="A719">
            <v>28</v>
          </cell>
          <cell r="B719">
            <v>38043</v>
          </cell>
          <cell r="C719">
            <v>14</v>
          </cell>
          <cell r="D719" t="str">
            <v>Coâng Ty Theùp Mieàn Nam</v>
          </cell>
          <cell r="E719" t="str">
            <v>710A.01611</v>
          </cell>
          <cell r="F719" t="str">
            <v>Coâng Thöông CN I</v>
          </cell>
          <cell r="G719" t="str">
            <v>Hoà Chí Minh</v>
          </cell>
          <cell r="H719" t="str">
            <v xml:space="preserve">Traû tieàn mua haøng cho CN Mieàn Taây C.Ty Theùp Mieàn Nam </v>
          </cell>
          <cell r="I719">
            <v>435765540</v>
          </cell>
        </row>
        <row r="720">
          <cell r="A720">
            <v>29</v>
          </cell>
          <cell r="B720">
            <v>38044</v>
          </cell>
          <cell r="C720">
            <v>5</v>
          </cell>
          <cell r="D720" t="str">
            <v>Cty TNHH TMaïi Thaønh Long</v>
          </cell>
          <cell r="E720" t="str">
            <v>710A.00817</v>
          </cell>
          <cell r="F720" t="str">
            <v>Coâng Thöong CN6</v>
          </cell>
          <cell r="G720" t="str">
            <v>Hoà Chí Minh</v>
          </cell>
          <cell r="H720" t="str">
            <v>Traû tieàn mua boät ngoït</v>
          </cell>
          <cell r="I720">
            <v>131540305</v>
          </cell>
        </row>
        <row r="721">
          <cell r="A721">
            <v>30</v>
          </cell>
          <cell r="B721">
            <v>38044</v>
          </cell>
          <cell r="C721">
            <v>8</v>
          </cell>
          <cell r="D721" t="str">
            <v>Cty Xi Maêng Haø Tieân II</v>
          </cell>
          <cell r="E721" t="str">
            <v>710A.00091</v>
          </cell>
          <cell r="F721" t="str">
            <v>Coâng Thöông</v>
          </cell>
          <cell r="G721" t="str">
            <v>Kieân Giang</v>
          </cell>
          <cell r="H721" t="str">
            <v>Traû tieàn mua xi maêng 150taán</v>
          </cell>
          <cell r="I721">
            <v>120120000</v>
          </cell>
        </row>
        <row r="722">
          <cell r="A722">
            <v>31</v>
          </cell>
          <cell r="B722">
            <v>38044</v>
          </cell>
          <cell r="C722">
            <v>1</v>
          </cell>
          <cell r="D722" t="str">
            <v>Nhaø Maùy Thuoác Laù Saøi Goøn</v>
          </cell>
          <cell r="E722" t="str">
            <v>710A.00105</v>
          </cell>
          <cell r="F722" t="str">
            <v>Sôû Giao Dòch II CTVN</v>
          </cell>
          <cell r="G722" t="str">
            <v>Hoà Chí Minh</v>
          </cell>
          <cell r="H722" t="str">
            <v>Traû tieàn mua thuoác laù</v>
          </cell>
          <cell r="I722">
            <v>208560000</v>
          </cell>
        </row>
        <row r="723">
          <cell r="A723">
            <v>26</v>
          </cell>
          <cell r="B723">
            <v>38044</v>
          </cell>
          <cell r="C723">
            <v>73</v>
          </cell>
          <cell r="D723" t="str">
            <v>Cty. TNHH SX.TM.HMP Myõ Haûo</v>
          </cell>
          <cell r="E723" t="str">
            <v>007.100.002.4148</v>
          </cell>
          <cell r="F723" t="str">
            <v>Ngoaïi Thöông</v>
          </cell>
          <cell r="G723" t="str">
            <v>Hoà Chí Minh</v>
          </cell>
          <cell r="H723" t="str">
            <v>Traû tieàn mua nöôùc röûa cheùn  (TT.BL)</v>
          </cell>
          <cell r="I723">
            <v>175590824</v>
          </cell>
        </row>
        <row r="724">
          <cell r="A724">
            <v>27</v>
          </cell>
          <cell r="B724">
            <v>38044</v>
          </cell>
          <cell r="C724">
            <v>66</v>
          </cell>
          <cell r="D724" t="str">
            <v>Cty UNI PRESIDENT</v>
          </cell>
          <cell r="E724" t="str">
            <v>30 98 208</v>
          </cell>
          <cell r="F724" t="str">
            <v>ANZ</v>
          </cell>
          <cell r="G724" t="str">
            <v>Hoà Chí Minh</v>
          </cell>
          <cell r="H724" t="str">
            <v>Traû tieàn mua mì Unif</v>
          </cell>
          <cell r="I724">
            <v>39507450</v>
          </cell>
        </row>
        <row r="725">
          <cell r="A725">
            <v>1</v>
          </cell>
          <cell r="B725">
            <v>38047</v>
          </cell>
          <cell r="C725">
            <v>8</v>
          </cell>
          <cell r="D725" t="str">
            <v>Cty Xi Maêng Haø Tieân II</v>
          </cell>
          <cell r="E725" t="str">
            <v>710A.00091</v>
          </cell>
          <cell r="F725" t="str">
            <v>Coâng Thöông</v>
          </cell>
          <cell r="G725" t="str">
            <v>Kieân Giang</v>
          </cell>
          <cell r="H725" t="str">
            <v>Traû tieàn mua xi maêng 300taán</v>
          </cell>
          <cell r="I725">
            <v>240240000</v>
          </cell>
        </row>
        <row r="726">
          <cell r="A726">
            <v>2</v>
          </cell>
          <cell r="B726">
            <v>38047</v>
          </cell>
          <cell r="C726">
            <v>3</v>
          </cell>
          <cell r="D726" t="str">
            <v>Cty Coå Phaàn Boät Giaët Lix</v>
          </cell>
          <cell r="E726" t="str">
            <v>710A.01440</v>
          </cell>
          <cell r="F726" t="str">
            <v>Coâng Thöông CN 14</v>
          </cell>
          <cell r="G726" t="str">
            <v>Hoà Chí Minh</v>
          </cell>
          <cell r="H726" t="str">
            <v>Traû tieàn mua boät giaët</v>
          </cell>
          <cell r="I726">
            <v>220000000</v>
          </cell>
        </row>
        <row r="727">
          <cell r="A727">
            <v>1</v>
          </cell>
          <cell r="B727">
            <v>38047</v>
          </cell>
          <cell r="C727">
            <v>83</v>
          </cell>
          <cell r="D727" t="str">
            <v>CTy TNHH TM TH Thuaän Taân</v>
          </cell>
          <cell r="E727" t="str">
            <v>007.100.110.1337</v>
          </cell>
          <cell r="F727" t="str">
            <v>Ngoaïi Thöông</v>
          </cell>
          <cell r="G727" t="str">
            <v>Hoà Chí Minh</v>
          </cell>
          <cell r="H727" t="str">
            <v>Traû tieàn mua haøng ñieän maùy</v>
          </cell>
          <cell r="I727">
            <v>33463100</v>
          </cell>
        </row>
        <row r="728">
          <cell r="A728">
            <v>3</v>
          </cell>
          <cell r="B728">
            <v>38049</v>
          </cell>
          <cell r="C728">
            <v>5</v>
          </cell>
          <cell r="D728" t="str">
            <v>Cty TNHH TMaïi Thaønh Long</v>
          </cell>
          <cell r="E728" t="str">
            <v>710A.00817</v>
          </cell>
          <cell r="F728" t="str">
            <v>Coâng Thöong CN6</v>
          </cell>
          <cell r="G728" t="str">
            <v>Hoà Chí Minh</v>
          </cell>
          <cell r="H728" t="str">
            <v>Traû tieàn mua boät ngoït</v>
          </cell>
          <cell r="I728">
            <v>134097615</v>
          </cell>
        </row>
        <row r="729">
          <cell r="A729">
            <v>4</v>
          </cell>
          <cell r="B729">
            <v>38050</v>
          </cell>
          <cell r="C729">
            <v>36</v>
          </cell>
          <cell r="D729" t="str">
            <v>XN Xaêng Daàu Daàu Khí Vuõng Taøu</v>
          </cell>
          <cell r="E729" t="str">
            <v>710D.00343</v>
          </cell>
          <cell r="F729" t="str">
            <v>Coâng Thöông</v>
          </cell>
          <cell r="G729" t="str">
            <v>Baø Ròa-Vuõng Taøu</v>
          </cell>
          <cell r="H729" t="str">
            <v>Traû tieàn mua xaêng daàu</v>
          </cell>
          <cell r="I729">
            <v>2191000000</v>
          </cell>
        </row>
        <row r="730">
          <cell r="A730">
            <v>2</v>
          </cell>
          <cell r="B730">
            <v>38050</v>
          </cell>
          <cell r="C730">
            <v>28</v>
          </cell>
          <cell r="D730" t="str">
            <v>Chi Nhaùnh Cty CP Söõa VN Taïi Caàn Thô</v>
          </cell>
          <cell r="E730" t="str">
            <v>7301.0479K</v>
          </cell>
          <cell r="F730" t="str">
            <v>Ñaàu Tö &amp; Phaùt Trieån</v>
          </cell>
          <cell r="G730" t="str">
            <v>Caàn Thô</v>
          </cell>
          <cell r="H730" t="str">
            <v>Traû tieân mua söõa hoäp caùc loaïi</v>
          </cell>
          <cell r="I730">
            <v>260927357</v>
          </cell>
        </row>
        <row r="731">
          <cell r="A731">
            <v>3</v>
          </cell>
          <cell r="B731">
            <v>38050</v>
          </cell>
          <cell r="C731">
            <v>27</v>
          </cell>
          <cell r="D731" t="str">
            <v>Cty TNHH Quoác Teá Nagarjuna</v>
          </cell>
          <cell r="E731" t="str">
            <v>3586.1</v>
          </cell>
          <cell r="F731" t="str">
            <v>INDOVINA</v>
          </cell>
          <cell r="G731" t="str">
            <v>Hoà Chí Minh</v>
          </cell>
          <cell r="H731" t="str">
            <v>Traû tieàn mua ñöôøng</v>
          </cell>
          <cell r="I731">
            <v>31325000</v>
          </cell>
        </row>
        <row r="732">
          <cell r="A732">
            <v>4</v>
          </cell>
          <cell r="B732">
            <v>38050</v>
          </cell>
          <cell r="C732">
            <v>79</v>
          </cell>
          <cell r="D732" t="str">
            <v>Doanh Nghiệp Tư Nhaân Minh Nghi</v>
          </cell>
          <cell r="E732" t="str">
            <v>540H.00075</v>
          </cell>
          <cell r="F732" t="str">
            <v>T.M.C.P SG Coâng Thöông CN Bình Chaùnh</v>
          </cell>
          <cell r="G732" t="str">
            <v>Hoà Chí Minh</v>
          </cell>
          <cell r="H732" t="str">
            <v>Traû tieàn mua nöôùc ngoït</v>
          </cell>
          <cell r="I732">
            <v>12500400</v>
          </cell>
        </row>
        <row r="733">
          <cell r="A733">
            <v>5</v>
          </cell>
          <cell r="B733">
            <v>38050</v>
          </cell>
          <cell r="C733">
            <v>95</v>
          </cell>
          <cell r="D733" t="str">
            <v>Cty Deät May Thaønh Coâng - CN MieànTaây</v>
          </cell>
          <cell r="E733" t="str">
            <v>73012209E</v>
          </cell>
          <cell r="F733" t="str">
            <v>Ñaàu Tö &amp; Phaùt Trieån</v>
          </cell>
          <cell r="G733" t="str">
            <v>Caàn Thô</v>
          </cell>
          <cell r="H733" t="str">
            <v>Traû tieàn haøng may maëc Thaønh Coâng</v>
          </cell>
          <cell r="I733">
            <v>3865460</v>
          </cell>
        </row>
        <row r="734">
          <cell r="A734">
            <v>6</v>
          </cell>
          <cell r="B734">
            <v>38050</v>
          </cell>
          <cell r="C734">
            <v>99</v>
          </cell>
          <cell r="D734" t="str">
            <v xml:space="preserve">Löu Thò Myõ Phöôïng (CTyTNHH Taân Thaùi Thònh) </v>
          </cell>
          <cell r="E734" t="str">
            <v>2656329</v>
          </cell>
          <cell r="F734" t="str">
            <v>AÙ Chaâu</v>
          </cell>
          <cell r="G734" t="str">
            <v>Hoà Chí Minh</v>
          </cell>
          <cell r="H734" t="str">
            <v>Traû tieàn mua nöôùc yeán</v>
          </cell>
          <cell r="I734">
            <v>35146036</v>
          </cell>
        </row>
        <row r="735">
          <cell r="A735">
            <v>5</v>
          </cell>
          <cell r="B735">
            <v>38051</v>
          </cell>
          <cell r="C735">
            <v>36</v>
          </cell>
          <cell r="D735" t="str">
            <v>XN Xaêng Daàu Daàu Khí Vuõng Taøu</v>
          </cell>
          <cell r="E735" t="str">
            <v>710D.00343</v>
          </cell>
          <cell r="F735" t="str">
            <v>Coâng Thöông</v>
          </cell>
          <cell r="G735" t="str">
            <v>Baø Ròa-Vuõng Taøu</v>
          </cell>
          <cell r="H735" t="str">
            <v>Traû tieàn mua xaêng daàu</v>
          </cell>
          <cell r="I735">
            <v>1843800000</v>
          </cell>
        </row>
        <row r="736">
          <cell r="A736">
            <v>6</v>
          </cell>
          <cell r="B736">
            <v>38051</v>
          </cell>
          <cell r="C736">
            <v>6</v>
          </cell>
          <cell r="D736" t="str">
            <v>BP Petco Ltd</v>
          </cell>
          <cell r="E736" t="str">
            <v>0300007015 DS10450(VND)</v>
          </cell>
          <cell r="F736" t="str">
            <v>Citibank</v>
          </cell>
          <cell r="G736" t="str">
            <v>Hoà Chí Minh</v>
          </cell>
          <cell r="H736" t="str">
            <v>Traû tieàn mua gaz</v>
          </cell>
          <cell r="I736">
            <v>187292003</v>
          </cell>
        </row>
        <row r="737">
          <cell r="A737">
            <v>7</v>
          </cell>
          <cell r="B737">
            <v>38051</v>
          </cell>
          <cell r="C737">
            <v>77</v>
          </cell>
          <cell r="D737" t="str">
            <v>Cty Ñieän &amp; Ñieän Töû SAMSUNG VINA</v>
          </cell>
          <cell r="E737" t="str">
            <v>710A.01109</v>
          </cell>
          <cell r="F737" t="str">
            <v>Coâng Thöông CN 4</v>
          </cell>
          <cell r="G737" t="str">
            <v>Hoà Chí Minh</v>
          </cell>
          <cell r="H737" t="str">
            <v>Traû tieàn mua haøng ñieän maùy</v>
          </cell>
          <cell r="I737">
            <v>26040042</v>
          </cell>
        </row>
        <row r="738">
          <cell r="A738">
            <v>8</v>
          </cell>
          <cell r="B738">
            <v>38051</v>
          </cell>
          <cell r="C738">
            <v>27</v>
          </cell>
          <cell r="D738" t="str">
            <v>Cty TNHH Quoác Teá Nagarjuna</v>
          </cell>
          <cell r="E738" t="str">
            <v>3586.1</v>
          </cell>
          <cell r="F738" t="str">
            <v>INDOVINA</v>
          </cell>
          <cell r="G738" t="str">
            <v>Hoà Chí Minh</v>
          </cell>
          <cell r="H738" t="str">
            <v>Traû tieàn mua ñöôøng</v>
          </cell>
          <cell r="I738">
            <v>62650000</v>
          </cell>
        </row>
        <row r="739">
          <cell r="A739">
            <v>9</v>
          </cell>
          <cell r="B739">
            <v>38051</v>
          </cell>
          <cell r="C739">
            <v>73</v>
          </cell>
          <cell r="D739" t="str">
            <v>Cty. TNHH SX.TM.HMP Myõ Haûo</v>
          </cell>
          <cell r="E739" t="str">
            <v>007.100.002.4148</v>
          </cell>
          <cell r="F739" t="str">
            <v>Ngoaïi Thöông</v>
          </cell>
          <cell r="G739" t="str">
            <v>Hoà Chí Minh</v>
          </cell>
          <cell r="H739" t="str">
            <v>Traû tieàn mua nöôùc röûa cheùn  (TT.BL,Hoä Phoøng)</v>
          </cell>
          <cell r="I739">
            <v>104071335</v>
          </cell>
        </row>
        <row r="740">
          <cell r="A740">
            <v>10</v>
          </cell>
          <cell r="B740">
            <v>38051</v>
          </cell>
          <cell r="C740">
            <v>19</v>
          </cell>
          <cell r="D740" t="str">
            <v>Cty LD Khí Ñoát Saøi Goøn (Elf)</v>
          </cell>
          <cell r="E740" t="str">
            <v>100014851025745</v>
          </cell>
          <cell r="F740" t="str">
            <v>Eximbank</v>
          </cell>
          <cell r="G740" t="str">
            <v>Hoà Chí Minh</v>
          </cell>
          <cell r="H740" t="str">
            <v>Traû tieàn mua gaz</v>
          </cell>
          <cell r="I740">
            <v>29947500</v>
          </cell>
        </row>
        <row r="741">
          <cell r="A741">
            <v>7</v>
          </cell>
          <cell r="B741">
            <v>38054</v>
          </cell>
          <cell r="C741">
            <v>8</v>
          </cell>
          <cell r="D741" t="str">
            <v>Cty Xi Maêng Haø Tieân II</v>
          </cell>
          <cell r="E741" t="str">
            <v>710A.00091</v>
          </cell>
          <cell r="F741" t="str">
            <v>Coâng Thöông</v>
          </cell>
          <cell r="G741" t="str">
            <v>Kieân Giang</v>
          </cell>
          <cell r="H741" t="str">
            <v>Traû tieàn mua xi maêng 250taán</v>
          </cell>
          <cell r="I741">
            <v>195112500</v>
          </cell>
        </row>
        <row r="742">
          <cell r="A742">
            <v>8</v>
          </cell>
          <cell r="B742">
            <v>38054</v>
          </cell>
          <cell r="C742">
            <v>101</v>
          </cell>
          <cell r="D742" t="str">
            <v>Cty TMKT &amp; Ñaàu Tö PETEC</v>
          </cell>
          <cell r="E742" t="str">
            <v>1003227 05 2</v>
          </cell>
          <cell r="F742" t="str">
            <v>Deutsche Bank</v>
          </cell>
          <cell r="G742" t="str">
            <v>Hoà Chí Minh</v>
          </cell>
          <cell r="H742" t="str">
            <v>Traû tieàn mua xaêng daàu (Maõ IBPS 50619012)</v>
          </cell>
          <cell r="I742">
            <v>959000000</v>
          </cell>
        </row>
        <row r="743">
          <cell r="A743">
            <v>9</v>
          </cell>
          <cell r="B743">
            <v>38054</v>
          </cell>
          <cell r="C743">
            <v>1</v>
          </cell>
          <cell r="D743" t="str">
            <v>Nhaø Maùy Thuoác Laù Saøi Goøn</v>
          </cell>
          <cell r="E743" t="str">
            <v>710A.00105</v>
          </cell>
          <cell r="F743" t="str">
            <v>Sôû Giao Dòch II CTVN</v>
          </cell>
          <cell r="G743" t="str">
            <v>Hoà Chí Minh</v>
          </cell>
          <cell r="H743" t="str">
            <v>Traû tieàn mua thuoác laù</v>
          </cell>
          <cell r="I743">
            <v>231000000</v>
          </cell>
        </row>
        <row r="744">
          <cell r="A744">
            <v>10</v>
          </cell>
          <cell r="B744">
            <v>38054</v>
          </cell>
          <cell r="C744">
            <v>36</v>
          </cell>
          <cell r="D744" t="str">
            <v>XN Xaêng Daàu Daàu Khí Vuõng Taøu</v>
          </cell>
          <cell r="E744" t="str">
            <v>710D.00343</v>
          </cell>
          <cell r="F744" t="str">
            <v>Coâng Thöông</v>
          </cell>
          <cell r="G744" t="str">
            <v>Baø Ròa-Vuõng Taøu</v>
          </cell>
          <cell r="H744" t="str">
            <v>Traû tieàn mua xaêng daàu</v>
          </cell>
          <cell r="I744">
            <v>3875000000</v>
          </cell>
        </row>
        <row r="745">
          <cell r="A745">
            <v>11</v>
          </cell>
          <cell r="B745">
            <v>38056</v>
          </cell>
          <cell r="C745">
            <v>8</v>
          </cell>
          <cell r="D745" t="str">
            <v>Cty Xi Maêng Haø Tieân II</v>
          </cell>
          <cell r="E745" t="str">
            <v>710A.00091</v>
          </cell>
          <cell r="F745" t="str">
            <v>Coâng Thöông</v>
          </cell>
          <cell r="G745" t="str">
            <v>Kieân Giang</v>
          </cell>
          <cell r="H745" t="str">
            <v>Traû tieàn mua xi maêng 350taán</v>
          </cell>
          <cell r="I745">
            <v>273157500</v>
          </cell>
        </row>
        <row r="746">
          <cell r="A746">
            <v>12</v>
          </cell>
          <cell r="B746">
            <v>38056</v>
          </cell>
          <cell r="C746">
            <v>41</v>
          </cell>
          <cell r="D746" t="str">
            <v>Cty Xi Maêng Nghi Sôn</v>
          </cell>
          <cell r="E746" t="str">
            <v>710A.02772</v>
          </cell>
          <cell r="F746" t="str">
            <v>Coâng Thöông CN 9</v>
          </cell>
          <cell r="G746" t="str">
            <v>Hoà Chí Minh</v>
          </cell>
          <cell r="H746" t="str">
            <v>Traû tieàn mua xi maêng 400taán</v>
          </cell>
          <cell r="I746">
            <v>340000000</v>
          </cell>
        </row>
        <row r="747">
          <cell r="A747">
            <v>11</v>
          </cell>
          <cell r="B747">
            <v>38056</v>
          </cell>
          <cell r="C747">
            <v>73</v>
          </cell>
          <cell r="D747" t="str">
            <v>Cty. TNHH SX.TM.HMP Myõ Haûo</v>
          </cell>
          <cell r="E747" t="str">
            <v>007.100.002.4148</v>
          </cell>
          <cell r="F747" t="str">
            <v>Ngoaïi Thöông</v>
          </cell>
          <cell r="G747" t="str">
            <v>Hoà Chí Minh</v>
          </cell>
          <cell r="H747" t="str">
            <v>Traû tieàn mua nöôùc röûa cheùn  (TT.BL)</v>
          </cell>
          <cell r="I747">
            <v>30895737</v>
          </cell>
        </row>
        <row r="748">
          <cell r="A748">
            <v>13</v>
          </cell>
          <cell r="B748">
            <v>38057</v>
          </cell>
          <cell r="C748">
            <v>5</v>
          </cell>
          <cell r="D748" t="str">
            <v>Cty TNHH TMaïi Thaønh Long</v>
          </cell>
          <cell r="E748" t="str">
            <v>710A.00817</v>
          </cell>
          <cell r="F748" t="str">
            <v>Coâng Thöong CN6</v>
          </cell>
          <cell r="G748" t="str">
            <v>Hoà Chí Minh</v>
          </cell>
          <cell r="H748" t="str">
            <v>Traû tieàn mua boät ngoït</v>
          </cell>
          <cell r="I748">
            <v>437206103</v>
          </cell>
        </row>
        <row r="749">
          <cell r="A749">
            <v>14</v>
          </cell>
          <cell r="B749">
            <v>38057</v>
          </cell>
          <cell r="C749">
            <v>14</v>
          </cell>
          <cell r="D749" t="str">
            <v>Coâng Ty Theùp Mieàn Nam</v>
          </cell>
          <cell r="E749" t="str">
            <v>710A.01611</v>
          </cell>
          <cell r="F749" t="str">
            <v>Coâng Thöông CN I</v>
          </cell>
          <cell r="G749" t="str">
            <v>Hoà Chí Minh</v>
          </cell>
          <cell r="H749" t="str">
            <v xml:space="preserve">Traû tieàn mua haøng cho CN Mieàn Taây C.Ty Theùp Mieàn Nam </v>
          </cell>
          <cell r="I749">
            <v>300000000</v>
          </cell>
        </row>
        <row r="750">
          <cell r="A750">
            <v>12</v>
          </cell>
          <cell r="B750">
            <v>38057</v>
          </cell>
          <cell r="C750">
            <v>28</v>
          </cell>
          <cell r="D750" t="str">
            <v>Chi Nhaùnh Cty CP Söõa VN Taïi Caàn Thô</v>
          </cell>
          <cell r="E750" t="str">
            <v>7301.0479K</v>
          </cell>
          <cell r="F750" t="str">
            <v>Ñaàu Tö &amp; Phaùt Trieån</v>
          </cell>
          <cell r="G750" t="str">
            <v>Caàn Thô</v>
          </cell>
          <cell r="H750" t="str">
            <v>Traû tieân mua söõa hoäp caùc loaïi</v>
          </cell>
          <cell r="I750">
            <v>385778155</v>
          </cell>
        </row>
        <row r="751">
          <cell r="A751">
            <v>13</v>
          </cell>
          <cell r="B751">
            <v>38058</v>
          </cell>
          <cell r="C751">
            <v>73</v>
          </cell>
          <cell r="D751" t="str">
            <v>Cty. TNHH SX.TM.HMP Myõ Haûo</v>
          </cell>
          <cell r="E751" t="str">
            <v>007.100.002.4148</v>
          </cell>
          <cell r="F751" t="str">
            <v>Ngoaïi Thöông</v>
          </cell>
          <cell r="G751" t="str">
            <v>Hoà Chí Minh</v>
          </cell>
          <cell r="H751" t="str">
            <v>Traû tieàn mua nöôùc röûa cheùn  (TT.CM)</v>
          </cell>
          <cell r="I751">
            <v>53499317</v>
          </cell>
        </row>
        <row r="752">
          <cell r="A752">
            <v>14</v>
          </cell>
          <cell r="B752">
            <v>38058</v>
          </cell>
          <cell r="C752">
            <v>66</v>
          </cell>
          <cell r="D752" t="str">
            <v>Cty UNI PRESIDENT</v>
          </cell>
          <cell r="E752" t="str">
            <v>30 98 208</v>
          </cell>
          <cell r="F752" t="str">
            <v>ANZ</v>
          </cell>
          <cell r="G752" t="str">
            <v>Hoà Chí Minh</v>
          </cell>
          <cell r="H752" t="str">
            <v>Traû tieàn mua mì Unif</v>
          </cell>
          <cell r="I752">
            <v>38418540</v>
          </cell>
        </row>
        <row r="753">
          <cell r="A753">
            <v>15</v>
          </cell>
          <cell r="B753">
            <v>38058</v>
          </cell>
          <cell r="C753">
            <v>93</v>
          </cell>
          <cell r="D753" t="str">
            <v>Cty Coå Phaàn Giaáy Vieãn Ñoâng</v>
          </cell>
          <cell r="E753" t="str">
            <v>710A.04479</v>
          </cell>
          <cell r="F753" t="str">
            <v>Coâng Thöông CN 12</v>
          </cell>
          <cell r="G753" t="str">
            <v>Hoà Chí Minh</v>
          </cell>
          <cell r="H753" t="str">
            <v>Traû tieàn mua giaáy Vieãn Ñoâng</v>
          </cell>
          <cell r="I753">
            <v>21766371</v>
          </cell>
        </row>
        <row r="754">
          <cell r="A754">
            <v>15</v>
          </cell>
          <cell r="B754">
            <v>38061</v>
          </cell>
          <cell r="C754">
            <v>8</v>
          </cell>
          <cell r="D754" t="str">
            <v>Cty Xi Maêng Haø Tieân II</v>
          </cell>
          <cell r="E754" t="str">
            <v>710A.00091</v>
          </cell>
          <cell r="F754" t="str">
            <v>Coâng Thöông</v>
          </cell>
          <cell r="G754" t="str">
            <v>Kieân Giang</v>
          </cell>
          <cell r="H754" t="str">
            <v>Traû tieàn mua xi maêng 150taán</v>
          </cell>
          <cell r="I754">
            <v>118296350</v>
          </cell>
        </row>
        <row r="755">
          <cell r="A755">
            <v>16</v>
          </cell>
          <cell r="B755">
            <v>38062</v>
          </cell>
          <cell r="C755">
            <v>98</v>
          </cell>
          <cell r="D755" t="str">
            <v>CTy Lieân Doanh Xi Maêng Haø Tieân II-Caàn Thô</v>
          </cell>
          <cell r="E755" t="str">
            <v>710A.56157</v>
          </cell>
          <cell r="F755" t="str">
            <v>Coâng Thöông</v>
          </cell>
          <cell r="G755" t="str">
            <v>Caàn Thô</v>
          </cell>
          <cell r="H755" t="str">
            <v xml:space="preserve">Traû tieàn mua xi maêng </v>
          </cell>
          <cell r="I755">
            <v>347560000</v>
          </cell>
        </row>
        <row r="756">
          <cell r="A756">
            <v>16</v>
          </cell>
          <cell r="B756">
            <v>38062</v>
          </cell>
          <cell r="C756">
            <v>28</v>
          </cell>
          <cell r="D756" t="str">
            <v>Chi Nhaùnh Cty CP Söõa VN Taïi Caàn Thô</v>
          </cell>
          <cell r="E756" t="str">
            <v>7301.0479K</v>
          </cell>
          <cell r="F756" t="str">
            <v>Ñaàu Tö &amp; Phaùt Trieån</v>
          </cell>
          <cell r="G756" t="str">
            <v>Caàn Thô</v>
          </cell>
          <cell r="H756" t="str">
            <v>Traû tieân mua söõa hoäp caùc loaïi</v>
          </cell>
          <cell r="I756">
            <v>350000000</v>
          </cell>
        </row>
        <row r="757">
          <cell r="A757">
            <v>17</v>
          </cell>
          <cell r="B757">
            <v>38062</v>
          </cell>
          <cell r="C757">
            <v>31</v>
          </cell>
          <cell r="D757" t="str">
            <v>Cty Daàu Aên Golden Hope - Nhaø Beø</v>
          </cell>
          <cell r="E757" t="str">
            <v>710A.06902</v>
          </cell>
          <cell r="F757" t="str">
            <v>Sôû Giao Dòch II CTVN</v>
          </cell>
          <cell r="G757" t="str">
            <v>Hoà Chí Minh</v>
          </cell>
          <cell r="H757" t="str">
            <v>Traû tieàn mua daàu xa: 36.323.100ñù+daàu chai(TT.BL: 82.425.839ñ)</v>
          </cell>
          <cell r="I757">
            <v>118748939</v>
          </cell>
        </row>
        <row r="758">
          <cell r="A758">
            <v>18</v>
          </cell>
          <cell r="B758">
            <v>38062</v>
          </cell>
          <cell r="C758">
            <v>25</v>
          </cell>
          <cell r="D758" t="str">
            <v xml:space="preserve"> Thu Baûo Hieåm Xaõ Hoäi Tænh Baïc Lieâu</v>
          </cell>
          <cell r="E758" t="str">
            <v>421401.12</v>
          </cell>
          <cell r="F758" t="str">
            <v>NN &amp; P/T N/Thoân</v>
          </cell>
          <cell r="G758" t="str">
            <v>Baïc Lieâu</v>
          </cell>
          <cell r="H758" t="str">
            <v xml:space="preserve">Noäp BHXH thaùng 3/2004 </v>
          </cell>
          <cell r="I758">
            <v>24446884</v>
          </cell>
        </row>
        <row r="759">
          <cell r="A759">
            <v>17</v>
          </cell>
          <cell r="B759">
            <v>38062</v>
          </cell>
          <cell r="C759">
            <v>36</v>
          </cell>
          <cell r="D759" t="str">
            <v>XN Xaêng Daàu Daàu Khí Vuõng Taøu</v>
          </cell>
          <cell r="E759" t="str">
            <v>710D.00343</v>
          </cell>
          <cell r="F759" t="str">
            <v>Coâng Thöông</v>
          </cell>
          <cell r="G759" t="str">
            <v>Baø Ròa-Vuõng Taøu</v>
          </cell>
          <cell r="H759" t="str">
            <v>Traû tieàn mua xaêng daàu</v>
          </cell>
          <cell r="I759">
            <v>2245000000</v>
          </cell>
        </row>
        <row r="760">
          <cell r="A760">
            <v>18</v>
          </cell>
          <cell r="B760">
            <v>38062</v>
          </cell>
          <cell r="C760">
            <v>8</v>
          </cell>
          <cell r="D760" t="str">
            <v>Cty Xi Maêng Haø Tieân II</v>
          </cell>
          <cell r="E760" t="str">
            <v>710A.00091</v>
          </cell>
          <cell r="F760" t="str">
            <v>Coâng Thöông</v>
          </cell>
          <cell r="G760" t="str">
            <v>Kieân Giang</v>
          </cell>
          <cell r="H760" t="str">
            <v>Traû tieàn mua xi maêng 150taán</v>
          </cell>
          <cell r="I760">
            <v>117067500</v>
          </cell>
        </row>
        <row r="761">
          <cell r="A761">
            <v>19</v>
          </cell>
          <cell r="B761">
            <v>38047</v>
          </cell>
          <cell r="C761">
            <v>73</v>
          </cell>
          <cell r="D761" t="str">
            <v>Cty. TNHH SX.TM.HMP Myõ Haûo</v>
          </cell>
          <cell r="E761" t="str">
            <v>007.100.002.4148</v>
          </cell>
          <cell r="F761" t="str">
            <v>Ngoaïi Thöông</v>
          </cell>
          <cell r="G761" t="str">
            <v>Hoà Chí Minh</v>
          </cell>
          <cell r="H761" t="str">
            <v>Traû tieàn mua nöôùc röûa cheùn  (TT.BL)</v>
          </cell>
          <cell r="I761">
            <v>47398375</v>
          </cell>
        </row>
        <row r="762">
          <cell r="A762">
            <v>20</v>
          </cell>
          <cell r="B762">
            <v>38063</v>
          </cell>
          <cell r="C762">
            <v>27</v>
          </cell>
          <cell r="D762" t="str">
            <v>Cty TNHH Quoác Teá Nagarjuna</v>
          </cell>
          <cell r="E762" t="str">
            <v>3586.1</v>
          </cell>
          <cell r="F762" t="str">
            <v>INDOVINA</v>
          </cell>
          <cell r="G762" t="str">
            <v>Hoà Chí Minh</v>
          </cell>
          <cell r="H762" t="str">
            <v>Traû tieàn mua ñöôøng</v>
          </cell>
          <cell r="I762">
            <v>102375000</v>
          </cell>
        </row>
        <row r="763">
          <cell r="A763">
            <v>21</v>
          </cell>
          <cell r="B763">
            <v>38063</v>
          </cell>
          <cell r="C763">
            <v>31</v>
          </cell>
          <cell r="D763" t="str">
            <v>Cty Daàu Aên Golden Hope - Nhaø Beø</v>
          </cell>
          <cell r="E763" t="str">
            <v>710A.06902</v>
          </cell>
          <cell r="F763" t="str">
            <v>Sôû Giao Dòch II CTVN</v>
          </cell>
          <cell r="G763" t="str">
            <v>Hoà Chí Minh</v>
          </cell>
          <cell r="H763" t="str">
            <v>Traû tieàn mua daàu Marvela(TT.BL)</v>
          </cell>
          <cell r="I763">
            <v>65206944</v>
          </cell>
        </row>
        <row r="764">
          <cell r="A764">
            <v>22</v>
          </cell>
          <cell r="B764">
            <v>38063</v>
          </cell>
          <cell r="C764">
            <v>44</v>
          </cell>
          <cell r="D764" t="str">
            <v>CTy Ñieän Baùo Ñieän Thoaïi Baïc Lieâu</v>
          </cell>
          <cell r="E764" t="str">
            <v>710A.00074</v>
          </cell>
          <cell r="F764" t="str">
            <v xml:space="preserve">Coâng Thöông </v>
          </cell>
          <cell r="G764" t="str">
            <v>Baïc Lieâu</v>
          </cell>
          <cell r="H764" t="str">
            <v>Traû tieàn ñieän thoaïi thaùng 02/2004</v>
          </cell>
          <cell r="I764">
            <v>10499291</v>
          </cell>
        </row>
        <row r="765">
          <cell r="A765">
            <v>19</v>
          </cell>
          <cell r="B765">
            <v>38064</v>
          </cell>
          <cell r="C765">
            <v>5</v>
          </cell>
          <cell r="D765" t="str">
            <v>Cty TNHH TMaïi Thaønh Long</v>
          </cell>
          <cell r="E765" t="str">
            <v>710A.00817</v>
          </cell>
          <cell r="F765" t="str">
            <v>Coâng Thöong CN6</v>
          </cell>
          <cell r="G765" t="str">
            <v>Hoà Chí Minh</v>
          </cell>
          <cell r="H765" t="str">
            <v>Traû tieàn mua boät ngoït</v>
          </cell>
          <cell r="I765">
            <v>149977234</v>
          </cell>
        </row>
        <row r="766">
          <cell r="A766">
            <v>20</v>
          </cell>
          <cell r="B766">
            <v>38064</v>
          </cell>
          <cell r="C766">
            <v>9</v>
          </cell>
          <cell r="D766" t="str">
            <v>Castrol Vieät Nam Ltd</v>
          </cell>
          <cell r="E766" t="str">
            <v>007.1.00.002804.1</v>
          </cell>
          <cell r="F766" t="str">
            <v>Ngoaïi Thöông</v>
          </cell>
          <cell r="G766" t="str">
            <v>Hoà Chí Minh</v>
          </cell>
          <cell r="H766" t="str">
            <v>Traû tieàn mua nhôùt</v>
          </cell>
          <cell r="I766">
            <v>129500229</v>
          </cell>
        </row>
        <row r="767">
          <cell r="A767">
            <v>21</v>
          </cell>
          <cell r="B767">
            <v>38065</v>
          </cell>
          <cell r="C767">
            <v>36</v>
          </cell>
          <cell r="D767" t="str">
            <v>XN Xaêng Daàu Daàu Khí Vuõng Taøu</v>
          </cell>
          <cell r="E767" t="str">
            <v>710D.00343</v>
          </cell>
          <cell r="F767" t="str">
            <v>Coâng Thöông</v>
          </cell>
          <cell r="G767" t="str">
            <v>Baø Ròa-Vuõng Taøu</v>
          </cell>
          <cell r="H767" t="str">
            <v>Traû tieàn mua xaêng daàu</v>
          </cell>
          <cell r="I767">
            <v>3875000000</v>
          </cell>
        </row>
        <row r="768">
          <cell r="A768">
            <v>22</v>
          </cell>
          <cell r="B768">
            <v>38065</v>
          </cell>
          <cell r="C768">
            <v>28</v>
          </cell>
          <cell r="D768" t="str">
            <v>Chi Nhaùnh Cty CP Söõa VN Taïi Caàn Thô</v>
          </cell>
          <cell r="E768" t="str">
            <v>7301.0479K</v>
          </cell>
          <cell r="F768" t="str">
            <v>Ñaàu Tö &amp; Phaùt Trieån</v>
          </cell>
          <cell r="G768" t="str">
            <v>Caàn Thô</v>
          </cell>
          <cell r="H768" t="str">
            <v>Traû tieân mua söõa hoäp caùc loaïi</v>
          </cell>
          <cell r="I768">
            <v>210000000</v>
          </cell>
        </row>
        <row r="769">
          <cell r="A769">
            <v>23</v>
          </cell>
          <cell r="B769">
            <v>38065</v>
          </cell>
          <cell r="C769">
            <v>99</v>
          </cell>
          <cell r="D769" t="str">
            <v xml:space="preserve">Löu Thò Myõ Phöôïng (CTyTNHH Taân Thaùi Thònh) </v>
          </cell>
          <cell r="E769" t="str">
            <v>2656329</v>
          </cell>
          <cell r="F769" t="str">
            <v>AÙ Chaâu</v>
          </cell>
          <cell r="G769" t="str">
            <v>Hoà Chí Minh</v>
          </cell>
          <cell r="H769" t="str">
            <v>Traû tieàn mua nöôùc bí ñao</v>
          </cell>
          <cell r="I769">
            <v>17096541</v>
          </cell>
        </row>
        <row r="770">
          <cell r="A770">
            <v>22</v>
          </cell>
          <cell r="B770">
            <v>38065</v>
          </cell>
          <cell r="C770">
            <v>8</v>
          </cell>
          <cell r="D770" t="str">
            <v>Cty Xi Maêng Haø Tieân II</v>
          </cell>
          <cell r="E770" t="str">
            <v>710A.00091</v>
          </cell>
          <cell r="F770" t="str">
            <v>Coâng Thöông</v>
          </cell>
          <cell r="G770" t="str">
            <v>Kieân Giang</v>
          </cell>
          <cell r="H770" t="str">
            <v>Traû tieàn mua xi maêng 150taán</v>
          </cell>
          <cell r="I770">
            <v>118068200</v>
          </cell>
        </row>
        <row r="771">
          <cell r="A771">
            <v>23</v>
          </cell>
          <cell r="B771">
            <v>38068</v>
          </cell>
          <cell r="C771">
            <v>8</v>
          </cell>
          <cell r="D771" t="str">
            <v>Cty Xi Maêng Haø Tieân II</v>
          </cell>
          <cell r="E771" t="str">
            <v>710A.00091</v>
          </cell>
          <cell r="F771" t="str">
            <v>Coâng Thöông</v>
          </cell>
          <cell r="G771" t="str">
            <v>Kieân Giang</v>
          </cell>
          <cell r="H771" t="str">
            <v>Traû tieàn mua xi maêng 150taán</v>
          </cell>
          <cell r="I771">
            <v>118552500</v>
          </cell>
        </row>
        <row r="772">
          <cell r="A772">
            <v>24</v>
          </cell>
          <cell r="B772">
            <v>38068</v>
          </cell>
          <cell r="C772">
            <v>3</v>
          </cell>
          <cell r="D772" t="str">
            <v>Cty Coå Phaàn Boät Giaët Lix</v>
          </cell>
          <cell r="E772" t="str">
            <v>710A.01440</v>
          </cell>
          <cell r="F772" t="str">
            <v>Coâng Thöông CN 14</v>
          </cell>
          <cell r="G772" t="str">
            <v>Hoà Chí Minh</v>
          </cell>
          <cell r="H772" t="str">
            <v>Traû tieàn boät giaët</v>
          </cell>
          <cell r="I772">
            <v>210000000</v>
          </cell>
        </row>
        <row r="773">
          <cell r="A773">
            <v>24</v>
          </cell>
          <cell r="B773">
            <v>38068</v>
          </cell>
          <cell r="C773">
            <v>28</v>
          </cell>
          <cell r="D773" t="str">
            <v>Chi Nhaùnh Cty CP Söõa VN Taïi Caàn Thô</v>
          </cell>
          <cell r="E773" t="str">
            <v>7301.0479K</v>
          </cell>
          <cell r="F773" t="str">
            <v>Ñaàu Tö &amp; Phaùt Trieån</v>
          </cell>
          <cell r="G773" t="str">
            <v>Caàn Thô</v>
          </cell>
          <cell r="H773" t="str">
            <v>Traû tieân mua söõa hoäp caùc loaïi</v>
          </cell>
          <cell r="I773">
            <v>310000000</v>
          </cell>
        </row>
        <row r="774">
          <cell r="A774">
            <v>25</v>
          </cell>
          <cell r="B774">
            <v>38068</v>
          </cell>
          <cell r="C774">
            <v>99</v>
          </cell>
          <cell r="D774" t="str">
            <v xml:space="preserve">Löu Thò Myõ Phöôïng (CTyTNHH Taân Thaùi Thònh) </v>
          </cell>
          <cell r="E774" t="str">
            <v>2656329</v>
          </cell>
          <cell r="F774" t="str">
            <v>AÙ Chaâu</v>
          </cell>
          <cell r="G774" t="str">
            <v>Hoà Chí Minh</v>
          </cell>
          <cell r="H774" t="str">
            <v>Traû tieàn mua nöôùc bí ñao</v>
          </cell>
          <cell r="I774">
            <v>7071818</v>
          </cell>
        </row>
        <row r="775">
          <cell r="A775">
            <v>26</v>
          </cell>
          <cell r="B775">
            <v>38068</v>
          </cell>
          <cell r="C775">
            <v>31</v>
          </cell>
          <cell r="D775" t="str">
            <v>Cty Daàu Aên Golden Hope - Nhaø Beø</v>
          </cell>
          <cell r="E775" t="str">
            <v>710A.06902</v>
          </cell>
          <cell r="F775" t="str">
            <v>Sôû Giao Dòch II CTVN</v>
          </cell>
          <cell r="G775" t="str">
            <v>Hoà Chí Minh</v>
          </cell>
          <cell r="H775" t="str">
            <v>Traû tieàn mua daàu Marvela(TT.CM)</v>
          </cell>
          <cell r="I775">
            <v>82978588</v>
          </cell>
        </row>
        <row r="776">
          <cell r="A776">
            <v>27</v>
          </cell>
          <cell r="B776">
            <v>38068</v>
          </cell>
          <cell r="C776">
            <v>73</v>
          </cell>
          <cell r="D776" t="str">
            <v>Cty. TNHH SX.TM.HMP Myõ Haûo</v>
          </cell>
          <cell r="E776" t="str">
            <v>007.100.002.4148</v>
          </cell>
          <cell r="F776" t="str">
            <v>Ngoaïi Thöông</v>
          </cell>
          <cell r="G776" t="str">
            <v>Hoà Chí Minh</v>
          </cell>
          <cell r="H776" t="str">
            <v>Traû tieàn mua nöôùc röûa cheùn  (TT.CM)</v>
          </cell>
          <cell r="I776">
            <v>56169418</v>
          </cell>
        </row>
        <row r="777">
          <cell r="A777">
            <v>25</v>
          </cell>
          <cell r="B777">
            <v>38068</v>
          </cell>
          <cell r="C777">
            <v>36</v>
          </cell>
          <cell r="D777" t="str">
            <v>XN Xaêng Daàu Daàu Khí Vuõng Taøu</v>
          </cell>
          <cell r="E777" t="str">
            <v>710D.00343</v>
          </cell>
          <cell r="F777" t="str">
            <v>Coâng Thöông</v>
          </cell>
          <cell r="G777" t="str">
            <v>Baø Ròa-Vuõng Taøu</v>
          </cell>
          <cell r="H777" t="str">
            <v>Traû tieàn mua xaêng daàu</v>
          </cell>
          <cell r="I777">
            <v>3992000000</v>
          </cell>
        </row>
        <row r="778">
          <cell r="A778">
            <v>24</v>
          </cell>
          <cell r="B778">
            <v>38068</v>
          </cell>
          <cell r="C778">
            <v>3</v>
          </cell>
          <cell r="D778" t="str">
            <v>Cty Coå Phaàn Boät Giaët Lix</v>
          </cell>
          <cell r="E778" t="str">
            <v>710A.01440</v>
          </cell>
          <cell r="F778" t="str">
            <v>Coâng Thöông CN 14</v>
          </cell>
          <cell r="G778" t="str">
            <v>Hoà Chí Minh</v>
          </cell>
          <cell r="H778" t="str">
            <v>Traû tieàn boät giaët</v>
          </cell>
          <cell r="I778">
            <v>210000000</v>
          </cell>
        </row>
        <row r="779">
          <cell r="A779">
            <v>26</v>
          </cell>
          <cell r="B779">
            <v>38068</v>
          </cell>
          <cell r="C779">
            <v>1</v>
          </cell>
          <cell r="D779" t="str">
            <v>Nhaø Maùy Thuoác Laù Saøi Goøn</v>
          </cell>
          <cell r="E779" t="str">
            <v>710A.00105</v>
          </cell>
          <cell r="F779" t="str">
            <v>Sôû Giao Dòch II CTVN</v>
          </cell>
          <cell r="G779" t="str">
            <v>Hoà Chí Minh</v>
          </cell>
          <cell r="H779" t="str">
            <v>Traû tieàn mua thuoác laù</v>
          </cell>
          <cell r="I779">
            <v>253682000</v>
          </cell>
        </row>
        <row r="780">
          <cell r="A780">
            <v>27</v>
          </cell>
          <cell r="B780">
            <v>38068</v>
          </cell>
          <cell r="C780">
            <v>14</v>
          </cell>
          <cell r="D780" t="str">
            <v>Coâng Ty Theùp Mieàn Nam</v>
          </cell>
          <cell r="E780" t="str">
            <v>710A.01611</v>
          </cell>
          <cell r="F780" t="str">
            <v>Coâng Thöông CN I</v>
          </cell>
          <cell r="G780" t="str">
            <v>Hoà Chí Minh</v>
          </cell>
          <cell r="H780" t="str">
            <v xml:space="preserve">Traû tieàn mua haøng cho CN Mieàn Taây C.Ty Theùp Mieàn Nam </v>
          </cell>
          <cell r="I780">
            <v>300000000</v>
          </cell>
        </row>
        <row r="781">
          <cell r="A781">
            <v>28</v>
          </cell>
          <cell r="B781">
            <v>38069</v>
          </cell>
          <cell r="C781">
            <v>5</v>
          </cell>
          <cell r="D781" t="str">
            <v>Cty TNHH TMaïi Thaønh Long</v>
          </cell>
          <cell r="E781" t="str">
            <v>710A.00817</v>
          </cell>
          <cell r="F781" t="str">
            <v>Coâng Thöong CN6</v>
          </cell>
          <cell r="G781" t="str">
            <v>Hoà Chí Minh</v>
          </cell>
          <cell r="H781" t="str">
            <v>Traû tieàn mua boät ngoït</v>
          </cell>
          <cell r="I781">
            <v>100467263</v>
          </cell>
        </row>
        <row r="782">
          <cell r="A782">
            <v>29</v>
          </cell>
          <cell r="B782">
            <v>38069</v>
          </cell>
          <cell r="C782">
            <v>105</v>
          </cell>
          <cell r="D782" t="str">
            <v>XN Kinh Doanh Thöông Maïi-CTy Kho Vaän Mieàn Nam</v>
          </cell>
          <cell r="E782" t="str">
            <v>710A.00036</v>
          </cell>
          <cell r="F782" t="str">
            <v>Coâng Thöông CN 4</v>
          </cell>
          <cell r="G782" t="str">
            <v>Hoà Chí Minh</v>
          </cell>
          <cell r="H782" t="str">
            <v xml:space="preserve">Traû tieàn mua nhôùt </v>
          </cell>
          <cell r="I782">
            <v>92700000</v>
          </cell>
        </row>
        <row r="783">
          <cell r="A783">
            <v>28</v>
          </cell>
          <cell r="B783">
            <v>38069</v>
          </cell>
          <cell r="C783">
            <v>5</v>
          </cell>
          <cell r="D783" t="str">
            <v>Cty TNHH TMaïi Thaønh Long</v>
          </cell>
          <cell r="E783" t="str">
            <v>710A.00817</v>
          </cell>
          <cell r="F783" t="str">
            <v>Coâng Thöong CN6</v>
          </cell>
          <cell r="G783" t="str">
            <v>Hoà Chí Minh</v>
          </cell>
          <cell r="H783" t="str">
            <v>Traû tieàn mua boät ngoït</v>
          </cell>
          <cell r="I783">
            <v>100467263</v>
          </cell>
        </row>
        <row r="784">
          <cell r="A784">
            <v>28</v>
          </cell>
          <cell r="B784">
            <v>38070</v>
          </cell>
          <cell r="C784">
            <v>106</v>
          </cell>
          <cell r="D784" t="str">
            <v>CTy Phaàn meàm vaø Truyeàn thoâng  VASC</v>
          </cell>
          <cell r="E784" t="str">
            <v>10201 00000 31808</v>
          </cell>
          <cell r="F784" t="str">
            <v>Sôû Giao Dòch I CTVN</v>
          </cell>
          <cell r="G784" t="str">
            <v>Haø Noäi</v>
          </cell>
          <cell r="H784" t="str">
            <v>Traûtieàn phí dòch vuï Vietlaw-teân truy caäp baotranquan</v>
          </cell>
          <cell r="I784">
            <v>376200</v>
          </cell>
        </row>
        <row r="785">
          <cell r="A785">
            <v>29</v>
          </cell>
          <cell r="B785">
            <v>38070</v>
          </cell>
          <cell r="C785">
            <v>28</v>
          </cell>
          <cell r="D785" t="str">
            <v>Chi Nhaùnh Cty CP Söõa VN Taïi Caàn Thô</v>
          </cell>
          <cell r="E785" t="str">
            <v>7301.0479K</v>
          </cell>
          <cell r="F785" t="str">
            <v>Ñaàu Tö &amp; Phaùt Trieån</v>
          </cell>
          <cell r="G785" t="str">
            <v>Caàn Thô</v>
          </cell>
          <cell r="H785" t="str">
            <v>Traû tieân mua söõa hoäp caùc loaïi</v>
          </cell>
          <cell r="I785">
            <v>650000000</v>
          </cell>
        </row>
        <row r="786">
          <cell r="A786">
            <v>30</v>
          </cell>
          <cell r="B786">
            <v>38070</v>
          </cell>
          <cell r="C786">
            <v>9</v>
          </cell>
          <cell r="D786" t="str">
            <v>Castrol Vieät Nam Ltd</v>
          </cell>
          <cell r="E786" t="str">
            <v>007.1.00.002804.1</v>
          </cell>
          <cell r="F786" t="str">
            <v>Ngoaïi Thöông</v>
          </cell>
          <cell r="G786" t="str">
            <v>Hoà Chí Minh</v>
          </cell>
          <cell r="H786" t="str">
            <v>Traû tieàn mua nhôùt Castrol</v>
          </cell>
          <cell r="I786">
            <v>197835059</v>
          </cell>
        </row>
        <row r="787">
          <cell r="A787">
            <v>30</v>
          </cell>
          <cell r="B787">
            <v>38071</v>
          </cell>
          <cell r="C787">
            <v>21</v>
          </cell>
          <cell r="D787" t="str">
            <v>Cty Coå Phaàn Vaät Tö  Haäu Giang</v>
          </cell>
          <cell r="E787" t="str">
            <v>710A.00040</v>
          </cell>
          <cell r="F787" t="str">
            <v>Coâng Thöông</v>
          </cell>
          <cell r="G787" t="str">
            <v>Caàn Thô</v>
          </cell>
          <cell r="H787" t="str">
            <v>Traû tieàn mua gaz</v>
          </cell>
          <cell r="I787">
            <v>49423001</v>
          </cell>
        </row>
        <row r="788">
          <cell r="A788">
            <v>31</v>
          </cell>
          <cell r="B788">
            <v>38072</v>
          </cell>
          <cell r="C788">
            <v>73</v>
          </cell>
          <cell r="D788" t="str">
            <v>Cty. TNHH SX.TM.HMP Myõ Haûo</v>
          </cell>
          <cell r="E788" t="str">
            <v>007.100.002.4148</v>
          </cell>
          <cell r="F788" t="str">
            <v>Ngoaïi Thöông</v>
          </cell>
          <cell r="G788" t="str">
            <v>Hoà Chí Minh</v>
          </cell>
          <cell r="H788" t="str">
            <v>Traû tieàn mua nöôùc röûa cheùn  (TT.BL)</v>
          </cell>
          <cell r="I788">
            <v>40821017</v>
          </cell>
        </row>
        <row r="789">
          <cell r="A789">
            <v>32</v>
          </cell>
          <cell r="B789">
            <v>38072</v>
          </cell>
          <cell r="C789">
            <v>66</v>
          </cell>
          <cell r="D789" t="str">
            <v>Cty UNI PRESIDENT</v>
          </cell>
          <cell r="E789" t="str">
            <v>30 98 208</v>
          </cell>
          <cell r="F789" t="str">
            <v>ANZ</v>
          </cell>
          <cell r="G789" t="str">
            <v>Hoà Chí Minh</v>
          </cell>
          <cell r="H789" t="str">
            <v>Traû tieàn mua mì Unif</v>
          </cell>
          <cell r="I789">
            <v>38418513</v>
          </cell>
        </row>
        <row r="790">
          <cell r="A790">
            <v>31</v>
          </cell>
          <cell r="B790">
            <v>38072</v>
          </cell>
          <cell r="C790">
            <v>5</v>
          </cell>
          <cell r="D790" t="str">
            <v>Cty TNHH TMaïi Thaønh Long</v>
          </cell>
          <cell r="E790" t="str">
            <v>710A.00817</v>
          </cell>
          <cell r="F790" t="str">
            <v>Coâng Thöong CN6</v>
          </cell>
          <cell r="G790" t="str">
            <v>Hoà Chí Minh</v>
          </cell>
          <cell r="H790" t="str">
            <v>Traû tieàn mua boät ngoït</v>
          </cell>
          <cell r="I790">
            <v>188894906</v>
          </cell>
        </row>
        <row r="791">
          <cell r="A791">
            <v>32</v>
          </cell>
          <cell r="B791">
            <v>38072</v>
          </cell>
          <cell r="C791">
            <v>22</v>
          </cell>
          <cell r="D791" t="str">
            <v>Cty Deät Long An</v>
          </cell>
          <cell r="E791" t="str">
            <v>710A.10001</v>
          </cell>
          <cell r="F791" t="str">
            <v>Coâng Thöông</v>
          </cell>
          <cell r="G791" t="str">
            <v>Long An</v>
          </cell>
          <cell r="H791" t="str">
            <v>Haøng deät Long An</v>
          </cell>
          <cell r="I791">
            <v>9413270</v>
          </cell>
        </row>
        <row r="792">
          <cell r="A792">
            <v>33</v>
          </cell>
          <cell r="B792">
            <v>38072</v>
          </cell>
          <cell r="C792">
            <v>8</v>
          </cell>
          <cell r="D792" t="str">
            <v>Cty Xi Maêng Haø Tieân II</v>
          </cell>
          <cell r="E792" t="str">
            <v>710A.00091</v>
          </cell>
          <cell r="F792" t="str">
            <v>Coâng Thöông</v>
          </cell>
          <cell r="G792" t="str">
            <v>Kieân Giang</v>
          </cell>
          <cell r="H792" t="str">
            <v>Traû tieàn mua xi maêng 150taán</v>
          </cell>
          <cell r="I792">
            <v>118552500</v>
          </cell>
        </row>
        <row r="793">
          <cell r="A793">
            <v>34</v>
          </cell>
          <cell r="B793">
            <v>38075</v>
          </cell>
          <cell r="C793">
            <v>8</v>
          </cell>
          <cell r="D793" t="str">
            <v>Cty Xi Maêng Haø Tieân II</v>
          </cell>
          <cell r="E793" t="str">
            <v>710A.00091</v>
          </cell>
          <cell r="F793" t="str">
            <v>Coâng Thöông</v>
          </cell>
          <cell r="G793" t="str">
            <v>Kieân Giang</v>
          </cell>
          <cell r="H793" t="str">
            <v>Traû tieàn mua xi maêng 150taán</v>
          </cell>
          <cell r="I793">
            <v>112269700</v>
          </cell>
        </row>
        <row r="794">
          <cell r="A794">
            <v>35</v>
          </cell>
          <cell r="B794">
            <v>38075</v>
          </cell>
          <cell r="C794">
            <v>7</v>
          </cell>
          <cell r="D794" t="str">
            <v>Xí Nghieäp Colusa-Miliket</v>
          </cell>
          <cell r="E794" t="str">
            <v>314.100.00000052</v>
          </cell>
          <cell r="F794" t="str">
            <v>Ñaàu Tö &amp; Phaùt Trieån CN Thuû Ñöùc</v>
          </cell>
          <cell r="G794" t="str">
            <v>Hoà Chí Minh</v>
          </cell>
          <cell r="H794" t="str">
            <v>Traû tieàn mì Colusa</v>
          </cell>
          <cell r="I794">
            <v>113554883</v>
          </cell>
        </row>
        <row r="795">
          <cell r="A795">
            <v>35</v>
          </cell>
          <cell r="B795">
            <v>38075</v>
          </cell>
          <cell r="C795">
            <v>93</v>
          </cell>
          <cell r="D795" t="str">
            <v>Cty Coå Phaàn Giaáy Vieãn Ñoâng</v>
          </cell>
          <cell r="E795" t="str">
            <v>710A.04479</v>
          </cell>
          <cell r="F795" t="str">
            <v>Coâng Thöông CN 12</v>
          </cell>
          <cell r="G795" t="str">
            <v>Hoà Chí Minh</v>
          </cell>
          <cell r="H795" t="str">
            <v>Traû tieàn mua giaáy Vieãn Ñoâng</v>
          </cell>
          <cell r="I795">
            <v>22631120</v>
          </cell>
        </row>
        <row r="796">
          <cell r="A796">
            <v>32</v>
          </cell>
          <cell r="B796">
            <v>38075</v>
          </cell>
          <cell r="C796">
            <v>31</v>
          </cell>
          <cell r="D796" t="str">
            <v>Cty Daàu Aên Golden Hope - Nhaø Beø</v>
          </cell>
          <cell r="E796" t="str">
            <v>710A.06902</v>
          </cell>
          <cell r="F796" t="str">
            <v>Sôû Giao Dòch II CTVN</v>
          </cell>
          <cell r="G796" t="str">
            <v>Hoà Chí Minh</v>
          </cell>
          <cell r="H796" t="str">
            <v>Traû tieàn mua daàu Marvela(TT.CM)</v>
          </cell>
          <cell r="I796">
            <v>93013844</v>
          </cell>
        </row>
        <row r="797">
          <cell r="A797">
            <v>33</v>
          </cell>
          <cell r="B797">
            <v>38076</v>
          </cell>
          <cell r="C797">
            <v>28</v>
          </cell>
          <cell r="D797" t="str">
            <v>Chi Nhaùnh Cty CP Söõa VN Taïi Caàn Thô</v>
          </cell>
          <cell r="E797" t="str">
            <v>7301.0479K</v>
          </cell>
          <cell r="F797" t="str">
            <v>Ñaàu Tö &amp; Phaùt Trieån</v>
          </cell>
          <cell r="G797" t="str">
            <v>Caàn Thô</v>
          </cell>
          <cell r="H797" t="str">
            <v>Traû tieân mua söõa hoäp caùc loaïi</v>
          </cell>
          <cell r="I797">
            <v>220000000</v>
          </cell>
        </row>
        <row r="798">
          <cell r="A798">
            <v>34</v>
          </cell>
          <cell r="B798">
            <v>38076</v>
          </cell>
          <cell r="C798">
            <v>90</v>
          </cell>
          <cell r="D798" t="str">
            <v>CN CTy. CP Ñöôøng Bieân Hoøa taïi Caàn Thô</v>
          </cell>
          <cell r="E798" t="str">
            <v>710A.80253</v>
          </cell>
          <cell r="F798" t="str">
            <v>Coâng Thöông</v>
          </cell>
          <cell r="G798" t="str">
            <v>Caàn Thô</v>
          </cell>
          <cell r="H798" t="str">
            <v>Traû tieàn mua ñöôøng BH</v>
          </cell>
          <cell r="I798">
            <v>35674931</v>
          </cell>
        </row>
        <row r="799">
          <cell r="A799">
            <v>35</v>
          </cell>
          <cell r="B799">
            <v>38076</v>
          </cell>
          <cell r="C799">
            <v>27</v>
          </cell>
          <cell r="D799" t="str">
            <v>Cty TNHH Quoác Teá Nagarjuna</v>
          </cell>
          <cell r="E799" t="str">
            <v>3586.1</v>
          </cell>
          <cell r="F799" t="str">
            <v>INDOVINA</v>
          </cell>
          <cell r="G799" t="str">
            <v>Hoà Chí Minh</v>
          </cell>
          <cell r="H799" t="str">
            <v>Traû tieàn mua ñöôøng</v>
          </cell>
          <cell r="I799">
            <v>37450000</v>
          </cell>
        </row>
        <row r="800">
          <cell r="A800">
            <v>36</v>
          </cell>
          <cell r="B800">
            <v>38076</v>
          </cell>
          <cell r="C800">
            <v>36</v>
          </cell>
          <cell r="D800" t="str">
            <v>XN Xaêng Daàu Daàu Khí Vuõng Taøu</v>
          </cell>
          <cell r="E800" t="str">
            <v>710D.00343</v>
          </cell>
          <cell r="F800" t="str">
            <v>Coâng Thöông</v>
          </cell>
          <cell r="G800" t="str">
            <v>Baø Ròa-Vuõng Taøu</v>
          </cell>
          <cell r="H800" t="str">
            <v>Traû tieàn mua xaêng daàu</v>
          </cell>
          <cell r="I800">
            <v>5543000000</v>
          </cell>
        </row>
        <row r="801">
          <cell r="A801">
            <v>37</v>
          </cell>
          <cell r="B801">
            <v>38077</v>
          </cell>
          <cell r="C801">
            <v>41</v>
          </cell>
          <cell r="D801" t="str">
            <v>Cty Xi Maêng Nghi Sôn</v>
          </cell>
          <cell r="E801" t="str">
            <v>710A.02772</v>
          </cell>
          <cell r="F801" t="str">
            <v>Coâng Thöông CN 9</v>
          </cell>
          <cell r="G801" t="str">
            <v>Hoà Chí Minh</v>
          </cell>
          <cell r="H801" t="str">
            <v>Traû tieàn mua xi maêng 400taán</v>
          </cell>
          <cell r="I801">
            <v>340000000</v>
          </cell>
        </row>
        <row r="802">
          <cell r="A802">
            <v>38</v>
          </cell>
          <cell r="B802">
            <v>38077</v>
          </cell>
          <cell r="C802">
            <v>14</v>
          </cell>
          <cell r="D802" t="str">
            <v>Coâng Ty Theùp Mieàn Nam</v>
          </cell>
          <cell r="E802" t="str">
            <v>710A.01611</v>
          </cell>
          <cell r="F802" t="str">
            <v>Coâng Thöông CN I</v>
          </cell>
          <cell r="G802" t="str">
            <v>Hoà Chí Minh</v>
          </cell>
          <cell r="H802" t="str">
            <v xml:space="preserve">Traû tieàn mua haøng cho CN Mieàn Taây C.Ty Theùp Mieàn Nam </v>
          </cell>
          <cell r="I802">
            <v>220000000</v>
          </cell>
        </row>
        <row r="803">
          <cell r="A803">
            <v>36</v>
          </cell>
          <cell r="B803">
            <v>38077</v>
          </cell>
          <cell r="C803">
            <v>19</v>
          </cell>
          <cell r="D803" t="str">
            <v>Cty LD Khí Ñoát Saøi Goøn (Elf)</v>
          </cell>
          <cell r="E803" t="str">
            <v>100014851025745</v>
          </cell>
          <cell r="F803" t="str">
            <v>Eximbank</v>
          </cell>
          <cell r="G803" t="str">
            <v>Hoà Chí Minh</v>
          </cell>
          <cell r="H803" t="str">
            <v>Traû tieàn mua gaz</v>
          </cell>
          <cell r="I803">
            <v>28850000</v>
          </cell>
        </row>
        <row r="804">
          <cell r="A804">
            <v>39</v>
          </cell>
          <cell r="B804">
            <v>38077</v>
          </cell>
          <cell r="C804">
            <v>98</v>
          </cell>
          <cell r="D804" t="str">
            <v>CTy Lieân Doanh Xi Maêng Haø Tieân II-Caàn Thô</v>
          </cell>
          <cell r="E804" t="str">
            <v>710A.56157</v>
          </cell>
          <cell r="F804" t="str">
            <v>Coâng Thöông</v>
          </cell>
          <cell r="G804" t="str">
            <v>Caàn Thô</v>
          </cell>
          <cell r="H804" t="str">
            <v xml:space="preserve">Traû tieàn mua xi maêng </v>
          </cell>
          <cell r="I804">
            <v>200000000</v>
          </cell>
        </row>
        <row r="805">
          <cell r="A805">
            <v>40</v>
          </cell>
          <cell r="B805">
            <v>38077</v>
          </cell>
          <cell r="C805">
            <v>3</v>
          </cell>
          <cell r="D805" t="str">
            <v>Cty Coå Phaàn Boät Giaët Lix</v>
          </cell>
          <cell r="E805" t="str">
            <v>710A.01440</v>
          </cell>
          <cell r="F805" t="str">
            <v>Coâng Thöông CN 14</v>
          </cell>
          <cell r="G805" t="str">
            <v>Hoà Chí Minh</v>
          </cell>
          <cell r="H805" t="str">
            <v>Traû tieàn mua boät giaët</v>
          </cell>
          <cell r="I805">
            <v>265000000</v>
          </cell>
        </row>
        <row r="806">
          <cell r="A806">
            <v>1</v>
          </cell>
          <cell r="B806">
            <v>38078</v>
          </cell>
          <cell r="C806">
            <v>8</v>
          </cell>
          <cell r="D806" t="str">
            <v>Cty Xi Maêng Haø Tieân II</v>
          </cell>
          <cell r="E806" t="str">
            <v>710A.00091</v>
          </cell>
          <cell r="F806" t="str">
            <v>Coâng Thöông</v>
          </cell>
          <cell r="G806" t="str">
            <v>Kieân Giang</v>
          </cell>
          <cell r="H806" t="str">
            <v>Traû tieàn mua xi maêng 300taán</v>
          </cell>
          <cell r="I806">
            <v>243210000</v>
          </cell>
        </row>
        <row r="807">
          <cell r="A807">
            <v>2</v>
          </cell>
          <cell r="B807">
            <v>38079</v>
          </cell>
          <cell r="C807">
            <v>36</v>
          </cell>
          <cell r="D807" t="str">
            <v>XN Xaêng Daàu Daàu Khí Vuõng Taøu</v>
          </cell>
          <cell r="E807" t="str">
            <v>710D.00343</v>
          </cell>
          <cell r="F807" t="str">
            <v>Coâng Thöông</v>
          </cell>
          <cell r="G807" t="str">
            <v>Baø Ròa-Vuõng Taøu</v>
          </cell>
          <cell r="H807" t="str">
            <v>Traû tieàn mua xaêng daàu</v>
          </cell>
          <cell r="I807">
            <v>4035000000</v>
          </cell>
        </row>
        <row r="808">
          <cell r="A808">
            <v>3</v>
          </cell>
          <cell r="B808">
            <v>38079</v>
          </cell>
          <cell r="C808">
            <v>5</v>
          </cell>
          <cell r="D808" t="str">
            <v>Cty TNHH TMaïi Thaønh Long</v>
          </cell>
          <cell r="E808" t="str">
            <v>710A.00817</v>
          </cell>
          <cell r="F808" t="str">
            <v>Coâng Thöong CN6</v>
          </cell>
          <cell r="G808" t="str">
            <v>Hoà Chí Minh</v>
          </cell>
          <cell r="H808" t="str">
            <v>Traû tieàn mua boät ngoït</v>
          </cell>
          <cell r="I808">
            <v>348733961</v>
          </cell>
        </row>
        <row r="809">
          <cell r="A809">
            <v>1</v>
          </cell>
          <cell r="B809">
            <v>38079</v>
          </cell>
          <cell r="C809">
            <v>86</v>
          </cell>
          <cell r="D809" t="str">
            <v xml:space="preserve"> Baûo Minh Baïc Lieâu</v>
          </cell>
          <cell r="E809" t="str">
            <v>4211.30.00.48.0030</v>
          </cell>
          <cell r="F809" t="str">
            <v>Phöông Ñoâng</v>
          </cell>
          <cell r="G809" t="str">
            <v>Baïc Lieâu</v>
          </cell>
          <cell r="H809" t="str">
            <v>Traû tieàn mua Baûo Hieåm  Baûo Minh ñôït 2</v>
          </cell>
          <cell r="I809">
            <v>15635200</v>
          </cell>
        </row>
        <row r="810">
          <cell r="A810">
            <v>2</v>
          </cell>
          <cell r="B810">
            <v>38079</v>
          </cell>
          <cell r="C810">
            <v>51</v>
          </cell>
          <cell r="D810" t="str">
            <v xml:space="preserve">Trung Taâm Thoâng Tin Thöông Maïi </v>
          </cell>
          <cell r="E810" t="str">
            <v>0.021.000.000.518</v>
          </cell>
          <cell r="F810" t="str">
            <v xml:space="preserve">Ngoaïi Thöông </v>
          </cell>
          <cell r="G810" t="str">
            <v>Haø Noâi</v>
          </cell>
          <cell r="H810" t="str">
            <v>Traû tieàn giôùi thieäu thoâng tin treân baùo TT.Thoâng Tin.TMaïi</v>
          </cell>
          <cell r="I810">
            <v>2500000</v>
          </cell>
        </row>
        <row r="811">
          <cell r="A811">
            <v>4</v>
          </cell>
          <cell r="B811">
            <v>38082</v>
          </cell>
          <cell r="C811">
            <v>17</v>
          </cell>
          <cell r="D811" t="str">
            <v>Cty Daàu Khí -TP/HCM (Saøi Goøn Petro)</v>
          </cell>
          <cell r="E811" t="str">
            <v>007.1.00.000661.6</v>
          </cell>
          <cell r="F811" t="str">
            <v>Ngoaïi Thöông</v>
          </cell>
          <cell r="G811" t="str">
            <v>Hoà Chí Minh</v>
          </cell>
          <cell r="H811" t="str">
            <v>Traû tieàn mua xaêng daàu</v>
          </cell>
          <cell r="I811">
            <v>565000000</v>
          </cell>
        </row>
        <row r="812">
          <cell r="A812">
            <v>3</v>
          </cell>
          <cell r="B812">
            <v>38082</v>
          </cell>
          <cell r="C812">
            <v>28</v>
          </cell>
          <cell r="D812" t="str">
            <v>Chi Nhaùnh Cty CP Söõa VN Taïi Caàn Thô</v>
          </cell>
          <cell r="E812" t="str">
            <v>7301.0479K</v>
          </cell>
          <cell r="F812" t="str">
            <v>Ñaàu Tö &amp; Phaùt Trieån</v>
          </cell>
          <cell r="G812" t="str">
            <v>Caàn Thô</v>
          </cell>
          <cell r="H812" t="str">
            <v>Traû tieân mua söõa hoäp caùc loaïi</v>
          </cell>
          <cell r="I812">
            <v>300000000</v>
          </cell>
        </row>
        <row r="813">
          <cell r="A813">
            <v>5</v>
          </cell>
          <cell r="B813">
            <v>38083</v>
          </cell>
          <cell r="C813">
            <v>98</v>
          </cell>
          <cell r="D813" t="str">
            <v>CTy Lieân Doanh Xi Maêng Haø Tieân II-Caàn Thô</v>
          </cell>
          <cell r="E813" t="str">
            <v>710A.56157</v>
          </cell>
          <cell r="F813" t="str">
            <v>Coâng Thöông</v>
          </cell>
          <cell r="G813" t="str">
            <v>Caàn Thô</v>
          </cell>
          <cell r="H813" t="str">
            <v xml:space="preserve">Traû tieàn mua xi maêng </v>
          </cell>
          <cell r="I813">
            <v>240000000</v>
          </cell>
        </row>
        <row r="814">
          <cell r="A814">
            <v>6</v>
          </cell>
          <cell r="B814">
            <v>38083</v>
          </cell>
          <cell r="C814">
            <v>1</v>
          </cell>
          <cell r="D814" t="str">
            <v>Nhaø Maùy Thuoác Laù Saøi Goøn</v>
          </cell>
          <cell r="E814" t="str">
            <v>710A.00105</v>
          </cell>
          <cell r="F814" t="str">
            <v>Sôû Giao Dòch II CTVN</v>
          </cell>
          <cell r="G814" t="str">
            <v>Hoà Chí Minh</v>
          </cell>
          <cell r="H814" t="str">
            <v>Traû tieàn mua thuoác laù</v>
          </cell>
          <cell r="I814">
            <v>182820000</v>
          </cell>
        </row>
        <row r="815">
          <cell r="A815">
            <v>7</v>
          </cell>
          <cell r="B815">
            <v>38083</v>
          </cell>
          <cell r="C815">
            <v>100</v>
          </cell>
          <cell r="D815" t="str">
            <v>CTy TNHH TM &amp; SX Vieät Tuøng</v>
          </cell>
          <cell r="E815" t="str">
            <v>710A.07124</v>
          </cell>
          <cell r="F815" t="str">
            <v>Coâng Thöông CN 12</v>
          </cell>
          <cell r="G815" t="str">
            <v>Hoà Chí Minh</v>
          </cell>
          <cell r="H815" t="str">
            <v>Traû tieàn mua caù moøi</v>
          </cell>
          <cell r="I815">
            <v>32000000</v>
          </cell>
        </row>
        <row r="816">
          <cell r="A816">
            <v>8</v>
          </cell>
          <cell r="B816">
            <v>38084</v>
          </cell>
          <cell r="C816">
            <v>8</v>
          </cell>
          <cell r="D816" t="str">
            <v>Cty Xi Maêng Haø Tieân II</v>
          </cell>
          <cell r="E816" t="str">
            <v>710A.00091</v>
          </cell>
          <cell r="F816" t="str">
            <v>Coâng Thöông</v>
          </cell>
          <cell r="G816" t="str">
            <v>Kieân Giang</v>
          </cell>
          <cell r="H816" t="str">
            <v>Traû tieàn mua xi maêng 150taán</v>
          </cell>
          <cell r="I816">
            <v>121605000</v>
          </cell>
        </row>
        <row r="817">
          <cell r="A817">
            <v>9</v>
          </cell>
          <cell r="B817">
            <v>38084</v>
          </cell>
          <cell r="C817">
            <v>27</v>
          </cell>
          <cell r="D817" t="str">
            <v>Cty TNHH Quoác Teá Nagarjuna</v>
          </cell>
          <cell r="E817" t="str">
            <v>3586.1</v>
          </cell>
          <cell r="F817" t="str">
            <v>INDOVINA</v>
          </cell>
          <cell r="G817" t="str">
            <v>Hoà Chí Minh</v>
          </cell>
          <cell r="H817" t="str">
            <v>Traû tieàn mua ñöôøng</v>
          </cell>
          <cell r="I817">
            <v>76300000</v>
          </cell>
        </row>
        <row r="818">
          <cell r="A818">
            <v>4</v>
          </cell>
          <cell r="B818">
            <v>38084</v>
          </cell>
          <cell r="C818">
            <v>47</v>
          </cell>
          <cell r="D818" t="str">
            <v>CTy Baûo Hieåm Baïc Lieâu</v>
          </cell>
          <cell r="E818" t="str">
            <v>431101.0100006</v>
          </cell>
          <cell r="F818" t="str">
            <v>NN&amp;PTNT</v>
          </cell>
          <cell r="G818" t="str">
            <v>Baïc Lieâu</v>
          </cell>
          <cell r="H818" t="str">
            <v>Mua Baûo hieåm tai naïn cho  CB-CNC naêm 2004</v>
          </cell>
          <cell r="I818">
            <v>4564000</v>
          </cell>
        </row>
        <row r="819">
          <cell r="A819">
            <v>5</v>
          </cell>
          <cell r="B819">
            <v>38084</v>
          </cell>
          <cell r="C819">
            <v>99</v>
          </cell>
          <cell r="D819" t="str">
            <v xml:space="preserve">Löu Thò Myõ Phöôïng (CTyTNHH Taân Thaùi Thònh) </v>
          </cell>
          <cell r="E819" t="str">
            <v>2656329</v>
          </cell>
          <cell r="F819" t="str">
            <v>AÙ Chaâu</v>
          </cell>
          <cell r="G819" t="str">
            <v>Hoà Chí Minh</v>
          </cell>
          <cell r="H819" t="str">
            <v>Traû tieàn mua nöôùc yeán</v>
          </cell>
          <cell r="I819">
            <v>25428355</v>
          </cell>
        </row>
        <row r="820">
          <cell r="A820">
            <v>6</v>
          </cell>
          <cell r="B820">
            <v>38084</v>
          </cell>
          <cell r="C820">
            <v>44</v>
          </cell>
          <cell r="D820" t="str">
            <v>CTy Ñieän Baùo Ñieän Thoaïi Baïc Lieâu</v>
          </cell>
          <cell r="E820" t="str">
            <v>710A.00074</v>
          </cell>
          <cell r="F820" t="str">
            <v xml:space="preserve">Coâng Thöông </v>
          </cell>
          <cell r="G820" t="str">
            <v>Baïc Lieâu</v>
          </cell>
          <cell r="H820" t="str">
            <v>Traû tieàn ñieän thoaïi thaùng 03/2004</v>
          </cell>
          <cell r="I820">
            <v>10070130</v>
          </cell>
        </row>
        <row r="821">
          <cell r="A821">
            <v>7</v>
          </cell>
          <cell r="B821">
            <v>38085</v>
          </cell>
          <cell r="C821">
            <v>31</v>
          </cell>
          <cell r="D821" t="str">
            <v>Cty Daàu Aên Golden Hope - Nhaø Beø</v>
          </cell>
          <cell r="E821" t="str">
            <v>710A.06902</v>
          </cell>
          <cell r="F821" t="str">
            <v>Sôû Giao Dòch II CTVN</v>
          </cell>
          <cell r="G821" t="str">
            <v>Hoà Chí Minh</v>
          </cell>
          <cell r="H821" t="str">
            <v>Traû tieàn mua daàu Marvela</v>
          </cell>
          <cell r="I821">
            <v>78868398</v>
          </cell>
        </row>
        <row r="822">
          <cell r="A822">
            <v>8</v>
          </cell>
          <cell r="B822">
            <v>38086</v>
          </cell>
          <cell r="C822">
            <v>31</v>
          </cell>
          <cell r="D822" t="str">
            <v>Cty Daàu Aên Golden Hope - Nhaø Beø</v>
          </cell>
          <cell r="E822" t="str">
            <v>710A.06902</v>
          </cell>
          <cell r="F822" t="str">
            <v>Sôû Giao Dòch II CTVN</v>
          </cell>
          <cell r="G822" t="str">
            <v>Hoà Chí Minh</v>
          </cell>
          <cell r="H822" t="str">
            <v>Traû tieàn mua daàu Marvela(TT.TN.Hoä Phoøng )</v>
          </cell>
          <cell r="I822">
            <v>93376096</v>
          </cell>
        </row>
        <row r="823">
          <cell r="A823">
            <v>10</v>
          </cell>
          <cell r="B823">
            <v>38086</v>
          </cell>
          <cell r="C823">
            <v>8</v>
          </cell>
          <cell r="D823" t="str">
            <v>Cty Xi Maêng Haø Tieân II</v>
          </cell>
          <cell r="E823" t="str">
            <v>710A.00091</v>
          </cell>
          <cell r="F823" t="str">
            <v>Coâng Thöông</v>
          </cell>
          <cell r="G823" t="str">
            <v>Kieân Giang</v>
          </cell>
          <cell r="H823" t="str">
            <v>Traû tieàn mua xi maêng 100taán</v>
          </cell>
          <cell r="I823">
            <v>81070000</v>
          </cell>
        </row>
        <row r="824">
          <cell r="A824">
            <v>11</v>
          </cell>
          <cell r="B824">
            <v>38086</v>
          </cell>
          <cell r="C824">
            <v>36</v>
          </cell>
          <cell r="D824" t="str">
            <v>XN Xaêng Daàu Daàu Khí Vuõng Taøu</v>
          </cell>
          <cell r="E824" t="str">
            <v>710D.00343</v>
          </cell>
          <cell r="F824" t="str">
            <v>Coâng Thöông</v>
          </cell>
          <cell r="G824" t="str">
            <v>Baø Ròa-Vuõng Taøu</v>
          </cell>
          <cell r="H824" t="str">
            <v>Traû tieàn mua xaêng daàu</v>
          </cell>
          <cell r="I824">
            <v>5543000000</v>
          </cell>
        </row>
        <row r="825">
          <cell r="A825">
            <v>12</v>
          </cell>
          <cell r="B825">
            <v>38086</v>
          </cell>
          <cell r="C825">
            <v>14</v>
          </cell>
          <cell r="D825" t="str">
            <v>Coâng Ty Theùp Mieàn Nam</v>
          </cell>
          <cell r="E825" t="str">
            <v>710A.01611</v>
          </cell>
          <cell r="F825" t="str">
            <v>Coâng Thöông CN I</v>
          </cell>
          <cell r="G825" t="str">
            <v>Hoà Chí Minh</v>
          </cell>
          <cell r="H825" t="str">
            <v xml:space="preserve">Traû tieàn mua haøng cho CN Mieàn Taây C.Ty Theùp Mieàn Nam </v>
          </cell>
          <cell r="I825">
            <v>300000000</v>
          </cell>
        </row>
        <row r="826">
          <cell r="A826">
            <v>13</v>
          </cell>
          <cell r="B826">
            <v>38086</v>
          </cell>
          <cell r="C826">
            <v>10</v>
          </cell>
          <cell r="D826" t="str">
            <v>Cty TNHH Daàu Nhôùt vaø Hoùa Chaát VN</v>
          </cell>
          <cell r="E826" t="str">
            <v>001.004837.041</v>
          </cell>
          <cell r="F826" t="str">
            <v>Hoàng Kong&amp; Thöôïng Haûi</v>
          </cell>
          <cell r="G826" t="str">
            <v>Hoà Chí Minh</v>
          </cell>
          <cell r="H826" t="str">
            <v>Traû tieàn mua nhôùt</v>
          </cell>
          <cell r="I826">
            <v>340000000</v>
          </cell>
        </row>
        <row r="827">
          <cell r="A827">
            <v>9</v>
          </cell>
          <cell r="B827">
            <v>38089</v>
          </cell>
          <cell r="C827">
            <v>31</v>
          </cell>
          <cell r="D827" t="str">
            <v>Cty Daàu Aên Golden Hope - Nhaø Beø</v>
          </cell>
          <cell r="E827" t="str">
            <v>710A.06902</v>
          </cell>
          <cell r="F827" t="str">
            <v>Sôû Giao Dòch II CTVN</v>
          </cell>
          <cell r="G827" t="str">
            <v>Hoà Chí Minh</v>
          </cell>
          <cell r="H827" t="str">
            <v>Traû tieàn mua daàu Marvela(TT.TN.BL )</v>
          </cell>
          <cell r="I827">
            <v>90753819</v>
          </cell>
        </row>
        <row r="828">
          <cell r="A828">
            <v>10</v>
          </cell>
          <cell r="B828">
            <v>38089</v>
          </cell>
          <cell r="C828">
            <v>73</v>
          </cell>
          <cell r="D828" t="str">
            <v>Cty. TNHH SX.TM.HMP Myõ Haûo</v>
          </cell>
          <cell r="E828" t="str">
            <v>007.100.002.4148</v>
          </cell>
          <cell r="F828" t="str">
            <v>Ngoaïi Thöông</v>
          </cell>
          <cell r="G828" t="str">
            <v>Hoà Chí Minh</v>
          </cell>
          <cell r="H828" t="str">
            <v>Traû tieàn mua nöôùc röûa cheùn  (TT.BL:73.233.006ñ; TT.CM: 41.210.941ñ)</v>
          </cell>
          <cell r="I828">
            <v>114443947</v>
          </cell>
        </row>
        <row r="829">
          <cell r="A829">
            <v>11</v>
          </cell>
          <cell r="B829">
            <v>38089</v>
          </cell>
          <cell r="C829">
            <v>28</v>
          </cell>
          <cell r="D829" t="str">
            <v>Chi Nhaùnh Cty CP Söõa VN Taïi Caàn Thô</v>
          </cell>
          <cell r="E829" t="str">
            <v>7301.0479K</v>
          </cell>
          <cell r="F829" t="str">
            <v>Ñaàu Tö &amp; Phaùt Trieån</v>
          </cell>
          <cell r="G829" t="str">
            <v>Caàn Thô</v>
          </cell>
          <cell r="H829" t="str">
            <v>Traû tieân mua söõa hoäp caùc loaïi</v>
          </cell>
          <cell r="I829">
            <v>220000000</v>
          </cell>
        </row>
        <row r="830">
          <cell r="A830">
            <v>12</v>
          </cell>
          <cell r="B830">
            <v>38089</v>
          </cell>
          <cell r="C830">
            <v>85</v>
          </cell>
          <cell r="D830" t="str">
            <v>CTy TNHH TM Minh Tuøng</v>
          </cell>
          <cell r="E830" t="str">
            <v>710A.04024</v>
          </cell>
          <cell r="F830" t="str">
            <v>Sôû Giao Dòch II CTVN</v>
          </cell>
          <cell r="G830" t="str">
            <v>Hoà Chí Minh</v>
          </cell>
          <cell r="H830" t="str">
            <v>Haøng ñieän maùy</v>
          </cell>
          <cell r="I830">
            <v>23545000</v>
          </cell>
        </row>
        <row r="831">
          <cell r="A831">
            <v>12</v>
          </cell>
          <cell r="B831">
            <v>38089</v>
          </cell>
          <cell r="C831">
            <v>95</v>
          </cell>
          <cell r="D831" t="str">
            <v>Cty Deät May Thaønh Coâng - CN MieànTaây</v>
          </cell>
          <cell r="E831" t="str">
            <v>73012209E</v>
          </cell>
          <cell r="F831" t="str">
            <v>Ñaàu Tö &amp; Phaùt Trieån</v>
          </cell>
          <cell r="G831" t="str">
            <v>Caàn Thô</v>
          </cell>
          <cell r="H831" t="str">
            <v>Haøng may maëc Thaønh Coâng</v>
          </cell>
          <cell r="I831">
            <v>4845765</v>
          </cell>
        </row>
        <row r="832">
          <cell r="A832">
            <v>13</v>
          </cell>
          <cell r="B832">
            <v>38089</v>
          </cell>
          <cell r="C832">
            <v>85</v>
          </cell>
          <cell r="D832" t="str">
            <v>CTy TNHH TM Minh Tuøng</v>
          </cell>
          <cell r="E832" t="str">
            <v>710A.04024</v>
          </cell>
          <cell r="F832" t="str">
            <v>Sôû Giao Dòch II CTVN</v>
          </cell>
          <cell r="G832" t="str">
            <v>Hoà Chí Minh</v>
          </cell>
          <cell r="H832" t="str">
            <v>Haøng ñieän maùy</v>
          </cell>
          <cell r="I832">
            <v>23545000</v>
          </cell>
        </row>
        <row r="833">
          <cell r="A833">
            <v>14</v>
          </cell>
          <cell r="B833">
            <v>38089</v>
          </cell>
          <cell r="C833">
            <v>105</v>
          </cell>
          <cell r="D833" t="str">
            <v>XN Kinh Doanh Thöông Maïi-CTy Kho Vaän Mieàn Nam</v>
          </cell>
          <cell r="E833" t="str">
            <v>710A.00036</v>
          </cell>
          <cell r="F833" t="str">
            <v>Coâng Thöông CN 4</v>
          </cell>
          <cell r="G833" t="str">
            <v>Hoà Chí Minh</v>
          </cell>
          <cell r="H833" t="str">
            <v>Traû tieàn mua nhôùt</v>
          </cell>
          <cell r="I833">
            <v>156540000</v>
          </cell>
        </row>
        <row r="834">
          <cell r="A834">
            <v>15</v>
          </cell>
          <cell r="B834">
            <v>38090</v>
          </cell>
          <cell r="C834">
            <v>8</v>
          </cell>
          <cell r="D834" t="str">
            <v>Cty Xi Maêng Haø Tieân II</v>
          </cell>
          <cell r="E834" t="str">
            <v>710A.00091</v>
          </cell>
          <cell r="F834" t="str">
            <v>Coâng Thöông</v>
          </cell>
          <cell r="G834" t="str">
            <v>Kieân Giang</v>
          </cell>
          <cell r="H834" t="str">
            <v>Traû tieàn mua xi maêng 250taán</v>
          </cell>
          <cell r="I834">
            <v>202675000</v>
          </cell>
        </row>
        <row r="835">
          <cell r="A835">
            <v>16</v>
          </cell>
          <cell r="B835">
            <v>38091</v>
          </cell>
          <cell r="C835">
            <v>5</v>
          </cell>
          <cell r="D835" t="str">
            <v>Cty TNHH TMaïi Thaønh Long</v>
          </cell>
          <cell r="E835" t="str">
            <v>710A.00817</v>
          </cell>
          <cell r="F835" t="str">
            <v>Coâng Thöong CN6</v>
          </cell>
          <cell r="G835" t="str">
            <v>Hoà Chí Minh</v>
          </cell>
          <cell r="H835" t="str">
            <v>Traû tieàn mua boät ngoït</v>
          </cell>
          <cell r="I835">
            <v>268891496</v>
          </cell>
        </row>
        <row r="836">
          <cell r="A836">
            <v>17</v>
          </cell>
          <cell r="B836">
            <v>38091</v>
          </cell>
          <cell r="C836">
            <v>1</v>
          </cell>
          <cell r="D836" t="str">
            <v>Nhaø Maùy Thuoác Laù Saøi Goøn</v>
          </cell>
          <cell r="E836" t="str">
            <v>710A.00105</v>
          </cell>
          <cell r="F836" t="str">
            <v>Sôû Giao Dòch II CTVN</v>
          </cell>
          <cell r="G836" t="str">
            <v>Hoà Chí Minh</v>
          </cell>
          <cell r="H836" t="str">
            <v>Traû tieàn mua thuoáv laù</v>
          </cell>
          <cell r="I836">
            <v>144760000</v>
          </cell>
        </row>
        <row r="837">
          <cell r="A837">
            <v>18</v>
          </cell>
          <cell r="B837">
            <v>38091</v>
          </cell>
          <cell r="C837">
            <v>14</v>
          </cell>
          <cell r="D837" t="str">
            <v>Coâng Ty Theùp Mieàn Nam</v>
          </cell>
          <cell r="E837" t="str">
            <v>710A.01611</v>
          </cell>
          <cell r="F837" t="str">
            <v>Coâng Thöông CN I</v>
          </cell>
          <cell r="G837" t="str">
            <v>Hoà Chí Minh</v>
          </cell>
          <cell r="H837" t="str">
            <v xml:space="preserve">Traû tieàn mua haøng cho CN Mieàn Taây C.Ty Theùp Mieàn Nam </v>
          </cell>
          <cell r="I837">
            <v>300000000</v>
          </cell>
        </row>
        <row r="838">
          <cell r="A838">
            <v>13</v>
          </cell>
          <cell r="B838">
            <v>38091</v>
          </cell>
          <cell r="C838">
            <v>28</v>
          </cell>
          <cell r="D838" t="str">
            <v>Chi Nhaùnh Cty CP Söõa VN Taïi Caàn Thô</v>
          </cell>
          <cell r="E838" t="str">
            <v>7301.0479K</v>
          </cell>
          <cell r="F838" t="str">
            <v>Ñaàu Tö &amp; Phaùt Trieån</v>
          </cell>
          <cell r="G838" t="str">
            <v>Caàn Thô</v>
          </cell>
          <cell r="H838" t="str">
            <v>Traû tieân mua söõa hoäp caùc loaïi</v>
          </cell>
          <cell r="I838">
            <v>305000000</v>
          </cell>
        </row>
        <row r="839">
          <cell r="A839">
            <v>14</v>
          </cell>
          <cell r="B839">
            <v>38091</v>
          </cell>
          <cell r="C839">
            <v>73</v>
          </cell>
          <cell r="D839" t="str">
            <v>Cty. TNHH SX.TM.HMP Myõ Haûo</v>
          </cell>
          <cell r="E839" t="str">
            <v>007.100.002.4148</v>
          </cell>
          <cell r="F839" t="str">
            <v>Ngoaïi Thöông</v>
          </cell>
          <cell r="G839" t="str">
            <v>Hoà Chí Minh</v>
          </cell>
          <cell r="H839" t="str">
            <v>Traû tieàn mua nöôùc röûa cheùn  (TT.BL)</v>
          </cell>
          <cell r="I839">
            <v>47949200</v>
          </cell>
        </row>
        <row r="840">
          <cell r="A840">
            <v>19</v>
          </cell>
          <cell r="B840">
            <v>38092</v>
          </cell>
          <cell r="C840">
            <v>36</v>
          </cell>
          <cell r="D840" t="str">
            <v>XN Xaêng Daàu Daàu Khí Vuõng Taøu</v>
          </cell>
          <cell r="E840" t="str">
            <v>710D.00343</v>
          </cell>
          <cell r="F840" t="str">
            <v>Coâng Thöông</v>
          </cell>
          <cell r="G840" t="str">
            <v>Baø Ròa-Vuõng Taøu</v>
          </cell>
          <cell r="H840" t="str">
            <v>Traû tieàn mua xaêng daàu</v>
          </cell>
          <cell r="I840">
            <v>2031000000</v>
          </cell>
        </row>
        <row r="841">
          <cell r="A841">
            <v>15</v>
          </cell>
          <cell r="B841">
            <v>38092</v>
          </cell>
          <cell r="C841">
            <v>66</v>
          </cell>
          <cell r="D841" t="str">
            <v>Cty UNI PRESIDENT</v>
          </cell>
          <cell r="E841" t="str">
            <v>30 98 208</v>
          </cell>
          <cell r="F841" t="str">
            <v>ANZ</v>
          </cell>
          <cell r="G841" t="str">
            <v>Hoà Chí Minh</v>
          </cell>
          <cell r="H841" t="str">
            <v>Traû tieàn mua mì Unif</v>
          </cell>
          <cell r="I841">
            <v>38682450</v>
          </cell>
        </row>
        <row r="842">
          <cell r="A842">
            <v>16</v>
          </cell>
          <cell r="B842">
            <v>38092</v>
          </cell>
          <cell r="C842">
            <v>73</v>
          </cell>
          <cell r="D842" t="str">
            <v>Cty. TNHH SX.TM.HMP Myõ Haûo</v>
          </cell>
          <cell r="E842" t="str">
            <v>007.100.002.4148</v>
          </cell>
          <cell r="F842" t="str">
            <v>Ngoaïi Thöông</v>
          </cell>
          <cell r="G842" t="str">
            <v>Hoà Chí Minh</v>
          </cell>
          <cell r="H842" t="str">
            <v>Traû tieàn mua nöôùc röûa cheùn  (TT.BL)</v>
          </cell>
          <cell r="I842">
            <v>40323938</v>
          </cell>
        </row>
        <row r="843">
          <cell r="A843">
            <v>17</v>
          </cell>
          <cell r="B843">
            <v>38093</v>
          </cell>
          <cell r="C843">
            <v>8</v>
          </cell>
          <cell r="D843" t="str">
            <v>Cty Xi Maêng Haø Tieân II</v>
          </cell>
          <cell r="E843" t="str">
            <v>710A.00091</v>
          </cell>
          <cell r="F843" t="str">
            <v>Coâng Thöông</v>
          </cell>
          <cell r="G843" t="str">
            <v>Kieân Giang</v>
          </cell>
          <cell r="H843" t="str">
            <v>Traû tieàn mua xi maêng 100taán</v>
          </cell>
          <cell r="I843">
            <v>81070000</v>
          </cell>
        </row>
        <row r="844">
          <cell r="A844">
            <v>18</v>
          </cell>
          <cell r="B844">
            <v>38096</v>
          </cell>
          <cell r="C844">
            <v>28</v>
          </cell>
          <cell r="D844" t="str">
            <v>Chi Nhaùnh Cty CP Söõa VN Taïi Caàn Thô</v>
          </cell>
          <cell r="E844" t="str">
            <v>7301.0479K</v>
          </cell>
          <cell r="F844" t="str">
            <v>Ñaàu Tö &amp; Phaùt Trieån</v>
          </cell>
          <cell r="G844" t="str">
            <v>Caàn Thô</v>
          </cell>
          <cell r="H844" t="str">
            <v>Traû tieân mua söõa hoäp caùc loaïi</v>
          </cell>
          <cell r="I844">
            <v>240000000</v>
          </cell>
        </row>
        <row r="845">
          <cell r="A845">
            <v>19</v>
          </cell>
          <cell r="B845">
            <v>38096</v>
          </cell>
          <cell r="C845">
            <v>27</v>
          </cell>
          <cell r="D845" t="str">
            <v>Cty TNHH Quoác Teá Nagarjuna</v>
          </cell>
          <cell r="E845" t="str">
            <v>3586.1</v>
          </cell>
          <cell r="F845" t="str">
            <v>INDOVINA</v>
          </cell>
          <cell r="G845" t="str">
            <v>Hoà Chí Minh</v>
          </cell>
          <cell r="H845" t="str">
            <v>Traû tieàn mua ñöôøng</v>
          </cell>
          <cell r="I845">
            <v>38150000</v>
          </cell>
        </row>
        <row r="846">
          <cell r="A846">
            <v>20</v>
          </cell>
          <cell r="B846">
            <v>38097</v>
          </cell>
          <cell r="C846">
            <v>3</v>
          </cell>
          <cell r="D846" t="str">
            <v>Cty Coå Phaàn Boät Giaët Lix</v>
          </cell>
          <cell r="E846" t="str">
            <v>710A.01440</v>
          </cell>
          <cell r="F846" t="str">
            <v>Coâng Thöông CN 14</v>
          </cell>
          <cell r="G846" t="str">
            <v>Hoà Chí Minh</v>
          </cell>
          <cell r="H846" t="str">
            <v>Traû tieàn mua boät giaët</v>
          </cell>
          <cell r="I846">
            <v>200000000</v>
          </cell>
        </row>
        <row r="847">
          <cell r="A847">
            <v>21</v>
          </cell>
          <cell r="B847">
            <v>38097</v>
          </cell>
          <cell r="C847">
            <v>14</v>
          </cell>
          <cell r="D847" t="str">
            <v>Coâng Ty Theùp Mieàn Nam</v>
          </cell>
          <cell r="E847" t="str">
            <v>710A.01611</v>
          </cell>
          <cell r="F847" t="str">
            <v>Coâng Thöông CN I</v>
          </cell>
          <cell r="G847" t="str">
            <v>Hoà Chí Minh</v>
          </cell>
          <cell r="H847" t="str">
            <v xml:space="preserve">Traû tieàn mua haøng cho CN Mieàn Taây C.Ty Theùp Mieàn Nam </v>
          </cell>
          <cell r="I847">
            <v>220000000</v>
          </cell>
        </row>
        <row r="848">
          <cell r="A848">
            <v>20</v>
          </cell>
          <cell r="B848">
            <v>38098</v>
          </cell>
          <cell r="C848">
            <v>31</v>
          </cell>
          <cell r="D848" t="str">
            <v>Cty Daàu Aên Golden Hope - Nhaø Beø</v>
          </cell>
          <cell r="E848" t="str">
            <v>710A.06902</v>
          </cell>
          <cell r="F848" t="str">
            <v>Sôû Giao Dòch II CTVN</v>
          </cell>
          <cell r="G848" t="str">
            <v>Hoà Chí Minh</v>
          </cell>
          <cell r="H848" t="str">
            <v>Traû tieàn mua daàu aên (TT.TN.BL: 94.795.228ñ, TT.TN.CM: 73.654.240ñ)</v>
          </cell>
          <cell r="I848">
            <v>168449468</v>
          </cell>
        </row>
        <row r="849">
          <cell r="A849">
            <v>21</v>
          </cell>
          <cell r="B849">
            <v>38098</v>
          </cell>
          <cell r="C849">
            <v>73</v>
          </cell>
          <cell r="D849" t="str">
            <v>Cty. TNHH SX.TM.HMP Myõ Haûo</v>
          </cell>
          <cell r="E849" t="str">
            <v>007.100.002.4148</v>
          </cell>
          <cell r="F849" t="str">
            <v>Ngoaïi Thöông</v>
          </cell>
          <cell r="G849" t="str">
            <v>Hoà Chí Minh</v>
          </cell>
          <cell r="H849" t="str">
            <v>Traû tieàn mua nöôùc röûa cheùn  (TT.BL)</v>
          </cell>
          <cell r="I849">
            <v>29415573</v>
          </cell>
        </row>
        <row r="850">
          <cell r="A850">
            <v>22</v>
          </cell>
          <cell r="B850">
            <v>38098</v>
          </cell>
          <cell r="C850">
            <v>36</v>
          </cell>
          <cell r="D850" t="str">
            <v>XN Xaêng Daàu Daàu Khí Vuõng Taøu</v>
          </cell>
          <cell r="E850" t="str">
            <v>710D.00343</v>
          </cell>
          <cell r="F850" t="str">
            <v>Coâng Thöông</v>
          </cell>
          <cell r="G850" t="str">
            <v>Baø Ròa-Vuõng Taøu</v>
          </cell>
          <cell r="H850" t="str">
            <v>Traû tieàn mua xaêng daàu</v>
          </cell>
          <cell r="I850">
            <v>2191500000</v>
          </cell>
        </row>
        <row r="851">
          <cell r="A851">
            <v>23</v>
          </cell>
          <cell r="B851">
            <v>38098</v>
          </cell>
          <cell r="C851">
            <v>41</v>
          </cell>
          <cell r="D851" t="str">
            <v>Cty Xi Maêng Nghi Sôn</v>
          </cell>
          <cell r="E851" t="str">
            <v>710A.02772</v>
          </cell>
          <cell r="F851" t="str">
            <v>Coâng Thöông CN 9</v>
          </cell>
          <cell r="G851" t="str">
            <v>Hoà Chí Minh</v>
          </cell>
          <cell r="H851" t="str">
            <v>Traû tieàn mua xi maêng 400taán</v>
          </cell>
          <cell r="I851">
            <v>340000000</v>
          </cell>
        </row>
        <row r="852">
          <cell r="A852">
            <v>25</v>
          </cell>
          <cell r="B852">
            <v>38099</v>
          </cell>
          <cell r="C852">
            <v>36</v>
          </cell>
          <cell r="D852" t="str">
            <v>XN Xaêng Daàu Daàu Khí Vuõng Taøu</v>
          </cell>
          <cell r="E852" t="str">
            <v>710D.00343</v>
          </cell>
          <cell r="F852" t="str">
            <v>Coâng Thöông</v>
          </cell>
          <cell r="G852" t="str">
            <v>Baø Ròa-Vuõng Taøu</v>
          </cell>
          <cell r="H852" t="str">
            <v>Traû tieàn mua xaêng daàu</v>
          </cell>
          <cell r="I852">
            <v>2191000000</v>
          </cell>
        </row>
        <row r="853">
          <cell r="A853">
            <v>26</v>
          </cell>
          <cell r="B853">
            <v>38100</v>
          </cell>
          <cell r="C853">
            <v>17</v>
          </cell>
          <cell r="D853" t="str">
            <v>Cty Daàu Khí -TP/HCM (Saøi Goøn Petro)</v>
          </cell>
          <cell r="E853" t="str">
            <v>007.1.00.000661.6</v>
          </cell>
          <cell r="F853" t="str">
            <v>Ngoaïi Thöông</v>
          </cell>
          <cell r="G853" t="str">
            <v>Hoà Chí Minh</v>
          </cell>
          <cell r="H853" t="str">
            <v>Traû tieàn mua xaêng daàu</v>
          </cell>
          <cell r="I853">
            <v>4000000000</v>
          </cell>
        </row>
        <row r="854">
          <cell r="A854">
            <v>22</v>
          </cell>
          <cell r="B854">
            <v>38100</v>
          </cell>
          <cell r="C854">
            <v>28</v>
          </cell>
          <cell r="D854" t="str">
            <v>Chi Nhaùnh Cty CP Söõa VN Taïi Caàn Thô</v>
          </cell>
          <cell r="E854" t="str">
            <v>7301.0479K</v>
          </cell>
          <cell r="F854" t="str">
            <v>Ñaàu Tö &amp; Phaùt Trieån</v>
          </cell>
          <cell r="G854" t="str">
            <v>Caàn Thô</v>
          </cell>
          <cell r="H854" t="str">
            <v>Traû tieân mua söõa hoäp caùc loaïi</v>
          </cell>
          <cell r="I854">
            <v>340000000</v>
          </cell>
        </row>
        <row r="855">
          <cell r="A855">
            <v>23</v>
          </cell>
          <cell r="B855">
            <v>38100</v>
          </cell>
          <cell r="C855">
            <v>73</v>
          </cell>
          <cell r="D855" t="str">
            <v>Cty. TNHH SX.TM.HMP Myõ Haûo</v>
          </cell>
          <cell r="E855" t="str">
            <v>007.100.002.4148</v>
          </cell>
          <cell r="F855" t="str">
            <v>Ngoaïi Thöông</v>
          </cell>
          <cell r="G855" t="str">
            <v>Hoà Chí Minh</v>
          </cell>
          <cell r="H855" t="str">
            <v>Traû tieàn mua nöôùc röûa cheùn  (TT.BL)</v>
          </cell>
          <cell r="I855">
            <v>32978579</v>
          </cell>
        </row>
        <row r="856">
          <cell r="A856">
            <v>27</v>
          </cell>
          <cell r="B856">
            <v>38100</v>
          </cell>
          <cell r="C856">
            <v>1</v>
          </cell>
          <cell r="D856" t="str">
            <v>Nhaø Maùy Thuoác Laù Saøi Goøn</v>
          </cell>
          <cell r="E856" t="str">
            <v>710A.00105</v>
          </cell>
          <cell r="F856" t="str">
            <v>Sôû Giao Dòch II CTVN</v>
          </cell>
          <cell r="G856" t="str">
            <v>Hoà Chí Minh</v>
          </cell>
          <cell r="H856" t="str">
            <v>Traû tieàn mua thuoác laù</v>
          </cell>
          <cell r="I856">
            <v>98428000</v>
          </cell>
        </row>
        <row r="857">
          <cell r="A857">
            <v>28</v>
          </cell>
          <cell r="B857">
            <v>38100</v>
          </cell>
          <cell r="C857">
            <v>5</v>
          </cell>
          <cell r="D857" t="str">
            <v>Cty TNHH TMaïi Thaønh Long</v>
          </cell>
          <cell r="E857" t="str">
            <v>710A.00817</v>
          </cell>
          <cell r="F857" t="str">
            <v>Coâng Thöong CN6</v>
          </cell>
          <cell r="G857" t="str">
            <v>Hoà Chí Minh</v>
          </cell>
          <cell r="H857" t="str">
            <v>Traû tieàn mua boät ngoït</v>
          </cell>
          <cell r="I857">
            <v>202921017</v>
          </cell>
        </row>
        <row r="858">
          <cell r="A858">
            <v>29</v>
          </cell>
          <cell r="B858">
            <v>38103</v>
          </cell>
          <cell r="C858">
            <v>41</v>
          </cell>
          <cell r="D858" t="str">
            <v>Cty Xi Maêng Nghi Sôn</v>
          </cell>
          <cell r="E858" t="str">
            <v>710A.02772</v>
          </cell>
          <cell r="F858" t="str">
            <v>Coâng Thöông CN 9</v>
          </cell>
          <cell r="G858" t="str">
            <v>Hoà Chí Minh</v>
          </cell>
          <cell r="H858" t="str">
            <v>Traû tieàn mua xi maêng 300taán</v>
          </cell>
          <cell r="I858">
            <v>255000000</v>
          </cell>
        </row>
        <row r="859">
          <cell r="A859">
            <v>30</v>
          </cell>
          <cell r="B859">
            <v>38103</v>
          </cell>
          <cell r="C859">
            <v>105</v>
          </cell>
          <cell r="D859" t="str">
            <v>XN Kinh Doanh Thöông Maïi-CTy Kho Vaän Mieàn Nam</v>
          </cell>
          <cell r="E859" t="str">
            <v>710A.00036</v>
          </cell>
          <cell r="F859" t="str">
            <v>Coâng Thöông CN 4</v>
          </cell>
          <cell r="G859" t="str">
            <v>Hoà Chí Minh</v>
          </cell>
          <cell r="H859" t="str">
            <v>Traû tieàn mua nhôùt</v>
          </cell>
          <cell r="I859">
            <v>200000000</v>
          </cell>
        </row>
        <row r="860">
          <cell r="A860">
            <v>31</v>
          </cell>
          <cell r="B860">
            <v>38103</v>
          </cell>
          <cell r="C860">
            <v>10</v>
          </cell>
          <cell r="D860" t="str">
            <v>Cty TNHH Daàu Nhôùt vaø Hoùa Chaát VN</v>
          </cell>
          <cell r="E860" t="str">
            <v>001.004837.041</v>
          </cell>
          <cell r="F860" t="str">
            <v>Hoàng Kong&amp; Thöôïng Haûi</v>
          </cell>
          <cell r="G860" t="str">
            <v>Hoà Chí Minh</v>
          </cell>
          <cell r="H860" t="str">
            <v>Traû tieàn mua nhôùtVilube</v>
          </cell>
          <cell r="I860">
            <v>207800000</v>
          </cell>
        </row>
        <row r="861">
          <cell r="A861">
            <v>24</v>
          </cell>
          <cell r="B861">
            <v>38103</v>
          </cell>
          <cell r="C861">
            <v>28</v>
          </cell>
          <cell r="D861" t="str">
            <v>Chi Nhaùnh Cty CP Söõa VN Taïi Caàn Thô</v>
          </cell>
          <cell r="E861" t="str">
            <v>7301.0479K</v>
          </cell>
          <cell r="F861" t="str">
            <v>Ñaàu Tö &amp; Phaùt Trieån</v>
          </cell>
          <cell r="G861" t="str">
            <v>Caàn Thô</v>
          </cell>
          <cell r="H861" t="str">
            <v>Traû tieân mua söõa hoäp caùc loaïi</v>
          </cell>
          <cell r="I861">
            <v>350195472</v>
          </cell>
        </row>
        <row r="862">
          <cell r="A862">
            <v>32</v>
          </cell>
          <cell r="B862">
            <v>38103</v>
          </cell>
          <cell r="C862">
            <v>22</v>
          </cell>
          <cell r="D862" t="str">
            <v>Cty Deät Long An</v>
          </cell>
          <cell r="E862" t="str">
            <v>710A.10001</v>
          </cell>
          <cell r="F862" t="str">
            <v>Coâng Thöông</v>
          </cell>
          <cell r="G862" t="str">
            <v>Long An</v>
          </cell>
          <cell r="H862" t="str">
            <v>Traû tieàn mua vaûi Long An</v>
          </cell>
          <cell r="I862">
            <v>8689232</v>
          </cell>
        </row>
        <row r="863">
          <cell r="A863">
            <v>33</v>
          </cell>
          <cell r="B863">
            <v>38103</v>
          </cell>
          <cell r="C863">
            <v>94</v>
          </cell>
          <cell r="D863" t="str">
            <v>CTy TNHH SX Taân AÙ Chaâu</v>
          </cell>
          <cell r="E863" t="str">
            <v>710A.01969</v>
          </cell>
          <cell r="F863" t="str">
            <v>Coâng Thöông CN 9</v>
          </cell>
          <cell r="G863" t="str">
            <v>Hoà Chí Minh</v>
          </cell>
          <cell r="H863" t="str">
            <v>Traû tieàn mua chaùo Bình Tieân</v>
          </cell>
          <cell r="I863">
            <v>5936000</v>
          </cell>
        </row>
        <row r="864">
          <cell r="A864">
            <v>32</v>
          </cell>
          <cell r="B864">
            <v>38103</v>
          </cell>
          <cell r="C864">
            <v>22</v>
          </cell>
          <cell r="D864" t="str">
            <v>Cty Deät Long An</v>
          </cell>
          <cell r="E864" t="str">
            <v>710A.10001</v>
          </cell>
          <cell r="F864" t="str">
            <v>Coâng Thöông</v>
          </cell>
          <cell r="G864" t="str">
            <v>Long An</v>
          </cell>
          <cell r="H864" t="str">
            <v>Traû tieàn mua vaûi Long An</v>
          </cell>
          <cell r="I864">
            <v>8689232</v>
          </cell>
        </row>
        <row r="865">
          <cell r="A865">
            <v>25</v>
          </cell>
          <cell r="B865">
            <v>38104</v>
          </cell>
          <cell r="C865">
            <v>99</v>
          </cell>
          <cell r="D865" t="str">
            <v xml:space="preserve">Löu Thò Myõ Phöôïng (CTyTNHH Taân Thaùi Thònh) </v>
          </cell>
          <cell r="E865" t="str">
            <v>2656329</v>
          </cell>
          <cell r="F865" t="str">
            <v>AÙ Chaâu</v>
          </cell>
          <cell r="G865" t="str">
            <v>Hoà Chí Minh</v>
          </cell>
          <cell r="H865" t="str">
            <v>Traû tieàn mua nöôùc yeán</v>
          </cell>
          <cell r="I865">
            <v>40196401</v>
          </cell>
        </row>
        <row r="866">
          <cell r="A866">
            <v>26</v>
          </cell>
          <cell r="B866">
            <v>38104</v>
          </cell>
          <cell r="C866">
            <v>31</v>
          </cell>
          <cell r="D866" t="str">
            <v>Cty Daàu Aên Golden Hope - Nhaø Beø</v>
          </cell>
          <cell r="E866" t="str">
            <v>710A.06902</v>
          </cell>
          <cell r="F866" t="str">
            <v>Sôû Giao Dòch II CTVN</v>
          </cell>
          <cell r="G866" t="str">
            <v>Hoà Chí Minh</v>
          </cell>
          <cell r="H866" t="str">
            <v>Traû tieàn mua daàu chai TT.BL:71.309.348ñ; TT.CM:93.156.725ñ; daàu xaù: 38.804.760ñ</v>
          </cell>
          <cell r="I866">
            <v>203270833</v>
          </cell>
        </row>
        <row r="867">
          <cell r="A867">
            <v>27</v>
          </cell>
          <cell r="B867">
            <v>38105</v>
          </cell>
          <cell r="C867">
            <v>25</v>
          </cell>
          <cell r="D867" t="str">
            <v xml:space="preserve"> Thu Baûo Hieåm Xaõ Hoäi Tænh Baïc Lieâu</v>
          </cell>
          <cell r="E867" t="str">
            <v>421401.12</v>
          </cell>
          <cell r="F867" t="str">
            <v>NN &amp; P/T N/Thoân</v>
          </cell>
          <cell r="G867" t="str">
            <v>Baïc Lieâu</v>
          </cell>
          <cell r="H867" t="str">
            <v xml:space="preserve">Noäp BHXH,BHYT thaùng 4/2004 </v>
          </cell>
          <cell r="I867">
            <v>24375520</v>
          </cell>
        </row>
        <row r="868">
          <cell r="A868">
            <v>28</v>
          </cell>
          <cell r="B868">
            <v>38105</v>
          </cell>
          <cell r="C868">
            <v>66</v>
          </cell>
          <cell r="D868" t="str">
            <v>Cty UNI PRESIDENT</v>
          </cell>
          <cell r="E868" t="str">
            <v>30 98 208</v>
          </cell>
          <cell r="F868" t="str">
            <v>ANZ</v>
          </cell>
          <cell r="G868" t="str">
            <v>Hoà Chí Minh</v>
          </cell>
          <cell r="H868" t="str">
            <v>Traû tieàn mua mì Unif</v>
          </cell>
          <cell r="I868">
            <v>39490887</v>
          </cell>
        </row>
        <row r="869">
          <cell r="A869">
            <v>29</v>
          </cell>
          <cell r="B869">
            <v>38105</v>
          </cell>
          <cell r="C869">
            <v>31</v>
          </cell>
          <cell r="D869" t="str">
            <v>Cty Daàu Aên Golden Hope - Nhaø Beø</v>
          </cell>
          <cell r="E869" t="str">
            <v>710A.06902</v>
          </cell>
          <cell r="F869" t="str">
            <v>Sôû Giao Dòch II CTVN</v>
          </cell>
          <cell r="G869" t="str">
            <v>Hoà Chí Minh</v>
          </cell>
          <cell r="H869" t="str">
            <v xml:space="preserve">Traû tieàn mua daàu aên TT.TN.BL </v>
          </cell>
          <cell r="I869">
            <v>75860100</v>
          </cell>
        </row>
        <row r="870">
          <cell r="A870">
            <v>34</v>
          </cell>
          <cell r="B870">
            <v>38105</v>
          </cell>
          <cell r="C870">
            <v>21</v>
          </cell>
          <cell r="D870" t="str">
            <v>Cty Coå Phaàn Vaät Tö  Haäu Giang</v>
          </cell>
          <cell r="E870" t="str">
            <v>710A.00040</v>
          </cell>
          <cell r="F870" t="str">
            <v>Coâng Thöông</v>
          </cell>
          <cell r="G870" t="str">
            <v>Caàn Thô</v>
          </cell>
          <cell r="H870" t="str">
            <v>Traû tieàn mua gas</v>
          </cell>
          <cell r="I870">
            <v>70812000</v>
          </cell>
        </row>
        <row r="871">
          <cell r="A871">
            <v>35</v>
          </cell>
          <cell r="B871">
            <v>38105</v>
          </cell>
          <cell r="C871">
            <v>46</v>
          </cell>
          <cell r="D871" t="str">
            <v>CTy MIWON VIETNAM</v>
          </cell>
          <cell r="E871" t="str">
            <v>710A.00183</v>
          </cell>
          <cell r="F871" t="str">
            <v xml:space="preserve">Coâng Thöông </v>
          </cell>
          <cell r="G871" t="str">
            <v>Phuù Thoï</v>
          </cell>
          <cell r="H871" t="str">
            <v>Traû tieàn mua boät ngoït</v>
          </cell>
          <cell r="I871">
            <v>96285688</v>
          </cell>
        </row>
        <row r="872">
          <cell r="A872">
            <v>9</v>
          </cell>
          <cell r="B872">
            <v>38117</v>
          </cell>
          <cell r="C872">
            <v>8</v>
          </cell>
          <cell r="D872" t="str">
            <v>Cty Xi Maêng Haø Tieân II</v>
          </cell>
          <cell r="E872" t="str">
            <v>710A.00091</v>
          </cell>
          <cell r="F872" t="str">
            <v>Coâng Thöông</v>
          </cell>
          <cell r="G872" t="str">
            <v>Kieân Giang</v>
          </cell>
          <cell r="H872" t="str">
            <v>Traû tieàn mua xi maêng 200taán</v>
          </cell>
          <cell r="I872">
            <v>162360000</v>
          </cell>
        </row>
        <row r="873">
          <cell r="A873">
            <v>10</v>
          </cell>
          <cell r="B873">
            <v>38117</v>
          </cell>
          <cell r="C873">
            <v>5</v>
          </cell>
          <cell r="D873" t="str">
            <v>Cty TNHH TMaïi Thaønh Long</v>
          </cell>
          <cell r="E873" t="str">
            <v>710A.00817</v>
          </cell>
          <cell r="F873" t="str">
            <v>Coâng Thöong CN6</v>
          </cell>
          <cell r="G873" t="str">
            <v>Hoà Chí Minh</v>
          </cell>
          <cell r="H873" t="str">
            <v>Traû tieàn mua boät ngoït</v>
          </cell>
          <cell r="I873">
            <v>203918174</v>
          </cell>
        </row>
        <row r="874">
          <cell r="A874">
            <v>11</v>
          </cell>
          <cell r="B874">
            <v>38118</v>
          </cell>
          <cell r="C874">
            <v>14</v>
          </cell>
          <cell r="D874" t="str">
            <v>Coâng Ty Theùp Mieàn Nam</v>
          </cell>
          <cell r="E874" t="str">
            <v>710A.01611</v>
          </cell>
          <cell r="F874" t="str">
            <v>Coâng Thöông CN I</v>
          </cell>
          <cell r="G874" t="str">
            <v>Hoà Chí Minh</v>
          </cell>
          <cell r="H874" t="str">
            <v xml:space="preserve">Traû tieàn mua haøng cho CN Mieàn Taây C.Ty Theùp Mieàn Nam </v>
          </cell>
          <cell r="I874">
            <v>200000000</v>
          </cell>
        </row>
        <row r="875">
          <cell r="A875">
            <v>12</v>
          </cell>
          <cell r="B875">
            <v>38118</v>
          </cell>
          <cell r="C875">
            <v>3</v>
          </cell>
          <cell r="D875" t="str">
            <v>Cty Coå Phaàn Boät Giaët Lix</v>
          </cell>
          <cell r="E875" t="str">
            <v>710A.01440</v>
          </cell>
          <cell r="F875" t="str">
            <v>Coâng Thöông CN 14</v>
          </cell>
          <cell r="G875" t="str">
            <v>Hoà Chí Minh</v>
          </cell>
          <cell r="H875" t="str">
            <v>Traû tieàn mua boät giaët</v>
          </cell>
          <cell r="I875">
            <v>200000000</v>
          </cell>
        </row>
        <row r="876">
          <cell r="A876">
            <v>13</v>
          </cell>
          <cell r="B876">
            <v>38119</v>
          </cell>
          <cell r="C876">
            <v>36</v>
          </cell>
          <cell r="D876" t="str">
            <v>XN Xaêng Daàu Daàu Khí Vuõng Taøu</v>
          </cell>
          <cell r="E876" t="str">
            <v>710D.00343</v>
          </cell>
          <cell r="F876" t="str">
            <v>Coâng Thöông</v>
          </cell>
          <cell r="G876" t="str">
            <v>Baø Ròa-Vuõng Taøu</v>
          </cell>
          <cell r="H876" t="str">
            <v>Traû tieàn mua xaêng daàu</v>
          </cell>
          <cell r="I876">
            <v>2031100000</v>
          </cell>
        </row>
        <row r="877">
          <cell r="A877">
            <v>14</v>
          </cell>
          <cell r="B877">
            <v>38119</v>
          </cell>
          <cell r="C877">
            <v>98</v>
          </cell>
          <cell r="D877" t="str">
            <v>CTy Lieân Doanh Xi Maêng Haø Tieân II-Caàn Thô</v>
          </cell>
          <cell r="E877" t="str">
            <v>710A.56157</v>
          </cell>
          <cell r="F877" t="str">
            <v>Coâng Thöông</v>
          </cell>
          <cell r="G877" t="str">
            <v>Caàn Thô</v>
          </cell>
          <cell r="H877" t="str">
            <v>Traû tieàn mua xi maêng 192taán</v>
          </cell>
          <cell r="I877">
            <v>158610000</v>
          </cell>
        </row>
        <row r="878">
          <cell r="A878">
            <v>5</v>
          </cell>
          <cell r="B878">
            <v>38119</v>
          </cell>
          <cell r="C878">
            <v>28</v>
          </cell>
          <cell r="D878" t="str">
            <v>Chi Nhaùnh Cty CP Söõa VN Taïi Caàn Thô</v>
          </cell>
          <cell r="E878" t="str">
            <v>7301.0479K</v>
          </cell>
          <cell r="F878" t="str">
            <v>Ñaàu Tö &amp; Phaùt Trieån</v>
          </cell>
          <cell r="G878" t="str">
            <v>Caàn Thô</v>
          </cell>
          <cell r="H878" t="str">
            <v>Traû tieân mua söõa hoäp caùc loaïi</v>
          </cell>
          <cell r="I878">
            <v>350000000</v>
          </cell>
        </row>
        <row r="879">
          <cell r="A879">
            <v>6</v>
          </cell>
          <cell r="B879">
            <v>38119</v>
          </cell>
          <cell r="C879">
            <v>44</v>
          </cell>
          <cell r="D879" t="str">
            <v>CTy Ñieän Baùo Ñieän Thoaïi Baïc Lieâu</v>
          </cell>
          <cell r="E879" t="str">
            <v>710A.00074</v>
          </cell>
          <cell r="F879" t="str">
            <v xml:space="preserve">Coâng Thöông </v>
          </cell>
          <cell r="G879" t="str">
            <v>Baïc Lieâu</v>
          </cell>
          <cell r="H879" t="str">
            <v>Traû tieàn ñieän thoaïi thaùng 04/2004</v>
          </cell>
          <cell r="I879">
            <v>8122320</v>
          </cell>
        </row>
        <row r="880">
          <cell r="A880">
            <v>15</v>
          </cell>
          <cell r="B880">
            <v>38119</v>
          </cell>
          <cell r="C880">
            <v>41</v>
          </cell>
          <cell r="D880" t="str">
            <v>Cty Xi Maêng Nghi Sôn</v>
          </cell>
          <cell r="E880" t="str">
            <v>710A.02772</v>
          </cell>
          <cell r="F880" t="str">
            <v>Coâng Thöông CN 9</v>
          </cell>
          <cell r="G880" t="str">
            <v>Hoà Chí Minh</v>
          </cell>
          <cell r="H880" t="str">
            <v>Traû tieàn mua xi maêng 450taán</v>
          </cell>
          <cell r="I880">
            <v>382500000</v>
          </cell>
        </row>
        <row r="881">
          <cell r="A881">
            <v>16</v>
          </cell>
          <cell r="B881">
            <v>38120</v>
          </cell>
          <cell r="C881">
            <v>98</v>
          </cell>
          <cell r="D881" t="str">
            <v>CTy Lieân Doanh Xi Maêng Haø Tieân II-Caàn Thô</v>
          </cell>
          <cell r="E881" t="str">
            <v>710A.56157</v>
          </cell>
          <cell r="F881" t="str">
            <v>Coâng Thöông</v>
          </cell>
          <cell r="G881" t="str">
            <v>Caàn Thô</v>
          </cell>
          <cell r="H881" t="str">
            <v>Traû tieàn mua xi maêng 170taán</v>
          </cell>
          <cell r="I881">
            <v>134460000</v>
          </cell>
        </row>
        <row r="882">
          <cell r="A882">
            <v>17</v>
          </cell>
          <cell r="B882">
            <v>38120</v>
          </cell>
          <cell r="C882">
            <v>27</v>
          </cell>
          <cell r="D882" t="str">
            <v>Cty TNHH Quoác Teá Nagarjuna</v>
          </cell>
          <cell r="E882" t="str">
            <v>3586.1</v>
          </cell>
          <cell r="F882" t="str">
            <v>INDOVINA</v>
          </cell>
          <cell r="G882" t="str">
            <v>Hoà Chí Minh</v>
          </cell>
          <cell r="H882" t="str">
            <v>Traû tieàn mua ñöôøng</v>
          </cell>
          <cell r="I882">
            <v>79450000</v>
          </cell>
        </row>
        <row r="883">
          <cell r="A883">
            <v>18</v>
          </cell>
          <cell r="B883">
            <v>38120</v>
          </cell>
          <cell r="C883">
            <v>93</v>
          </cell>
          <cell r="D883" t="str">
            <v>Cty Coå Phaàn Giaáy Vieãn Ñoâng</v>
          </cell>
          <cell r="E883" t="str">
            <v>710A.04479</v>
          </cell>
          <cell r="F883" t="str">
            <v>Coâng Thöông CN 12</v>
          </cell>
          <cell r="G883" t="str">
            <v>Hoà Chí Minh</v>
          </cell>
          <cell r="H883" t="str">
            <v>Traû tieàn mua giaáy Vieãn Ñoâng</v>
          </cell>
          <cell r="I883">
            <v>20744906</v>
          </cell>
        </row>
        <row r="884">
          <cell r="A884">
            <v>19</v>
          </cell>
          <cell r="B884">
            <v>38120</v>
          </cell>
          <cell r="C884">
            <v>8</v>
          </cell>
          <cell r="D884" t="str">
            <v>Cty Xi Maêng Haø Tieân II</v>
          </cell>
          <cell r="E884" t="str">
            <v>710A.00091</v>
          </cell>
          <cell r="F884" t="str">
            <v>Coâng Thöông</v>
          </cell>
          <cell r="G884" t="str">
            <v>Kieân Giang</v>
          </cell>
          <cell r="H884" t="str">
            <v>Traû tieàn mua xi maêng 200taán</v>
          </cell>
          <cell r="I884">
            <v>158070000</v>
          </cell>
        </row>
        <row r="885">
          <cell r="A885">
            <v>7</v>
          </cell>
          <cell r="B885">
            <v>38124</v>
          </cell>
          <cell r="C885">
            <v>1</v>
          </cell>
          <cell r="D885" t="str">
            <v>Nhaø Maùy Thuoác Laù Saøi Goøn</v>
          </cell>
          <cell r="E885" t="str">
            <v>710A.00105</v>
          </cell>
          <cell r="F885" t="str">
            <v>Sôû Giao Dòch II CTVN</v>
          </cell>
          <cell r="G885" t="str">
            <v>Hoà Chí Minh</v>
          </cell>
          <cell r="H885" t="str">
            <v>Traû tieàn mua thuoác laù</v>
          </cell>
          <cell r="I885">
            <v>175230000</v>
          </cell>
        </row>
        <row r="886">
          <cell r="A886">
            <v>20</v>
          </cell>
          <cell r="B886">
            <v>38125</v>
          </cell>
          <cell r="C886">
            <v>14</v>
          </cell>
          <cell r="D886" t="str">
            <v>Coâng Ty Theùp Mieàn Nam</v>
          </cell>
          <cell r="E886" t="str">
            <v>710A.01611</v>
          </cell>
          <cell r="F886" t="str">
            <v>Coâng Thöông CN I</v>
          </cell>
          <cell r="G886" t="str">
            <v>Hoà Chí Minh</v>
          </cell>
          <cell r="H886" t="str">
            <v xml:space="preserve">Traû tieàn mua haøng cho CN Mieàn Taây C.Ty Theùp Mieàn Nam </v>
          </cell>
          <cell r="I886">
            <v>200000000</v>
          </cell>
        </row>
        <row r="887">
          <cell r="A887">
            <v>21</v>
          </cell>
          <cell r="B887">
            <v>38125</v>
          </cell>
          <cell r="C887">
            <v>41</v>
          </cell>
          <cell r="D887" t="str">
            <v>Cty Xi Maêng Nghi Sôn</v>
          </cell>
          <cell r="E887" t="str">
            <v>710A.02772</v>
          </cell>
          <cell r="F887" t="str">
            <v>Coâng Thöông CN 9</v>
          </cell>
          <cell r="G887" t="str">
            <v>Hoà Chí Minh</v>
          </cell>
          <cell r="H887" t="str">
            <v>Traû tieàn mua xi maêng 300taán</v>
          </cell>
          <cell r="I887">
            <v>255000000</v>
          </cell>
        </row>
        <row r="888">
          <cell r="A888">
            <v>22</v>
          </cell>
          <cell r="B888">
            <v>38125</v>
          </cell>
          <cell r="C888">
            <v>5</v>
          </cell>
          <cell r="D888" t="str">
            <v>Cty TNHH TMaïi Thaønh Long</v>
          </cell>
          <cell r="E888" t="str">
            <v>710A.00817</v>
          </cell>
          <cell r="F888" t="str">
            <v>Coâng Thöong CN6</v>
          </cell>
          <cell r="G888" t="str">
            <v>Hoà Chí Minh</v>
          </cell>
          <cell r="H888" t="str">
            <v>Traû tieàn mua boät ngoït</v>
          </cell>
          <cell r="I888">
            <v>419573135</v>
          </cell>
        </row>
        <row r="889">
          <cell r="A889">
            <v>23</v>
          </cell>
          <cell r="B889">
            <v>38126</v>
          </cell>
          <cell r="C889">
            <v>8</v>
          </cell>
          <cell r="D889" t="str">
            <v>Cty Xi Maêng Haø Tieân II</v>
          </cell>
          <cell r="E889" t="str">
            <v>710A.00091</v>
          </cell>
          <cell r="F889" t="str">
            <v>Coâng Thöông</v>
          </cell>
          <cell r="G889" t="str">
            <v>Kieân Giang</v>
          </cell>
          <cell r="H889" t="str">
            <v>Traû tieàn mua xi maêng 200taán</v>
          </cell>
          <cell r="I889">
            <v>158070000</v>
          </cell>
        </row>
        <row r="890">
          <cell r="A890">
            <v>24</v>
          </cell>
          <cell r="B890">
            <v>38126</v>
          </cell>
          <cell r="C890">
            <v>77</v>
          </cell>
          <cell r="D890" t="str">
            <v>Cty Ñieän &amp; Ñieän Töû SAMSUNG VINA</v>
          </cell>
          <cell r="E890" t="str">
            <v>710A.01109</v>
          </cell>
          <cell r="F890" t="str">
            <v>Coâng Thöông CN 4</v>
          </cell>
          <cell r="G890" t="str">
            <v>Hoà Chí Minh</v>
          </cell>
          <cell r="H890" t="str">
            <v>Haøng ñieän maùy</v>
          </cell>
          <cell r="I890">
            <v>39822322</v>
          </cell>
        </row>
        <row r="891">
          <cell r="A891">
            <v>8</v>
          </cell>
          <cell r="B891">
            <v>38126</v>
          </cell>
          <cell r="C891">
            <v>31</v>
          </cell>
          <cell r="D891" t="str">
            <v>Cty Daàu Aên Golden Hope - Nhaø Beø</v>
          </cell>
          <cell r="E891" t="str">
            <v>710A.06902</v>
          </cell>
          <cell r="F891" t="str">
            <v>Sôû Giao Dòch II CTVN</v>
          </cell>
          <cell r="G891" t="str">
            <v>Hoà Chí Minh</v>
          </cell>
          <cell r="H891" t="str">
            <v xml:space="preserve">Traû tieàn mua daàu aên TT.TN.CM </v>
          </cell>
          <cell r="I891">
            <v>97254961</v>
          </cell>
        </row>
        <row r="892">
          <cell r="A892">
            <v>13</v>
          </cell>
          <cell r="B892">
            <v>38369</v>
          </cell>
          <cell r="C892">
            <v>28</v>
          </cell>
          <cell r="D892" t="str">
            <v>Chi Nhaùnh Cty CP Söõa VN Taïi Caàn Thô</v>
          </cell>
          <cell r="E892" t="str">
            <v>7301.0479K</v>
          </cell>
          <cell r="F892" t="str">
            <v>Ñaàu Tö &amp; Phaùt Trieån</v>
          </cell>
          <cell r="G892" t="str">
            <v>Caàn Thô</v>
          </cell>
          <cell r="H892" t="str">
            <v>Traû tieân mua söõa hoäp caùc loaïi</v>
          </cell>
          <cell r="I892">
            <v>104000000</v>
          </cell>
        </row>
        <row r="893">
          <cell r="A893">
            <v>14</v>
          </cell>
          <cell r="B893">
            <v>38369</v>
          </cell>
          <cell r="C893">
            <v>9</v>
          </cell>
          <cell r="D893" t="str">
            <v>Castrol Vieät Nam Ltd</v>
          </cell>
          <cell r="E893" t="str">
            <v>007.1.00.002804.1</v>
          </cell>
          <cell r="F893" t="str">
            <v>Ngoaïi Thöông</v>
          </cell>
          <cell r="G893" t="str">
            <v>Hoà Chí Minh</v>
          </cell>
          <cell r="H893" t="str">
            <v>Traû tieàn mua nhôùt Castrol</v>
          </cell>
          <cell r="I893">
            <v>111937764</v>
          </cell>
        </row>
        <row r="894">
          <cell r="A894">
            <v>13</v>
          </cell>
          <cell r="B894">
            <v>38369</v>
          </cell>
          <cell r="C894">
            <v>28</v>
          </cell>
          <cell r="D894" t="str">
            <v>Chi Nhaùnh Cty CP Söõa VN Taïi Caàn Thô</v>
          </cell>
          <cell r="E894" t="str">
            <v>7301.0479K</v>
          </cell>
          <cell r="F894" t="str">
            <v>Ñaàu Tö &amp; Phaùt Trieån</v>
          </cell>
          <cell r="G894" t="str">
            <v>Caàn Thô</v>
          </cell>
          <cell r="H894" t="str">
            <v>Traû tieân mua söõa hoäp caùc loaïi</v>
          </cell>
          <cell r="I894">
            <v>104000000</v>
          </cell>
        </row>
        <row r="895">
          <cell r="A895">
            <v>32</v>
          </cell>
          <cell r="B895">
            <v>38369</v>
          </cell>
          <cell r="C895">
            <v>8</v>
          </cell>
          <cell r="D895" t="str">
            <v>Cty Xi Maêng Haø Tieân II</v>
          </cell>
          <cell r="E895" t="str">
            <v>710A.00091</v>
          </cell>
          <cell r="F895" t="str">
            <v>Coâng Thöông</v>
          </cell>
          <cell r="G895" t="str">
            <v>Kieân Giang</v>
          </cell>
          <cell r="H895" t="str">
            <v>Traû tieàn mua xi maêng 205taán</v>
          </cell>
          <cell r="I895">
            <v>160649500</v>
          </cell>
        </row>
        <row r="896">
          <cell r="A896">
            <v>33</v>
          </cell>
          <cell r="B896">
            <v>38369</v>
          </cell>
          <cell r="C896">
            <v>105</v>
          </cell>
          <cell r="D896" t="str">
            <v>XN Kinh Doanh Thöông Maïi-CTy Kho Vaän Mieàn Nam</v>
          </cell>
          <cell r="E896" t="str">
            <v>710A.00036</v>
          </cell>
          <cell r="F896" t="str">
            <v>Coâng Thöông CN 4</v>
          </cell>
          <cell r="G896" t="str">
            <v>Hoà Chí Minh</v>
          </cell>
          <cell r="H896" t="str">
            <v>Traû tieàn mua nhôùt</v>
          </cell>
          <cell r="I896">
            <v>304875000</v>
          </cell>
        </row>
        <row r="897">
          <cell r="A897">
            <v>15</v>
          </cell>
          <cell r="B897">
            <v>38369</v>
          </cell>
          <cell r="C897">
            <v>28</v>
          </cell>
          <cell r="D897" t="str">
            <v>Chi Nhaùnh Cty CP Söõa VN Taïi Caàn Thô</v>
          </cell>
          <cell r="E897" t="str">
            <v>7301.0479K</v>
          </cell>
          <cell r="F897" t="str">
            <v>Ñaàu Tö &amp; Phaùt Trieån</v>
          </cell>
          <cell r="G897" t="str">
            <v>Caàn Thô</v>
          </cell>
          <cell r="H897" t="str">
            <v>Traû tieân mua söõa hoäp caùc loaïi</v>
          </cell>
          <cell r="I897">
            <v>150000000</v>
          </cell>
        </row>
        <row r="898">
          <cell r="A898">
            <v>34</v>
          </cell>
          <cell r="B898">
            <v>38369</v>
          </cell>
          <cell r="C898">
            <v>5</v>
          </cell>
          <cell r="D898" t="str">
            <v>Cty TNHH TMaïi Thaønh Long</v>
          </cell>
          <cell r="E898" t="str">
            <v>710A.00817</v>
          </cell>
          <cell r="F898" t="str">
            <v>Coâng Thöong CN6</v>
          </cell>
          <cell r="G898" t="str">
            <v>Hoà Chí Minh</v>
          </cell>
          <cell r="H898" t="str">
            <v>Traû tieàn mua boät ngoït</v>
          </cell>
          <cell r="I898">
            <v>274663778</v>
          </cell>
        </row>
        <row r="899">
          <cell r="A899">
            <v>35</v>
          </cell>
          <cell r="B899">
            <v>38370</v>
          </cell>
          <cell r="C899">
            <v>1</v>
          </cell>
          <cell r="D899" t="str">
            <v>Nhaø Maùy Thuoác Laù Saøi Goøn</v>
          </cell>
          <cell r="E899" t="str">
            <v>710A.00105</v>
          </cell>
          <cell r="F899" t="str">
            <v>Sôû Giao Dòch II CTVN</v>
          </cell>
          <cell r="G899" t="str">
            <v>Hoà Chí Minh</v>
          </cell>
          <cell r="H899" t="str">
            <v>Traû tieàn mua thuoác laù</v>
          </cell>
          <cell r="I899">
            <v>132000000</v>
          </cell>
        </row>
        <row r="900">
          <cell r="A900">
            <v>16</v>
          </cell>
          <cell r="B900">
            <v>38371</v>
          </cell>
          <cell r="C900">
            <v>9</v>
          </cell>
          <cell r="D900" t="str">
            <v>Castrol Vieät Nam Ltd</v>
          </cell>
          <cell r="E900" t="str">
            <v>007.1.00.002804.1</v>
          </cell>
          <cell r="F900" t="str">
            <v>Ngoaïi Thöông</v>
          </cell>
          <cell r="G900" t="str">
            <v>Hoà Chí Minh</v>
          </cell>
          <cell r="H900" t="str">
            <v>Traû tieàn mua nhôùt Castrol</v>
          </cell>
          <cell r="I900">
            <v>50551776</v>
          </cell>
        </row>
        <row r="901">
          <cell r="A901">
            <v>37</v>
          </cell>
          <cell r="B901">
            <v>38371</v>
          </cell>
          <cell r="C901">
            <v>4</v>
          </cell>
          <cell r="D901" t="str">
            <v>Cty TMKT &amp; Ñaàu Tö PETEC</v>
          </cell>
          <cell r="E901" t="str">
            <v>710A.09566</v>
          </cell>
          <cell r="F901" t="str">
            <v>Sôû Giao Dòch II  CTVN</v>
          </cell>
          <cell r="G901" t="str">
            <v>Hoà Chí Minh</v>
          </cell>
          <cell r="H901" t="str">
            <v>Traû tieàn mua xaêng daàu</v>
          </cell>
          <cell r="I901">
            <v>2087700000</v>
          </cell>
        </row>
        <row r="902">
          <cell r="A902">
            <v>38</v>
          </cell>
          <cell r="B902">
            <v>38371</v>
          </cell>
          <cell r="C902">
            <v>31</v>
          </cell>
          <cell r="D902" t="str">
            <v>Cty Daàu Aên Golden Hope - Nhaø Beø</v>
          </cell>
          <cell r="E902" t="str">
            <v>710A.06902</v>
          </cell>
          <cell r="F902" t="str">
            <v>Sôû Giao Dòch II CTVN</v>
          </cell>
          <cell r="G902" t="str">
            <v>Hoà Chí Minh</v>
          </cell>
          <cell r="H902" t="str">
            <v xml:space="preserve">Traû tieàn mua daàu aên TT.TN.CM </v>
          </cell>
          <cell r="I902">
            <v>161255684</v>
          </cell>
        </row>
        <row r="903">
          <cell r="A903">
            <v>37</v>
          </cell>
          <cell r="B903">
            <v>38371</v>
          </cell>
          <cell r="C903">
            <v>36</v>
          </cell>
          <cell r="D903" t="str">
            <v>XN Xaêng Daàu Daàu Khí Vuõng Taøu</v>
          </cell>
          <cell r="E903" t="str">
            <v>710D.00343</v>
          </cell>
          <cell r="F903" t="str">
            <v>Coâng Thöông</v>
          </cell>
          <cell r="G903" t="str">
            <v>Baø Ròa-Vuõng Taøu</v>
          </cell>
          <cell r="H903" t="str">
            <v>Traû tieàn mua xaêng daàu</v>
          </cell>
          <cell r="I903">
            <v>2087700000</v>
          </cell>
        </row>
        <row r="904">
          <cell r="A904">
            <v>17</v>
          </cell>
          <cell r="B904">
            <v>38371</v>
          </cell>
          <cell r="C904">
            <v>28</v>
          </cell>
          <cell r="D904" t="str">
            <v>Chi Nhaùnh Cty CP Söõa VN Taïi Caàn Thô</v>
          </cell>
          <cell r="E904" t="str">
            <v>7301.0479K</v>
          </cell>
          <cell r="F904" t="str">
            <v>Ñaàu Tö &amp; Phaùt Trieån</v>
          </cell>
          <cell r="G904" t="str">
            <v>Caàn Thô</v>
          </cell>
          <cell r="H904" t="str">
            <v>Traû tieân mua söõa hoäp caùc loaïi</v>
          </cell>
          <cell r="I904">
            <v>100000000</v>
          </cell>
        </row>
        <row r="905">
          <cell r="A905">
            <v>38</v>
          </cell>
          <cell r="B905">
            <v>38372</v>
          </cell>
          <cell r="C905">
            <v>17</v>
          </cell>
          <cell r="D905" t="str">
            <v>Cty Daàu Khí -TP/HCM (Saøi Goøn Petro)</v>
          </cell>
          <cell r="E905" t="str">
            <v>007.1.00.000661.6</v>
          </cell>
          <cell r="F905" t="str">
            <v>Ngoaïi Thöông</v>
          </cell>
          <cell r="G905" t="str">
            <v>Hoà Chí Minh</v>
          </cell>
          <cell r="H905" t="str">
            <v>Traû tieàn mua xaêng daàu</v>
          </cell>
          <cell r="I905">
            <v>648245000</v>
          </cell>
        </row>
        <row r="906">
          <cell r="A906">
            <v>18</v>
          </cell>
          <cell r="B906">
            <v>38372</v>
          </cell>
          <cell r="C906">
            <v>28</v>
          </cell>
          <cell r="D906" t="str">
            <v>Chi Nhaùnh Cty CP Söõa VN Taïi Caàn Thô</v>
          </cell>
          <cell r="E906" t="str">
            <v>7301.0479K</v>
          </cell>
          <cell r="F906" t="str">
            <v>Ñaàu Tö &amp; Phaùt Trieån</v>
          </cell>
          <cell r="G906" t="str">
            <v>Caàn Thô</v>
          </cell>
          <cell r="H906" t="str">
            <v>Traû tieân mua söõa hoäp caùc loaïi</v>
          </cell>
          <cell r="I906">
            <v>250000000</v>
          </cell>
        </row>
        <row r="907">
          <cell r="A907">
            <v>39</v>
          </cell>
          <cell r="B907">
            <v>38373</v>
          </cell>
          <cell r="C907">
            <v>14</v>
          </cell>
          <cell r="D907" t="str">
            <v>Coâng Ty Theùp Mieàn Nam</v>
          </cell>
          <cell r="E907" t="str">
            <v>710A.01611</v>
          </cell>
          <cell r="F907" t="str">
            <v>Coâng Thöông CN I</v>
          </cell>
          <cell r="G907" t="str">
            <v>Hoà Chí Minh</v>
          </cell>
          <cell r="H907" t="str">
            <v xml:space="preserve">Traû tieàn mua haøng cho CN Mieàn Taây C.Ty Theùp Mieàn Nam </v>
          </cell>
          <cell r="I907">
            <v>150000000</v>
          </cell>
        </row>
        <row r="908">
          <cell r="A908">
            <v>19</v>
          </cell>
          <cell r="B908">
            <v>38373</v>
          </cell>
          <cell r="C908">
            <v>28</v>
          </cell>
          <cell r="D908" t="str">
            <v>Chi Nhaùnh Cty CP Söõa VN Taïi Caàn Thô</v>
          </cell>
          <cell r="E908" t="str">
            <v>7301.0479K</v>
          </cell>
          <cell r="F908" t="str">
            <v>Ñaàu Tö &amp; Phaùt Trieån</v>
          </cell>
          <cell r="G908" t="str">
            <v>Caàn Thô</v>
          </cell>
          <cell r="H908" t="str">
            <v>Traû tieân mua söõa hoäp caùc loaïi</v>
          </cell>
          <cell r="I908">
            <v>130000000</v>
          </cell>
        </row>
        <row r="909">
          <cell r="A909">
            <v>40</v>
          </cell>
          <cell r="B909">
            <v>38376</v>
          </cell>
          <cell r="C909">
            <v>4</v>
          </cell>
          <cell r="D909" t="str">
            <v>Cty TMKT &amp; Ñaàu Tö PETEC</v>
          </cell>
          <cell r="E909" t="str">
            <v>710A.09566</v>
          </cell>
          <cell r="F909" t="str">
            <v>Sôû Giao Dòch II  CTVN</v>
          </cell>
          <cell r="G909" t="str">
            <v>Hoà Chí Minh</v>
          </cell>
          <cell r="H909" t="str">
            <v>Traû tieàn mua xaêng daàu</v>
          </cell>
          <cell r="I909">
            <v>2202500000</v>
          </cell>
        </row>
        <row r="910">
          <cell r="A910">
            <v>20</v>
          </cell>
          <cell r="B910">
            <v>38376</v>
          </cell>
          <cell r="C910">
            <v>28</v>
          </cell>
          <cell r="D910" t="str">
            <v>Chi Nhaùnh Cty CP Söõa VN Taïi Caàn Thô</v>
          </cell>
          <cell r="E910" t="str">
            <v>7301.0479K</v>
          </cell>
          <cell r="F910" t="str">
            <v>Ñaàu Tö &amp; Phaùt Trieån</v>
          </cell>
          <cell r="G910" t="str">
            <v>Caàn Thô</v>
          </cell>
          <cell r="H910" t="str">
            <v>Traû tieân mua söõa hoäp caùc loaïi</v>
          </cell>
          <cell r="I910">
            <v>100000000</v>
          </cell>
        </row>
        <row r="911">
          <cell r="A911">
            <v>21</v>
          </cell>
          <cell r="B911">
            <v>38376</v>
          </cell>
          <cell r="C911">
            <v>28</v>
          </cell>
          <cell r="D911" t="str">
            <v>Chi Nhaùnh Cty CP Söõa VN Taïi Caàn Thô</v>
          </cell>
          <cell r="E911" t="str">
            <v>7301.0479K</v>
          </cell>
          <cell r="F911" t="str">
            <v>Ñaàu Tö &amp; Phaùt Trieån</v>
          </cell>
          <cell r="G911" t="str">
            <v>Caàn Thô</v>
          </cell>
          <cell r="H911" t="str">
            <v>Traû tieân mua söõa hoäp caùc loaïi</v>
          </cell>
          <cell r="I911">
            <v>140000000</v>
          </cell>
        </row>
        <row r="912">
          <cell r="A912">
            <v>22</v>
          </cell>
          <cell r="B912">
            <v>38376</v>
          </cell>
          <cell r="C912">
            <v>25</v>
          </cell>
          <cell r="D912" t="str">
            <v xml:space="preserve"> Thu Baûo Hieåm Xaõ Hoäi Tænh Baïc Lieâu</v>
          </cell>
          <cell r="E912" t="str">
            <v>421401.12</v>
          </cell>
          <cell r="F912" t="str">
            <v>NN &amp; P/T N/Thoân</v>
          </cell>
          <cell r="G912" t="str">
            <v>Baïc Lieâu</v>
          </cell>
          <cell r="H912" t="str">
            <v>Noäp BHXH,BHYT thaùng 01/05</v>
          </cell>
          <cell r="I912">
            <v>16742367</v>
          </cell>
        </row>
        <row r="913">
          <cell r="A913">
            <v>41</v>
          </cell>
          <cell r="B913">
            <v>38376</v>
          </cell>
          <cell r="C913">
            <v>5</v>
          </cell>
          <cell r="D913" t="str">
            <v>Cty TNHH TMaïi Thaønh Long</v>
          </cell>
          <cell r="E913" t="str">
            <v>710A.00817</v>
          </cell>
          <cell r="F913" t="str">
            <v>Coâng Thöong CN6</v>
          </cell>
          <cell r="G913" t="str">
            <v>Hoà Chí Minh</v>
          </cell>
          <cell r="H913" t="str">
            <v>Traû tieàn mua boät ngoït</v>
          </cell>
          <cell r="I913">
            <v>337619744</v>
          </cell>
        </row>
        <row r="914">
          <cell r="A914">
            <v>42</v>
          </cell>
          <cell r="B914">
            <v>38376</v>
          </cell>
          <cell r="C914">
            <v>3</v>
          </cell>
          <cell r="D914" t="str">
            <v>Cty Coå Phaàn Boät Giaët Lix</v>
          </cell>
          <cell r="E914" t="str">
            <v>710A.01440</v>
          </cell>
          <cell r="F914" t="str">
            <v>Coâng Thöông CN 14</v>
          </cell>
          <cell r="G914" t="str">
            <v>Hoà Chí Minh</v>
          </cell>
          <cell r="H914" t="str">
            <v>Traû tieàn mua boät giaët</v>
          </cell>
          <cell r="I914">
            <v>400000000</v>
          </cell>
        </row>
        <row r="915">
          <cell r="A915">
            <v>43</v>
          </cell>
          <cell r="B915">
            <v>38376</v>
          </cell>
          <cell r="C915">
            <v>8</v>
          </cell>
          <cell r="D915" t="str">
            <v>Cty Xi Maêng Haø Tieân II</v>
          </cell>
          <cell r="E915" t="str">
            <v>710A.00091</v>
          </cell>
          <cell r="F915" t="str">
            <v>Coâng Thöông</v>
          </cell>
          <cell r="G915" t="str">
            <v>Kieân Giang</v>
          </cell>
          <cell r="H915" t="str">
            <v>Traû tieàn mua xi maêng 120taán</v>
          </cell>
          <cell r="I915">
            <v>96228000</v>
          </cell>
        </row>
        <row r="916">
          <cell r="A916">
            <v>44</v>
          </cell>
          <cell r="B916">
            <v>38377</v>
          </cell>
          <cell r="C916">
            <v>4</v>
          </cell>
          <cell r="D916" t="str">
            <v>Cty TMKT &amp; Ñaàu Tö PETEC</v>
          </cell>
          <cell r="E916" t="str">
            <v>710A.09566</v>
          </cell>
          <cell r="F916" t="str">
            <v>Sôû Giao Dòch II  CTVN</v>
          </cell>
          <cell r="G916" t="str">
            <v>Hoà Chí Minh</v>
          </cell>
          <cell r="H916" t="str">
            <v>Traû tieàn mua xaêng daàu</v>
          </cell>
          <cell r="I916">
            <v>1924500000</v>
          </cell>
        </row>
        <row r="917">
          <cell r="A917">
            <v>23</v>
          </cell>
          <cell r="B917">
            <v>38377</v>
          </cell>
          <cell r="C917">
            <v>28</v>
          </cell>
          <cell r="D917" t="str">
            <v>Chi Nhaùnh Cty CP Söõa VN Taïi Caàn Thô</v>
          </cell>
          <cell r="E917" t="str">
            <v>7301.0479K</v>
          </cell>
          <cell r="F917" t="str">
            <v>Ñaàu Tö &amp; Phaùt Trieån</v>
          </cell>
          <cell r="G917" t="str">
            <v>Caàn Thô</v>
          </cell>
          <cell r="H917" t="str">
            <v>Traû tieân mua söõa hoäp caùc loaïi</v>
          </cell>
          <cell r="I917">
            <v>110000000</v>
          </cell>
        </row>
        <row r="918">
          <cell r="A918">
            <v>45</v>
          </cell>
          <cell r="B918">
            <v>38378</v>
          </cell>
          <cell r="C918">
            <v>4</v>
          </cell>
          <cell r="D918" t="str">
            <v>Cty TMKT &amp; Ñaàu Tö PETEC</v>
          </cell>
          <cell r="E918" t="str">
            <v>710A.09566</v>
          </cell>
          <cell r="F918" t="str">
            <v>Sôû Giao Dòch II  CTVN</v>
          </cell>
          <cell r="G918" t="str">
            <v>Hoà Chí Minh</v>
          </cell>
          <cell r="H918" t="str">
            <v>Traû tieàn mua xaêng daàu</v>
          </cell>
          <cell r="I918">
            <v>535600000</v>
          </cell>
        </row>
        <row r="919">
          <cell r="A919">
            <v>46</v>
          </cell>
          <cell r="B919">
            <v>38378</v>
          </cell>
          <cell r="C919">
            <v>31</v>
          </cell>
          <cell r="D919" t="str">
            <v>Cty Daàu Aên Golden Hope - Nhaø Beø</v>
          </cell>
          <cell r="E919" t="str">
            <v>710A.06902</v>
          </cell>
          <cell r="F919" t="str">
            <v>Sôû Giao Dòch II CTVN</v>
          </cell>
          <cell r="G919" t="str">
            <v>Hoà Chí Minh</v>
          </cell>
          <cell r="H919" t="str">
            <v xml:space="preserve">Traû tieàn mua daàu aên TT.TN.CM </v>
          </cell>
          <cell r="I919">
            <v>70641780</v>
          </cell>
        </row>
        <row r="920">
          <cell r="A920">
            <v>47</v>
          </cell>
          <cell r="B920">
            <v>38378</v>
          </cell>
          <cell r="C920">
            <v>10</v>
          </cell>
          <cell r="D920" t="str">
            <v>Cty TNHH Daàu Nhôùt vaø Hoùa Chaát VN</v>
          </cell>
          <cell r="E920" t="str">
            <v>001.004837.041</v>
          </cell>
          <cell r="F920" t="str">
            <v>Hoàng Kong&amp; Thöôïng Haûi</v>
          </cell>
          <cell r="G920" t="str">
            <v>Hoà Chí Minh</v>
          </cell>
          <cell r="H920" t="str">
            <v>Traû tieàn mua nhôùt</v>
          </cell>
          <cell r="I920">
            <v>212542493</v>
          </cell>
        </row>
        <row r="921">
          <cell r="A921">
            <v>24</v>
          </cell>
          <cell r="B921">
            <v>38378</v>
          </cell>
          <cell r="C921">
            <v>28</v>
          </cell>
          <cell r="D921" t="str">
            <v>Chi Nhaùnh Cty CP Söõa VN Taïi Caàn Thô</v>
          </cell>
          <cell r="E921" t="str">
            <v>7301.0479K</v>
          </cell>
          <cell r="F921" t="str">
            <v>Ñaàu Tö &amp; Phaùt Trieån</v>
          </cell>
          <cell r="G921" t="str">
            <v>Caàn Thô</v>
          </cell>
          <cell r="H921" t="str">
            <v>Traû tieân mua söõa hoäp caùc loaïi</v>
          </cell>
          <cell r="I921">
            <v>100000000</v>
          </cell>
        </row>
        <row r="922">
          <cell r="A922">
            <v>25</v>
          </cell>
          <cell r="B922">
            <v>38378</v>
          </cell>
          <cell r="C922">
            <v>27</v>
          </cell>
          <cell r="D922" t="str">
            <v>Cty TNHH Quoác Teá Nagarjuna</v>
          </cell>
          <cell r="E922" t="str">
            <v>3586.1</v>
          </cell>
          <cell r="F922" t="str">
            <v>INDOVINA</v>
          </cell>
          <cell r="G922" t="str">
            <v>Hoà Chí Minh</v>
          </cell>
          <cell r="H922" t="str">
            <v>Traû tieàn mua ñöôøng</v>
          </cell>
          <cell r="I922">
            <v>29750000</v>
          </cell>
        </row>
        <row r="923">
          <cell r="A923">
            <v>48</v>
          </cell>
          <cell r="B923">
            <v>38378</v>
          </cell>
          <cell r="C923">
            <v>1</v>
          </cell>
          <cell r="D923" t="str">
            <v>Nhaø Maùy Thuoác Laù Saøi Goøn</v>
          </cell>
          <cell r="E923" t="str">
            <v>710A.00105</v>
          </cell>
          <cell r="F923" t="str">
            <v>Sôû Giao Dòch II CTVN</v>
          </cell>
          <cell r="G923" t="str">
            <v>Hoà Chí Minh</v>
          </cell>
          <cell r="H923" t="str">
            <v>Traû tieàn mua thuoác laù</v>
          </cell>
          <cell r="I923">
            <v>110275000</v>
          </cell>
        </row>
        <row r="924">
          <cell r="A924">
            <v>49</v>
          </cell>
          <cell r="B924">
            <v>38378</v>
          </cell>
          <cell r="C924">
            <v>8</v>
          </cell>
          <cell r="D924" t="str">
            <v>Cty Xi Maêng Haø Tieân II</v>
          </cell>
          <cell r="E924" t="str">
            <v>710A.00091</v>
          </cell>
          <cell r="F924" t="str">
            <v>Coâng Thöông</v>
          </cell>
          <cell r="G924" t="str">
            <v>Kieân Giang</v>
          </cell>
          <cell r="H924" t="str">
            <v>Traû tieàn mua xi maêng 100taán</v>
          </cell>
          <cell r="I924">
            <v>80190000</v>
          </cell>
        </row>
        <row r="925">
          <cell r="A925">
            <v>50</v>
          </cell>
          <cell r="B925">
            <v>38378</v>
          </cell>
          <cell r="C925">
            <v>36</v>
          </cell>
          <cell r="D925" t="str">
            <v>XN Xaêng Daàu Daàu Khí Vuõng Taøu</v>
          </cell>
          <cell r="E925" t="str">
            <v>710D.00343</v>
          </cell>
          <cell r="F925" t="str">
            <v>Coâng Thöông</v>
          </cell>
          <cell r="G925" t="str">
            <v>Baø Ròa-Vuõng Taøu</v>
          </cell>
          <cell r="H925" t="str">
            <v>Traû tieàn mua xaêng daàu</v>
          </cell>
          <cell r="I925">
            <v>2726500000</v>
          </cell>
        </row>
        <row r="926">
          <cell r="A926">
            <v>26</v>
          </cell>
          <cell r="B926">
            <v>38379</v>
          </cell>
          <cell r="C926">
            <v>83</v>
          </cell>
          <cell r="D926" t="str">
            <v>CTy TNHH TM TH Thuaän Taân</v>
          </cell>
          <cell r="E926" t="str">
            <v>007.100.110.1337</v>
          </cell>
          <cell r="F926" t="str">
            <v>Ngoaïi Thöông</v>
          </cell>
          <cell r="G926" t="str">
            <v>Hoà Chí Minh</v>
          </cell>
          <cell r="H926" t="str">
            <v>Traû tieàn mua Tivi</v>
          </cell>
          <cell r="I926">
            <v>21040250</v>
          </cell>
        </row>
        <row r="927">
          <cell r="A927">
            <v>51</v>
          </cell>
          <cell r="B927">
            <v>38379</v>
          </cell>
          <cell r="C927">
            <v>4</v>
          </cell>
          <cell r="D927" t="str">
            <v>Cty TMKT &amp; Ñaàu Tö PETEC</v>
          </cell>
          <cell r="E927" t="str">
            <v>710A.09566</v>
          </cell>
          <cell r="F927" t="str">
            <v>Sôû Giao Dòch II  CTVN</v>
          </cell>
          <cell r="G927" t="str">
            <v>Hoà Chí Minh</v>
          </cell>
          <cell r="H927" t="str">
            <v>Traû tieàn mua xaêng daàu</v>
          </cell>
          <cell r="I927">
            <v>1748000000</v>
          </cell>
        </row>
        <row r="928">
          <cell r="A928">
            <v>27</v>
          </cell>
          <cell r="B928">
            <v>38379</v>
          </cell>
          <cell r="C928">
            <v>28</v>
          </cell>
          <cell r="D928" t="str">
            <v>Chi Nhaùnh Cty CP Söõa VN Taïi Caàn Thô</v>
          </cell>
          <cell r="E928" t="str">
            <v>7301.0479K</v>
          </cell>
          <cell r="F928" t="str">
            <v>Ñaàu Tö &amp; Phaùt Trieån</v>
          </cell>
          <cell r="G928" t="str">
            <v>Caàn Thô</v>
          </cell>
          <cell r="H928" t="str">
            <v>Traû tieân mua söõa hoäp caùc loaïi</v>
          </cell>
          <cell r="I928">
            <v>170000000</v>
          </cell>
        </row>
        <row r="929">
          <cell r="A929">
            <v>28</v>
          </cell>
          <cell r="B929">
            <v>38380</v>
          </cell>
          <cell r="C929">
            <v>27</v>
          </cell>
          <cell r="D929" t="str">
            <v>Cty TNHH Quoác Teá Nagarjuna</v>
          </cell>
          <cell r="E929" t="str">
            <v>3586.1</v>
          </cell>
          <cell r="F929" t="str">
            <v>INDOVINA</v>
          </cell>
          <cell r="G929" t="str">
            <v>Hoà Chí Minh</v>
          </cell>
          <cell r="H929" t="str">
            <v>Traû tieàn mua ñöôøng</v>
          </cell>
          <cell r="I929">
            <v>41650000</v>
          </cell>
        </row>
        <row r="930">
          <cell r="A930">
            <v>52</v>
          </cell>
          <cell r="B930">
            <v>38380</v>
          </cell>
          <cell r="C930">
            <v>21</v>
          </cell>
          <cell r="D930" t="str">
            <v>Cty Coå Phaàn Vaät Tö  Haäu Giang</v>
          </cell>
          <cell r="E930" t="str">
            <v>710A.00040</v>
          </cell>
          <cell r="F930" t="str">
            <v>Coâng Thöông</v>
          </cell>
          <cell r="G930" t="str">
            <v>Caàn Thô</v>
          </cell>
          <cell r="H930" t="str">
            <v>Traû tieàn mua gas</v>
          </cell>
          <cell r="I930">
            <v>69315004</v>
          </cell>
        </row>
        <row r="931">
          <cell r="A931">
            <v>53</v>
          </cell>
          <cell r="B931">
            <v>38380</v>
          </cell>
          <cell r="C931">
            <v>8</v>
          </cell>
          <cell r="D931" t="str">
            <v>Cty Xi Maêng Haø Tieân II</v>
          </cell>
          <cell r="E931" t="str">
            <v>710A.00091</v>
          </cell>
          <cell r="F931" t="str">
            <v>Coâng Thöông</v>
          </cell>
          <cell r="G931" t="str">
            <v>Kieân Giang</v>
          </cell>
          <cell r="H931" t="str">
            <v>Traû tieàn mua xi maêng 120taán</v>
          </cell>
          <cell r="I931">
            <v>96228000</v>
          </cell>
        </row>
        <row r="932">
          <cell r="A932">
            <v>54</v>
          </cell>
          <cell r="B932">
            <v>38380</v>
          </cell>
          <cell r="C932">
            <v>14</v>
          </cell>
          <cell r="D932" t="str">
            <v>Coâng Ty Theùp Mieàn Nam</v>
          </cell>
          <cell r="E932" t="str">
            <v>710A.01611</v>
          </cell>
          <cell r="F932" t="str">
            <v>Coâng Thöông CN I</v>
          </cell>
          <cell r="G932" t="str">
            <v>Hoà Chí Minh</v>
          </cell>
          <cell r="H932" t="str">
            <v xml:space="preserve">Traû tieàn mua haøng cho CN Mieàn Taây C.Ty Theùp Mieàn Nam </v>
          </cell>
          <cell r="I932">
            <v>50000000</v>
          </cell>
        </row>
        <row r="933">
          <cell r="A933">
            <v>29</v>
          </cell>
          <cell r="B933">
            <v>38380</v>
          </cell>
          <cell r="C933">
            <v>28</v>
          </cell>
          <cell r="D933" t="str">
            <v>Chi Nhaùnh Cty CP Söõa VN Taïi Caàn Thô</v>
          </cell>
          <cell r="E933" t="str">
            <v>7301.0479K</v>
          </cell>
          <cell r="F933" t="str">
            <v>Ñaàu Tö &amp; Phaùt Trieån</v>
          </cell>
          <cell r="G933" t="str">
            <v>Caàn Thô</v>
          </cell>
          <cell r="H933" t="str">
            <v>Traû tieân mua söõa hoäp caùc loaïi</v>
          </cell>
          <cell r="I933">
            <v>180000000</v>
          </cell>
        </row>
        <row r="934">
          <cell r="A934">
            <v>30</v>
          </cell>
          <cell r="B934">
            <v>38383</v>
          </cell>
          <cell r="C934">
            <v>7</v>
          </cell>
          <cell r="D934" t="str">
            <v>Xí Nghieäp Colusa-Miliket</v>
          </cell>
          <cell r="E934" t="str">
            <v>314.100.00000052</v>
          </cell>
          <cell r="F934" t="str">
            <v>Ñaàu Tö &amp; Phaùt Trieån CN Thuû Ñöùc</v>
          </cell>
          <cell r="G934" t="str">
            <v>Hoà Chí Minh</v>
          </cell>
          <cell r="H934" t="str">
            <v>Traû tieàn mua mì Colusa</v>
          </cell>
          <cell r="I934">
            <v>128613111</v>
          </cell>
        </row>
        <row r="935">
          <cell r="A935">
            <v>55</v>
          </cell>
          <cell r="B935">
            <v>38383</v>
          </cell>
          <cell r="C935">
            <v>36</v>
          </cell>
          <cell r="D935" t="str">
            <v>XN Xaêng Daàu Daàu Khí Vuõng Taøu</v>
          </cell>
          <cell r="E935" t="str">
            <v>710D.00343</v>
          </cell>
          <cell r="F935" t="str">
            <v>Coâng Thöông</v>
          </cell>
          <cell r="G935" t="str">
            <v>Baø Ròa-Vuõng Taøu</v>
          </cell>
          <cell r="H935" t="str">
            <v>Traû tieàn mua xaêng daàu</v>
          </cell>
          <cell r="I935">
            <v>2819000000</v>
          </cell>
        </row>
        <row r="936">
          <cell r="A936">
            <v>56</v>
          </cell>
          <cell r="B936">
            <v>38383</v>
          </cell>
          <cell r="C936">
            <v>14</v>
          </cell>
          <cell r="D936" t="str">
            <v>Coâng Ty Theùp Mieàn Nam</v>
          </cell>
          <cell r="E936" t="str">
            <v>710A.01611</v>
          </cell>
          <cell r="F936" t="str">
            <v>Coâng Thöông CN I</v>
          </cell>
          <cell r="G936" t="str">
            <v>Hoà Chí Minh</v>
          </cell>
          <cell r="H936" t="str">
            <v xml:space="preserve">Traû tieàn mua haøng cho CN Mieàn Taây C.Ty Theùp Mieàn Nam </v>
          </cell>
          <cell r="I936">
            <v>120000000</v>
          </cell>
        </row>
        <row r="937">
          <cell r="A937">
            <v>57</v>
          </cell>
          <cell r="B937">
            <v>38383</v>
          </cell>
          <cell r="C937">
            <v>46</v>
          </cell>
          <cell r="D937" t="str">
            <v>CTy MIWON VIETNAM</v>
          </cell>
          <cell r="E937" t="str">
            <v>710A.00183</v>
          </cell>
          <cell r="F937" t="str">
            <v xml:space="preserve">Coâng Thöông </v>
          </cell>
          <cell r="G937" t="str">
            <v>Phuù Thoï</v>
          </cell>
          <cell r="H937" t="str">
            <v>Traû tieàn mua boät ngoït</v>
          </cell>
          <cell r="I937">
            <v>94920889</v>
          </cell>
        </row>
        <row r="938">
          <cell r="A938">
            <v>31</v>
          </cell>
          <cell r="B938">
            <v>38383</v>
          </cell>
          <cell r="C938">
            <v>28</v>
          </cell>
          <cell r="D938" t="str">
            <v>Chi Nhaùnh Cty CP Söõa VN Taïi Caàn Thô</v>
          </cell>
          <cell r="E938" t="str">
            <v>7301.0479K</v>
          </cell>
          <cell r="F938" t="str">
            <v>Ñaàu Tö &amp; Phaùt Trieån</v>
          </cell>
          <cell r="G938" t="str">
            <v>Caàn Thô</v>
          </cell>
          <cell r="H938" t="str">
            <v>Traû tieân mua söõa hoäp caùc loaïi</v>
          </cell>
          <cell r="I938">
            <v>309000000</v>
          </cell>
        </row>
        <row r="939">
          <cell r="A939">
            <v>1</v>
          </cell>
          <cell r="B939">
            <v>38384</v>
          </cell>
          <cell r="C939">
            <v>5</v>
          </cell>
          <cell r="D939" t="str">
            <v>Cty TNHH TMaïi Thaønh Long</v>
          </cell>
          <cell r="E939" t="str">
            <v>710A.00817</v>
          </cell>
          <cell r="F939" t="str">
            <v>Coâng Thöong CN6</v>
          </cell>
          <cell r="G939" t="str">
            <v>Hoà Chí Minh</v>
          </cell>
          <cell r="H939" t="str">
            <v>Traû tieàn mua boät ngoït</v>
          </cell>
          <cell r="I939">
            <v>412614162</v>
          </cell>
        </row>
        <row r="940">
          <cell r="A940">
            <v>2</v>
          </cell>
          <cell r="B940">
            <v>38384</v>
          </cell>
          <cell r="C940">
            <v>4</v>
          </cell>
          <cell r="D940" t="str">
            <v>Cty TMKT &amp; Ñaàu Tö PETEC</v>
          </cell>
          <cell r="E940" t="str">
            <v>710A.09566</v>
          </cell>
          <cell r="F940" t="str">
            <v>Sôû Giao Dòch II  CTVN</v>
          </cell>
          <cell r="G940" t="str">
            <v>Hoà Chí Minh</v>
          </cell>
          <cell r="H940" t="str">
            <v>Traû tieàn mua xaêng daàu</v>
          </cell>
          <cell r="I940">
            <v>1932000000</v>
          </cell>
        </row>
        <row r="941">
          <cell r="A941">
            <v>3</v>
          </cell>
          <cell r="B941">
            <v>38384</v>
          </cell>
          <cell r="C941">
            <v>17</v>
          </cell>
          <cell r="D941" t="str">
            <v>Cty Daàu Khí -TP/HCM (Saøi Goøn Petro)</v>
          </cell>
          <cell r="E941" t="str">
            <v>007.1.00.000661.6</v>
          </cell>
          <cell r="F941" t="str">
            <v>Ngoaïi Thöông</v>
          </cell>
          <cell r="G941" t="str">
            <v>Hoà Chí Minh</v>
          </cell>
          <cell r="H941" t="str">
            <v>Traû tieàn mua xaêng daàu</v>
          </cell>
          <cell r="I941">
            <v>781560000</v>
          </cell>
        </row>
        <row r="942">
          <cell r="A942">
            <v>4</v>
          </cell>
          <cell r="B942">
            <v>38384</v>
          </cell>
          <cell r="C942">
            <v>1</v>
          </cell>
          <cell r="D942" t="str">
            <v>Nhaø Maùy Thuoác Laù Saøi Goøn</v>
          </cell>
          <cell r="E942" t="str">
            <v>710A.00105</v>
          </cell>
          <cell r="F942" t="str">
            <v>Sôû Giao Dòch II CTVN</v>
          </cell>
          <cell r="G942" t="str">
            <v>Hoà Chí Minh</v>
          </cell>
          <cell r="H942" t="str">
            <v>Traû tieàn mua thuoác laù</v>
          </cell>
          <cell r="I942">
            <v>162525000</v>
          </cell>
        </row>
        <row r="943">
          <cell r="A943">
            <v>5</v>
          </cell>
          <cell r="B943">
            <v>38384</v>
          </cell>
          <cell r="C943">
            <v>27</v>
          </cell>
          <cell r="D943" t="str">
            <v>Cty TNHH Quoác Teá Nagarjuna</v>
          </cell>
          <cell r="E943" t="str">
            <v>3586.1</v>
          </cell>
          <cell r="F943" t="str">
            <v>INDOVINA</v>
          </cell>
          <cell r="G943" t="str">
            <v>Hoà Chí Minh</v>
          </cell>
          <cell r="H943" t="str">
            <v>Traû tieàn mua ñöôøng</v>
          </cell>
          <cell r="I943">
            <v>42000000</v>
          </cell>
        </row>
        <row r="944">
          <cell r="A944">
            <v>6</v>
          </cell>
          <cell r="B944">
            <v>38386</v>
          </cell>
          <cell r="C944">
            <v>4</v>
          </cell>
          <cell r="D944" t="str">
            <v>Cty TMKT &amp; Ñaàu Tö PETEC</v>
          </cell>
          <cell r="E944" t="str">
            <v>710A.09566</v>
          </cell>
          <cell r="F944" t="str">
            <v>Sôû Giao Dòch II  CTVN</v>
          </cell>
          <cell r="G944" t="str">
            <v>Hoà Chí Minh</v>
          </cell>
          <cell r="H944" t="str">
            <v>Traû tieàn mua xaêng daàu</v>
          </cell>
          <cell r="I944">
            <v>3583500000</v>
          </cell>
        </row>
        <row r="945">
          <cell r="A945">
            <v>1</v>
          </cell>
          <cell r="B945">
            <v>38386</v>
          </cell>
          <cell r="C945">
            <v>9</v>
          </cell>
          <cell r="D945" t="str">
            <v>Castrol Vieät Nam Ltd</v>
          </cell>
          <cell r="E945" t="str">
            <v>007.1.00.002804.1</v>
          </cell>
          <cell r="F945" t="str">
            <v>Ngoaïi Thöông</v>
          </cell>
          <cell r="G945" t="str">
            <v>Hoà Chí Minh</v>
          </cell>
          <cell r="H945" t="str">
            <v>Traû tieàn mua nhôùt</v>
          </cell>
          <cell r="I945">
            <v>59889548</v>
          </cell>
        </row>
        <row r="946">
          <cell r="A946">
            <v>2</v>
          </cell>
          <cell r="B946">
            <v>38387</v>
          </cell>
          <cell r="C946">
            <v>83</v>
          </cell>
          <cell r="D946" t="str">
            <v>CTy TNHH TM TH Thuaän Taân</v>
          </cell>
          <cell r="E946" t="str">
            <v>007.100.110.1337</v>
          </cell>
          <cell r="F946" t="str">
            <v>Ngoaïi Thöông</v>
          </cell>
          <cell r="G946" t="str">
            <v>Hoà Chí Minh</v>
          </cell>
          <cell r="H946" t="str">
            <v>Traû tieàn mua Tivi</v>
          </cell>
          <cell r="I946">
            <v>28648950</v>
          </cell>
        </row>
        <row r="947">
          <cell r="A947">
            <v>7</v>
          </cell>
          <cell r="B947">
            <v>38387</v>
          </cell>
          <cell r="C947">
            <v>14</v>
          </cell>
          <cell r="D947" t="str">
            <v>Coâng Ty Theùp Mieàn Nam</v>
          </cell>
          <cell r="E947" t="str">
            <v>710A.01611</v>
          </cell>
          <cell r="F947" t="str">
            <v>Coâng Thöông CN I</v>
          </cell>
          <cell r="G947" t="str">
            <v>Hoà Chí Minh</v>
          </cell>
          <cell r="H947" t="str">
            <v xml:space="preserve">Traû tieàn mua haøng cho CN Mieàn Taây C.Ty Theùp Mieàn Nam </v>
          </cell>
          <cell r="I947">
            <v>200000000</v>
          </cell>
        </row>
        <row r="948">
          <cell r="A948">
            <v>8</v>
          </cell>
          <cell r="B948">
            <v>38387</v>
          </cell>
          <cell r="C948">
            <v>41</v>
          </cell>
          <cell r="D948" t="str">
            <v>Cty Xi Maêng Nghi Sôn</v>
          </cell>
          <cell r="E948" t="str">
            <v>710A.02772</v>
          </cell>
          <cell r="F948" t="str">
            <v>Coâng Thöông CN 9</v>
          </cell>
          <cell r="G948" t="str">
            <v>Hoà Chí Minh</v>
          </cell>
          <cell r="H948" t="str">
            <v xml:space="preserve">Traû tieàn mua xi maêng </v>
          </cell>
          <cell r="I948">
            <v>33291275</v>
          </cell>
        </row>
        <row r="949">
          <cell r="A949">
            <v>9</v>
          </cell>
          <cell r="B949">
            <v>38387</v>
          </cell>
          <cell r="C949">
            <v>98</v>
          </cell>
          <cell r="D949" t="str">
            <v>CTy Lieân Doanh Xi Maêng Haø Tieân II-Caàn Thô</v>
          </cell>
          <cell r="E949" t="str">
            <v>710A.56157</v>
          </cell>
          <cell r="F949" t="str">
            <v>Coâng Thöông</v>
          </cell>
          <cell r="G949" t="str">
            <v>Caàn Thô</v>
          </cell>
          <cell r="H949" t="str">
            <v xml:space="preserve">Traû tieàn mua xi maêng </v>
          </cell>
          <cell r="I949">
            <v>396410000</v>
          </cell>
        </row>
        <row r="950">
          <cell r="A950">
            <v>10</v>
          </cell>
          <cell r="B950">
            <v>38387</v>
          </cell>
          <cell r="C950">
            <v>85</v>
          </cell>
          <cell r="D950" t="str">
            <v>CTy TNHH TM Minh Tuøng</v>
          </cell>
          <cell r="E950" t="str">
            <v>710A.04024</v>
          </cell>
          <cell r="F950" t="str">
            <v>Sôû Giao Dòch II CTVN</v>
          </cell>
          <cell r="G950" t="str">
            <v>Hoà Chí Minh</v>
          </cell>
          <cell r="H950" t="str">
            <v>Traû tieàn mua tuû laïnh</v>
          </cell>
          <cell r="I950">
            <v>11295000</v>
          </cell>
        </row>
        <row r="951">
          <cell r="A951">
            <v>11</v>
          </cell>
          <cell r="B951">
            <v>38390</v>
          </cell>
          <cell r="C951">
            <v>85</v>
          </cell>
          <cell r="D951" t="str">
            <v>CTy TNHH TM Minh Tuøng</v>
          </cell>
          <cell r="E951" t="str">
            <v>710A.04024</v>
          </cell>
          <cell r="F951" t="str">
            <v>Sôû Giao Dòch II CTVN</v>
          </cell>
          <cell r="G951" t="str">
            <v>Hoà Chí Minh</v>
          </cell>
          <cell r="H951" t="str">
            <v>Traû tieàn mua tuû laïnh</v>
          </cell>
          <cell r="I951">
            <v>10503000</v>
          </cell>
        </row>
        <row r="952">
          <cell r="A952">
            <v>12</v>
          </cell>
          <cell r="B952">
            <v>38390</v>
          </cell>
          <cell r="C952">
            <v>77</v>
          </cell>
          <cell r="D952" t="str">
            <v>Cty Ñieän &amp; Ñieän Töû SAMSUNG VINA</v>
          </cell>
          <cell r="E952" t="str">
            <v>710A.01109</v>
          </cell>
          <cell r="F952" t="str">
            <v>Coâng Thöông CN 4</v>
          </cell>
          <cell r="G952" t="str">
            <v>Hoà Chí Minh</v>
          </cell>
          <cell r="H952" t="str">
            <v>Traû tieàn mua tivi</v>
          </cell>
          <cell r="I952">
            <v>31150701</v>
          </cell>
        </row>
        <row r="953">
          <cell r="A953">
            <v>13</v>
          </cell>
          <cell r="B953">
            <v>38390</v>
          </cell>
          <cell r="C953">
            <v>14</v>
          </cell>
          <cell r="D953" t="str">
            <v>Coâng Ty Theùp Mieàn Nam</v>
          </cell>
          <cell r="E953" t="str">
            <v>710A.01611</v>
          </cell>
          <cell r="F953" t="str">
            <v>Coâng Thöông CN I</v>
          </cell>
          <cell r="G953" t="str">
            <v>Hoà Chí Minh</v>
          </cell>
          <cell r="H953" t="str">
            <v xml:space="preserve">Traû tieàn mua haøng cho CN Mieàn Taây C.Ty Theùp Mieàn Nam </v>
          </cell>
          <cell r="I953">
            <v>120000000</v>
          </cell>
        </row>
        <row r="954">
          <cell r="A954">
            <v>14</v>
          </cell>
          <cell r="B954">
            <v>38390</v>
          </cell>
          <cell r="C954">
            <v>31</v>
          </cell>
          <cell r="D954" t="str">
            <v>Cty Daàu Aên Golden Hope - Nhaø Beø</v>
          </cell>
          <cell r="E954" t="str">
            <v>710A.06902</v>
          </cell>
          <cell r="F954" t="str">
            <v>Sôû Giao Dòch II CTVN</v>
          </cell>
          <cell r="G954" t="str">
            <v>Hoà Chí Minh</v>
          </cell>
          <cell r="H954" t="str">
            <v xml:space="preserve">Traû tieàn mua daàu aên TT.TN.CM </v>
          </cell>
          <cell r="I954">
            <v>48860873</v>
          </cell>
        </row>
        <row r="955">
          <cell r="A955">
            <v>3</v>
          </cell>
          <cell r="B955">
            <v>38390</v>
          </cell>
          <cell r="C955">
            <v>28</v>
          </cell>
          <cell r="D955" t="str">
            <v>Chi Nhaùnh Cty CP Söõa VN Taïi Caàn Thô</v>
          </cell>
          <cell r="E955" t="str">
            <v>7301.0479K</v>
          </cell>
          <cell r="F955" t="str">
            <v>Ñaàu Tö &amp; Phaùt Trieån</v>
          </cell>
          <cell r="G955" t="str">
            <v>Caàn Thô</v>
          </cell>
          <cell r="H955" t="str">
            <v>Traû tieân mua söõa hoäp caùc loaïi</v>
          </cell>
          <cell r="I955">
            <v>86446632</v>
          </cell>
        </row>
        <row r="956">
          <cell r="A956">
            <v>4</v>
          </cell>
          <cell r="B956">
            <v>38390</v>
          </cell>
          <cell r="C956">
            <v>53</v>
          </cell>
          <cell r="D956" t="str">
            <v>CTy CP Thöông Nghieäp Baïc Lieâu</v>
          </cell>
          <cell r="E956" t="str">
            <v>861V.00064</v>
          </cell>
          <cell r="F956" t="str">
            <v xml:space="preserve">Coâng Thöông </v>
          </cell>
          <cell r="G956" t="str">
            <v>Baïc Lieâu</v>
          </cell>
          <cell r="H956" t="str">
            <v>Kyù quyõ baûo laõnh Vinamilk 600.000.000x5%</v>
          </cell>
          <cell r="I956">
            <v>30000000</v>
          </cell>
        </row>
        <row r="957">
          <cell r="A957">
            <v>5</v>
          </cell>
          <cell r="B957">
            <v>38397</v>
          </cell>
          <cell r="C957">
            <v>86</v>
          </cell>
          <cell r="D957" t="str">
            <v xml:space="preserve"> Baûo Minh Baïc Lieâu</v>
          </cell>
          <cell r="E957" t="str">
            <v>4211.30.00.48.0030</v>
          </cell>
          <cell r="F957" t="str">
            <v>Phöông Ñoâng</v>
          </cell>
          <cell r="G957" t="str">
            <v>Baïc Lieâu</v>
          </cell>
          <cell r="H957" t="str">
            <v>Mua BH Baûo Minh Tsaûn+taøu+xe naêm 2005(chuyeån 50%)</v>
          </cell>
          <cell r="I957">
            <v>17808000</v>
          </cell>
        </row>
        <row r="958">
          <cell r="A958">
            <v>15</v>
          </cell>
          <cell r="B958">
            <v>38397</v>
          </cell>
          <cell r="C958">
            <v>4</v>
          </cell>
          <cell r="D958" t="str">
            <v>Cty TMKT &amp; Ñaàu Tö PETEC</v>
          </cell>
          <cell r="E958" t="str">
            <v>710A.09566</v>
          </cell>
          <cell r="F958" t="str">
            <v>Sôû Giao Dòch II  CTVN</v>
          </cell>
          <cell r="G958" t="str">
            <v>Hoà Chí Minh</v>
          </cell>
          <cell r="H958" t="str">
            <v>Traû tieàn mua xaêng daàu</v>
          </cell>
          <cell r="I958">
            <v>2162000000</v>
          </cell>
        </row>
        <row r="959">
          <cell r="A959">
            <v>16</v>
          </cell>
          <cell r="B959">
            <v>38397</v>
          </cell>
          <cell r="C959">
            <v>36</v>
          </cell>
          <cell r="D959" t="str">
            <v>XN Xaêng Daàu Daàu Khí Vuõng Taøu</v>
          </cell>
          <cell r="E959" t="str">
            <v>710D.00343</v>
          </cell>
          <cell r="F959" t="str">
            <v>Coâng Thöông</v>
          </cell>
          <cell r="G959" t="str">
            <v>Baø Ròa-Vuõng Taøu</v>
          </cell>
          <cell r="H959" t="str">
            <v>Traû tieàn mua xaêng daàu</v>
          </cell>
          <cell r="I959">
            <v>2764500000</v>
          </cell>
        </row>
        <row r="960">
          <cell r="A960">
            <v>17</v>
          </cell>
          <cell r="B960">
            <v>38397</v>
          </cell>
          <cell r="C960">
            <v>8</v>
          </cell>
          <cell r="D960" t="str">
            <v>Cty Xi Maêng Haø Tieân II</v>
          </cell>
          <cell r="E960" t="str">
            <v>710A.00091</v>
          </cell>
          <cell r="F960" t="str">
            <v>Coâng Thöông</v>
          </cell>
          <cell r="G960" t="str">
            <v>Kieân Giang</v>
          </cell>
          <cell r="H960" t="str">
            <v>Traû tieàn mua xi maêng 215taán</v>
          </cell>
          <cell r="I960">
            <v>174300500</v>
          </cell>
        </row>
        <row r="961">
          <cell r="A961">
            <v>18</v>
          </cell>
          <cell r="B961">
            <v>38397</v>
          </cell>
          <cell r="C961">
            <v>105</v>
          </cell>
          <cell r="D961" t="str">
            <v>XN Kinh Doanh Thöông Maïi-CTy Kho Vaän Mieàn Nam</v>
          </cell>
          <cell r="E961" t="str">
            <v>710A.00036</v>
          </cell>
          <cell r="F961" t="str">
            <v>Coâng Thöông CN 4</v>
          </cell>
          <cell r="G961" t="str">
            <v>Hoà Chí Minh</v>
          </cell>
          <cell r="H961" t="str">
            <v>Traû tieàn mua nhôùt</v>
          </cell>
          <cell r="I961">
            <v>83500000</v>
          </cell>
        </row>
        <row r="962">
          <cell r="A962">
            <v>6</v>
          </cell>
          <cell r="B962">
            <v>38397</v>
          </cell>
          <cell r="C962">
            <v>10</v>
          </cell>
          <cell r="D962" t="str">
            <v>Cty TNHH Daàu Nhôùt vaø Hoùa Chaát VN</v>
          </cell>
          <cell r="E962" t="str">
            <v>001.004837.041</v>
          </cell>
          <cell r="F962" t="str">
            <v>Hoàng Kong&amp; Thöôïng Haûi</v>
          </cell>
          <cell r="G962" t="str">
            <v>Hoà Chí Minh</v>
          </cell>
          <cell r="H962" t="str">
            <v>Traû tieàn mua nhôùt</v>
          </cell>
          <cell r="I962">
            <v>58787982</v>
          </cell>
        </row>
        <row r="963">
          <cell r="A963">
            <v>5</v>
          </cell>
          <cell r="B963">
            <v>38397</v>
          </cell>
          <cell r="C963">
            <v>86</v>
          </cell>
          <cell r="D963" t="str">
            <v xml:space="preserve"> Baûo Minh Baïc Lieâu</v>
          </cell>
          <cell r="E963" t="str">
            <v>4211.30.00.48.0030</v>
          </cell>
          <cell r="F963" t="str">
            <v>Phöông Ñoâng</v>
          </cell>
          <cell r="G963" t="str">
            <v>Baïc Lieâu</v>
          </cell>
          <cell r="H963" t="str">
            <v>Mua BH Baûo Minh Tsaûn+taøu+xe naêm 2005(chuyeån 50%)</v>
          </cell>
          <cell r="I963">
            <v>17808000</v>
          </cell>
        </row>
        <row r="964">
          <cell r="A964">
            <v>19</v>
          </cell>
          <cell r="B964">
            <v>38397</v>
          </cell>
          <cell r="C964">
            <v>31</v>
          </cell>
          <cell r="D964" t="str">
            <v>Cty Daàu Aên Golden Hope - Nhaø Beø</v>
          </cell>
          <cell r="E964" t="str">
            <v>710A.06902</v>
          </cell>
          <cell r="F964" t="str">
            <v>Sôû Giao Dòch II CTVN</v>
          </cell>
          <cell r="G964" t="str">
            <v>Hoà Chí Minh</v>
          </cell>
          <cell r="H964" t="str">
            <v xml:space="preserve">Traû tieàn mua daàu aên </v>
          </cell>
          <cell r="I964">
            <v>320000000</v>
          </cell>
        </row>
        <row r="965">
          <cell r="A965">
            <v>20</v>
          </cell>
          <cell r="B965">
            <v>38397</v>
          </cell>
          <cell r="C965">
            <v>36</v>
          </cell>
          <cell r="D965" t="str">
            <v>XN Xaêng Daàu Daàu Khí Vuõng Taøu</v>
          </cell>
          <cell r="E965" t="str">
            <v>710D.00343</v>
          </cell>
          <cell r="F965" t="str">
            <v>Coâng Thöông</v>
          </cell>
          <cell r="G965" t="str">
            <v>Baø Ròa-Vuõng Taøu</v>
          </cell>
          <cell r="H965" t="str">
            <v>Traû tieàn mua xaêng daàu</v>
          </cell>
          <cell r="I965">
            <v>1301100000</v>
          </cell>
        </row>
        <row r="966">
          <cell r="A966">
            <v>7</v>
          </cell>
          <cell r="B966">
            <v>38397</v>
          </cell>
          <cell r="C966">
            <v>28</v>
          </cell>
          <cell r="D966" t="str">
            <v>Chi Nhaùnh Cty CP Söõa VN Taïi Caàn Thô</v>
          </cell>
          <cell r="E966" t="str">
            <v>7301.0479K</v>
          </cell>
          <cell r="F966" t="str">
            <v>Ñaàu Tö &amp; Phaùt Trieån</v>
          </cell>
          <cell r="G966" t="str">
            <v>Caàn Thô</v>
          </cell>
          <cell r="H966" t="str">
            <v>Traû tieân mua söõa hoäp caùc loaïi</v>
          </cell>
          <cell r="I966">
            <v>130000000</v>
          </cell>
        </row>
        <row r="967">
          <cell r="A967">
            <v>21</v>
          </cell>
          <cell r="B967">
            <v>38398</v>
          </cell>
          <cell r="C967">
            <v>1</v>
          </cell>
          <cell r="D967" t="str">
            <v>Nhaø Maùy Thuoác Laù Saøi Goøn</v>
          </cell>
          <cell r="E967" t="str">
            <v>710A.00105</v>
          </cell>
          <cell r="F967" t="str">
            <v>Sôû Giao Dòch II CTVN</v>
          </cell>
          <cell r="G967" t="str">
            <v>Hoà Chí Minh</v>
          </cell>
          <cell r="H967" t="str">
            <v>Traû tieàn mua thuoác laù</v>
          </cell>
          <cell r="I967">
            <v>132000000</v>
          </cell>
        </row>
        <row r="968">
          <cell r="A968">
            <v>8</v>
          </cell>
          <cell r="B968">
            <v>38398</v>
          </cell>
          <cell r="C968">
            <v>28</v>
          </cell>
          <cell r="D968" t="str">
            <v>Chi Nhaùnh Cty CP Söõa VN Taïi Caàn Thô</v>
          </cell>
          <cell r="E968" t="str">
            <v>7301.0479K</v>
          </cell>
          <cell r="F968" t="str">
            <v>Ñaàu Tö &amp; Phaùt Trieån</v>
          </cell>
          <cell r="G968" t="str">
            <v>Caàn Thô</v>
          </cell>
          <cell r="H968" t="str">
            <v>Traû tieân mua söõa hoäp caùc loaïi</v>
          </cell>
          <cell r="I968">
            <v>200000000</v>
          </cell>
        </row>
        <row r="969">
          <cell r="A969">
            <v>22</v>
          </cell>
          <cell r="B969">
            <v>38399</v>
          </cell>
          <cell r="C969">
            <v>36</v>
          </cell>
          <cell r="D969" t="str">
            <v>XN Xaêng Daàu Daàu Khí Vuõng Taøu</v>
          </cell>
          <cell r="E969" t="str">
            <v>710D.00343</v>
          </cell>
          <cell r="F969" t="str">
            <v>Coâng Thöông</v>
          </cell>
          <cell r="G969" t="str">
            <v>Baø Ròa-Vuõng Taøu</v>
          </cell>
          <cell r="H969" t="str">
            <v>Traû tieàn mua xaêng daàu</v>
          </cell>
          <cell r="I969">
            <v>2527000000</v>
          </cell>
        </row>
        <row r="970">
          <cell r="A970">
            <v>23</v>
          </cell>
          <cell r="B970">
            <v>38399</v>
          </cell>
          <cell r="C970">
            <v>4</v>
          </cell>
          <cell r="D970" t="str">
            <v>Cty TMKT &amp; Ñaàu Tö PETEC</v>
          </cell>
          <cell r="E970" t="str">
            <v>710A.09566</v>
          </cell>
          <cell r="F970" t="str">
            <v>Sôû Giao Dòch II  CTVN</v>
          </cell>
          <cell r="G970" t="str">
            <v>Hoà Chí Minh</v>
          </cell>
          <cell r="H970" t="str">
            <v>Traû tieàn mua xaêng daàu</v>
          </cell>
          <cell r="I970">
            <v>1739000000</v>
          </cell>
        </row>
        <row r="971">
          <cell r="A971">
            <v>9</v>
          </cell>
          <cell r="B971">
            <v>38400</v>
          </cell>
          <cell r="C971">
            <v>44</v>
          </cell>
          <cell r="D971" t="str">
            <v>CTy Ñieän Baùo Ñieän Thoaïi Baïc Lieâu</v>
          </cell>
          <cell r="E971" t="str">
            <v>710A.00074</v>
          </cell>
          <cell r="F971" t="str">
            <v xml:space="preserve">Coâng Thöông </v>
          </cell>
          <cell r="G971" t="str">
            <v>Baïc Lieâu</v>
          </cell>
          <cell r="H971" t="str">
            <v>Traû tieàn ñieän thoaïi thaùng 01/2004</v>
          </cell>
          <cell r="I971">
            <v>7338559</v>
          </cell>
        </row>
        <row r="972">
          <cell r="A972">
            <v>24</v>
          </cell>
          <cell r="B972">
            <v>38400</v>
          </cell>
          <cell r="C972">
            <v>8</v>
          </cell>
          <cell r="D972" t="str">
            <v>Cty Xi Maêng Haø Tieân II</v>
          </cell>
          <cell r="E972" t="str">
            <v>710A.00091</v>
          </cell>
          <cell r="F972" t="str">
            <v>Coâng Thöông</v>
          </cell>
          <cell r="G972" t="str">
            <v>Kieân Giang</v>
          </cell>
          <cell r="H972" t="str">
            <v>Traû tieàn mua xi maêng 205taán</v>
          </cell>
          <cell r="I972">
            <v>166193500</v>
          </cell>
        </row>
        <row r="973">
          <cell r="A973">
            <v>10</v>
          </cell>
          <cell r="B973">
            <v>38400</v>
          </cell>
          <cell r="C973">
            <v>28</v>
          </cell>
          <cell r="D973" t="str">
            <v>Chi Nhaùnh Cty CP Söõa VN Taïi Caàn Thô</v>
          </cell>
          <cell r="E973" t="str">
            <v>7301.0479K</v>
          </cell>
          <cell r="F973" t="str">
            <v>Ñaàu Tö &amp; Phaùt Trieån</v>
          </cell>
          <cell r="G973" t="str">
            <v>Caàn Thô</v>
          </cell>
          <cell r="H973" t="str">
            <v>Traû tieân mua söõa hoäp caùc loaïi</v>
          </cell>
          <cell r="I973">
            <v>200000000</v>
          </cell>
        </row>
        <row r="974">
          <cell r="A974">
            <v>11</v>
          </cell>
          <cell r="B974">
            <v>38400</v>
          </cell>
          <cell r="C974">
            <v>25</v>
          </cell>
          <cell r="D974" t="str">
            <v xml:space="preserve"> Thu Baûo Hieåm Xaõ Hoäi Tænh Baïc Lieâu</v>
          </cell>
          <cell r="E974" t="str">
            <v>421401.12</v>
          </cell>
          <cell r="F974" t="str">
            <v>NN &amp; P/T N/Thoân</v>
          </cell>
          <cell r="G974" t="str">
            <v>Baïc Lieâu</v>
          </cell>
          <cell r="H974" t="str">
            <v>Noäp BHXH,BHYT thaùng 02/05</v>
          </cell>
          <cell r="I974">
            <v>16677668</v>
          </cell>
        </row>
        <row r="975">
          <cell r="A975">
            <v>25</v>
          </cell>
          <cell r="B975">
            <v>38400</v>
          </cell>
          <cell r="C975">
            <v>3</v>
          </cell>
          <cell r="D975" t="str">
            <v>Cty Coå Phaàn Boät Giaët Lix</v>
          </cell>
          <cell r="E975" t="str">
            <v>710A.01440</v>
          </cell>
          <cell r="F975" t="str">
            <v>Coâng Thöông CN 14</v>
          </cell>
          <cell r="G975" t="str">
            <v>Hoà Chí Minh</v>
          </cell>
          <cell r="H975" t="str">
            <v>Traû tieàn mua boät giaët</v>
          </cell>
          <cell r="I975">
            <v>300000000</v>
          </cell>
        </row>
        <row r="976">
          <cell r="A976">
            <v>26</v>
          </cell>
          <cell r="B976">
            <v>38400</v>
          </cell>
          <cell r="C976">
            <v>105</v>
          </cell>
          <cell r="D976" t="str">
            <v>XN Kinh Doanh Thöông Maïi-CTy Kho Vaän Mieàn Nam</v>
          </cell>
          <cell r="E976" t="str">
            <v>710A.00036</v>
          </cell>
          <cell r="F976" t="str">
            <v>Coâng Thöông CN 4</v>
          </cell>
          <cell r="G976" t="str">
            <v>Hoà Chí Minh</v>
          </cell>
          <cell r="H976" t="str">
            <v>Traû tieàn mua nhôùt</v>
          </cell>
          <cell r="I976">
            <v>115950000</v>
          </cell>
        </row>
        <row r="977">
          <cell r="A977">
            <v>27</v>
          </cell>
          <cell r="B977">
            <v>38400</v>
          </cell>
          <cell r="C977">
            <v>4</v>
          </cell>
          <cell r="D977" t="str">
            <v>Cty TMKT &amp; Ñaàu Tö PETEC</v>
          </cell>
          <cell r="E977" t="str">
            <v>710A.09566</v>
          </cell>
          <cell r="F977" t="str">
            <v>Sôû Giao Dòch II  CTVN</v>
          </cell>
          <cell r="G977" t="str">
            <v>Hoà Chí Minh</v>
          </cell>
          <cell r="H977" t="str">
            <v>Traû tieàn mua xaêng daàu</v>
          </cell>
          <cell r="I977">
            <v>1886000000</v>
          </cell>
        </row>
        <row r="978">
          <cell r="A978">
            <v>28</v>
          </cell>
          <cell r="B978">
            <v>38401</v>
          </cell>
          <cell r="C978">
            <v>5</v>
          </cell>
          <cell r="D978" t="str">
            <v>Cty TNHH TMaïi Thaønh Long</v>
          </cell>
          <cell r="E978" t="str">
            <v>710A.00817</v>
          </cell>
          <cell r="F978" t="str">
            <v>Coâng Thöong CN6</v>
          </cell>
          <cell r="G978" t="str">
            <v>Hoà Chí Minh</v>
          </cell>
          <cell r="H978" t="str">
            <v>Traû tieàn mua boät ngoït</v>
          </cell>
          <cell r="I978">
            <v>315523951</v>
          </cell>
        </row>
        <row r="979">
          <cell r="A979">
            <v>29</v>
          </cell>
          <cell r="B979">
            <v>38401</v>
          </cell>
          <cell r="C979">
            <v>28</v>
          </cell>
          <cell r="D979" t="str">
            <v>Chi Nhaùnh Cty CP Söõa VN Taïi Caàn Thô</v>
          </cell>
          <cell r="E979" t="str">
            <v>7301.0479K</v>
          </cell>
          <cell r="F979" t="str">
            <v>Ñaàu Tö &amp; Phaùt Trieån</v>
          </cell>
          <cell r="G979" t="str">
            <v>Caàn Thô</v>
          </cell>
          <cell r="H979" t="str">
            <v>Traû tieân mua söõa hoäp caùc loaïi</v>
          </cell>
          <cell r="I979">
            <v>200000000</v>
          </cell>
        </row>
        <row r="980">
          <cell r="A980">
            <v>30</v>
          </cell>
          <cell r="B980">
            <v>38401</v>
          </cell>
          <cell r="C980">
            <v>14</v>
          </cell>
          <cell r="D980" t="str">
            <v>Coâng Ty Theùp Mieàn Nam</v>
          </cell>
          <cell r="E980" t="str">
            <v>710A.01611</v>
          </cell>
          <cell r="F980" t="str">
            <v>Coâng Thöông CN I</v>
          </cell>
          <cell r="G980" t="str">
            <v>Hoà Chí Minh</v>
          </cell>
          <cell r="H980" t="str">
            <v xml:space="preserve">Traû tieàn mua haøng cho CN Mieàn Taây C.Ty Theùp Mieàn Nam </v>
          </cell>
          <cell r="I980">
            <v>120000000</v>
          </cell>
        </row>
        <row r="981">
          <cell r="A981">
            <v>12</v>
          </cell>
          <cell r="B981">
            <v>38401</v>
          </cell>
          <cell r="C981">
            <v>19</v>
          </cell>
          <cell r="D981" t="str">
            <v>Cty LD Khí Ñoát Saøi Goøn (Elf)</v>
          </cell>
          <cell r="E981" t="str">
            <v>100014851025745</v>
          </cell>
          <cell r="F981" t="str">
            <v>Eximbank</v>
          </cell>
          <cell r="G981" t="str">
            <v>Hoà Chí Minh</v>
          </cell>
          <cell r="H981" t="str">
            <v>Traû tieàn mua gas</v>
          </cell>
          <cell r="I981">
            <v>72333250</v>
          </cell>
        </row>
        <row r="982">
          <cell r="A982">
            <v>31</v>
          </cell>
          <cell r="B982">
            <v>38404</v>
          </cell>
          <cell r="C982">
            <v>41</v>
          </cell>
          <cell r="D982" t="str">
            <v>Cty Xi Maêng Nghi Sôn</v>
          </cell>
          <cell r="E982" t="str">
            <v>710A.02772</v>
          </cell>
          <cell r="F982" t="str">
            <v>Coâng Thöông CN 9</v>
          </cell>
          <cell r="G982" t="str">
            <v>Hoà Chí Minh</v>
          </cell>
          <cell r="H982" t="str">
            <v xml:space="preserve">Traû tieàn mua xi maêng </v>
          </cell>
          <cell r="I982">
            <v>83600000</v>
          </cell>
        </row>
        <row r="983">
          <cell r="A983">
            <v>32</v>
          </cell>
          <cell r="B983">
            <v>38404</v>
          </cell>
          <cell r="C983">
            <v>14</v>
          </cell>
          <cell r="D983" t="str">
            <v>Coâng Ty Theùp Mieàn Nam</v>
          </cell>
          <cell r="E983" t="str">
            <v>710A.01611</v>
          </cell>
          <cell r="F983" t="str">
            <v>Coâng Thöông CN I</v>
          </cell>
          <cell r="G983" t="str">
            <v>Hoà Chí Minh</v>
          </cell>
          <cell r="H983" t="str">
            <v xml:space="preserve">Traû tieàn mua haøng cho CN Mieàn Taây C.Ty Theùp Mieàn Nam </v>
          </cell>
          <cell r="I983">
            <v>300000000</v>
          </cell>
        </row>
        <row r="984">
          <cell r="A984">
            <v>13</v>
          </cell>
          <cell r="B984">
            <v>38404</v>
          </cell>
          <cell r="C984">
            <v>10</v>
          </cell>
          <cell r="D984" t="str">
            <v>Cty TNHH Daàu Nhôùt vaø Hoùa Chaát VN</v>
          </cell>
          <cell r="E984" t="str">
            <v>001.004837.041</v>
          </cell>
          <cell r="F984" t="str">
            <v>Hoàng Kong&amp; Thöôïng Haûi</v>
          </cell>
          <cell r="G984" t="str">
            <v>Hoà Chí Minh</v>
          </cell>
          <cell r="H984" t="str">
            <v>Traû tieàn mua nhôùt</v>
          </cell>
          <cell r="I984">
            <v>226712151</v>
          </cell>
        </row>
        <row r="985">
          <cell r="A985">
            <v>14</v>
          </cell>
          <cell r="B985">
            <v>38404</v>
          </cell>
          <cell r="C985">
            <v>28</v>
          </cell>
          <cell r="D985" t="str">
            <v>Chi Nhaùnh Cty CP Söõa VN Taïi Caàn Thô</v>
          </cell>
          <cell r="E985" t="str">
            <v>7301.0479K</v>
          </cell>
          <cell r="F985" t="str">
            <v>Ñaàu Tö &amp; Phaùt Trieån</v>
          </cell>
          <cell r="G985" t="str">
            <v>Caàn Thô</v>
          </cell>
          <cell r="H985" t="str">
            <v>Traû tieân mua söõa hoäp caùc loaïi</v>
          </cell>
          <cell r="I985">
            <v>256000000</v>
          </cell>
        </row>
        <row r="986">
          <cell r="A986">
            <v>33</v>
          </cell>
          <cell r="B986">
            <v>38405</v>
          </cell>
          <cell r="C986">
            <v>8</v>
          </cell>
          <cell r="D986" t="str">
            <v>Cty Xi Maêng Haø Tieân II</v>
          </cell>
          <cell r="E986" t="str">
            <v>710A.00091</v>
          </cell>
          <cell r="F986" t="str">
            <v>Coâng Thöông</v>
          </cell>
          <cell r="G986" t="str">
            <v>Kieân Giang</v>
          </cell>
          <cell r="H986" t="str">
            <v>Traû tieàn mua xi maêng 135taán</v>
          </cell>
          <cell r="I986">
            <v>109444500</v>
          </cell>
        </row>
        <row r="987">
          <cell r="A987">
            <v>15</v>
          </cell>
          <cell r="B987">
            <v>38405</v>
          </cell>
          <cell r="C987">
            <v>28</v>
          </cell>
          <cell r="D987" t="str">
            <v>Chi Nhaùnh Cty CP Söõa VN Taïi Caàn Thô</v>
          </cell>
          <cell r="E987" t="str">
            <v>7301.0479K</v>
          </cell>
          <cell r="F987" t="str">
            <v>Ñaàu Tö &amp; Phaùt Trieån</v>
          </cell>
          <cell r="G987" t="str">
            <v>Caàn Thô</v>
          </cell>
          <cell r="H987" t="str">
            <v>Traû tieân mua söõa hoäp caùc loaïi</v>
          </cell>
          <cell r="I987">
            <v>640000000</v>
          </cell>
        </row>
        <row r="988">
          <cell r="A988">
            <v>16</v>
          </cell>
          <cell r="B988">
            <v>38405</v>
          </cell>
          <cell r="C988">
            <v>27</v>
          </cell>
          <cell r="D988" t="str">
            <v>Cty TNHH Quoác Teá Nagarjuna</v>
          </cell>
          <cell r="E988" t="str">
            <v>3586.1</v>
          </cell>
          <cell r="F988" t="str">
            <v>INDOVINA</v>
          </cell>
          <cell r="G988" t="str">
            <v>Hoà Chí Minh</v>
          </cell>
          <cell r="H988" t="str">
            <v>Traû tieàn mua ñöôøng</v>
          </cell>
          <cell r="I988">
            <v>140175000</v>
          </cell>
        </row>
        <row r="989">
          <cell r="A989">
            <v>34</v>
          </cell>
          <cell r="B989">
            <v>38406</v>
          </cell>
          <cell r="C989">
            <v>4</v>
          </cell>
          <cell r="D989" t="str">
            <v>Cty TMKT &amp; Ñaàu Tö PETEC</v>
          </cell>
          <cell r="E989" t="str">
            <v>710A.09566</v>
          </cell>
          <cell r="F989" t="str">
            <v>Sôû Giao Dòch II  CTVN</v>
          </cell>
          <cell r="G989" t="str">
            <v>Hoà Chí Minh</v>
          </cell>
          <cell r="H989" t="str">
            <v>Traû tieàn mua xaêng daàu</v>
          </cell>
          <cell r="I989">
            <v>1932000000</v>
          </cell>
        </row>
        <row r="990">
          <cell r="A990">
            <v>35</v>
          </cell>
          <cell r="B990">
            <v>38406</v>
          </cell>
          <cell r="C990">
            <v>17</v>
          </cell>
          <cell r="D990" t="str">
            <v>Cty Daàu Khí -TP/HCM (Saøi Goøn Petro)</v>
          </cell>
          <cell r="E990" t="str">
            <v>007.1.00.000661.6</v>
          </cell>
          <cell r="F990" t="str">
            <v>Ngoaïi Thöông</v>
          </cell>
          <cell r="G990" t="str">
            <v>Hoà Chí Minh</v>
          </cell>
          <cell r="H990" t="str">
            <v>Traû tieàn mua xaêng daàu</v>
          </cell>
          <cell r="I990">
            <v>649000000</v>
          </cell>
        </row>
        <row r="991">
          <cell r="A991">
            <v>36</v>
          </cell>
          <cell r="B991">
            <v>38406</v>
          </cell>
          <cell r="C991">
            <v>14</v>
          </cell>
          <cell r="D991" t="str">
            <v>Coâng Ty Theùp Mieàn Nam</v>
          </cell>
          <cell r="E991" t="str">
            <v>710A.01611</v>
          </cell>
          <cell r="F991" t="str">
            <v>Coâng Thöông CN I</v>
          </cell>
          <cell r="G991" t="str">
            <v>Hoà Chí Minh</v>
          </cell>
          <cell r="H991" t="str">
            <v xml:space="preserve">Traû tieàn mua haøng cho CN Mieàn Taây C.Ty Theùp Mieàn Nam </v>
          </cell>
          <cell r="I991">
            <v>300000000</v>
          </cell>
        </row>
        <row r="992">
          <cell r="A992">
            <v>37</v>
          </cell>
          <cell r="B992">
            <v>38408</v>
          </cell>
          <cell r="C992">
            <v>8</v>
          </cell>
          <cell r="D992" t="str">
            <v>Cty Xi Maêng Haø Tieân II</v>
          </cell>
          <cell r="E992" t="str">
            <v>710A.00091</v>
          </cell>
          <cell r="F992" t="str">
            <v>Coâng Thöông</v>
          </cell>
          <cell r="G992" t="str">
            <v>Kieân Giang</v>
          </cell>
          <cell r="H992" t="str">
            <v>Traû tieàn mua xi maêng 150taán</v>
          </cell>
          <cell r="I992">
            <v>119278500</v>
          </cell>
        </row>
        <row r="993">
          <cell r="A993">
            <v>38</v>
          </cell>
          <cell r="B993">
            <v>38408</v>
          </cell>
          <cell r="C993">
            <v>21</v>
          </cell>
          <cell r="D993" t="str">
            <v>Cty Coå Phaàn Vaät Tö  Haäu Giang</v>
          </cell>
          <cell r="E993" t="str">
            <v>710A.00040</v>
          </cell>
          <cell r="F993" t="str">
            <v>Coâng Thöông</v>
          </cell>
          <cell r="G993" t="str">
            <v>Caàn Thô</v>
          </cell>
          <cell r="H993" t="str">
            <v>Traû tieàn mua gas</v>
          </cell>
          <cell r="I993">
            <v>80036500</v>
          </cell>
        </row>
        <row r="994">
          <cell r="A994">
            <v>39</v>
          </cell>
          <cell r="B994">
            <v>38408</v>
          </cell>
          <cell r="C994">
            <v>105</v>
          </cell>
          <cell r="D994" t="str">
            <v>XN Kinh Doanh Thöông Maïi-CTy Kho Vaän Mieàn Nam</v>
          </cell>
          <cell r="E994" t="str">
            <v>710A.00036</v>
          </cell>
          <cell r="F994" t="str">
            <v>Coâng Thöông CN 4</v>
          </cell>
          <cell r="G994" t="str">
            <v>Hoà Chí Minh</v>
          </cell>
          <cell r="H994" t="str">
            <v>Traû tieàn mua nhôùt</v>
          </cell>
          <cell r="I994">
            <v>92250000</v>
          </cell>
        </row>
        <row r="995">
          <cell r="A995">
            <v>40</v>
          </cell>
          <cell r="B995">
            <v>38411</v>
          </cell>
          <cell r="C995">
            <v>8</v>
          </cell>
          <cell r="D995" t="str">
            <v>Cty Xi Maêng Haø Tieân II</v>
          </cell>
          <cell r="E995" t="str">
            <v>710A.00091</v>
          </cell>
          <cell r="F995" t="str">
            <v>Coâng Thöông</v>
          </cell>
          <cell r="G995" t="str">
            <v>Kieân Giang</v>
          </cell>
          <cell r="H995" t="str">
            <v>Traû tieàn mua xi maêng 70taán</v>
          </cell>
          <cell r="I995">
            <v>56749000</v>
          </cell>
        </row>
        <row r="996">
          <cell r="A996">
            <v>41</v>
          </cell>
          <cell r="B996">
            <v>38411</v>
          </cell>
          <cell r="C996">
            <v>14</v>
          </cell>
          <cell r="D996" t="str">
            <v>Coâng Ty Theùp Mieàn Nam</v>
          </cell>
          <cell r="E996" t="str">
            <v>710A.01611</v>
          </cell>
          <cell r="F996" t="str">
            <v>Coâng Thöông CN I</v>
          </cell>
          <cell r="G996" t="str">
            <v>Hoà Chí Minh</v>
          </cell>
          <cell r="H996" t="str">
            <v xml:space="preserve">Traû tieàn mua haøng cho CN Mieàn Taây C.Ty Theùp Mieàn Nam </v>
          </cell>
          <cell r="I996">
            <v>300000000</v>
          </cell>
        </row>
        <row r="997">
          <cell r="A997">
            <v>42</v>
          </cell>
          <cell r="B997">
            <v>38411</v>
          </cell>
          <cell r="C997">
            <v>5</v>
          </cell>
          <cell r="D997" t="str">
            <v>Cty TNHH TMaïi Thaønh Long</v>
          </cell>
          <cell r="E997" t="str">
            <v>710A.00817</v>
          </cell>
          <cell r="F997" t="str">
            <v>Coâng Thöong CN6</v>
          </cell>
          <cell r="G997" t="str">
            <v>Hoà Chí Minh</v>
          </cell>
          <cell r="H997" t="str">
            <v>Traû tieàn mua boät ngoït</v>
          </cell>
          <cell r="I997">
            <v>165810260</v>
          </cell>
        </row>
        <row r="998">
          <cell r="A998">
            <v>43</v>
          </cell>
          <cell r="B998">
            <v>38411</v>
          </cell>
          <cell r="C998">
            <v>41</v>
          </cell>
          <cell r="D998" t="str">
            <v>Cty Xi Maêng Nghi Sôn</v>
          </cell>
          <cell r="E998" t="str">
            <v>710A.02772</v>
          </cell>
          <cell r="F998" t="str">
            <v>Coâng Thöông CN 9</v>
          </cell>
          <cell r="G998" t="str">
            <v>Hoà Chí Minh</v>
          </cell>
          <cell r="H998" t="str">
            <v xml:space="preserve">Traû tieàn mua xi maêng </v>
          </cell>
          <cell r="I998">
            <v>167200000</v>
          </cell>
        </row>
        <row r="999">
          <cell r="A999">
            <v>44</v>
          </cell>
          <cell r="B999">
            <v>38411</v>
          </cell>
          <cell r="C999">
            <v>36</v>
          </cell>
          <cell r="D999" t="str">
            <v>XN Xaêng Daàu Daàu Khí Vuõng Taøu</v>
          </cell>
          <cell r="E999" t="str">
            <v>710D.00343</v>
          </cell>
          <cell r="F999" t="str">
            <v>Coâng Thöông</v>
          </cell>
          <cell r="G999" t="str">
            <v>Baø Ròa-Vuõng Taøu</v>
          </cell>
          <cell r="H999" t="str">
            <v>Traû tieàn mua xaêng daàu</v>
          </cell>
          <cell r="I999">
            <v>5090000000</v>
          </cell>
        </row>
        <row r="1000">
          <cell r="A1000">
            <v>17</v>
          </cell>
          <cell r="B1000">
            <v>38411</v>
          </cell>
          <cell r="C1000">
            <v>28</v>
          </cell>
          <cell r="D1000" t="str">
            <v>Chi Nhaùnh Cty CP Söõa VN Taïi Caàn Thô</v>
          </cell>
          <cell r="E1000" t="str">
            <v>7301.0479K</v>
          </cell>
          <cell r="F1000" t="str">
            <v>Ñaàu Tö &amp; Phaùt Trieån</v>
          </cell>
          <cell r="G1000" t="str">
            <v>Caàn Thô</v>
          </cell>
          <cell r="H1000" t="str">
            <v>Traû tieân mua söõa hoäp caùc loaïi</v>
          </cell>
          <cell r="I1000">
            <v>1058000000</v>
          </cell>
        </row>
        <row r="1001">
          <cell r="A1001">
            <v>18</v>
          </cell>
          <cell r="B1001">
            <v>38411</v>
          </cell>
          <cell r="C1001">
            <v>7</v>
          </cell>
          <cell r="D1001" t="str">
            <v>Xí Nghieäp Colusa-Miliket</v>
          </cell>
          <cell r="E1001" t="str">
            <v>314.100.00000052</v>
          </cell>
          <cell r="F1001" t="str">
            <v>Ñaàu Tö &amp; Phaùt Trieån CN Thuû Ñöùc</v>
          </cell>
          <cell r="G1001" t="str">
            <v>Hoà Chí Minh</v>
          </cell>
          <cell r="H1001" t="str">
            <v>Traû tieàn mua mì Colusa</v>
          </cell>
          <cell r="I1001">
            <v>33729300</v>
          </cell>
        </row>
        <row r="1002">
          <cell r="A1002">
            <v>45</v>
          </cell>
          <cell r="B1002">
            <v>38411</v>
          </cell>
          <cell r="C1002">
            <v>4</v>
          </cell>
          <cell r="D1002" t="str">
            <v>Cty TMKT &amp; Ñaàu Tö PETEC</v>
          </cell>
          <cell r="E1002" t="str">
            <v>710A.09566</v>
          </cell>
          <cell r="F1002" t="str">
            <v>Sôû Giao Dòch II  CTVN</v>
          </cell>
          <cell r="G1002" t="str">
            <v>Hoà Chí Minh</v>
          </cell>
          <cell r="H1002" t="str">
            <v>Traû tieàn mua xaêng daàu</v>
          </cell>
          <cell r="I1002">
            <v>4132000000</v>
          </cell>
        </row>
        <row r="1003">
          <cell r="A1003">
            <v>46</v>
          </cell>
          <cell r="B1003">
            <v>38411</v>
          </cell>
          <cell r="C1003">
            <v>1</v>
          </cell>
          <cell r="D1003" t="str">
            <v>Nhaø Maùy Thuoác Laù Saøi Goøn</v>
          </cell>
          <cell r="E1003" t="str">
            <v>710A.00105</v>
          </cell>
          <cell r="F1003" t="str">
            <v>Sôû Giao Dòch II CTVN</v>
          </cell>
          <cell r="G1003" t="str">
            <v>Hoà Chí Minh</v>
          </cell>
          <cell r="H1003" t="str">
            <v>Traû tieàn mua thuoác laù</v>
          </cell>
          <cell r="I1003">
            <v>142175000</v>
          </cell>
        </row>
        <row r="1004">
          <cell r="A1004">
            <v>47</v>
          </cell>
          <cell r="B1004">
            <v>38411</v>
          </cell>
          <cell r="C1004">
            <v>12</v>
          </cell>
          <cell r="D1004" t="str">
            <v>Cty Miwon Vieät Nam</v>
          </cell>
          <cell r="E1004" t="str">
            <v>710A.00183</v>
          </cell>
          <cell r="F1004" t="str">
            <v>Coâng Thöông</v>
          </cell>
          <cell r="G1004" t="str">
            <v>Phuù Thoï</v>
          </cell>
          <cell r="H1004" t="str">
            <v>Traû tieàn mua boät ngoït</v>
          </cell>
          <cell r="I1004">
            <v>134513117</v>
          </cell>
        </row>
        <row r="1005">
          <cell r="A1005">
            <v>48</v>
          </cell>
          <cell r="B1005">
            <v>38411</v>
          </cell>
          <cell r="C1005">
            <v>31</v>
          </cell>
          <cell r="D1005" t="str">
            <v>Cty Daàu Aên Golden Hope - Nhaø Beø</v>
          </cell>
          <cell r="E1005" t="str">
            <v>710A.06902</v>
          </cell>
          <cell r="F1005" t="str">
            <v>Sôû Giao Dòch II CTVN</v>
          </cell>
          <cell r="G1005" t="str">
            <v>Hoà Chí Minh</v>
          </cell>
          <cell r="H1005" t="str">
            <v>Traû tieàn mua daàu xaù (Traïm Caàn Thô)</v>
          </cell>
          <cell r="I1005">
            <v>50782875</v>
          </cell>
        </row>
        <row r="1006">
          <cell r="A1006">
            <v>1</v>
          </cell>
          <cell r="B1006">
            <v>38412</v>
          </cell>
          <cell r="C1006">
            <v>8</v>
          </cell>
          <cell r="D1006" t="str">
            <v>Cty Xi Maêng Haø Tieân II</v>
          </cell>
          <cell r="E1006" t="str">
            <v>710A.00091</v>
          </cell>
          <cell r="F1006" t="str">
            <v>Coâng Thöông</v>
          </cell>
          <cell r="G1006" t="str">
            <v>Kieân Giang</v>
          </cell>
          <cell r="H1006" t="str">
            <v>Traû tieàn mua xi maêng 117taán</v>
          </cell>
          <cell r="I1006">
            <v>94851900</v>
          </cell>
        </row>
        <row r="1007">
          <cell r="A1007">
            <v>2</v>
          </cell>
          <cell r="B1007">
            <v>38412</v>
          </cell>
          <cell r="C1007">
            <v>4</v>
          </cell>
          <cell r="D1007" t="str">
            <v>Cty TMKT &amp; Ñaàu Tö PETEC</v>
          </cell>
          <cell r="E1007" t="str">
            <v>710A.09566</v>
          </cell>
          <cell r="F1007" t="str">
            <v>Sôû Giao Dòch II  CTVN</v>
          </cell>
          <cell r="G1007" t="str">
            <v>Hoà Chí Minh</v>
          </cell>
          <cell r="H1007" t="str">
            <v>Traû tieàn mua xaêng daàu</v>
          </cell>
          <cell r="I1007">
            <v>538000000</v>
          </cell>
        </row>
        <row r="1008">
          <cell r="A1008">
            <v>3</v>
          </cell>
          <cell r="B1008">
            <v>38413</v>
          </cell>
          <cell r="C1008">
            <v>4</v>
          </cell>
          <cell r="D1008" t="str">
            <v>Cty TMKT &amp; Ñaàu Tö PETEC</v>
          </cell>
          <cell r="E1008" t="str">
            <v>710A.09566</v>
          </cell>
          <cell r="F1008" t="str">
            <v>Sôû Giao Dòch II  CTVN</v>
          </cell>
          <cell r="G1008" t="str">
            <v>Hoà Chí Minh</v>
          </cell>
          <cell r="H1008" t="str">
            <v>Traû tieàn mua xaêng daàu</v>
          </cell>
          <cell r="I1008">
            <v>1881000000</v>
          </cell>
        </row>
        <row r="1009">
          <cell r="A1009">
            <v>4</v>
          </cell>
          <cell r="B1009">
            <v>38413</v>
          </cell>
          <cell r="C1009">
            <v>14</v>
          </cell>
          <cell r="D1009" t="str">
            <v>Coâng Ty Theùp Mieàn Nam</v>
          </cell>
          <cell r="E1009" t="str">
            <v>710A.01611</v>
          </cell>
          <cell r="F1009" t="str">
            <v>Coâng Thöông CN I</v>
          </cell>
          <cell r="G1009" t="str">
            <v>Hoà Chí Minh</v>
          </cell>
          <cell r="H1009" t="str">
            <v xml:space="preserve">Traû tieàn mua haøng cho CN Mieàn Taây C.Ty Theùp Mieàn Nam </v>
          </cell>
          <cell r="I1009">
            <v>120000000</v>
          </cell>
        </row>
        <row r="1010">
          <cell r="A1010">
            <v>5</v>
          </cell>
          <cell r="B1010">
            <v>38413</v>
          </cell>
          <cell r="C1010">
            <v>3</v>
          </cell>
          <cell r="D1010" t="str">
            <v>Cty Coå Phaàn Boät Giaët Lix</v>
          </cell>
          <cell r="E1010" t="str">
            <v>710A.01440</v>
          </cell>
          <cell r="F1010" t="str">
            <v>Coâng Thöông CN 14</v>
          </cell>
          <cell r="G1010" t="str">
            <v>Hoà Chí Minh</v>
          </cell>
          <cell r="H1010" t="str">
            <v>Traû tieàn mua boät giaët</v>
          </cell>
          <cell r="I1010">
            <v>320000000</v>
          </cell>
        </row>
        <row r="1011">
          <cell r="A1011">
            <v>6</v>
          </cell>
          <cell r="B1011">
            <v>38414</v>
          </cell>
          <cell r="C1011">
            <v>3</v>
          </cell>
          <cell r="D1011" t="str">
            <v>Cty Coå Phaàn Boät Giaët Lix</v>
          </cell>
          <cell r="E1011" t="str">
            <v>710A.01440</v>
          </cell>
          <cell r="F1011" t="str">
            <v>Coâng Thöông CN 14</v>
          </cell>
          <cell r="G1011" t="str">
            <v>Hoà Chí Minh</v>
          </cell>
          <cell r="H1011" t="str">
            <v>Traû tieàn mua boät giaët</v>
          </cell>
          <cell r="I1011">
            <v>150000000</v>
          </cell>
        </row>
        <row r="1012">
          <cell r="A1012">
            <v>7</v>
          </cell>
          <cell r="B1012">
            <v>38414</v>
          </cell>
          <cell r="C1012">
            <v>8</v>
          </cell>
          <cell r="D1012" t="str">
            <v>Cty Xi Maêng Haø Tieân II</v>
          </cell>
          <cell r="E1012" t="str">
            <v>710A.00091</v>
          </cell>
          <cell r="F1012" t="str">
            <v>Coâng Thöông</v>
          </cell>
          <cell r="G1012" t="str">
            <v>Kieân Giang</v>
          </cell>
          <cell r="H1012" t="str">
            <v>Traû tieàn mua xi maêng 120taán</v>
          </cell>
          <cell r="I1012">
            <v>97053000</v>
          </cell>
        </row>
        <row r="1013">
          <cell r="A1013">
            <v>8</v>
          </cell>
          <cell r="B1013">
            <v>38414</v>
          </cell>
          <cell r="C1013">
            <v>31</v>
          </cell>
          <cell r="D1013" t="str">
            <v>Cty Daàu Aên Golden Hope - Nhaø Beø</v>
          </cell>
          <cell r="E1013" t="str">
            <v>710A.06902</v>
          </cell>
          <cell r="F1013" t="str">
            <v>Sôû Giao Dòch II CTVN</v>
          </cell>
          <cell r="G1013" t="str">
            <v>Hoà Chí Minh</v>
          </cell>
          <cell r="H1013" t="str">
            <v>Traû tieàn mua daàu aên</v>
          </cell>
          <cell r="I1013">
            <v>95705602</v>
          </cell>
        </row>
        <row r="1014">
          <cell r="A1014">
            <v>9</v>
          </cell>
          <cell r="B1014">
            <v>38414</v>
          </cell>
          <cell r="C1014">
            <v>36</v>
          </cell>
          <cell r="D1014" t="str">
            <v>XN Xaêng Daàu Daàu Khí Vuõng Taøu</v>
          </cell>
          <cell r="E1014" t="str">
            <v>710D.00343</v>
          </cell>
          <cell r="F1014" t="str">
            <v>Coâng Thöông</v>
          </cell>
          <cell r="G1014" t="str">
            <v>Baø Ròa-Vuõng Taøu</v>
          </cell>
          <cell r="H1014" t="str">
            <v>Traû tieàn mua xaêng daàu</v>
          </cell>
          <cell r="I1014">
            <v>2831600000</v>
          </cell>
        </row>
        <row r="1015">
          <cell r="A1015">
            <v>10</v>
          </cell>
          <cell r="B1015">
            <v>38414</v>
          </cell>
          <cell r="C1015">
            <v>5</v>
          </cell>
          <cell r="D1015" t="str">
            <v>Cty TNHH TMaïi Thaønh Long</v>
          </cell>
          <cell r="E1015" t="str">
            <v>710A.00817</v>
          </cell>
          <cell r="F1015" t="str">
            <v>Coâng Thöong CN6</v>
          </cell>
          <cell r="G1015" t="str">
            <v>Hoà Chí Minh</v>
          </cell>
          <cell r="H1015" t="str">
            <v>Traû tieàn mua boät ngoït</v>
          </cell>
          <cell r="I1015">
            <v>422521818</v>
          </cell>
        </row>
        <row r="1016">
          <cell r="A1016">
            <v>1</v>
          </cell>
          <cell r="B1016">
            <v>38414</v>
          </cell>
          <cell r="C1016">
            <v>53</v>
          </cell>
          <cell r="D1016" t="str">
            <v>CTy CP Thöông Nghieäp Baïc Lieâu</v>
          </cell>
          <cell r="E1016" t="str">
            <v>861V.00064</v>
          </cell>
          <cell r="F1016" t="str">
            <v xml:space="preserve">Coâng Thöông </v>
          </cell>
          <cell r="G1016" t="str">
            <v>Baïc Lieâu</v>
          </cell>
          <cell r="H1016" t="str">
            <v>Kyù quyõ baûo laõnh Vinamilk 390.000.000x5%</v>
          </cell>
          <cell r="I1016">
            <v>19500000</v>
          </cell>
        </row>
        <row r="1017">
          <cell r="A1017">
            <v>11</v>
          </cell>
          <cell r="B1017">
            <v>38415</v>
          </cell>
          <cell r="C1017">
            <v>4</v>
          </cell>
          <cell r="D1017" t="str">
            <v>Cty TMKT &amp; Ñaàu Tö PETEC</v>
          </cell>
          <cell r="E1017" t="str">
            <v>710A.09566</v>
          </cell>
          <cell r="F1017" t="str">
            <v>Sôû Giao Dòch II  CTVN</v>
          </cell>
          <cell r="G1017" t="str">
            <v>Hoà Chí Minh</v>
          </cell>
          <cell r="H1017" t="str">
            <v>Traû tieàn mua xaêng daàu</v>
          </cell>
          <cell r="I1017">
            <v>1932000000</v>
          </cell>
        </row>
        <row r="1018">
          <cell r="A1018">
            <v>12</v>
          </cell>
          <cell r="B1018">
            <v>38415</v>
          </cell>
          <cell r="C1018">
            <v>8</v>
          </cell>
          <cell r="D1018" t="str">
            <v>Cty Xi Maêng Haø Tieân II</v>
          </cell>
          <cell r="E1018" t="str">
            <v>710A.00091</v>
          </cell>
          <cell r="F1018" t="str">
            <v>Coâng Thöông</v>
          </cell>
          <cell r="G1018" t="str">
            <v>Kieân Giang</v>
          </cell>
          <cell r="H1018" t="str">
            <v>Traû tieàn mua xi maêng 265taán</v>
          </cell>
          <cell r="I1018">
            <v>214835500</v>
          </cell>
        </row>
        <row r="1019">
          <cell r="A1019">
            <v>13</v>
          </cell>
          <cell r="B1019">
            <v>38415</v>
          </cell>
          <cell r="C1019">
            <v>98</v>
          </cell>
          <cell r="D1019" t="str">
            <v>CTy Lieân Doanh Xi Maêng Haø Tieân II-Caàn Thô</v>
          </cell>
          <cell r="E1019" t="str">
            <v>710A.56157</v>
          </cell>
          <cell r="F1019" t="str">
            <v>Coâng Thöông</v>
          </cell>
          <cell r="G1019" t="str">
            <v>Caàn Thô</v>
          </cell>
          <cell r="H1019" t="str">
            <v xml:space="preserve">Traû tieàn mua xi maêng </v>
          </cell>
          <cell r="I1019">
            <v>419060000</v>
          </cell>
        </row>
        <row r="1020">
          <cell r="A1020">
            <v>14</v>
          </cell>
          <cell r="B1020">
            <v>38415</v>
          </cell>
          <cell r="C1020">
            <v>31</v>
          </cell>
          <cell r="D1020" t="str">
            <v>Cty Daàu Aên Golden Hope - Nhaø Beø</v>
          </cell>
          <cell r="E1020" t="str">
            <v>710A.06902</v>
          </cell>
          <cell r="F1020" t="str">
            <v>Sôû Giao Dòch II CTVN</v>
          </cell>
          <cell r="G1020" t="str">
            <v>Hoà Chí Minh</v>
          </cell>
          <cell r="H1020" t="str">
            <v>Traû tieàn mua daàu aên</v>
          </cell>
          <cell r="I1020">
            <v>71356711</v>
          </cell>
        </row>
        <row r="1021">
          <cell r="A1021">
            <v>15</v>
          </cell>
          <cell r="B1021">
            <v>38418</v>
          </cell>
          <cell r="C1021">
            <v>36</v>
          </cell>
          <cell r="D1021" t="str">
            <v>XN Xaêng Daàu Daàu Khí Vuõng Taøu</v>
          </cell>
          <cell r="E1021" t="str">
            <v>710D.00343</v>
          </cell>
          <cell r="F1021" t="str">
            <v>Coâng Thöông</v>
          </cell>
          <cell r="G1021" t="str">
            <v>Baø Ròa-Vuõng Taøu</v>
          </cell>
          <cell r="H1021" t="str">
            <v>Traû tieàn mua xaêng daàu</v>
          </cell>
          <cell r="I1021">
            <v>2776800000</v>
          </cell>
        </row>
        <row r="1022">
          <cell r="A1022">
            <v>16</v>
          </cell>
          <cell r="B1022">
            <v>38419</v>
          </cell>
          <cell r="C1022">
            <v>14</v>
          </cell>
          <cell r="D1022" t="str">
            <v>Coâng Ty Theùp Mieàn Nam</v>
          </cell>
          <cell r="E1022" t="str">
            <v>710A.01611</v>
          </cell>
          <cell r="F1022" t="str">
            <v>Coâng Thöông CN I</v>
          </cell>
          <cell r="G1022" t="str">
            <v>Hoà Chí Minh</v>
          </cell>
          <cell r="H1022" t="str">
            <v xml:space="preserve">Traû tieàn mua haøng cho CN Mieàn Taây C.Ty Theùp Mieàn Nam </v>
          </cell>
          <cell r="I1022">
            <v>120000000</v>
          </cell>
        </row>
        <row r="1023">
          <cell r="A1023">
            <v>17</v>
          </cell>
          <cell r="B1023">
            <v>38419</v>
          </cell>
          <cell r="C1023">
            <v>41</v>
          </cell>
          <cell r="D1023" t="str">
            <v>Cty Xi Maêng Nghi Sôn</v>
          </cell>
          <cell r="E1023" t="str">
            <v>710A.02772</v>
          </cell>
          <cell r="F1023" t="str">
            <v>Coâng Thöông CN 9</v>
          </cell>
          <cell r="G1023" t="str">
            <v>Hoà Chí Minh</v>
          </cell>
          <cell r="H1023" t="str">
            <v xml:space="preserve">Traû tieàn mua xi maêng </v>
          </cell>
          <cell r="I1023">
            <v>352000000</v>
          </cell>
        </row>
        <row r="1024">
          <cell r="A1024">
            <v>2</v>
          </cell>
          <cell r="B1024">
            <v>38419</v>
          </cell>
          <cell r="C1024">
            <v>10</v>
          </cell>
          <cell r="D1024" t="str">
            <v>Cty TNHH Daàu Nhôùt vaø Hoùa Chaát VN</v>
          </cell>
          <cell r="E1024" t="str">
            <v>001.004837.041</v>
          </cell>
          <cell r="F1024" t="str">
            <v>Hoàng Kong&amp; Thöôïng Haûi</v>
          </cell>
          <cell r="G1024" t="str">
            <v>Hoà Chí Minh</v>
          </cell>
          <cell r="H1024" t="str">
            <v>Traû tieàn mua nhôùt</v>
          </cell>
          <cell r="I1024">
            <v>123825090</v>
          </cell>
        </row>
        <row r="1025">
          <cell r="A1025">
            <v>3</v>
          </cell>
          <cell r="B1025">
            <v>38419</v>
          </cell>
          <cell r="C1025">
            <v>53</v>
          </cell>
          <cell r="D1025" t="str">
            <v>CTy CP Thöông Nghieäp Baïc Lieâu</v>
          </cell>
          <cell r="E1025" t="str">
            <v>861V.00064</v>
          </cell>
          <cell r="F1025" t="str">
            <v xml:space="preserve">Coâng Thöông </v>
          </cell>
          <cell r="G1025" t="str">
            <v>Baïc Lieâu</v>
          </cell>
          <cell r="H1025" t="str">
            <v>Kyù quyõ baûo laõnh Vinamilk 990.000.000x5%</v>
          </cell>
          <cell r="I1025">
            <v>49500000</v>
          </cell>
        </row>
        <row r="1026">
          <cell r="A1026">
            <v>4</v>
          </cell>
          <cell r="B1026">
            <v>38419</v>
          </cell>
          <cell r="C1026">
            <v>44</v>
          </cell>
          <cell r="D1026" t="str">
            <v>CTy Ñieän Baùo Ñieän Thoaïi Baïc Lieâu</v>
          </cell>
          <cell r="E1026" t="str">
            <v>710A.00074</v>
          </cell>
          <cell r="F1026" t="str">
            <v xml:space="preserve">Coâng Thöông </v>
          </cell>
          <cell r="G1026" t="str">
            <v>Baïc Lieâu</v>
          </cell>
          <cell r="H1026" t="str">
            <v>Traû tieàn ñieän thoaïi thaùng 02/2005</v>
          </cell>
          <cell r="I1026">
            <v>5970730</v>
          </cell>
        </row>
        <row r="1027">
          <cell r="A1027">
            <v>18</v>
          </cell>
          <cell r="B1027">
            <v>38420</v>
          </cell>
          <cell r="C1027">
            <v>17</v>
          </cell>
          <cell r="D1027" t="str">
            <v>Cty Daàu Khí -TP/HCM (Saøi Goøn Petro)</v>
          </cell>
          <cell r="E1027" t="str">
            <v>007.1.00.000661.6</v>
          </cell>
          <cell r="F1027" t="str">
            <v>Ngoaïi Thöông</v>
          </cell>
          <cell r="G1027" t="str">
            <v>Hoà Chí Minh</v>
          </cell>
          <cell r="H1027" t="str">
            <v>Traû tieàn mua xaêng daàu</v>
          </cell>
          <cell r="I1027">
            <v>652000000</v>
          </cell>
        </row>
        <row r="1028">
          <cell r="A1028">
            <v>19</v>
          </cell>
          <cell r="B1028">
            <v>38420</v>
          </cell>
          <cell r="C1028">
            <v>8</v>
          </cell>
          <cell r="D1028" t="str">
            <v>Cty Xi Maêng Haø Tieân II</v>
          </cell>
          <cell r="E1028" t="str">
            <v>710A.00091</v>
          </cell>
          <cell r="F1028" t="str">
            <v>Coâng Thöông</v>
          </cell>
          <cell r="G1028" t="str">
            <v>Kieân Giang</v>
          </cell>
          <cell r="H1028" t="str">
            <v>Traû tieàn mua xi maêng 50taán</v>
          </cell>
          <cell r="I1028">
            <v>40535000</v>
          </cell>
        </row>
        <row r="1029">
          <cell r="A1029">
            <v>20</v>
          </cell>
          <cell r="B1029">
            <v>38420</v>
          </cell>
          <cell r="C1029">
            <v>5</v>
          </cell>
          <cell r="D1029" t="str">
            <v>Cty TNHH TMaïi Thaønh Long</v>
          </cell>
          <cell r="E1029" t="str">
            <v>710A.00817</v>
          </cell>
          <cell r="F1029" t="str">
            <v>Coâng Thöong CN6</v>
          </cell>
          <cell r="G1029" t="str">
            <v>Hoà Chí Minh</v>
          </cell>
          <cell r="H1029" t="str">
            <v>Traû tieàn mua boät ngoït</v>
          </cell>
          <cell r="I1029">
            <v>164468480</v>
          </cell>
        </row>
        <row r="1030">
          <cell r="A1030">
            <v>21</v>
          </cell>
          <cell r="B1030">
            <v>38420</v>
          </cell>
          <cell r="C1030">
            <v>4</v>
          </cell>
          <cell r="D1030" t="str">
            <v>Cty TMKT &amp; Ñaàu Tö PETEC</v>
          </cell>
          <cell r="E1030" t="str">
            <v>710A.09566</v>
          </cell>
          <cell r="F1030" t="str">
            <v>Sôû Giao Dòch II  CTVN</v>
          </cell>
          <cell r="G1030" t="str">
            <v>Hoà Chí Minh</v>
          </cell>
          <cell r="H1030" t="str">
            <v>Traû tieàn mua xaêng daàu</v>
          </cell>
          <cell r="I1030">
            <v>1886000000</v>
          </cell>
        </row>
        <row r="1031">
          <cell r="A1031">
            <v>22</v>
          </cell>
          <cell r="B1031">
            <v>38420</v>
          </cell>
          <cell r="C1031">
            <v>93</v>
          </cell>
          <cell r="D1031" t="str">
            <v>Cty Coå Phaàn Giaáy Vieãn Ñoâng</v>
          </cell>
          <cell r="E1031" t="str">
            <v>710A.04479</v>
          </cell>
          <cell r="F1031" t="str">
            <v>Coâng Thöông CN 12</v>
          </cell>
          <cell r="G1031" t="str">
            <v>Hoà Chí Minh</v>
          </cell>
          <cell r="H1031" t="str">
            <v>Traû tieàn mua giaáy Vieãn Ñoâng</v>
          </cell>
          <cell r="I1031">
            <v>15023778</v>
          </cell>
        </row>
        <row r="1032">
          <cell r="A1032">
            <v>23</v>
          </cell>
          <cell r="B1032">
            <v>38421</v>
          </cell>
          <cell r="C1032">
            <v>1</v>
          </cell>
          <cell r="D1032" t="str">
            <v>Nhaø Maùy Thuoác Laù Saøi Goøn</v>
          </cell>
          <cell r="E1032" t="str">
            <v>710A.00105</v>
          </cell>
          <cell r="F1032" t="str">
            <v>Sôû Giao Dòch II CTVN</v>
          </cell>
          <cell r="G1032" t="str">
            <v>Hoà Chí Minh</v>
          </cell>
          <cell r="H1032" t="str">
            <v>Traû tieàn mua thuoác laù</v>
          </cell>
          <cell r="I1032">
            <v>152350000</v>
          </cell>
        </row>
        <row r="1033">
          <cell r="A1033">
            <v>24</v>
          </cell>
          <cell r="B1033">
            <v>38421</v>
          </cell>
          <cell r="C1033">
            <v>8</v>
          </cell>
          <cell r="D1033" t="str">
            <v>Cty Xi Maêng Haø Tieân II</v>
          </cell>
          <cell r="E1033" t="str">
            <v>710A.00091</v>
          </cell>
          <cell r="F1033" t="str">
            <v>Coâng Thöông</v>
          </cell>
          <cell r="G1033" t="str">
            <v>Kieân Giang</v>
          </cell>
          <cell r="H1033" t="str">
            <v>Traû tieàn mua xi maêng 130taán</v>
          </cell>
          <cell r="I1033">
            <v>105391000</v>
          </cell>
        </row>
        <row r="1034">
          <cell r="A1034">
            <v>5</v>
          </cell>
          <cell r="B1034">
            <v>38421</v>
          </cell>
          <cell r="C1034">
            <v>10</v>
          </cell>
          <cell r="D1034" t="str">
            <v>Cty TNHH Daàu Nhôùt vaø Hoùa Chaát VN</v>
          </cell>
          <cell r="E1034" t="str">
            <v>001.004837.041</v>
          </cell>
          <cell r="F1034" t="str">
            <v>Hoàng Kong&amp; Thöôïng Haûi</v>
          </cell>
          <cell r="G1034" t="str">
            <v>Hoà Chí Minh</v>
          </cell>
          <cell r="H1034" t="str">
            <v>Traû tieàn mua nhôùt</v>
          </cell>
          <cell r="I1034">
            <v>58810260</v>
          </cell>
        </row>
        <row r="1035">
          <cell r="A1035">
            <v>6</v>
          </cell>
          <cell r="B1035">
            <v>38421</v>
          </cell>
          <cell r="C1035">
            <v>27</v>
          </cell>
          <cell r="D1035" t="str">
            <v>Cty TNHH Quoác Teá Nagarjuna</v>
          </cell>
          <cell r="E1035" t="str">
            <v>3586.1</v>
          </cell>
          <cell r="F1035" t="str">
            <v>INDOVINA</v>
          </cell>
          <cell r="G1035" t="str">
            <v>Hoà Chí Minh</v>
          </cell>
          <cell r="H1035" t="str">
            <v>Traû tieàn mua ñöôøng</v>
          </cell>
          <cell r="I1035">
            <v>46550000</v>
          </cell>
        </row>
        <row r="1036">
          <cell r="A1036">
            <v>7</v>
          </cell>
          <cell r="B1036">
            <v>38422</v>
          </cell>
          <cell r="C1036">
            <v>28</v>
          </cell>
          <cell r="D1036" t="str">
            <v>Chi Nhaùnh Cty CP Söõa VN Taïi Caàn Thô</v>
          </cell>
          <cell r="E1036" t="str">
            <v>7301.0479K</v>
          </cell>
          <cell r="F1036" t="str">
            <v>Ñaàu Tö &amp; Phaùt Trieån</v>
          </cell>
          <cell r="G1036" t="str">
            <v>Caàn Thô</v>
          </cell>
          <cell r="H1036" t="str">
            <v>Traû tieân mua söõa hoäp caùc loaïi</v>
          </cell>
          <cell r="I1036">
            <v>54000000</v>
          </cell>
        </row>
        <row r="1037">
          <cell r="A1037">
            <v>25</v>
          </cell>
          <cell r="B1037">
            <v>38422</v>
          </cell>
          <cell r="C1037">
            <v>4</v>
          </cell>
          <cell r="D1037" t="str">
            <v>Cty TMKT &amp; Ñaàu Tö PETEC</v>
          </cell>
          <cell r="E1037" t="str">
            <v>710A.09566</v>
          </cell>
          <cell r="F1037" t="str">
            <v>Sôû Giao Dòch II  CTVN</v>
          </cell>
          <cell r="G1037" t="str">
            <v>Hoà Chí Minh</v>
          </cell>
          <cell r="H1037" t="str">
            <v>Traû tieàn mua xaêng daàu</v>
          </cell>
          <cell r="I1037">
            <v>2202000000</v>
          </cell>
        </row>
        <row r="1038">
          <cell r="A1038">
            <v>26</v>
          </cell>
          <cell r="B1038">
            <v>38422</v>
          </cell>
          <cell r="C1038">
            <v>14</v>
          </cell>
          <cell r="D1038" t="str">
            <v>Coâng Ty Theùp Mieàn Nam</v>
          </cell>
          <cell r="E1038" t="str">
            <v>710A.01611</v>
          </cell>
          <cell r="F1038" t="str">
            <v>Coâng Thöông CN I</v>
          </cell>
          <cell r="G1038" t="str">
            <v>Hoà Chí Minh</v>
          </cell>
          <cell r="H1038" t="str">
            <v xml:space="preserve">Traû tieàn mua haøng cho CN Mieàn Taây C.Ty Theùp Mieàn Nam </v>
          </cell>
          <cell r="I1038">
            <v>200000000</v>
          </cell>
        </row>
        <row r="1039">
          <cell r="A1039">
            <v>8</v>
          </cell>
          <cell r="B1039">
            <v>38425</v>
          </cell>
          <cell r="C1039">
            <v>28</v>
          </cell>
          <cell r="D1039" t="str">
            <v>Chi Nhaùnh Cty CP Söõa VN Taïi Caàn Thô</v>
          </cell>
          <cell r="E1039" t="str">
            <v>7301.0479K</v>
          </cell>
          <cell r="F1039" t="str">
            <v>Ñaàu Tö &amp; Phaùt Trieån</v>
          </cell>
          <cell r="G1039" t="str">
            <v>Caàn Thô</v>
          </cell>
          <cell r="H1039" t="str">
            <v>Traû tieàn mua söõa hoäp caùc loaïi</v>
          </cell>
          <cell r="I1039">
            <v>202000000</v>
          </cell>
        </row>
        <row r="1040">
          <cell r="A1040">
            <v>27</v>
          </cell>
          <cell r="B1040">
            <v>38425</v>
          </cell>
          <cell r="C1040">
            <v>4</v>
          </cell>
          <cell r="D1040" t="str">
            <v>Cty TMKT &amp; Ñaàu Tö PETEC</v>
          </cell>
          <cell r="E1040" t="str">
            <v>710A.09566</v>
          </cell>
          <cell r="F1040" t="str">
            <v>Sôû Giao Dòch II  CTVN</v>
          </cell>
          <cell r="G1040" t="str">
            <v>Hoà Chí Minh</v>
          </cell>
          <cell r="H1040" t="str">
            <v>Traû tieàn mua xaêng daàu</v>
          </cell>
          <cell r="I1040">
            <v>1748000000</v>
          </cell>
        </row>
        <row r="1041">
          <cell r="A1041">
            <v>28</v>
          </cell>
          <cell r="B1041">
            <v>38425</v>
          </cell>
          <cell r="C1041">
            <v>17</v>
          </cell>
          <cell r="D1041" t="str">
            <v>Cty Daàu Khí -TP/HCM (Saøi Goøn Petro)</v>
          </cell>
          <cell r="E1041" t="str">
            <v>007.1.00.000661.6</v>
          </cell>
          <cell r="F1041" t="str">
            <v>Ngoaïi Thöông</v>
          </cell>
          <cell r="G1041" t="str">
            <v>Hoà Chí Minh</v>
          </cell>
          <cell r="H1041" t="str">
            <v>Traû tieàn mua xaêng daàu</v>
          </cell>
          <cell r="I1041">
            <v>688090000</v>
          </cell>
        </row>
        <row r="1042">
          <cell r="A1042">
            <v>29</v>
          </cell>
          <cell r="B1042">
            <v>38425</v>
          </cell>
          <cell r="C1042">
            <v>14</v>
          </cell>
          <cell r="D1042" t="str">
            <v>Coâng Ty Theùp Mieàn Nam</v>
          </cell>
          <cell r="E1042" t="str">
            <v>710A.01611</v>
          </cell>
          <cell r="F1042" t="str">
            <v>Coâng Thöông CN I</v>
          </cell>
          <cell r="G1042" t="str">
            <v>Hoà Chí Minh</v>
          </cell>
          <cell r="H1042" t="str">
            <v xml:space="preserve">Traû tieàn mua haøng cho CN Mieàn Taây C.Ty Theùp Mieàn Nam </v>
          </cell>
          <cell r="I1042">
            <v>200000000</v>
          </cell>
        </row>
        <row r="1043">
          <cell r="A1043">
            <v>30</v>
          </cell>
          <cell r="B1043">
            <v>38425</v>
          </cell>
          <cell r="C1043">
            <v>8</v>
          </cell>
          <cell r="D1043" t="str">
            <v>Cty Xi Maêng Haø Tieân II</v>
          </cell>
          <cell r="E1043" t="str">
            <v>710A.00091</v>
          </cell>
          <cell r="F1043" t="str">
            <v>Coâng Thöông</v>
          </cell>
          <cell r="G1043" t="str">
            <v>Kieân Giang</v>
          </cell>
          <cell r="H1043" t="str">
            <v>Traû tieàn mua xi maêng 135taán</v>
          </cell>
          <cell r="I1043">
            <v>109444500</v>
          </cell>
        </row>
        <row r="1044">
          <cell r="A1044">
            <v>31</v>
          </cell>
          <cell r="B1044">
            <v>38425</v>
          </cell>
          <cell r="C1044">
            <v>41</v>
          </cell>
          <cell r="D1044" t="str">
            <v>Cty Xi Maêng Nghi Sôn</v>
          </cell>
          <cell r="E1044" t="str">
            <v>710A.02772</v>
          </cell>
          <cell r="F1044" t="str">
            <v>Coâng Thöông CN 9</v>
          </cell>
          <cell r="G1044" t="str">
            <v>Hoà Chí Minh</v>
          </cell>
          <cell r="H1044" t="str">
            <v xml:space="preserve">Traû tieàn mua xi maêng </v>
          </cell>
          <cell r="I1044">
            <v>83600000</v>
          </cell>
        </row>
        <row r="1045">
          <cell r="A1045">
            <v>32</v>
          </cell>
          <cell r="B1045">
            <v>38425</v>
          </cell>
          <cell r="C1045">
            <v>31</v>
          </cell>
          <cell r="D1045" t="str">
            <v>Cty Daàu Aên Golden Hope - Nhaø Beø</v>
          </cell>
          <cell r="E1045" t="str">
            <v>710A.06902</v>
          </cell>
          <cell r="F1045" t="str">
            <v>Sôû Giao Dòch II CTVN</v>
          </cell>
          <cell r="G1045" t="str">
            <v>Hoà Chí Minh</v>
          </cell>
          <cell r="H1045" t="str">
            <v>Traû tieàn mua daàu aên</v>
          </cell>
          <cell r="I1045">
            <v>70000000</v>
          </cell>
        </row>
        <row r="1046">
          <cell r="A1046">
            <v>33</v>
          </cell>
          <cell r="B1046">
            <v>38426</v>
          </cell>
          <cell r="C1046">
            <v>4</v>
          </cell>
          <cell r="D1046" t="str">
            <v>Cty TMKT &amp; Ñaàu Tö PETEC</v>
          </cell>
          <cell r="E1046" t="str">
            <v>710A.09566</v>
          </cell>
          <cell r="F1046" t="str">
            <v>Sôû Giao Dòch II  CTVN</v>
          </cell>
          <cell r="G1046" t="str">
            <v>Hoà Chí Minh</v>
          </cell>
          <cell r="H1046" t="str">
            <v>Traû tieàn mua xaêng daàu</v>
          </cell>
          <cell r="I1046">
            <v>1748000000</v>
          </cell>
        </row>
        <row r="1047">
          <cell r="A1047">
            <v>34</v>
          </cell>
          <cell r="B1047">
            <v>38426</v>
          </cell>
          <cell r="C1047">
            <v>31</v>
          </cell>
          <cell r="D1047" t="str">
            <v>Cty Daàu Aên Golden Hope - Nhaø Beø</v>
          </cell>
          <cell r="E1047" t="str">
            <v>710A.06902</v>
          </cell>
          <cell r="F1047" t="str">
            <v>Sôû Giao Dòch II CTVN</v>
          </cell>
          <cell r="G1047" t="str">
            <v>Hoà Chí Minh</v>
          </cell>
          <cell r="H1047" t="str">
            <v>Traû tieàn mua daàu aên</v>
          </cell>
          <cell r="I1047">
            <v>80000000</v>
          </cell>
        </row>
        <row r="1048">
          <cell r="A1048">
            <v>9</v>
          </cell>
          <cell r="B1048">
            <v>38426</v>
          </cell>
          <cell r="C1048">
            <v>28</v>
          </cell>
          <cell r="D1048" t="str">
            <v>Chi Nhaùnh Cty CP Söõa VN Taïi Caàn Thô</v>
          </cell>
          <cell r="E1048" t="str">
            <v>7301.0479K</v>
          </cell>
          <cell r="F1048" t="str">
            <v>Ñaàu Tö &amp; Phaùt Trieån</v>
          </cell>
          <cell r="G1048" t="str">
            <v>Caàn Thô</v>
          </cell>
          <cell r="H1048" t="str">
            <v>Traû tieân mua söõa hoäp caùc loaïi</v>
          </cell>
          <cell r="I1048">
            <v>825000000</v>
          </cell>
        </row>
        <row r="1049">
          <cell r="A1049">
            <v>35</v>
          </cell>
          <cell r="B1049">
            <v>38427</v>
          </cell>
          <cell r="C1049">
            <v>14</v>
          </cell>
          <cell r="D1049" t="str">
            <v>Coâng Ty Theùp Mieàn Nam</v>
          </cell>
          <cell r="E1049" t="str">
            <v>710A.01611</v>
          </cell>
          <cell r="F1049" t="str">
            <v>Coâng Thöông CN I</v>
          </cell>
          <cell r="G1049" t="str">
            <v>Hoà Chí Minh</v>
          </cell>
          <cell r="H1049" t="str">
            <v xml:space="preserve">Traû tieàn mua haøng cho CN Mieàn Taây C.Ty Theùp Mieàn Nam </v>
          </cell>
          <cell r="I1049">
            <v>120000000</v>
          </cell>
        </row>
        <row r="1050">
          <cell r="A1050">
            <v>36</v>
          </cell>
          <cell r="B1050">
            <v>38427</v>
          </cell>
          <cell r="C1050">
            <v>8</v>
          </cell>
          <cell r="D1050" t="str">
            <v>Cty Xi Maêng Haø Tieân II</v>
          </cell>
          <cell r="E1050" t="str">
            <v>710A.00091</v>
          </cell>
          <cell r="F1050" t="str">
            <v>Coâng Thöông</v>
          </cell>
          <cell r="G1050" t="str">
            <v>Kieân Giang</v>
          </cell>
          <cell r="H1050" t="str">
            <v>Traû tieàn mua xi maêng 150taán</v>
          </cell>
          <cell r="I1050">
            <v>121605000</v>
          </cell>
        </row>
        <row r="1051">
          <cell r="A1051">
            <v>10</v>
          </cell>
          <cell r="B1051">
            <v>38428</v>
          </cell>
          <cell r="C1051">
            <v>28</v>
          </cell>
          <cell r="D1051" t="str">
            <v>Chi Nhaùnh Cty CP Söõa VN Taïi Caàn Thô</v>
          </cell>
          <cell r="E1051" t="str">
            <v>7301.0479K</v>
          </cell>
          <cell r="F1051" t="str">
            <v>Ñaàu Tö &amp; Phaùt Trieån</v>
          </cell>
          <cell r="G1051" t="str">
            <v>Caàn Thô</v>
          </cell>
          <cell r="H1051" t="str">
            <v>Traû tieàn mua söõa hoäp caùc loaïi</v>
          </cell>
          <cell r="I1051">
            <v>700000000</v>
          </cell>
        </row>
        <row r="1052">
          <cell r="A1052">
            <v>37</v>
          </cell>
          <cell r="B1052">
            <v>38429</v>
          </cell>
          <cell r="C1052">
            <v>8</v>
          </cell>
          <cell r="D1052" t="str">
            <v>Cty Xi Maêng Haø Tieân II</v>
          </cell>
          <cell r="E1052" t="str">
            <v>710A.00091</v>
          </cell>
          <cell r="F1052" t="str">
            <v>Coâng Thöông</v>
          </cell>
          <cell r="G1052" t="str">
            <v>Kieân Giang</v>
          </cell>
          <cell r="H1052" t="str">
            <v>Traû tieàn mua xi maêng 65taán</v>
          </cell>
          <cell r="I1052">
            <v>52695500</v>
          </cell>
        </row>
        <row r="1053">
          <cell r="A1053">
            <v>38</v>
          </cell>
          <cell r="B1053">
            <v>38429</v>
          </cell>
          <cell r="C1053">
            <v>3</v>
          </cell>
          <cell r="D1053" t="str">
            <v>Cty Coå Phaàn Boät Giaët Lix</v>
          </cell>
          <cell r="E1053" t="str">
            <v>710A.01440</v>
          </cell>
          <cell r="F1053" t="str">
            <v>Coâng Thöông CN 14</v>
          </cell>
          <cell r="G1053" t="str">
            <v>Hoà Chí Minh</v>
          </cell>
          <cell r="H1053" t="str">
            <v>Traû tieàn mua boät giaët</v>
          </cell>
          <cell r="I1053">
            <v>330000000</v>
          </cell>
        </row>
        <row r="1054">
          <cell r="A1054">
            <v>39</v>
          </cell>
          <cell r="B1054">
            <v>38429</v>
          </cell>
          <cell r="C1054">
            <v>4</v>
          </cell>
          <cell r="D1054" t="str">
            <v>Cty TMKT &amp; Ñaàu Tö PETEC</v>
          </cell>
          <cell r="E1054" t="str">
            <v>710A.09566</v>
          </cell>
          <cell r="F1054" t="str">
            <v>Sôû Giao Dòch II  CTVN</v>
          </cell>
          <cell r="G1054" t="str">
            <v>Hoà Chí Minh</v>
          </cell>
          <cell r="H1054" t="str">
            <v>Traû tieàn mua xaêng daàu</v>
          </cell>
          <cell r="I1054">
            <v>1886000000</v>
          </cell>
        </row>
        <row r="1055">
          <cell r="A1055">
            <v>11</v>
          </cell>
          <cell r="B1055">
            <v>38429</v>
          </cell>
          <cell r="C1055">
            <v>25</v>
          </cell>
          <cell r="D1055" t="str">
            <v xml:space="preserve"> Thu Baûo Hieåm Xaõ Hoäi Tænh Baïc Lieâu</v>
          </cell>
          <cell r="E1055" t="str">
            <v>421401.12</v>
          </cell>
          <cell r="F1055" t="str">
            <v>NN &amp; P/T N/Thoân</v>
          </cell>
          <cell r="G1055" t="str">
            <v>Baïc Lieâu</v>
          </cell>
          <cell r="H1055" t="str">
            <v>Noäp BHXH,BHYT thaùng 03/05</v>
          </cell>
          <cell r="I1055">
            <v>16712352</v>
          </cell>
        </row>
        <row r="1056">
          <cell r="A1056">
            <v>40</v>
          </cell>
          <cell r="B1056">
            <v>38429</v>
          </cell>
          <cell r="C1056">
            <v>14</v>
          </cell>
          <cell r="D1056" t="str">
            <v>Coâng Ty Theùp Mieàn Nam</v>
          </cell>
          <cell r="E1056" t="str">
            <v>710A.01611</v>
          </cell>
          <cell r="F1056" t="str">
            <v>Coâng Thöông CN I</v>
          </cell>
          <cell r="G1056" t="str">
            <v>Hoà Chí Minh</v>
          </cell>
          <cell r="H1056" t="str">
            <v xml:space="preserve">Traû tieàn mua haøng cho CN Mieàn Taây C.Ty Theùp Mieàn Nam </v>
          </cell>
          <cell r="I1056">
            <v>120000000</v>
          </cell>
        </row>
        <row r="1057">
          <cell r="A1057">
            <v>41</v>
          </cell>
          <cell r="B1057">
            <v>38432</v>
          </cell>
          <cell r="C1057">
            <v>8</v>
          </cell>
          <cell r="D1057" t="str">
            <v>Cty Xi Maêng Haø Tieân II</v>
          </cell>
          <cell r="E1057" t="str">
            <v>710A.00091</v>
          </cell>
          <cell r="F1057" t="str">
            <v>Coâng Thöông</v>
          </cell>
          <cell r="G1057" t="str">
            <v>Kieân Giang</v>
          </cell>
          <cell r="H1057" t="str">
            <v>Traû tieàn mua xi maêng 235taán</v>
          </cell>
          <cell r="I1057">
            <v>190514500</v>
          </cell>
        </row>
        <row r="1058">
          <cell r="A1058">
            <v>42</v>
          </cell>
          <cell r="B1058">
            <v>38432</v>
          </cell>
          <cell r="C1058">
            <v>9</v>
          </cell>
          <cell r="D1058" t="str">
            <v>Castrol Vieät Nam Ltd</v>
          </cell>
          <cell r="E1058" t="str">
            <v>007.1.00.002804.1</v>
          </cell>
          <cell r="F1058" t="str">
            <v>Ngoaïi Thöông</v>
          </cell>
          <cell r="G1058" t="str">
            <v>Hoà Chí Minh</v>
          </cell>
          <cell r="H1058" t="str">
            <v>Trả tiền mua nhớt</v>
          </cell>
          <cell r="I1058">
            <v>64071491</v>
          </cell>
        </row>
        <row r="1059">
          <cell r="A1059">
            <v>43</v>
          </cell>
          <cell r="B1059">
            <v>38432</v>
          </cell>
          <cell r="C1059">
            <v>36</v>
          </cell>
          <cell r="D1059" t="str">
            <v>XN Xaêng Daàu Daàu Khí Vuõng Taøu</v>
          </cell>
          <cell r="E1059" t="str">
            <v>710D.00343</v>
          </cell>
          <cell r="F1059" t="str">
            <v>Coâng Thöông</v>
          </cell>
          <cell r="G1059" t="str">
            <v>Baø Ròa-Vuõng Taøu</v>
          </cell>
          <cell r="H1059" t="str">
            <v>Traû tieàn mua xaêng daàu</v>
          </cell>
          <cell r="I1059">
            <v>2567400000</v>
          </cell>
        </row>
        <row r="1060">
          <cell r="A1060">
            <v>44</v>
          </cell>
          <cell r="B1060">
            <v>38432</v>
          </cell>
          <cell r="C1060">
            <v>28</v>
          </cell>
          <cell r="D1060" t="str">
            <v>Chi Nhaùnh Cty CP Söõa VN Taïi Caàn Thô</v>
          </cell>
          <cell r="E1060" t="str">
            <v>7301.0479K</v>
          </cell>
          <cell r="F1060" t="str">
            <v>Ñaàu Tö &amp; Phaùt Trieån</v>
          </cell>
          <cell r="G1060" t="str">
            <v>Caàn Thô</v>
          </cell>
          <cell r="H1060" t="str">
            <v>Traû tieàn mua söõa hoäp caùc loaïi</v>
          </cell>
          <cell r="I1060">
            <v>1770000000</v>
          </cell>
        </row>
        <row r="1061">
          <cell r="A1061">
            <v>45</v>
          </cell>
          <cell r="B1061">
            <v>38432</v>
          </cell>
          <cell r="C1061">
            <v>31</v>
          </cell>
          <cell r="D1061" t="str">
            <v>Cty Daàu Aên Golden Hope - Nhaø Beø</v>
          </cell>
          <cell r="E1061" t="str">
            <v>710A.06902</v>
          </cell>
          <cell r="F1061" t="str">
            <v>Sôû Giao Dòch II CTVN</v>
          </cell>
          <cell r="G1061" t="str">
            <v>Hoà Chí Minh</v>
          </cell>
          <cell r="H1061" t="str">
            <v>Traû tieàn mua daàu aên</v>
          </cell>
          <cell r="I1061">
            <v>150000000</v>
          </cell>
        </row>
        <row r="1062">
          <cell r="A1062">
            <v>46</v>
          </cell>
          <cell r="B1062">
            <v>38432</v>
          </cell>
          <cell r="C1062">
            <v>14</v>
          </cell>
          <cell r="D1062" t="str">
            <v>Coâng Ty Theùp Mieàn Nam</v>
          </cell>
          <cell r="E1062" t="str">
            <v>710A.01611</v>
          </cell>
          <cell r="F1062" t="str">
            <v>Coâng Thöông CN I</v>
          </cell>
          <cell r="G1062" t="str">
            <v>Hoà Chí Minh</v>
          </cell>
          <cell r="H1062" t="str">
            <v xml:space="preserve">Traû tieàn mua haøng cho CN Mieàn Taây C.Ty Theùp Mieàn Nam </v>
          </cell>
          <cell r="I1062">
            <v>200000000</v>
          </cell>
        </row>
        <row r="1063">
          <cell r="A1063">
            <v>47</v>
          </cell>
          <cell r="B1063">
            <v>38433</v>
          </cell>
          <cell r="C1063">
            <v>41</v>
          </cell>
          <cell r="D1063" t="str">
            <v>Cty Xi Maêng Nghi Sôn</v>
          </cell>
          <cell r="E1063" t="str">
            <v>710A.02772</v>
          </cell>
          <cell r="F1063" t="str">
            <v>Coâng Thöông CN 9</v>
          </cell>
          <cell r="G1063" t="str">
            <v>Hoà Chí Minh</v>
          </cell>
          <cell r="H1063" t="str">
            <v xml:space="preserve">Traû tieàn mua xi maêng </v>
          </cell>
          <cell r="I1063">
            <v>55673338</v>
          </cell>
        </row>
        <row r="1064">
          <cell r="A1064">
            <v>48</v>
          </cell>
          <cell r="B1064">
            <v>38433</v>
          </cell>
          <cell r="C1064">
            <v>5</v>
          </cell>
          <cell r="D1064" t="str">
            <v>Cty TNHH TMaïi Thaønh Long</v>
          </cell>
          <cell r="E1064" t="str">
            <v>710A.00817</v>
          </cell>
          <cell r="F1064" t="str">
            <v>Coâng Thöong CN6</v>
          </cell>
          <cell r="G1064" t="str">
            <v>Hoà Chí Minh</v>
          </cell>
          <cell r="H1064" t="str">
            <v>Traû tieàn mua boät ngoït</v>
          </cell>
          <cell r="I1064">
            <v>447899535</v>
          </cell>
        </row>
        <row r="1065">
          <cell r="A1065">
            <v>49</v>
          </cell>
          <cell r="B1065">
            <v>38433</v>
          </cell>
          <cell r="C1065">
            <v>105</v>
          </cell>
          <cell r="D1065" t="str">
            <v>XN Kinh Doanh Thöông Maïi-CTy Kho Vaän Mieàn Nam</v>
          </cell>
          <cell r="E1065" t="str">
            <v>710A.00036</v>
          </cell>
          <cell r="F1065" t="str">
            <v>Coâng Thöông CN 4</v>
          </cell>
          <cell r="G1065" t="str">
            <v>Hoà Chí Minh</v>
          </cell>
          <cell r="H1065" t="str">
            <v>Traû tieàn mua nhôùt</v>
          </cell>
          <cell r="I1065">
            <v>164050000</v>
          </cell>
        </row>
        <row r="1066">
          <cell r="D1066">
            <v>0</v>
          </cell>
          <cell r="E1066">
            <v>0</v>
          </cell>
          <cell r="F1066">
            <v>0</v>
          </cell>
          <cell r="G1066">
            <v>0</v>
          </cell>
        </row>
        <row r="1067">
          <cell r="D1067">
            <v>0</v>
          </cell>
          <cell r="E1067">
            <v>0</v>
          </cell>
          <cell r="F1067">
            <v>0</v>
          </cell>
          <cell r="G1067">
            <v>0</v>
          </cell>
        </row>
        <row r="1068">
          <cell r="D1068">
            <v>0</v>
          </cell>
          <cell r="E1068">
            <v>0</v>
          </cell>
          <cell r="F1068">
            <v>0</v>
          </cell>
          <cell r="G1068">
            <v>0</v>
          </cell>
        </row>
        <row r="1069">
          <cell r="D1069">
            <v>0</v>
          </cell>
          <cell r="E1069">
            <v>0</v>
          </cell>
          <cell r="F1069">
            <v>0</v>
          </cell>
          <cell r="G1069">
            <v>0</v>
          </cell>
        </row>
        <row r="1070">
          <cell r="D1070">
            <v>0</v>
          </cell>
          <cell r="E1070">
            <v>0</v>
          </cell>
          <cell r="F1070">
            <v>0</v>
          </cell>
          <cell r="G1070">
            <v>0</v>
          </cell>
        </row>
        <row r="1071">
          <cell r="D1071">
            <v>0</v>
          </cell>
          <cell r="E1071">
            <v>0</v>
          </cell>
          <cell r="F1071">
            <v>0</v>
          </cell>
          <cell r="G1071">
            <v>0</v>
          </cell>
        </row>
        <row r="1072">
          <cell r="D1072">
            <v>0</v>
          </cell>
          <cell r="E1072">
            <v>0</v>
          </cell>
          <cell r="F1072">
            <v>0</v>
          </cell>
          <cell r="G1072">
            <v>0</v>
          </cell>
        </row>
        <row r="1073">
          <cell r="D1073">
            <v>0</v>
          </cell>
          <cell r="E1073">
            <v>0</v>
          </cell>
          <cell r="F1073">
            <v>0</v>
          </cell>
          <cell r="G1073">
            <v>0</v>
          </cell>
        </row>
        <row r="1074">
          <cell r="D1074">
            <v>0</v>
          </cell>
          <cell r="E1074">
            <v>0</v>
          </cell>
          <cell r="F1074">
            <v>0</v>
          </cell>
          <cell r="G1074">
            <v>0</v>
          </cell>
        </row>
        <row r="1075">
          <cell r="D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D1076">
            <v>0</v>
          </cell>
          <cell r="E1076">
            <v>0</v>
          </cell>
          <cell r="F1076">
            <v>0</v>
          </cell>
          <cell r="G1076">
            <v>0</v>
          </cell>
        </row>
        <row r="1077">
          <cell r="D1077">
            <v>0</v>
          </cell>
          <cell r="E1077">
            <v>0</v>
          </cell>
          <cell r="F1077">
            <v>0</v>
          </cell>
          <cell r="G1077">
            <v>0</v>
          </cell>
        </row>
        <row r="1078">
          <cell r="D1078">
            <v>0</v>
          </cell>
          <cell r="E1078">
            <v>0</v>
          </cell>
          <cell r="F1078">
            <v>0</v>
          </cell>
          <cell r="G1078">
            <v>0</v>
          </cell>
        </row>
        <row r="1079">
          <cell r="D1079">
            <v>0</v>
          </cell>
          <cell r="E1079">
            <v>0</v>
          </cell>
          <cell r="F1079">
            <v>0</v>
          </cell>
          <cell r="G1079">
            <v>0</v>
          </cell>
        </row>
        <row r="1080">
          <cell r="D1080">
            <v>0</v>
          </cell>
          <cell r="E1080">
            <v>0</v>
          </cell>
          <cell r="F1080">
            <v>0</v>
          </cell>
          <cell r="G1080">
            <v>0</v>
          </cell>
        </row>
        <row r="1081">
          <cell r="D1081">
            <v>0</v>
          </cell>
          <cell r="E1081">
            <v>0</v>
          </cell>
          <cell r="F1081">
            <v>0</v>
          </cell>
          <cell r="G1081">
            <v>0</v>
          </cell>
        </row>
        <row r="1082">
          <cell r="D1082">
            <v>0</v>
          </cell>
          <cell r="E1082">
            <v>0</v>
          </cell>
          <cell r="F1082">
            <v>0</v>
          </cell>
          <cell r="G1082">
            <v>0</v>
          </cell>
        </row>
        <row r="1083">
          <cell r="D1083">
            <v>0</v>
          </cell>
          <cell r="E1083">
            <v>0</v>
          </cell>
          <cell r="F1083">
            <v>0</v>
          </cell>
          <cell r="G1083">
            <v>0</v>
          </cell>
        </row>
        <row r="1084">
          <cell r="D1084">
            <v>0</v>
          </cell>
          <cell r="E1084">
            <v>0</v>
          </cell>
          <cell r="F1084">
            <v>0</v>
          </cell>
          <cell r="G1084">
            <v>0</v>
          </cell>
        </row>
        <row r="1085">
          <cell r="D1085">
            <v>0</v>
          </cell>
          <cell r="E1085">
            <v>0</v>
          </cell>
          <cell r="F1085">
            <v>0</v>
          </cell>
          <cell r="G1085">
            <v>0</v>
          </cell>
        </row>
        <row r="1086">
          <cell r="D1086">
            <v>0</v>
          </cell>
          <cell r="E1086">
            <v>0</v>
          </cell>
          <cell r="F1086">
            <v>0</v>
          </cell>
          <cell r="G1086">
            <v>0</v>
          </cell>
        </row>
        <row r="1087">
          <cell r="D1087">
            <v>0</v>
          </cell>
          <cell r="E1087">
            <v>0</v>
          </cell>
          <cell r="F1087">
            <v>0</v>
          </cell>
          <cell r="G1087">
            <v>0</v>
          </cell>
        </row>
        <row r="1088">
          <cell r="D1088">
            <v>0</v>
          </cell>
          <cell r="E1088">
            <v>0</v>
          </cell>
          <cell r="F1088">
            <v>0</v>
          </cell>
          <cell r="G1088">
            <v>0</v>
          </cell>
        </row>
        <row r="1089">
          <cell r="D1089">
            <v>0</v>
          </cell>
          <cell r="E1089">
            <v>0</v>
          </cell>
          <cell r="F1089">
            <v>0</v>
          </cell>
          <cell r="G1089">
            <v>0</v>
          </cell>
        </row>
        <row r="1090">
          <cell r="D1090">
            <v>0</v>
          </cell>
          <cell r="E1090">
            <v>0</v>
          </cell>
          <cell r="F1090">
            <v>0</v>
          </cell>
          <cell r="G1090">
            <v>0</v>
          </cell>
        </row>
        <row r="1091">
          <cell r="D1091">
            <v>0</v>
          </cell>
          <cell r="E1091">
            <v>0</v>
          </cell>
          <cell r="F1091">
            <v>0</v>
          </cell>
          <cell r="G1091">
            <v>0</v>
          </cell>
        </row>
        <row r="1092">
          <cell r="D1092">
            <v>0</v>
          </cell>
          <cell r="E1092">
            <v>0</v>
          </cell>
          <cell r="F1092">
            <v>0</v>
          </cell>
          <cell r="G1092">
            <v>0</v>
          </cell>
        </row>
        <row r="1093">
          <cell r="D1093">
            <v>0</v>
          </cell>
          <cell r="E1093">
            <v>0</v>
          </cell>
          <cell r="F1093">
            <v>0</v>
          </cell>
          <cell r="G1093">
            <v>0</v>
          </cell>
        </row>
        <row r="1094">
          <cell r="D1094">
            <v>0</v>
          </cell>
          <cell r="E1094">
            <v>0</v>
          </cell>
          <cell r="F1094">
            <v>0</v>
          </cell>
          <cell r="G1094">
            <v>0</v>
          </cell>
        </row>
        <row r="1095">
          <cell r="D1095">
            <v>0</v>
          </cell>
          <cell r="E1095">
            <v>0</v>
          </cell>
          <cell r="F1095">
            <v>0</v>
          </cell>
          <cell r="G1095">
            <v>0</v>
          </cell>
        </row>
        <row r="1096">
          <cell r="D1096">
            <v>0</v>
          </cell>
          <cell r="E1096">
            <v>0</v>
          </cell>
          <cell r="F1096">
            <v>0</v>
          </cell>
          <cell r="G1096">
            <v>0</v>
          </cell>
        </row>
        <row r="1097">
          <cell r="D1097">
            <v>0</v>
          </cell>
          <cell r="E1097">
            <v>0</v>
          </cell>
          <cell r="F1097">
            <v>0</v>
          </cell>
          <cell r="G1097">
            <v>0</v>
          </cell>
        </row>
        <row r="1098">
          <cell r="D1098">
            <v>0</v>
          </cell>
          <cell r="E1098">
            <v>0</v>
          </cell>
          <cell r="F1098">
            <v>0</v>
          </cell>
          <cell r="G1098">
            <v>0</v>
          </cell>
        </row>
        <row r="1099">
          <cell r="D1099">
            <v>0</v>
          </cell>
          <cell r="E1099">
            <v>0</v>
          </cell>
          <cell r="F1099">
            <v>0</v>
          </cell>
          <cell r="G1099">
            <v>0</v>
          </cell>
        </row>
        <row r="1100">
          <cell r="D1100">
            <v>0</v>
          </cell>
          <cell r="E1100">
            <v>0</v>
          </cell>
          <cell r="F1100">
            <v>0</v>
          </cell>
          <cell r="G1100">
            <v>0</v>
          </cell>
        </row>
        <row r="1101">
          <cell r="D1101">
            <v>0</v>
          </cell>
          <cell r="E1101">
            <v>0</v>
          </cell>
          <cell r="F1101">
            <v>0</v>
          </cell>
          <cell r="G1101">
            <v>0</v>
          </cell>
        </row>
        <row r="1102">
          <cell r="D1102">
            <v>0</v>
          </cell>
          <cell r="E1102">
            <v>0</v>
          </cell>
          <cell r="F1102">
            <v>0</v>
          </cell>
          <cell r="G1102">
            <v>0</v>
          </cell>
        </row>
        <row r="1103">
          <cell r="D1103">
            <v>0</v>
          </cell>
          <cell r="E1103">
            <v>0</v>
          </cell>
          <cell r="F1103">
            <v>0</v>
          </cell>
          <cell r="G1103">
            <v>0</v>
          </cell>
        </row>
        <row r="1104">
          <cell r="D1104">
            <v>0</v>
          </cell>
          <cell r="E1104">
            <v>0</v>
          </cell>
          <cell r="F1104">
            <v>0</v>
          </cell>
          <cell r="G1104">
            <v>0</v>
          </cell>
        </row>
        <row r="1105">
          <cell r="D1105">
            <v>0</v>
          </cell>
          <cell r="E1105">
            <v>0</v>
          </cell>
          <cell r="F1105">
            <v>0</v>
          </cell>
          <cell r="G1105">
            <v>0</v>
          </cell>
        </row>
        <row r="1106">
          <cell r="D1106">
            <v>0</v>
          </cell>
          <cell r="E1106">
            <v>0</v>
          </cell>
          <cell r="F1106">
            <v>0</v>
          </cell>
          <cell r="G1106">
            <v>0</v>
          </cell>
        </row>
        <row r="1107">
          <cell r="D1107">
            <v>0</v>
          </cell>
          <cell r="E1107">
            <v>0</v>
          </cell>
          <cell r="F1107">
            <v>0</v>
          </cell>
          <cell r="G1107">
            <v>0</v>
          </cell>
        </row>
        <row r="1108">
          <cell r="D1108">
            <v>0</v>
          </cell>
          <cell r="E1108">
            <v>0</v>
          </cell>
          <cell r="F1108">
            <v>0</v>
          </cell>
          <cell r="G1108">
            <v>0</v>
          </cell>
        </row>
        <row r="1109">
          <cell r="D1109">
            <v>0</v>
          </cell>
          <cell r="E1109">
            <v>0</v>
          </cell>
          <cell r="F1109">
            <v>0</v>
          </cell>
          <cell r="G1109">
            <v>0</v>
          </cell>
        </row>
        <row r="1110">
          <cell r="D1110">
            <v>0</v>
          </cell>
          <cell r="E1110">
            <v>0</v>
          </cell>
          <cell r="F1110">
            <v>0</v>
          </cell>
          <cell r="G1110">
            <v>0</v>
          </cell>
        </row>
        <row r="1111">
          <cell r="D1111">
            <v>0</v>
          </cell>
          <cell r="E1111">
            <v>0</v>
          </cell>
          <cell r="F1111">
            <v>0</v>
          </cell>
          <cell r="G1111">
            <v>0</v>
          </cell>
        </row>
        <row r="1112">
          <cell r="D1112">
            <v>0</v>
          </cell>
          <cell r="E1112">
            <v>0</v>
          </cell>
          <cell r="F1112">
            <v>0</v>
          </cell>
          <cell r="G1112">
            <v>0</v>
          </cell>
        </row>
        <row r="1113">
          <cell r="D1113">
            <v>0</v>
          </cell>
          <cell r="E1113">
            <v>0</v>
          </cell>
          <cell r="F1113">
            <v>0</v>
          </cell>
          <cell r="G1113">
            <v>0</v>
          </cell>
        </row>
        <row r="1114">
          <cell r="D1114">
            <v>0</v>
          </cell>
          <cell r="E1114">
            <v>0</v>
          </cell>
          <cell r="F1114">
            <v>0</v>
          </cell>
          <cell r="G1114">
            <v>0</v>
          </cell>
        </row>
        <row r="1115">
          <cell r="D1115">
            <v>0</v>
          </cell>
          <cell r="E1115">
            <v>0</v>
          </cell>
          <cell r="F1115">
            <v>0</v>
          </cell>
          <cell r="G1115">
            <v>0</v>
          </cell>
        </row>
        <row r="1116">
          <cell r="D1116">
            <v>0</v>
          </cell>
          <cell r="E1116">
            <v>0</v>
          </cell>
          <cell r="F1116">
            <v>0</v>
          </cell>
          <cell r="G1116">
            <v>0</v>
          </cell>
        </row>
        <row r="1117">
          <cell r="D1117">
            <v>0</v>
          </cell>
          <cell r="E1117">
            <v>0</v>
          </cell>
          <cell r="F1117">
            <v>0</v>
          </cell>
          <cell r="G1117">
            <v>0</v>
          </cell>
        </row>
        <row r="1118">
          <cell r="D1118">
            <v>0</v>
          </cell>
          <cell r="E1118">
            <v>0</v>
          </cell>
          <cell r="F1118">
            <v>0</v>
          </cell>
          <cell r="G1118">
            <v>0</v>
          </cell>
        </row>
        <row r="1119">
          <cell r="D1119">
            <v>0</v>
          </cell>
          <cell r="E1119">
            <v>0</v>
          </cell>
          <cell r="F1119">
            <v>0</v>
          </cell>
          <cell r="G1119">
            <v>0</v>
          </cell>
        </row>
        <row r="1120">
          <cell r="D1120">
            <v>0</v>
          </cell>
          <cell r="E1120">
            <v>0</v>
          </cell>
          <cell r="F1120">
            <v>0</v>
          </cell>
          <cell r="G1120">
            <v>0</v>
          </cell>
        </row>
        <row r="1121">
          <cell r="D1121">
            <v>0</v>
          </cell>
          <cell r="E1121">
            <v>0</v>
          </cell>
          <cell r="F1121">
            <v>0</v>
          </cell>
          <cell r="G1121">
            <v>0</v>
          </cell>
        </row>
        <row r="1122">
          <cell r="D1122">
            <v>0</v>
          </cell>
          <cell r="E1122">
            <v>0</v>
          </cell>
          <cell r="F1122">
            <v>0</v>
          </cell>
          <cell r="G1122">
            <v>0</v>
          </cell>
        </row>
        <row r="1123">
          <cell r="D1123">
            <v>0</v>
          </cell>
          <cell r="E1123">
            <v>0</v>
          </cell>
          <cell r="F1123">
            <v>0</v>
          </cell>
          <cell r="G1123">
            <v>0</v>
          </cell>
        </row>
        <row r="1124">
          <cell r="D1124">
            <v>0</v>
          </cell>
          <cell r="E1124">
            <v>0</v>
          </cell>
          <cell r="F1124">
            <v>0</v>
          </cell>
          <cell r="G1124">
            <v>0</v>
          </cell>
        </row>
        <row r="1125">
          <cell r="D1125">
            <v>0</v>
          </cell>
          <cell r="E1125">
            <v>0</v>
          </cell>
          <cell r="F1125">
            <v>0</v>
          </cell>
          <cell r="G1125">
            <v>0</v>
          </cell>
        </row>
        <row r="1126">
          <cell r="D1126">
            <v>0</v>
          </cell>
          <cell r="E1126">
            <v>0</v>
          </cell>
          <cell r="F1126">
            <v>0</v>
          </cell>
          <cell r="G1126">
            <v>0</v>
          </cell>
        </row>
        <row r="1127">
          <cell r="D1127">
            <v>0</v>
          </cell>
          <cell r="E1127">
            <v>0</v>
          </cell>
          <cell r="F1127">
            <v>0</v>
          </cell>
          <cell r="G1127">
            <v>0</v>
          </cell>
        </row>
        <row r="1128">
          <cell r="D1128">
            <v>0</v>
          </cell>
          <cell r="E1128">
            <v>0</v>
          </cell>
          <cell r="F1128">
            <v>0</v>
          </cell>
          <cell r="G1128">
            <v>0</v>
          </cell>
        </row>
        <row r="1129">
          <cell r="D1129">
            <v>0</v>
          </cell>
          <cell r="E1129">
            <v>0</v>
          </cell>
          <cell r="F1129">
            <v>0</v>
          </cell>
          <cell r="G1129">
            <v>0</v>
          </cell>
        </row>
        <row r="1130">
          <cell r="D1130">
            <v>0</v>
          </cell>
          <cell r="E1130">
            <v>0</v>
          </cell>
          <cell r="F1130">
            <v>0</v>
          </cell>
          <cell r="G1130">
            <v>0</v>
          </cell>
        </row>
        <row r="1131">
          <cell r="D1131">
            <v>0</v>
          </cell>
          <cell r="E1131">
            <v>0</v>
          </cell>
          <cell r="F1131">
            <v>0</v>
          </cell>
          <cell r="G1131">
            <v>0</v>
          </cell>
        </row>
        <row r="1132">
          <cell r="D1132">
            <v>0</v>
          </cell>
          <cell r="E1132">
            <v>0</v>
          </cell>
          <cell r="F1132">
            <v>0</v>
          </cell>
          <cell r="G1132">
            <v>0</v>
          </cell>
        </row>
        <row r="1133">
          <cell r="D1133">
            <v>0</v>
          </cell>
          <cell r="E1133">
            <v>0</v>
          </cell>
          <cell r="F1133">
            <v>0</v>
          </cell>
          <cell r="G1133">
            <v>0</v>
          </cell>
        </row>
        <row r="1134">
          <cell r="D1134">
            <v>0</v>
          </cell>
          <cell r="E1134">
            <v>0</v>
          </cell>
          <cell r="F1134">
            <v>0</v>
          </cell>
          <cell r="G1134">
            <v>0</v>
          </cell>
        </row>
        <row r="1135">
          <cell r="D1135">
            <v>0</v>
          </cell>
          <cell r="E1135">
            <v>0</v>
          </cell>
          <cell r="F1135">
            <v>0</v>
          </cell>
          <cell r="G1135">
            <v>0</v>
          </cell>
        </row>
        <row r="1136">
          <cell r="D1136">
            <v>0</v>
          </cell>
          <cell r="E1136">
            <v>0</v>
          </cell>
          <cell r="F1136">
            <v>0</v>
          </cell>
          <cell r="G1136">
            <v>0</v>
          </cell>
        </row>
        <row r="1137">
          <cell r="D1137">
            <v>0</v>
          </cell>
          <cell r="E1137">
            <v>0</v>
          </cell>
          <cell r="F1137">
            <v>0</v>
          </cell>
          <cell r="G1137">
            <v>0</v>
          </cell>
        </row>
        <row r="1138">
          <cell r="D1138">
            <v>0</v>
          </cell>
          <cell r="E1138">
            <v>0</v>
          </cell>
          <cell r="F1138">
            <v>0</v>
          </cell>
          <cell r="G1138">
            <v>0</v>
          </cell>
        </row>
        <row r="1139">
          <cell r="D1139">
            <v>0</v>
          </cell>
          <cell r="E1139">
            <v>0</v>
          </cell>
          <cell r="F1139">
            <v>0</v>
          </cell>
          <cell r="G1139">
            <v>0</v>
          </cell>
        </row>
        <row r="1140">
          <cell r="D1140">
            <v>0</v>
          </cell>
          <cell r="E1140">
            <v>0</v>
          </cell>
          <cell r="F1140">
            <v>0</v>
          </cell>
          <cell r="G1140">
            <v>0</v>
          </cell>
        </row>
        <row r="1141">
          <cell r="D1141">
            <v>0</v>
          </cell>
          <cell r="E1141">
            <v>0</v>
          </cell>
          <cell r="F1141">
            <v>0</v>
          </cell>
          <cell r="G1141">
            <v>0</v>
          </cell>
        </row>
        <row r="1142">
          <cell r="D1142">
            <v>0</v>
          </cell>
          <cell r="E1142">
            <v>0</v>
          </cell>
          <cell r="F1142">
            <v>0</v>
          </cell>
          <cell r="G1142">
            <v>0</v>
          </cell>
        </row>
        <row r="1143">
          <cell r="D1143">
            <v>0</v>
          </cell>
          <cell r="E1143">
            <v>0</v>
          </cell>
          <cell r="F1143">
            <v>0</v>
          </cell>
          <cell r="G1143">
            <v>0</v>
          </cell>
        </row>
        <row r="1144">
          <cell r="D1144">
            <v>0</v>
          </cell>
          <cell r="E1144">
            <v>0</v>
          </cell>
          <cell r="F1144">
            <v>0</v>
          </cell>
          <cell r="G1144">
            <v>0</v>
          </cell>
        </row>
        <row r="1145">
          <cell r="D1145">
            <v>0</v>
          </cell>
          <cell r="E1145">
            <v>0</v>
          </cell>
          <cell r="F1145">
            <v>0</v>
          </cell>
          <cell r="G1145">
            <v>0</v>
          </cell>
        </row>
        <row r="1146">
          <cell r="D1146">
            <v>0</v>
          </cell>
          <cell r="E1146">
            <v>0</v>
          </cell>
          <cell r="F1146">
            <v>0</v>
          </cell>
          <cell r="G1146">
            <v>0</v>
          </cell>
        </row>
        <row r="1147">
          <cell r="D1147">
            <v>0</v>
          </cell>
          <cell r="E1147">
            <v>0</v>
          </cell>
          <cell r="F1147">
            <v>0</v>
          </cell>
          <cell r="G1147">
            <v>0</v>
          </cell>
        </row>
        <row r="1148">
          <cell r="D1148">
            <v>0</v>
          </cell>
          <cell r="E1148">
            <v>0</v>
          </cell>
          <cell r="F1148">
            <v>0</v>
          </cell>
          <cell r="G1148">
            <v>0</v>
          </cell>
        </row>
        <row r="1149">
          <cell r="D1149">
            <v>0</v>
          </cell>
          <cell r="E1149">
            <v>0</v>
          </cell>
          <cell r="F1149">
            <v>0</v>
          </cell>
          <cell r="G1149">
            <v>0</v>
          </cell>
        </row>
        <row r="1150">
          <cell r="D1150">
            <v>0</v>
          </cell>
          <cell r="E1150">
            <v>0</v>
          </cell>
          <cell r="F1150">
            <v>0</v>
          </cell>
          <cell r="G1150">
            <v>0</v>
          </cell>
        </row>
        <row r="1151">
          <cell r="D1151">
            <v>0</v>
          </cell>
          <cell r="E1151">
            <v>0</v>
          </cell>
          <cell r="F1151">
            <v>0</v>
          </cell>
          <cell r="G1151">
            <v>0</v>
          </cell>
        </row>
        <row r="1152">
          <cell r="D1152">
            <v>0</v>
          </cell>
          <cell r="E1152">
            <v>0</v>
          </cell>
          <cell r="F1152">
            <v>0</v>
          </cell>
          <cell r="G1152">
            <v>0</v>
          </cell>
        </row>
        <row r="1153">
          <cell r="D1153">
            <v>0</v>
          </cell>
          <cell r="E1153">
            <v>0</v>
          </cell>
          <cell r="F1153">
            <v>0</v>
          </cell>
          <cell r="G1153">
            <v>0</v>
          </cell>
        </row>
        <row r="1154">
          <cell r="D1154">
            <v>0</v>
          </cell>
          <cell r="E1154">
            <v>0</v>
          </cell>
          <cell r="F1154">
            <v>0</v>
          </cell>
          <cell r="G1154">
            <v>0</v>
          </cell>
        </row>
        <row r="1155">
          <cell r="D1155">
            <v>0</v>
          </cell>
          <cell r="E1155">
            <v>0</v>
          </cell>
          <cell r="F1155">
            <v>0</v>
          </cell>
          <cell r="G1155">
            <v>0</v>
          </cell>
        </row>
        <row r="1156">
          <cell r="D1156">
            <v>0</v>
          </cell>
          <cell r="E1156">
            <v>0</v>
          </cell>
          <cell r="F1156">
            <v>0</v>
          </cell>
          <cell r="G1156">
            <v>0</v>
          </cell>
        </row>
        <row r="1157">
          <cell r="D1157">
            <v>0</v>
          </cell>
          <cell r="E1157">
            <v>0</v>
          </cell>
          <cell r="F1157">
            <v>0</v>
          </cell>
          <cell r="G1157">
            <v>0</v>
          </cell>
        </row>
        <row r="1158">
          <cell r="D1158">
            <v>0</v>
          </cell>
          <cell r="E1158">
            <v>0</v>
          </cell>
          <cell r="F1158">
            <v>0</v>
          </cell>
          <cell r="G1158">
            <v>0</v>
          </cell>
        </row>
        <row r="1159">
          <cell r="D1159">
            <v>0</v>
          </cell>
          <cell r="E1159">
            <v>0</v>
          </cell>
          <cell r="F1159">
            <v>0</v>
          </cell>
          <cell r="G1159">
            <v>0</v>
          </cell>
        </row>
        <row r="1160">
          <cell r="D1160">
            <v>0</v>
          </cell>
          <cell r="E1160">
            <v>0</v>
          </cell>
          <cell r="F1160">
            <v>0</v>
          </cell>
          <cell r="G1160">
            <v>0</v>
          </cell>
        </row>
        <row r="1161">
          <cell r="D1161">
            <v>0</v>
          </cell>
          <cell r="E1161">
            <v>0</v>
          </cell>
          <cell r="F1161">
            <v>0</v>
          </cell>
          <cell r="G1161">
            <v>0</v>
          </cell>
        </row>
        <row r="1162">
          <cell r="D1162">
            <v>0</v>
          </cell>
          <cell r="E1162">
            <v>0</v>
          </cell>
          <cell r="F1162">
            <v>0</v>
          </cell>
          <cell r="G1162">
            <v>0</v>
          </cell>
        </row>
        <row r="1163">
          <cell r="D1163">
            <v>0</v>
          </cell>
          <cell r="E1163">
            <v>0</v>
          </cell>
          <cell r="F1163">
            <v>0</v>
          </cell>
          <cell r="G1163">
            <v>0</v>
          </cell>
        </row>
        <row r="1164">
          <cell r="D1164">
            <v>0</v>
          </cell>
          <cell r="E1164">
            <v>0</v>
          </cell>
          <cell r="F1164">
            <v>0</v>
          </cell>
          <cell r="G1164">
            <v>0</v>
          </cell>
        </row>
        <row r="1165">
          <cell r="D1165">
            <v>0</v>
          </cell>
          <cell r="E1165">
            <v>0</v>
          </cell>
          <cell r="F1165">
            <v>0</v>
          </cell>
          <cell r="G1165">
            <v>0</v>
          </cell>
        </row>
        <row r="1166">
          <cell r="D1166">
            <v>0</v>
          </cell>
          <cell r="E1166">
            <v>0</v>
          </cell>
          <cell r="F1166">
            <v>0</v>
          </cell>
          <cell r="G1166">
            <v>0</v>
          </cell>
        </row>
        <row r="1167">
          <cell r="D1167">
            <v>0</v>
          </cell>
          <cell r="E1167">
            <v>0</v>
          </cell>
          <cell r="F1167">
            <v>0</v>
          </cell>
          <cell r="G1167">
            <v>0</v>
          </cell>
        </row>
        <row r="1168">
          <cell r="D1168">
            <v>0</v>
          </cell>
          <cell r="E1168">
            <v>0</v>
          </cell>
          <cell r="F1168">
            <v>0</v>
          </cell>
          <cell r="G1168">
            <v>0</v>
          </cell>
        </row>
        <row r="1169">
          <cell r="D1169">
            <v>0</v>
          </cell>
          <cell r="E1169">
            <v>0</v>
          </cell>
          <cell r="F1169">
            <v>0</v>
          </cell>
          <cell r="G1169">
            <v>0</v>
          </cell>
        </row>
        <row r="1170">
          <cell r="D1170">
            <v>0</v>
          </cell>
          <cell r="E1170">
            <v>0</v>
          </cell>
          <cell r="F1170">
            <v>0</v>
          </cell>
          <cell r="G1170">
            <v>0</v>
          </cell>
        </row>
        <row r="1171">
          <cell r="D1171">
            <v>0</v>
          </cell>
          <cell r="E1171">
            <v>0</v>
          </cell>
          <cell r="F1171">
            <v>0</v>
          </cell>
          <cell r="G1171">
            <v>0</v>
          </cell>
        </row>
        <row r="1172">
          <cell r="D1172">
            <v>0</v>
          </cell>
          <cell r="E1172">
            <v>0</v>
          </cell>
          <cell r="F1172">
            <v>0</v>
          </cell>
          <cell r="G1172">
            <v>0</v>
          </cell>
        </row>
        <row r="1173">
          <cell r="D1173">
            <v>0</v>
          </cell>
          <cell r="E1173">
            <v>0</v>
          </cell>
          <cell r="F1173">
            <v>0</v>
          </cell>
          <cell r="G1173">
            <v>0</v>
          </cell>
        </row>
        <row r="1174">
          <cell r="D1174">
            <v>0</v>
          </cell>
          <cell r="E1174">
            <v>0</v>
          </cell>
          <cell r="F1174">
            <v>0</v>
          </cell>
          <cell r="G1174">
            <v>0</v>
          </cell>
        </row>
        <row r="1175">
          <cell r="D1175">
            <v>0</v>
          </cell>
          <cell r="E1175">
            <v>0</v>
          </cell>
          <cell r="F1175">
            <v>0</v>
          </cell>
          <cell r="G1175">
            <v>0</v>
          </cell>
        </row>
        <row r="1176">
          <cell r="D1176">
            <v>0</v>
          </cell>
          <cell r="E1176">
            <v>0</v>
          </cell>
          <cell r="F1176">
            <v>0</v>
          </cell>
          <cell r="G1176">
            <v>0</v>
          </cell>
        </row>
        <row r="1177">
          <cell r="D1177">
            <v>0</v>
          </cell>
          <cell r="E1177">
            <v>0</v>
          </cell>
          <cell r="F1177">
            <v>0</v>
          </cell>
          <cell r="G1177">
            <v>0</v>
          </cell>
        </row>
        <row r="1178">
          <cell r="D1178">
            <v>0</v>
          </cell>
          <cell r="E1178">
            <v>0</v>
          </cell>
          <cell r="F1178">
            <v>0</v>
          </cell>
          <cell r="G1178">
            <v>0</v>
          </cell>
        </row>
        <row r="1179">
          <cell r="D1179">
            <v>0</v>
          </cell>
          <cell r="E1179">
            <v>0</v>
          </cell>
          <cell r="F1179">
            <v>0</v>
          </cell>
          <cell r="G1179">
            <v>0</v>
          </cell>
        </row>
        <row r="1180">
          <cell r="D1180">
            <v>0</v>
          </cell>
          <cell r="E1180">
            <v>0</v>
          </cell>
          <cell r="F1180">
            <v>0</v>
          </cell>
          <cell r="G1180">
            <v>0</v>
          </cell>
        </row>
        <row r="1181">
          <cell r="D1181">
            <v>0</v>
          </cell>
          <cell r="E1181">
            <v>0</v>
          </cell>
          <cell r="F1181">
            <v>0</v>
          </cell>
          <cell r="G1181">
            <v>0</v>
          </cell>
        </row>
        <row r="1182">
          <cell r="D1182">
            <v>0</v>
          </cell>
          <cell r="E1182">
            <v>0</v>
          </cell>
          <cell r="F1182">
            <v>0</v>
          </cell>
          <cell r="G1182">
            <v>0</v>
          </cell>
        </row>
        <row r="1183">
          <cell r="D1183">
            <v>0</v>
          </cell>
          <cell r="E1183">
            <v>0</v>
          </cell>
          <cell r="F1183">
            <v>0</v>
          </cell>
          <cell r="G1183">
            <v>0</v>
          </cell>
        </row>
        <row r="1184">
          <cell r="D1184">
            <v>0</v>
          </cell>
          <cell r="E1184">
            <v>0</v>
          </cell>
          <cell r="F1184">
            <v>0</v>
          </cell>
          <cell r="G1184">
            <v>0</v>
          </cell>
        </row>
        <row r="1185">
          <cell r="D1185">
            <v>0</v>
          </cell>
          <cell r="E1185">
            <v>0</v>
          </cell>
          <cell r="F1185">
            <v>0</v>
          </cell>
          <cell r="G1185">
            <v>0</v>
          </cell>
        </row>
        <row r="1186">
          <cell r="D1186">
            <v>0</v>
          </cell>
          <cell r="E1186">
            <v>0</v>
          </cell>
          <cell r="F1186">
            <v>0</v>
          </cell>
          <cell r="G1186">
            <v>0</v>
          </cell>
        </row>
        <row r="1187">
          <cell r="D1187">
            <v>0</v>
          </cell>
          <cell r="E1187">
            <v>0</v>
          </cell>
          <cell r="F1187">
            <v>0</v>
          </cell>
          <cell r="G1187">
            <v>0</v>
          </cell>
        </row>
        <row r="1188">
          <cell r="D1188">
            <v>0</v>
          </cell>
          <cell r="E1188">
            <v>0</v>
          </cell>
          <cell r="F1188">
            <v>0</v>
          </cell>
          <cell r="G1188">
            <v>0</v>
          </cell>
        </row>
        <row r="1189">
          <cell r="D1189">
            <v>0</v>
          </cell>
          <cell r="E1189">
            <v>0</v>
          </cell>
          <cell r="F1189">
            <v>0</v>
          </cell>
          <cell r="G1189">
            <v>0</v>
          </cell>
        </row>
        <row r="1190">
          <cell r="D1190">
            <v>0</v>
          </cell>
          <cell r="E1190">
            <v>0</v>
          </cell>
          <cell r="F1190">
            <v>0</v>
          </cell>
          <cell r="G1190">
            <v>0</v>
          </cell>
        </row>
        <row r="1191">
          <cell r="D1191">
            <v>0</v>
          </cell>
          <cell r="E1191">
            <v>0</v>
          </cell>
          <cell r="F1191">
            <v>0</v>
          </cell>
          <cell r="G1191">
            <v>0</v>
          </cell>
        </row>
        <row r="1192">
          <cell r="D1192">
            <v>0</v>
          </cell>
          <cell r="E1192">
            <v>0</v>
          </cell>
          <cell r="F1192">
            <v>0</v>
          </cell>
          <cell r="G1192">
            <v>0</v>
          </cell>
        </row>
        <row r="1193">
          <cell r="D1193">
            <v>0</v>
          </cell>
          <cell r="E1193">
            <v>0</v>
          </cell>
          <cell r="F1193">
            <v>0</v>
          </cell>
          <cell r="G1193">
            <v>0</v>
          </cell>
        </row>
        <row r="1194">
          <cell r="D1194">
            <v>0</v>
          </cell>
          <cell r="E1194">
            <v>0</v>
          </cell>
          <cell r="F1194">
            <v>0</v>
          </cell>
          <cell r="G1194">
            <v>0</v>
          </cell>
        </row>
        <row r="1195">
          <cell r="D1195">
            <v>0</v>
          </cell>
          <cell r="E1195">
            <v>0</v>
          </cell>
          <cell r="F1195">
            <v>0</v>
          </cell>
          <cell r="G1195">
            <v>0</v>
          </cell>
        </row>
        <row r="1196">
          <cell r="D1196">
            <v>0</v>
          </cell>
          <cell r="E1196">
            <v>0</v>
          </cell>
          <cell r="F1196">
            <v>0</v>
          </cell>
          <cell r="G1196">
            <v>0</v>
          </cell>
        </row>
        <row r="1197">
          <cell r="D1197">
            <v>0</v>
          </cell>
          <cell r="E1197">
            <v>0</v>
          </cell>
          <cell r="F1197">
            <v>0</v>
          </cell>
          <cell r="G1197">
            <v>0</v>
          </cell>
        </row>
        <row r="1198">
          <cell r="D1198">
            <v>0</v>
          </cell>
          <cell r="E1198">
            <v>0</v>
          </cell>
          <cell r="F1198">
            <v>0</v>
          </cell>
          <cell r="G1198">
            <v>0</v>
          </cell>
        </row>
        <row r="1199">
          <cell r="D1199">
            <v>0</v>
          </cell>
          <cell r="E1199">
            <v>0</v>
          </cell>
          <cell r="F1199">
            <v>0</v>
          </cell>
          <cell r="G1199">
            <v>0</v>
          </cell>
        </row>
        <row r="1200">
          <cell r="D1200">
            <v>0</v>
          </cell>
          <cell r="E1200">
            <v>0</v>
          </cell>
          <cell r="F1200">
            <v>0</v>
          </cell>
          <cell r="G1200">
            <v>0</v>
          </cell>
        </row>
        <row r="1201">
          <cell r="D1201">
            <v>0</v>
          </cell>
          <cell r="E1201">
            <v>0</v>
          </cell>
          <cell r="F1201">
            <v>0</v>
          </cell>
          <cell r="G1201">
            <v>0</v>
          </cell>
        </row>
        <row r="1202">
          <cell r="D1202">
            <v>0</v>
          </cell>
          <cell r="E1202">
            <v>0</v>
          </cell>
          <cell r="F1202">
            <v>0</v>
          </cell>
          <cell r="G1202">
            <v>0</v>
          </cell>
        </row>
        <row r="1203">
          <cell r="D1203">
            <v>0</v>
          </cell>
          <cell r="E1203">
            <v>0</v>
          </cell>
          <cell r="F1203">
            <v>0</v>
          </cell>
          <cell r="G1203">
            <v>0</v>
          </cell>
        </row>
        <row r="1204">
          <cell r="D1204">
            <v>0</v>
          </cell>
          <cell r="E1204">
            <v>0</v>
          </cell>
          <cell r="F1204">
            <v>0</v>
          </cell>
          <cell r="G1204">
            <v>0</v>
          </cell>
        </row>
        <row r="1205">
          <cell r="D1205">
            <v>0</v>
          </cell>
          <cell r="E1205">
            <v>0</v>
          </cell>
          <cell r="F1205">
            <v>0</v>
          </cell>
          <cell r="G1205">
            <v>0</v>
          </cell>
        </row>
        <row r="1206">
          <cell r="D1206">
            <v>0</v>
          </cell>
          <cell r="E1206">
            <v>0</v>
          </cell>
          <cell r="F1206">
            <v>0</v>
          </cell>
          <cell r="G1206">
            <v>0</v>
          </cell>
        </row>
        <row r="1207">
          <cell r="D1207">
            <v>0</v>
          </cell>
          <cell r="E1207">
            <v>0</v>
          </cell>
          <cell r="F1207">
            <v>0</v>
          </cell>
          <cell r="G1207">
            <v>0</v>
          </cell>
        </row>
        <row r="1208">
          <cell r="D1208">
            <v>0</v>
          </cell>
          <cell r="E1208">
            <v>0</v>
          </cell>
          <cell r="F1208">
            <v>0</v>
          </cell>
          <cell r="G1208">
            <v>0</v>
          </cell>
        </row>
        <row r="1209">
          <cell r="D1209">
            <v>0</v>
          </cell>
          <cell r="E1209">
            <v>0</v>
          </cell>
          <cell r="F1209">
            <v>0</v>
          </cell>
          <cell r="G1209">
            <v>0</v>
          </cell>
        </row>
        <row r="1210">
          <cell r="D1210">
            <v>0</v>
          </cell>
          <cell r="E1210">
            <v>0</v>
          </cell>
          <cell r="F1210">
            <v>0</v>
          </cell>
          <cell r="G1210">
            <v>0</v>
          </cell>
        </row>
        <row r="1211">
          <cell r="D1211">
            <v>0</v>
          </cell>
          <cell r="E1211">
            <v>0</v>
          </cell>
          <cell r="F1211">
            <v>0</v>
          </cell>
          <cell r="G1211">
            <v>0</v>
          </cell>
        </row>
        <row r="1212">
          <cell r="D1212">
            <v>0</v>
          </cell>
          <cell r="E1212">
            <v>0</v>
          </cell>
          <cell r="F1212">
            <v>0</v>
          </cell>
          <cell r="G1212">
            <v>0</v>
          </cell>
        </row>
        <row r="1213">
          <cell r="D1213">
            <v>0</v>
          </cell>
          <cell r="E1213">
            <v>0</v>
          </cell>
          <cell r="F1213">
            <v>0</v>
          </cell>
          <cell r="G1213">
            <v>0</v>
          </cell>
        </row>
        <row r="1214">
          <cell r="D1214">
            <v>0</v>
          </cell>
          <cell r="E1214">
            <v>0</v>
          </cell>
          <cell r="F1214">
            <v>0</v>
          </cell>
          <cell r="G1214">
            <v>0</v>
          </cell>
        </row>
        <row r="1215">
          <cell r="D1215">
            <v>0</v>
          </cell>
          <cell r="E1215">
            <v>0</v>
          </cell>
          <cell r="F1215">
            <v>0</v>
          </cell>
          <cell r="G1215">
            <v>0</v>
          </cell>
        </row>
        <row r="1216">
          <cell r="D1216">
            <v>0</v>
          </cell>
          <cell r="E1216">
            <v>0</v>
          </cell>
          <cell r="F1216">
            <v>0</v>
          </cell>
          <cell r="G1216">
            <v>0</v>
          </cell>
        </row>
        <row r="1217">
          <cell r="D1217">
            <v>0</v>
          </cell>
          <cell r="E1217">
            <v>0</v>
          </cell>
          <cell r="F1217">
            <v>0</v>
          </cell>
          <cell r="G1217">
            <v>0</v>
          </cell>
        </row>
        <row r="1218">
          <cell r="D1218">
            <v>0</v>
          </cell>
          <cell r="E1218">
            <v>0</v>
          </cell>
          <cell r="F1218">
            <v>0</v>
          </cell>
          <cell r="G1218">
            <v>0</v>
          </cell>
        </row>
        <row r="1219">
          <cell r="D1219">
            <v>0</v>
          </cell>
          <cell r="E1219">
            <v>0</v>
          </cell>
          <cell r="F1219">
            <v>0</v>
          </cell>
          <cell r="G1219">
            <v>0</v>
          </cell>
        </row>
        <row r="1220">
          <cell r="D1220">
            <v>0</v>
          </cell>
          <cell r="E1220">
            <v>0</v>
          </cell>
          <cell r="F1220">
            <v>0</v>
          </cell>
          <cell r="G1220">
            <v>0</v>
          </cell>
        </row>
        <row r="1221">
          <cell r="D1221">
            <v>0</v>
          </cell>
          <cell r="E1221">
            <v>0</v>
          </cell>
          <cell r="F1221">
            <v>0</v>
          </cell>
          <cell r="G1221">
            <v>0</v>
          </cell>
        </row>
        <row r="1222">
          <cell r="D1222">
            <v>0</v>
          </cell>
          <cell r="E1222">
            <v>0</v>
          </cell>
          <cell r="F1222">
            <v>0</v>
          </cell>
          <cell r="G1222">
            <v>0</v>
          </cell>
        </row>
        <row r="1223">
          <cell r="D1223">
            <v>0</v>
          </cell>
          <cell r="E1223">
            <v>0</v>
          </cell>
          <cell r="F1223">
            <v>0</v>
          </cell>
          <cell r="G1223">
            <v>0</v>
          </cell>
        </row>
        <row r="1224">
          <cell r="D1224">
            <v>0</v>
          </cell>
          <cell r="E1224">
            <v>0</v>
          </cell>
          <cell r="F1224">
            <v>0</v>
          </cell>
          <cell r="G1224">
            <v>0</v>
          </cell>
        </row>
        <row r="1225">
          <cell r="D1225">
            <v>0</v>
          </cell>
          <cell r="E1225">
            <v>0</v>
          </cell>
          <cell r="F1225">
            <v>0</v>
          </cell>
          <cell r="G1225">
            <v>0</v>
          </cell>
        </row>
        <row r="1226">
          <cell r="D1226">
            <v>0</v>
          </cell>
          <cell r="E1226">
            <v>0</v>
          </cell>
          <cell r="F1226">
            <v>0</v>
          </cell>
          <cell r="G1226">
            <v>0</v>
          </cell>
        </row>
        <row r="1227">
          <cell r="D1227">
            <v>0</v>
          </cell>
          <cell r="E1227">
            <v>0</v>
          </cell>
          <cell r="F1227">
            <v>0</v>
          </cell>
          <cell r="G1227">
            <v>0</v>
          </cell>
        </row>
        <row r="1228">
          <cell r="D1228">
            <v>0</v>
          </cell>
          <cell r="E1228">
            <v>0</v>
          </cell>
          <cell r="F1228">
            <v>0</v>
          </cell>
          <cell r="G1228">
            <v>0</v>
          </cell>
        </row>
        <row r="1229">
          <cell r="D1229">
            <v>0</v>
          </cell>
          <cell r="E1229">
            <v>0</v>
          </cell>
          <cell r="F1229">
            <v>0</v>
          </cell>
          <cell r="G1229">
            <v>0</v>
          </cell>
        </row>
        <row r="1230">
          <cell r="D1230">
            <v>0</v>
          </cell>
          <cell r="E1230">
            <v>0</v>
          </cell>
          <cell r="F1230">
            <v>0</v>
          </cell>
          <cell r="G1230">
            <v>0</v>
          </cell>
        </row>
        <row r="1231">
          <cell r="D1231">
            <v>0</v>
          </cell>
          <cell r="E1231">
            <v>0</v>
          </cell>
          <cell r="F1231">
            <v>0</v>
          </cell>
          <cell r="G1231">
            <v>0</v>
          </cell>
        </row>
        <row r="1232">
          <cell r="D1232">
            <v>0</v>
          </cell>
          <cell r="E1232">
            <v>0</v>
          </cell>
          <cell r="F1232">
            <v>0</v>
          </cell>
          <cell r="G1232">
            <v>0</v>
          </cell>
        </row>
        <row r="1233">
          <cell r="D1233">
            <v>0</v>
          </cell>
          <cell r="E1233">
            <v>0</v>
          </cell>
          <cell r="F1233">
            <v>0</v>
          </cell>
          <cell r="G1233">
            <v>0</v>
          </cell>
        </row>
        <row r="1234">
          <cell r="D1234">
            <v>0</v>
          </cell>
          <cell r="E1234">
            <v>0</v>
          </cell>
          <cell r="F1234">
            <v>0</v>
          </cell>
          <cell r="G1234">
            <v>0</v>
          </cell>
        </row>
        <row r="1235">
          <cell r="D1235">
            <v>0</v>
          </cell>
          <cell r="E1235">
            <v>0</v>
          </cell>
          <cell r="F1235">
            <v>0</v>
          </cell>
          <cell r="G1235">
            <v>0</v>
          </cell>
        </row>
        <row r="1236">
          <cell r="D1236">
            <v>0</v>
          </cell>
          <cell r="E1236">
            <v>0</v>
          </cell>
          <cell r="F1236">
            <v>0</v>
          </cell>
          <cell r="G1236">
            <v>0</v>
          </cell>
        </row>
        <row r="1237">
          <cell r="D1237">
            <v>0</v>
          </cell>
          <cell r="E1237">
            <v>0</v>
          </cell>
          <cell r="F1237">
            <v>0</v>
          </cell>
          <cell r="G1237">
            <v>0</v>
          </cell>
        </row>
        <row r="1238">
          <cell r="D1238">
            <v>0</v>
          </cell>
          <cell r="E1238">
            <v>0</v>
          </cell>
          <cell r="F1238">
            <v>0</v>
          </cell>
          <cell r="G1238">
            <v>0</v>
          </cell>
        </row>
        <row r="1239">
          <cell r="D1239">
            <v>0</v>
          </cell>
          <cell r="E1239">
            <v>0</v>
          </cell>
          <cell r="F1239">
            <v>0</v>
          </cell>
          <cell r="G1239">
            <v>0</v>
          </cell>
        </row>
        <row r="1240">
          <cell r="D1240">
            <v>0</v>
          </cell>
          <cell r="E1240">
            <v>0</v>
          </cell>
          <cell r="F1240">
            <v>0</v>
          </cell>
          <cell r="G1240">
            <v>0</v>
          </cell>
        </row>
        <row r="1241">
          <cell r="D1241">
            <v>0</v>
          </cell>
          <cell r="E1241">
            <v>0</v>
          </cell>
          <cell r="F1241">
            <v>0</v>
          </cell>
          <cell r="G1241">
            <v>0</v>
          </cell>
        </row>
        <row r="1242">
          <cell r="D1242">
            <v>0</v>
          </cell>
          <cell r="E1242">
            <v>0</v>
          </cell>
          <cell r="F1242">
            <v>0</v>
          </cell>
          <cell r="G1242">
            <v>0</v>
          </cell>
        </row>
        <row r="1243">
          <cell r="D1243">
            <v>0</v>
          </cell>
          <cell r="E1243">
            <v>0</v>
          </cell>
          <cell r="F1243">
            <v>0</v>
          </cell>
          <cell r="G1243">
            <v>0</v>
          </cell>
        </row>
        <row r="1244">
          <cell r="D1244">
            <v>0</v>
          </cell>
          <cell r="E1244">
            <v>0</v>
          </cell>
          <cell r="F1244">
            <v>0</v>
          </cell>
          <cell r="G1244">
            <v>0</v>
          </cell>
        </row>
        <row r="1245">
          <cell r="D1245">
            <v>0</v>
          </cell>
          <cell r="E1245">
            <v>0</v>
          </cell>
          <cell r="F1245">
            <v>0</v>
          </cell>
          <cell r="G1245">
            <v>0</v>
          </cell>
        </row>
        <row r="1246">
          <cell r="D1246">
            <v>0</v>
          </cell>
          <cell r="E1246">
            <v>0</v>
          </cell>
          <cell r="F1246">
            <v>0</v>
          </cell>
          <cell r="G1246">
            <v>0</v>
          </cell>
        </row>
        <row r="1247">
          <cell r="D1247">
            <v>0</v>
          </cell>
          <cell r="E1247">
            <v>0</v>
          </cell>
          <cell r="F1247">
            <v>0</v>
          </cell>
          <cell r="G1247">
            <v>0</v>
          </cell>
        </row>
        <row r="1248">
          <cell r="D1248">
            <v>0</v>
          </cell>
          <cell r="E1248">
            <v>0</v>
          </cell>
          <cell r="F1248">
            <v>0</v>
          </cell>
          <cell r="G1248">
            <v>0</v>
          </cell>
        </row>
        <row r="1249">
          <cell r="D1249">
            <v>0</v>
          </cell>
          <cell r="E1249">
            <v>0</v>
          </cell>
          <cell r="F1249">
            <v>0</v>
          </cell>
          <cell r="G1249">
            <v>0</v>
          </cell>
        </row>
        <row r="1250">
          <cell r="D1250">
            <v>0</v>
          </cell>
          <cell r="E1250">
            <v>0</v>
          </cell>
          <cell r="F1250">
            <v>0</v>
          </cell>
          <cell r="G1250">
            <v>0</v>
          </cell>
        </row>
        <row r="1251">
          <cell r="D1251">
            <v>0</v>
          </cell>
          <cell r="E1251">
            <v>0</v>
          </cell>
          <cell r="F1251">
            <v>0</v>
          </cell>
          <cell r="G1251">
            <v>0</v>
          </cell>
        </row>
        <row r="1252">
          <cell r="D1252">
            <v>0</v>
          </cell>
          <cell r="E1252">
            <v>0</v>
          </cell>
          <cell r="F1252">
            <v>0</v>
          </cell>
          <cell r="G1252">
            <v>0</v>
          </cell>
        </row>
        <row r="1253">
          <cell r="D1253">
            <v>0</v>
          </cell>
          <cell r="E1253">
            <v>0</v>
          </cell>
          <cell r="F1253">
            <v>0</v>
          </cell>
          <cell r="G1253">
            <v>0</v>
          </cell>
        </row>
        <row r="1254">
          <cell r="D1254">
            <v>0</v>
          </cell>
          <cell r="E1254">
            <v>0</v>
          </cell>
          <cell r="F1254">
            <v>0</v>
          </cell>
          <cell r="G1254">
            <v>0</v>
          </cell>
        </row>
        <row r="1255">
          <cell r="D1255">
            <v>0</v>
          </cell>
          <cell r="E1255">
            <v>0</v>
          </cell>
          <cell r="F1255">
            <v>0</v>
          </cell>
          <cell r="G1255">
            <v>0</v>
          </cell>
        </row>
        <row r="1256">
          <cell r="D1256">
            <v>0</v>
          </cell>
          <cell r="E1256">
            <v>0</v>
          </cell>
          <cell r="F1256">
            <v>0</v>
          </cell>
          <cell r="G1256">
            <v>0</v>
          </cell>
        </row>
        <row r="1257">
          <cell r="D1257">
            <v>0</v>
          </cell>
          <cell r="E1257">
            <v>0</v>
          </cell>
          <cell r="F1257">
            <v>0</v>
          </cell>
          <cell r="G1257">
            <v>0</v>
          </cell>
        </row>
        <row r="1258">
          <cell r="D1258">
            <v>0</v>
          </cell>
          <cell r="E1258">
            <v>0</v>
          </cell>
          <cell r="F1258">
            <v>0</v>
          </cell>
          <cell r="G1258">
            <v>0</v>
          </cell>
        </row>
        <row r="1259">
          <cell r="D1259">
            <v>0</v>
          </cell>
          <cell r="E1259">
            <v>0</v>
          </cell>
          <cell r="F1259">
            <v>0</v>
          </cell>
          <cell r="G1259">
            <v>0</v>
          </cell>
        </row>
        <row r="1260">
          <cell r="D1260">
            <v>0</v>
          </cell>
          <cell r="E1260">
            <v>0</v>
          </cell>
          <cell r="F1260">
            <v>0</v>
          </cell>
          <cell r="G1260">
            <v>0</v>
          </cell>
        </row>
        <row r="1261">
          <cell r="D1261">
            <v>0</v>
          </cell>
          <cell r="E1261">
            <v>0</v>
          </cell>
          <cell r="F1261">
            <v>0</v>
          </cell>
          <cell r="G1261">
            <v>0</v>
          </cell>
        </row>
        <row r="1262">
          <cell r="D1262">
            <v>0</v>
          </cell>
          <cell r="E1262">
            <v>0</v>
          </cell>
          <cell r="F1262">
            <v>0</v>
          </cell>
          <cell r="G1262">
            <v>0</v>
          </cell>
        </row>
        <row r="1263">
          <cell r="D1263">
            <v>0</v>
          </cell>
          <cell r="E1263">
            <v>0</v>
          </cell>
          <cell r="F1263">
            <v>0</v>
          </cell>
          <cell r="G1263">
            <v>0</v>
          </cell>
        </row>
        <row r="1264">
          <cell r="D1264">
            <v>0</v>
          </cell>
          <cell r="E1264">
            <v>0</v>
          </cell>
          <cell r="F1264">
            <v>0</v>
          </cell>
          <cell r="G1264">
            <v>0</v>
          </cell>
        </row>
        <row r="1265">
          <cell r="D1265">
            <v>0</v>
          </cell>
          <cell r="E1265">
            <v>0</v>
          </cell>
          <cell r="F1265">
            <v>0</v>
          </cell>
          <cell r="G1265">
            <v>0</v>
          </cell>
        </row>
        <row r="1266">
          <cell r="D1266">
            <v>0</v>
          </cell>
          <cell r="E1266">
            <v>0</v>
          </cell>
          <cell r="F1266">
            <v>0</v>
          </cell>
          <cell r="G1266">
            <v>0</v>
          </cell>
        </row>
        <row r="1267">
          <cell r="D1267">
            <v>0</v>
          </cell>
          <cell r="E1267">
            <v>0</v>
          </cell>
          <cell r="F1267">
            <v>0</v>
          </cell>
          <cell r="G1267">
            <v>0</v>
          </cell>
        </row>
        <row r="1268">
          <cell r="D1268">
            <v>0</v>
          </cell>
          <cell r="E1268">
            <v>0</v>
          </cell>
          <cell r="F1268">
            <v>0</v>
          </cell>
          <cell r="G1268">
            <v>0</v>
          </cell>
        </row>
        <row r="1269">
          <cell r="D1269">
            <v>0</v>
          </cell>
          <cell r="E1269">
            <v>0</v>
          </cell>
          <cell r="F1269">
            <v>0</v>
          </cell>
          <cell r="G1269">
            <v>0</v>
          </cell>
        </row>
        <row r="1270">
          <cell r="D1270">
            <v>0</v>
          </cell>
          <cell r="E1270">
            <v>0</v>
          </cell>
          <cell r="F1270">
            <v>0</v>
          </cell>
          <cell r="G1270">
            <v>0</v>
          </cell>
        </row>
        <row r="1271">
          <cell r="D1271">
            <v>0</v>
          </cell>
          <cell r="E1271">
            <v>0</v>
          </cell>
          <cell r="F1271">
            <v>0</v>
          </cell>
          <cell r="G1271">
            <v>0</v>
          </cell>
        </row>
        <row r="1272">
          <cell r="D1272">
            <v>0</v>
          </cell>
          <cell r="E1272">
            <v>0</v>
          </cell>
          <cell r="F1272">
            <v>0</v>
          </cell>
          <cell r="G1272">
            <v>0</v>
          </cell>
        </row>
        <row r="1273">
          <cell r="D1273">
            <v>0</v>
          </cell>
          <cell r="E1273">
            <v>0</v>
          </cell>
          <cell r="F1273">
            <v>0</v>
          </cell>
          <cell r="G1273">
            <v>0</v>
          </cell>
        </row>
        <row r="1274">
          <cell r="D1274">
            <v>0</v>
          </cell>
          <cell r="E1274">
            <v>0</v>
          </cell>
          <cell r="F1274">
            <v>0</v>
          </cell>
          <cell r="G1274">
            <v>0</v>
          </cell>
        </row>
        <row r="1275">
          <cell r="D1275">
            <v>0</v>
          </cell>
          <cell r="E1275">
            <v>0</v>
          </cell>
          <cell r="F1275">
            <v>0</v>
          </cell>
          <cell r="G1275">
            <v>0</v>
          </cell>
        </row>
        <row r="1276">
          <cell r="D1276">
            <v>0</v>
          </cell>
          <cell r="E1276">
            <v>0</v>
          </cell>
          <cell r="F1276">
            <v>0</v>
          </cell>
          <cell r="G1276">
            <v>0</v>
          </cell>
        </row>
        <row r="1277">
          <cell r="D1277">
            <v>0</v>
          </cell>
          <cell r="E1277">
            <v>0</v>
          </cell>
          <cell r="F1277">
            <v>0</v>
          </cell>
          <cell r="G1277">
            <v>0</v>
          </cell>
        </row>
        <row r="1278">
          <cell r="D1278">
            <v>0</v>
          </cell>
          <cell r="E1278">
            <v>0</v>
          </cell>
          <cell r="F1278">
            <v>0</v>
          </cell>
          <cell r="G1278">
            <v>0</v>
          </cell>
        </row>
        <row r="1279">
          <cell r="D1279">
            <v>0</v>
          </cell>
          <cell r="E1279">
            <v>0</v>
          </cell>
          <cell r="F1279">
            <v>0</v>
          </cell>
          <cell r="G1279">
            <v>0</v>
          </cell>
        </row>
        <row r="1280">
          <cell r="D1280">
            <v>0</v>
          </cell>
          <cell r="E1280">
            <v>0</v>
          </cell>
          <cell r="F1280">
            <v>0</v>
          </cell>
          <cell r="G1280">
            <v>0</v>
          </cell>
        </row>
        <row r="1281">
          <cell r="D1281">
            <v>0</v>
          </cell>
          <cell r="E1281">
            <v>0</v>
          </cell>
          <cell r="F1281">
            <v>0</v>
          </cell>
          <cell r="G1281">
            <v>0</v>
          </cell>
        </row>
        <row r="1282">
          <cell r="D1282">
            <v>0</v>
          </cell>
          <cell r="E1282">
            <v>0</v>
          </cell>
          <cell r="F1282">
            <v>0</v>
          </cell>
          <cell r="G1282">
            <v>0</v>
          </cell>
        </row>
        <row r="1283">
          <cell r="D1283">
            <v>0</v>
          </cell>
          <cell r="E1283">
            <v>0</v>
          </cell>
          <cell r="F1283">
            <v>0</v>
          </cell>
          <cell r="G1283">
            <v>0</v>
          </cell>
        </row>
        <row r="1284">
          <cell r="D1284">
            <v>0</v>
          </cell>
          <cell r="E1284">
            <v>0</v>
          </cell>
          <cell r="F1284">
            <v>0</v>
          </cell>
          <cell r="G1284">
            <v>0</v>
          </cell>
        </row>
        <row r="1285">
          <cell r="D1285">
            <v>0</v>
          </cell>
          <cell r="E1285">
            <v>0</v>
          </cell>
          <cell r="F1285">
            <v>0</v>
          </cell>
          <cell r="G1285">
            <v>0</v>
          </cell>
        </row>
        <row r="1286">
          <cell r="D1286">
            <v>0</v>
          </cell>
          <cell r="E1286">
            <v>0</v>
          </cell>
          <cell r="F1286">
            <v>0</v>
          </cell>
          <cell r="G1286">
            <v>0</v>
          </cell>
        </row>
        <row r="1287">
          <cell r="D1287">
            <v>0</v>
          </cell>
          <cell r="E1287">
            <v>0</v>
          </cell>
          <cell r="F1287">
            <v>0</v>
          </cell>
          <cell r="G1287">
            <v>0</v>
          </cell>
        </row>
        <row r="1288">
          <cell r="D1288">
            <v>0</v>
          </cell>
          <cell r="E1288">
            <v>0</v>
          </cell>
          <cell r="F1288">
            <v>0</v>
          </cell>
          <cell r="G1288">
            <v>0</v>
          </cell>
        </row>
        <row r="1289">
          <cell r="D1289">
            <v>0</v>
          </cell>
          <cell r="E1289">
            <v>0</v>
          </cell>
          <cell r="F1289">
            <v>0</v>
          </cell>
          <cell r="G1289">
            <v>0</v>
          </cell>
        </row>
        <row r="1290">
          <cell r="D1290">
            <v>0</v>
          </cell>
          <cell r="E1290">
            <v>0</v>
          </cell>
          <cell r="F1290">
            <v>0</v>
          </cell>
          <cell r="G1290">
            <v>0</v>
          </cell>
        </row>
        <row r="1291">
          <cell r="D1291">
            <v>0</v>
          </cell>
          <cell r="E1291">
            <v>0</v>
          </cell>
          <cell r="F1291">
            <v>0</v>
          </cell>
          <cell r="G1291">
            <v>0</v>
          </cell>
        </row>
        <row r="1292">
          <cell r="D1292">
            <v>0</v>
          </cell>
          <cell r="E1292">
            <v>0</v>
          </cell>
          <cell r="F1292">
            <v>0</v>
          </cell>
          <cell r="G1292">
            <v>0</v>
          </cell>
        </row>
        <row r="1293">
          <cell r="D1293">
            <v>0</v>
          </cell>
          <cell r="E1293">
            <v>0</v>
          </cell>
          <cell r="F1293">
            <v>0</v>
          </cell>
          <cell r="G1293">
            <v>0</v>
          </cell>
        </row>
        <row r="1294">
          <cell r="D1294">
            <v>0</v>
          </cell>
          <cell r="E1294">
            <v>0</v>
          </cell>
          <cell r="F1294">
            <v>0</v>
          </cell>
          <cell r="G1294">
            <v>0</v>
          </cell>
        </row>
        <row r="1295">
          <cell r="D1295">
            <v>0</v>
          </cell>
          <cell r="E1295">
            <v>0</v>
          </cell>
          <cell r="F1295">
            <v>0</v>
          </cell>
          <cell r="G1295">
            <v>0</v>
          </cell>
        </row>
        <row r="1296">
          <cell r="D1296">
            <v>0</v>
          </cell>
          <cell r="E1296">
            <v>0</v>
          </cell>
          <cell r="F1296">
            <v>0</v>
          </cell>
          <cell r="G1296">
            <v>0</v>
          </cell>
        </row>
        <row r="1297">
          <cell r="D1297">
            <v>0</v>
          </cell>
          <cell r="E1297">
            <v>0</v>
          </cell>
          <cell r="F1297">
            <v>0</v>
          </cell>
          <cell r="G1297">
            <v>0</v>
          </cell>
        </row>
        <row r="1298">
          <cell r="D1298">
            <v>0</v>
          </cell>
          <cell r="E1298">
            <v>0</v>
          </cell>
          <cell r="F1298">
            <v>0</v>
          </cell>
          <cell r="G1298">
            <v>0</v>
          </cell>
        </row>
        <row r="1299">
          <cell r="D1299">
            <v>0</v>
          </cell>
          <cell r="E1299">
            <v>0</v>
          </cell>
          <cell r="F1299">
            <v>0</v>
          </cell>
          <cell r="G1299">
            <v>0</v>
          </cell>
        </row>
        <row r="1300">
          <cell r="D1300">
            <v>0</v>
          </cell>
          <cell r="E1300">
            <v>0</v>
          </cell>
          <cell r="F1300">
            <v>0</v>
          </cell>
          <cell r="G1300">
            <v>0</v>
          </cell>
        </row>
        <row r="1301">
          <cell r="D1301">
            <v>0</v>
          </cell>
          <cell r="E1301">
            <v>0</v>
          </cell>
          <cell r="F1301">
            <v>0</v>
          </cell>
          <cell r="G1301">
            <v>0</v>
          </cell>
        </row>
        <row r="1302">
          <cell r="D1302">
            <v>0</v>
          </cell>
          <cell r="E1302">
            <v>0</v>
          </cell>
          <cell r="F1302">
            <v>0</v>
          </cell>
          <cell r="G1302">
            <v>0</v>
          </cell>
        </row>
        <row r="1303">
          <cell r="D1303">
            <v>0</v>
          </cell>
          <cell r="E1303">
            <v>0</v>
          </cell>
          <cell r="F1303">
            <v>0</v>
          </cell>
          <cell r="G1303">
            <v>0</v>
          </cell>
        </row>
        <row r="1304">
          <cell r="D1304">
            <v>0</v>
          </cell>
          <cell r="E1304">
            <v>0</v>
          </cell>
          <cell r="F1304">
            <v>0</v>
          </cell>
          <cell r="G1304">
            <v>0</v>
          </cell>
        </row>
        <row r="1305">
          <cell r="D1305">
            <v>0</v>
          </cell>
          <cell r="E1305">
            <v>0</v>
          </cell>
          <cell r="F1305">
            <v>0</v>
          </cell>
          <cell r="G1305">
            <v>0</v>
          </cell>
        </row>
        <row r="1306">
          <cell r="D1306">
            <v>0</v>
          </cell>
          <cell r="E1306">
            <v>0</v>
          </cell>
          <cell r="F1306">
            <v>0</v>
          </cell>
          <cell r="G1306">
            <v>0</v>
          </cell>
        </row>
        <row r="1307">
          <cell r="D1307">
            <v>0</v>
          </cell>
          <cell r="E1307">
            <v>0</v>
          </cell>
          <cell r="F1307">
            <v>0</v>
          </cell>
          <cell r="G1307">
            <v>0</v>
          </cell>
        </row>
        <row r="1308">
          <cell r="D1308">
            <v>0</v>
          </cell>
          <cell r="E1308">
            <v>0</v>
          </cell>
          <cell r="F1308">
            <v>0</v>
          </cell>
          <cell r="G1308">
            <v>0</v>
          </cell>
        </row>
        <row r="1309">
          <cell r="D1309">
            <v>0</v>
          </cell>
          <cell r="E1309">
            <v>0</v>
          </cell>
          <cell r="F1309">
            <v>0</v>
          </cell>
          <cell r="G1309">
            <v>0</v>
          </cell>
        </row>
        <row r="1310">
          <cell r="D1310">
            <v>0</v>
          </cell>
          <cell r="E1310">
            <v>0</v>
          </cell>
          <cell r="F1310">
            <v>0</v>
          </cell>
          <cell r="G1310">
            <v>0</v>
          </cell>
        </row>
        <row r="1311">
          <cell r="D1311">
            <v>0</v>
          </cell>
          <cell r="E1311">
            <v>0</v>
          </cell>
          <cell r="F1311">
            <v>0</v>
          </cell>
          <cell r="G1311">
            <v>0</v>
          </cell>
        </row>
        <row r="1312">
          <cell r="D1312">
            <v>0</v>
          </cell>
          <cell r="E1312">
            <v>0</v>
          </cell>
          <cell r="F1312">
            <v>0</v>
          </cell>
          <cell r="G1312">
            <v>0</v>
          </cell>
        </row>
        <row r="1313">
          <cell r="D1313">
            <v>0</v>
          </cell>
          <cell r="E1313">
            <v>0</v>
          </cell>
          <cell r="F1313">
            <v>0</v>
          </cell>
          <cell r="G1313">
            <v>0</v>
          </cell>
        </row>
        <row r="1314">
          <cell r="D1314">
            <v>0</v>
          </cell>
          <cell r="E1314">
            <v>0</v>
          </cell>
          <cell r="F1314">
            <v>0</v>
          </cell>
          <cell r="G1314">
            <v>0</v>
          </cell>
        </row>
        <row r="1315">
          <cell r="D1315">
            <v>0</v>
          </cell>
          <cell r="E1315">
            <v>0</v>
          </cell>
          <cell r="F1315">
            <v>0</v>
          </cell>
          <cell r="G1315">
            <v>0</v>
          </cell>
        </row>
        <row r="1316">
          <cell r="D1316">
            <v>0</v>
          </cell>
          <cell r="E1316">
            <v>0</v>
          </cell>
          <cell r="F1316">
            <v>0</v>
          </cell>
          <cell r="G1316">
            <v>0</v>
          </cell>
        </row>
        <row r="1317">
          <cell r="D1317">
            <v>0</v>
          </cell>
          <cell r="E1317">
            <v>0</v>
          </cell>
          <cell r="F1317">
            <v>0</v>
          </cell>
          <cell r="G1317">
            <v>0</v>
          </cell>
        </row>
        <row r="1318">
          <cell r="D1318">
            <v>0</v>
          </cell>
          <cell r="E1318">
            <v>0</v>
          </cell>
          <cell r="F1318">
            <v>0</v>
          </cell>
          <cell r="G1318">
            <v>0</v>
          </cell>
        </row>
        <row r="1319">
          <cell r="D1319">
            <v>0</v>
          </cell>
          <cell r="E1319">
            <v>0</v>
          </cell>
          <cell r="F1319">
            <v>0</v>
          </cell>
          <cell r="G1319">
            <v>0</v>
          </cell>
        </row>
        <row r="1320">
          <cell r="D1320">
            <v>0</v>
          </cell>
          <cell r="E1320">
            <v>0</v>
          </cell>
          <cell r="F1320">
            <v>0</v>
          </cell>
          <cell r="G1320">
            <v>0</v>
          </cell>
        </row>
        <row r="1321">
          <cell r="D1321">
            <v>0</v>
          </cell>
          <cell r="E1321">
            <v>0</v>
          </cell>
          <cell r="F1321">
            <v>0</v>
          </cell>
          <cell r="G1321">
            <v>0</v>
          </cell>
        </row>
        <row r="1322">
          <cell r="D1322">
            <v>0</v>
          </cell>
          <cell r="E1322">
            <v>0</v>
          </cell>
          <cell r="F1322">
            <v>0</v>
          </cell>
          <cell r="G1322">
            <v>0</v>
          </cell>
        </row>
        <row r="1323">
          <cell r="D1323">
            <v>0</v>
          </cell>
          <cell r="E1323">
            <v>0</v>
          </cell>
          <cell r="F1323">
            <v>0</v>
          </cell>
          <cell r="G1323">
            <v>0</v>
          </cell>
        </row>
        <row r="1324">
          <cell r="D1324">
            <v>0</v>
          </cell>
          <cell r="E1324">
            <v>0</v>
          </cell>
          <cell r="F1324">
            <v>0</v>
          </cell>
          <cell r="G1324">
            <v>0</v>
          </cell>
        </row>
        <row r="1325">
          <cell r="D1325">
            <v>0</v>
          </cell>
          <cell r="E1325">
            <v>0</v>
          </cell>
          <cell r="F1325">
            <v>0</v>
          </cell>
          <cell r="G1325">
            <v>0</v>
          </cell>
        </row>
        <row r="1326">
          <cell r="D1326">
            <v>0</v>
          </cell>
          <cell r="E1326">
            <v>0</v>
          </cell>
          <cell r="F1326">
            <v>0</v>
          </cell>
          <cell r="G1326">
            <v>0</v>
          </cell>
        </row>
        <row r="1327">
          <cell r="D1327">
            <v>0</v>
          </cell>
          <cell r="E1327">
            <v>0</v>
          </cell>
          <cell r="F1327">
            <v>0</v>
          </cell>
          <cell r="G1327">
            <v>0</v>
          </cell>
        </row>
        <row r="1328">
          <cell r="D1328">
            <v>0</v>
          </cell>
          <cell r="E1328">
            <v>0</v>
          </cell>
          <cell r="F1328">
            <v>0</v>
          </cell>
          <cell r="G1328">
            <v>0</v>
          </cell>
        </row>
        <row r="1329">
          <cell r="D1329">
            <v>0</v>
          </cell>
          <cell r="E1329">
            <v>0</v>
          </cell>
          <cell r="F1329">
            <v>0</v>
          </cell>
          <cell r="G1329">
            <v>0</v>
          </cell>
        </row>
        <row r="1330">
          <cell r="D1330">
            <v>0</v>
          </cell>
          <cell r="E1330">
            <v>0</v>
          </cell>
          <cell r="F1330">
            <v>0</v>
          </cell>
          <cell r="G1330">
            <v>0</v>
          </cell>
        </row>
        <row r="1331">
          <cell r="D1331">
            <v>0</v>
          </cell>
          <cell r="E1331">
            <v>0</v>
          </cell>
          <cell r="F1331">
            <v>0</v>
          </cell>
          <cell r="G1331">
            <v>0</v>
          </cell>
        </row>
        <row r="1332">
          <cell r="D1332">
            <v>0</v>
          </cell>
          <cell r="E1332">
            <v>0</v>
          </cell>
          <cell r="F1332">
            <v>0</v>
          </cell>
          <cell r="G1332">
            <v>0</v>
          </cell>
        </row>
        <row r="1333">
          <cell r="D1333">
            <v>0</v>
          </cell>
          <cell r="E1333">
            <v>0</v>
          </cell>
          <cell r="F1333">
            <v>0</v>
          </cell>
          <cell r="G1333">
            <v>0</v>
          </cell>
        </row>
        <row r="1334">
          <cell r="D1334">
            <v>0</v>
          </cell>
          <cell r="E1334">
            <v>0</v>
          </cell>
          <cell r="F1334">
            <v>0</v>
          </cell>
          <cell r="G1334">
            <v>0</v>
          </cell>
        </row>
        <row r="1335">
          <cell r="D1335">
            <v>0</v>
          </cell>
          <cell r="E1335">
            <v>0</v>
          </cell>
          <cell r="F1335">
            <v>0</v>
          </cell>
          <cell r="G1335">
            <v>0</v>
          </cell>
        </row>
        <row r="1336">
          <cell r="D1336">
            <v>0</v>
          </cell>
          <cell r="E1336">
            <v>0</v>
          </cell>
          <cell r="F1336">
            <v>0</v>
          </cell>
          <cell r="G1336">
            <v>0</v>
          </cell>
        </row>
        <row r="1337">
          <cell r="D1337">
            <v>0</v>
          </cell>
          <cell r="E1337">
            <v>0</v>
          </cell>
          <cell r="F1337">
            <v>0</v>
          </cell>
          <cell r="G1337">
            <v>0</v>
          </cell>
        </row>
        <row r="1338">
          <cell r="D1338">
            <v>0</v>
          </cell>
          <cell r="E1338">
            <v>0</v>
          </cell>
          <cell r="F1338">
            <v>0</v>
          </cell>
          <cell r="G1338">
            <v>0</v>
          </cell>
        </row>
        <row r="1339">
          <cell r="D1339">
            <v>0</v>
          </cell>
          <cell r="E1339">
            <v>0</v>
          </cell>
          <cell r="F1339">
            <v>0</v>
          </cell>
          <cell r="G1339">
            <v>0</v>
          </cell>
        </row>
        <row r="1340">
          <cell r="D1340">
            <v>0</v>
          </cell>
          <cell r="E1340">
            <v>0</v>
          </cell>
          <cell r="F1340">
            <v>0</v>
          </cell>
          <cell r="G1340">
            <v>0</v>
          </cell>
        </row>
        <row r="1341">
          <cell r="D1341">
            <v>0</v>
          </cell>
          <cell r="E1341">
            <v>0</v>
          </cell>
          <cell r="F1341">
            <v>0</v>
          </cell>
          <cell r="G1341">
            <v>0</v>
          </cell>
        </row>
        <row r="1342">
          <cell r="D1342">
            <v>0</v>
          </cell>
          <cell r="E1342">
            <v>0</v>
          </cell>
          <cell r="F1342">
            <v>0</v>
          </cell>
          <cell r="G1342">
            <v>0</v>
          </cell>
        </row>
        <row r="1343">
          <cell r="D1343">
            <v>0</v>
          </cell>
          <cell r="E1343">
            <v>0</v>
          </cell>
          <cell r="F1343">
            <v>0</v>
          </cell>
          <cell r="G1343">
            <v>0</v>
          </cell>
        </row>
        <row r="1344">
          <cell r="D1344">
            <v>0</v>
          </cell>
          <cell r="E1344">
            <v>0</v>
          </cell>
          <cell r="F1344">
            <v>0</v>
          </cell>
          <cell r="G1344">
            <v>0</v>
          </cell>
        </row>
        <row r="1345">
          <cell r="D1345">
            <v>0</v>
          </cell>
          <cell r="E1345">
            <v>0</v>
          </cell>
          <cell r="F1345">
            <v>0</v>
          </cell>
          <cell r="G1345">
            <v>0</v>
          </cell>
        </row>
        <row r="1346">
          <cell r="D1346">
            <v>0</v>
          </cell>
          <cell r="E1346">
            <v>0</v>
          </cell>
          <cell r="F1346">
            <v>0</v>
          </cell>
          <cell r="G1346">
            <v>0</v>
          </cell>
        </row>
        <row r="1347">
          <cell r="D1347">
            <v>0</v>
          </cell>
          <cell r="E1347">
            <v>0</v>
          </cell>
          <cell r="F1347">
            <v>0</v>
          </cell>
          <cell r="G1347">
            <v>0</v>
          </cell>
        </row>
        <row r="1348">
          <cell r="D1348">
            <v>0</v>
          </cell>
          <cell r="E1348">
            <v>0</v>
          </cell>
          <cell r="F1348">
            <v>0</v>
          </cell>
          <cell r="G1348">
            <v>0</v>
          </cell>
        </row>
        <row r="1349">
          <cell r="D1349">
            <v>0</v>
          </cell>
          <cell r="E1349">
            <v>0</v>
          </cell>
          <cell r="F1349">
            <v>0</v>
          </cell>
          <cell r="G1349">
            <v>0</v>
          </cell>
        </row>
        <row r="1350">
          <cell r="D1350">
            <v>0</v>
          </cell>
          <cell r="E1350">
            <v>0</v>
          </cell>
          <cell r="F1350">
            <v>0</v>
          </cell>
          <cell r="G1350">
            <v>0</v>
          </cell>
        </row>
        <row r="1351">
          <cell r="D1351">
            <v>0</v>
          </cell>
          <cell r="E1351">
            <v>0</v>
          </cell>
          <cell r="F1351">
            <v>0</v>
          </cell>
          <cell r="G1351">
            <v>0</v>
          </cell>
        </row>
        <row r="1352">
          <cell r="D1352">
            <v>0</v>
          </cell>
          <cell r="E1352">
            <v>0</v>
          </cell>
          <cell r="F1352">
            <v>0</v>
          </cell>
          <cell r="G1352">
            <v>0</v>
          </cell>
        </row>
        <row r="1353">
          <cell r="D1353">
            <v>0</v>
          </cell>
          <cell r="E1353">
            <v>0</v>
          </cell>
          <cell r="F1353">
            <v>0</v>
          </cell>
          <cell r="G1353">
            <v>0</v>
          </cell>
        </row>
        <row r="1354">
          <cell r="D1354">
            <v>0</v>
          </cell>
          <cell r="E1354">
            <v>0</v>
          </cell>
          <cell r="F1354">
            <v>0</v>
          </cell>
          <cell r="G1354">
            <v>0</v>
          </cell>
        </row>
        <row r="1355">
          <cell r="D1355">
            <v>0</v>
          </cell>
          <cell r="E1355">
            <v>0</v>
          </cell>
          <cell r="F1355">
            <v>0</v>
          </cell>
          <cell r="G1355">
            <v>0</v>
          </cell>
        </row>
        <row r="1356">
          <cell r="D1356">
            <v>0</v>
          </cell>
          <cell r="E1356">
            <v>0</v>
          </cell>
          <cell r="F1356">
            <v>0</v>
          </cell>
          <cell r="G1356">
            <v>0</v>
          </cell>
        </row>
        <row r="1357">
          <cell r="D1357">
            <v>0</v>
          </cell>
          <cell r="E1357">
            <v>0</v>
          </cell>
          <cell r="F1357">
            <v>0</v>
          </cell>
          <cell r="G1357">
            <v>0</v>
          </cell>
        </row>
        <row r="1358">
          <cell r="D1358">
            <v>0</v>
          </cell>
          <cell r="E1358">
            <v>0</v>
          </cell>
          <cell r="F1358">
            <v>0</v>
          </cell>
          <cell r="G1358">
            <v>0</v>
          </cell>
        </row>
        <row r="1359">
          <cell r="D1359">
            <v>0</v>
          </cell>
          <cell r="E1359">
            <v>0</v>
          </cell>
          <cell r="F1359">
            <v>0</v>
          </cell>
          <cell r="G1359">
            <v>0</v>
          </cell>
        </row>
        <row r="1360">
          <cell r="D1360">
            <v>0</v>
          </cell>
          <cell r="E1360">
            <v>0</v>
          </cell>
          <cell r="F1360">
            <v>0</v>
          </cell>
          <cell r="G1360">
            <v>0</v>
          </cell>
        </row>
        <row r="1361">
          <cell r="D1361">
            <v>0</v>
          </cell>
          <cell r="E1361">
            <v>0</v>
          </cell>
          <cell r="F1361">
            <v>0</v>
          </cell>
          <cell r="G1361">
            <v>0</v>
          </cell>
        </row>
        <row r="1362">
          <cell r="D1362">
            <v>0</v>
          </cell>
          <cell r="E1362">
            <v>0</v>
          </cell>
          <cell r="F1362">
            <v>0</v>
          </cell>
          <cell r="G1362">
            <v>0</v>
          </cell>
        </row>
        <row r="1363">
          <cell r="D1363">
            <v>0</v>
          </cell>
          <cell r="E1363">
            <v>0</v>
          </cell>
          <cell r="F1363">
            <v>0</v>
          </cell>
          <cell r="G1363">
            <v>0</v>
          </cell>
        </row>
        <row r="1364">
          <cell r="D1364">
            <v>0</v>
          </cell>
          <cell r="E1364">
            <v>0</v>
          </cell>
          <cell r="F1364">
            <v>0</v>
          </cell>
          <cell r="G1364">
            <v>0</v>
          </cell>
        </row>
        <row r="1365">
          <cell r="D1365">
            <v>0</v>
          </cell>
          <cell r="E1365">
            <v>0</v>
          </cell>
          <cell r="F1365">
            <v>0</v>
          </cell>
          <cell r="G1365">
            <v>0</v>
          </cell>
        </row>
        <row r="1366">
          <cell r="D1366">
            <v>0</v>
          </cell>
          <cell r="E1366">
            <v>0</v>
          </cell>
          <cell r="F1366">
            <v>0</v>
          </cell>
          <cell r="G1366">
            <v>0</v>
          </cell>
        </row>
        <row r="1367">
          <cell r="D1367">
            <v>0</v>
          </cell>
          <cell r="E1367">
            <v>0</v>
          </cell>
          <cell r="F1367">
            <v>0</v>
          </cell>
          <cell r="G1367">
            <v>0</v>
          </cell>
        </row>
        <row r="1368">
          <cell r="D1368">
            <v>0</v>
          </cell>
          <cell r="E1368">
            <v>0</v>
          </cell>
          <cell r="F1368">
            <v>0</v>
          </cell>
          <cell r="G1368">
            <v>0</v>
          </cell>
        </row>
        <row r="1369">
          <cell r="D1369">
            <v>0</v>
          </cell>
          <cell r="E1369">
            <v>0</v>
          </cell>
          <cell r="F1369">
            <v>0</v>
          </cell>
          <cell r="G1369">
            <v>0</v>
          </cell>
        </row>
        <row r="1370">
          <cell r="D1370">
            <v>0</v>
          </cell>
          <cell r="E1370">
            <v>0</v>
          </cell>
          <cell r="F1370">
            <v>0</v>
          </cell>
          <cell r="G1370">
            <v>0</v>
          </cell>
        </row>
        <row r="1371">
          <cell r="D1371">
            <v>0</v>
          </cell>
          <cell r="E1371">
            <v>0</v>
          </cell>
          <cell r="F1371">
            <v>0</v>
          </cell>
          <cell r="G1371">
            <v>0</v>
          </cell>
        </row>
        <row r="1372">
          <cell r="D1372">
            <v>0</v>
          </cell>
          <cell r="E1372">
            <v>0</v>
          </cell>
          <cell r="F1372">
            <v>0</v>
          </cell>
          <cell r="G1372">
            <v>0</v>
          </cell>
        </row>
        <row r="1373">
          <cell r="D1373">
            <v>0</v>
          </cell>
          <cell r="E1373">
            <v>0</v>
          </cell>
          <cell r="F1373">
            <v>0</v>
          </cell>
          <cell r="G1373">
            <v>0</v>
          </cell>
        </row>
        <row r="1374">
          <cell r="D1374">
            <v>0</v>
          </cell>
          <cell r="E1374">
            <v>0</v>
          </cell>
          <cell r="F1374">
            <v>0</v>
          </cell>
          <cell r="G1374">
            <v>0</v>
          </cell>
        </row>
        <row r="1375">
          <cell r="D1375">
            <v>0</v>
          </cell>
          <cell r="E1375">
            <v>0</v>
          </cell>
          <cell r="F1375">
            <v>0</v>
          </cell>
          <cell r="G1375">
            <v>0</v>
          </cell>
        </row>
        <row r="1376">
          <cell r="D1376">
            <v>0</v>
          </cell>
          <cell r="E1376">
            <v>0</v>
          </cell>
          <cell r="F1376">
            <v>0</v>
          </cell>
          <cell r="G1376">
            <v>0</v>
          </cell>
        </row>
        <row r="1377">
          <cell r="D1377">
            <v>0</v>
          </cell>
          <cell r="E1377">
            <v>0</v>
          </cell>
          <cell r="F1377">
            <v>0</v>
          </cell>
          <cell r="G1377">
            <v>0</v>
          </cell>
        </row>
        <row r="1378">
          <cell r="D1378">
            <v>0</v>
          </cell>
          <cell r="E1378">
            <v>0</v>
          </cell>
          <cell r="F1378">
            <v>0</v>
          </cell>
          <cell r="G1378">
            <v>0</v>
          </cell>
        </row>
        <row r="1379">
          <cell r="D1379">
            <v>0</v>
          </cell>
          <cell r="E1379">
            <v>0</v>
          </cell>
          <cell r="F1379">
            <v>0</v>
          </cell>
          <cell r="G1379">
            <v>0</v>
          </cell>
        </row>
        <row r="1380">
          <cell r="D1380">
            <v>0</v>
          </cell>
          <cell r="E1380">
            <v>0</v>
          </cell>
          <cell r="F1380">
            <v>0</v>
          </cell>
          <cell r="G1380">
            <v>0</v>
          </cell>
        </row>
        <row r="1381">
          <cell r="D1381">
            <v>0</v>
          </cell>
          <cell r="E1381">
            <v>0</v>
          </cell>
          <cell r="F1381">
            <v>0</v>
          </cell>
          <cell r="G1381">
            <v>0</v>
          </cell>
        </row>
        <row r="1382">
          <cell r="D1382">
            <v>0</v>
          </cell>
          <cell r="E1382">
            <v>0</v>
          </cell>
          <cell r="F1382">
            <v>0</v>
          </cell>
          <cell r="G1382">
            <v>0</v>
          </cell>
        </row>
        <row r="1383">
          <cell r="D1383">
            <v>0</v>
          </cell>
          <cell r="E1383">
            <v>0</v>
          </cell>
          <cell r="F1383">
            <v>0</v>
          </cell>
          <cell r="G1383">
            <v>0</v>
          </cell>
        </row>
        <row r="1384">
          <cell r="D1384">
            <v>0</v>
          </cell>
          <cell r="E1384">
            <v>0</v>
          </cell>
          <cell r="F1384">
            <v>0</v>
          </cell>
          <cell r="G1384">
            <v>0</v>
          </cell>
        </row>
        <row r="1385">
          <cell r="D1385">
            <v>0</v>
          </cell>
          <cell r="E1385">
            <v>0</v>
          </cell>
          <cell r="F1385">
            <v>0</v>
          </cell>
          <cell r="G1385">
            <v>0</v>
          </cell>
        </row>
        <row r="1386">
          <cell r="D1386">
            <v>0</v>
          </cell>
          <cell r="E1386">
            <v>0</v>
          </cell>
          <cell r="F1386">
            <v>0</v>
          </cell>
          <cell r="G1386">
            <v>0</v>
          </cell>
        </row>
        <row r="1387">
          <cell r="D1387">
            <v>0</v>
          </cell>
          <cell r="E1387">
            <v>0</v>
          </cell>
          <cell r="F1387">
            <v>0</v>
          </cell>
          <cell r="G1387">
            <v>0</v>
          </cell>
        </row>
        <row r="1388">
          <cell r="D1388">
            <v>0</v>
          </cell>
          <cell r="E1388">
            <v>0</v>
          </cell>
          <cell r="F1388">
            <v>0</v>
          </cell>
          <cell r="G1388">
            <v>0</v>
          </cell>
        </row>
        <row r="1389">
          <cell r="D1389">
            <v>0</v>
          </cell>
          <cell r="E1389">
            <v>0</v>
          </cell>
          <cell r="F1389">
            <v>0</v>
          </cell>
          <cell r="G1389">
            <v>0</v>
          </cell>
        </row>
        <row r="1390">
          <cell r="D1390">
            <v>0</v>
          </cell>
          <cell r="E1390">
            <v>0</v>
          </cell>
          <cell r="F1390">
            <v>0</v>
          </cell>
          <cell r="G1390">
            <v>0</v>
          </cell>
        </row>
        <row r="1391">
          <cell r="D1391">
            <v>0</v>
          </cell>
          <cell r="E1391">
            <v>0</v>
          </cell>
          <cell r="F1391">
            <v>0</v>
          </cell>
          <cell r="G1391">
            <v>0</v>
          </cell>
        </row>
        <row r="1392">
          <cell r="D1392">
            <v>0</v>
          </cell>
          <cell r="E1392">
            <v>0</v>
          </cell>
          <cell r="F1392">
            <v>0</v>
          </cell>
          <cell r="G1392">
            <v>0</v>
          </cell>
        </row>
        <row r="1393">
          <cell r="D1393">
            <v>0</v>
          </cell>
          <cell r="E1393">
            <v>0</v>
          </cell>
          <cell r="F1393">
            <v>0</v>
          </cell>
          <cell r="G1393">
            <v>0</v>
          </cell>
        </row>
        <row r="1394">
          <cell r="D1394">
            <v>0</v>
          </cell>
          <cell r="E1394">
            <v>0</v>
          </cell>
          <cell r="F1394">
            <v>0</v>
          </cell>
          <cell r="G1394">
            <v>0</v>
          </cell>
        </row>
        <row r="1395">
          <cell r="D1395">
            <v>0</v>
          </cell>
          <cell r="E1395">
            <v>0</v>
          </cell>
          <cell r="F1395">
            <v>0</v>
          </cell>
          <cell r="G1395">
            <v>0</v>
          </cell>
        </row>
        <row r="1396">
          <cell r="D1396">
            <v>0</v>
          </cell>
          <cell r="E1396">
            <v>0</v>
          </cell>
          <cell r="F1396">
            <v>0</v>
          </cell>
          <cell r="G1396">
            <v>0</v>
          </cell>
        </row>
        <row r="1397">
          <cell r="D1397">
            <v>0</v>
          </cell>
          <cell r="E1397">
            <v>0</v>
          </cell>
          <cell r="F1397">
            <v>0</v>
          </cell>
          <cell r="G1397">
            <v>0</v>
          </cell>
        </row>
        <row r="1398">
          <cell r="D1398">
            <v>0</v>
          </cell>
          <cell r="E1398">
            <v>0</v>
          </cell>
          <cell r="F1398">
            <v>0</v>
          </cell>
          <cell r="G1398">
            <v>0</v>
          </cell>
        </row>
        <row r="1399">
          <cell r="D1399">
            <v>0</v>
          </cell>
          <cell r="E1399">
            <v>0</v>
          </cell>
          <cell r="F1399">
            <v>0</v>
          </cell>
          <cell r="G1399">
            <v>0</v>
          </cell>
        </row>
        <row r="1400">
          <cell r="D1400">
            <v>0</v>
          </cell>
          <cell r="E1400">
            <v>0</v>
          </cell>
          <cell r="F1400">
            <v>0</v>
          </cell>
          <cell r="G1400">
            <v>0</v>
          </cell>
        </row>
        <row r="1401">
          <cell r="D1401">
            <v>0</v>
          </cell>
          <cell r="E1401">
            <v>0</v>
          </cell>
          <cell r="F1401">
            <v>0</v>
          </cell>
          <cell r="G1401">
            <v>0</v>
          </cell>
        </row>
        <row r="1402">
          <cell r="D1402">
            <v>0</v>
          </cell>
          <cell r="E1402">
            <v>0</v>
          </cell>
          <cell r="F1402">
            <v>0</v>
          </cell>
          <cell r="G1402">
            <v>0</v>
          </cell>
        </row>
        <row r="1403">
          <cell r="D1403">
            <v>0</v>
          </cell>
          <cell r="E1403">
            <v>0</v>
          </cell>
          <cell r="F1403">
            <v>0</v>
          </cell>
          <cell r="G1403">
            <v>0</v>
          </cell>
        </row>
        <row r="1404">
          <cell r="D1404">
            <v>0</v>
          </cell>
          <cell r="E1404">
            <v>0</v>
          </cell>
          <cell r="F1404">
            <v>0</v>
          </cell>
          <cell r="G1404">
            <v>0</v>
          </cell>
        </row>
        <row r="1405">
          <cell r="D1405">
            <v>0</v>
          </cell>
          <cell r="E1405">
            <v>0</v>
          </cell>
          <cell r="F1405">
            <v>0</v>
          </cell>
          <cell r="G1405">
            <v>0</v>
          </cell>
        </row>
        <row r="1406">
          <cell r="D1406">
            <v>0</v>
          </cell>
          <cell r="E1406">
            <v>0</v>
          </cell>
          <cell r="F1406">
            <v>0</v>
          </cell>
          <cell r="G1406">
            <v>0</v>
          </cell>
        </row>
        <row r="1407">
          <cell r="D1407">
            <v>0</v>
          </cell>
          <cell r="E1407">
            <v>0</v>
          </cell>
          <cell r="F1407">
            <v>0</v>
          </cell>
          <cell r="G1407">
            <v>0</v>
          </cell>
        </row>
        <row r="1408">
          <cell r="D1408">
            <v>0</v>
          </cell>
          <cell r="E1408">
            <v>0</v>
          </cell>
          <cell r="F1408">
            <v>0</v>
          </cell>
          <cell r="G1408">
            <v>0</v>
          </cell>
        </row>
        <row r="1409">
          <cell r="D1409">
            <v>0</v>
          </cell>
          <cell r="E1409">
            <v>0</v>
          </cell>
          <cell r="F1409">
            <v>0</v>
          </cell>
          <cell r="G1409">
            <v>0</v>
          </cell>
        </row>
        <row r="1410">
          <cell r="D1410">
            <v>0</v>
          </cell>
          <cell r="E1410">
            <v>0</v>
          </cell>
          <cell r="F1410">
            <v>0</v>
          </cell>
          <cell r="G1410">
            <v>0</v>
          </cell>
        </row>
        <row r="1411">
          <cell r="D1411">
            <v>0</v>
          </cell>
          <cell r="E1411">
            <v>0</v>
          </cell>
          <cell r="F1411">
            <v>0</v>
          </cell>
          <cell r="G1411">
            <v>0</v>
          </cell>
        </row>
        <row r="1412">
          <cell r="D1412">
            <v>0</v>
          </cell>
          <cell r="E1412">
            <v>0</v>
          </cell>
          <cell r="F1412">
            <v>0</v>
          </cell>
          <cell r="G1412">
            <v>0</v>
          </cell>
        </row>
        <row r="1413">
          <cell r="D1413">
            <v>0</v>
          </cell>
          <cell r="E1413">
            <v>0</v>
          </cell>
          <cell r="F1413">
            <v>0</v>
          </cell>
          <cell r="G1413">
            <v>0</v>
          </cell>
        </row>
        <row r="1414">
          <cell r="D1414">
            <v>0</v>
          </cell>
          <cell r="E1414">
            <v>0</v>
          </cell>
          <cell r="F1414">
            <v>0</v>
          </cell>
          <cell r="G1414">
            <v>0</v>
          </cell>
        </row>
        <row r="1415">
          <cell r="D1415">
            <v>0</v>
          </cell>
          <cell r="E1415">
            <v>0</v>
          </cell>
          <cell r="F1415">
            <v>0</v>
          </cell>
          <cell r="G1415">
            <v>0</v>
          </cell>
        </row>
        <row r="1416">
          <cell r="D1416">
            <v>0</v>
          </cell>
          <cell r="E1416">
            <v>0</v>
          </cell>
          <cell r="F1416">
            <v>0</v>
          </cell>
          <cell r="G1416">
            <v>0</v>
          </cell>
        </row>
        <row r="1417">
          <cell r="D1417">
            <v>0</v>
          </cell>
          <cell r="E1417">
            <v>0</v>
          </cell>
          <cell r="F1417">
            <v>0</v>
          </cell>
          <cell r="G1417">
            <v>0</v>
          </cell>
        </row>
        <row r="1418">
          <cell r="D1418">
            <v>0</v>
          </cell>
          <cell r="E1418">
            <v>0</v>
          </cell>
          <cell r="F1418">
            <v>0</v>
          </cell>
          <cell r="G1418">
            <v>0</v>
          </cell>
        </row>
        <row r="1419">
          <cell r="D1419">
            <v>0</v>
          </cell>
          <cell r="E1419">
            <v>0</v>
          </cell>
          <cell r="F1419">
            <v>0</v>
          </cell>
          <cell r="G1419">
            <v>0</v>
          </cell>
        </row>
        <row r="1420">
          <cell r="D1420">
            <v>0</v>
          </cell>
          <cell r="E1420">
            <v>0</v>
          </cell>
          <cell r="F1420">
            <v>0</v>
          </cell>
          <cell r="G1420">
            <v>0</v>
          </cell>
        </row>
        <row r="1421">
          <cell r="D1421">
            <v>0</v>
          </cell>
          <cell r="E1421">
            <v>0</v>
          </cell>
          <cell r="F1421">
            <v>0</v>
          </cell>
          <cell r="G1421">
            <v>0</v>
          </cell>
        </row>
        <row r="1422">
          <cell r="D1422">
            <v>0</v>
          </cell>
          <cell r="E1422">
            <v>0</v>
          </cell>
          <cell r="F1422">
            <v>0</v>
          </cell>
          <cell r="G1422">
            <v>0</v>
          </cell>
        </row>
        <row r="1423">
          <cell r="D1423">
            <v>0</v>
          </cell>
          <cell r="E1423">
            <v>0</v>
          </cell>
          <cell r="F1423">
            <v>0</v>
          </cell>
          <cell r="G1423">
            <v>0</v>
          </cell>
        </row>
        <row r="1424">
          <cell r="D1424">
            <v>0</v>
          </cell>
          <cell r="E1424">
            <v>0</v>
          </cell>
          <cell r="F1424">
            <v>0</v>
          </cell>
          <cell r="G1424">
            <v>0</v>
          </cell>
        </row>
        <row r="1425">
          <cell r="D1425">
            <v>0</v>
          </cell>
          <cell r="E1425">
            <v>0</v>
          </cell>
          <cell r="F1425">
            <v>0</v>
          </cell>
          <cell r="G1425">
            <v>0</v>
          </cell>
        </row>
        <row r="1426">
          <cell r="D1426">
            <v>0</v>
          </cell>
          <cell r="E1426">
            <v>0</v>
          </cell>
          <cell r="F1426">
            <v>0</v>
          </cell>
          <cell r="G1426">
            <v>0</v>
          </cell>
        </row>
        <row r="1427">
          <cell r="D1427">
            <v>0</v>
          </cell>
          <cell r="E1427">
            <v>0</v>
          </cell>
          <cell r="F1427">
            <v>0</v>
          </cell>
          <cell r="G1427">
            <v>0</v>
          </cell>
        </row>
        <row r="1428">
          <cell r="D1428">
            <v>0</v>
          </cell>
          <cell r="E1428">
            <v>0</v>
          </cell>
          <cell r="F1428">
            <v>0</v>
          </cell>
          <cell r="G1428">
            <v>0</v>
          </cell>
        </row>
        <row r="1429">
          <cell r="D1429">
            <v>0</v>
          </cell>
          <cell r="E1429">
            <v>0</v>
          </cell>
          <cell r="F1429">
            <v>0</v>
          </cell>
          <cell r="G1429">
            <v>0</v>
          </cell>
        </row>
        <row r="1430">
          <cell r="D1430">
            <v>0</v>
          </cell>
          <cell r="E1430">
            <v>0</v>
          </cell>
          <cell r="F1430">
            <v>0</v>
          </cell>
          <cell r="G1430">
            <v>0</v>
          </cell>
        </row>
        <row r="1431">
          <cell r="D1431">
            <v>0</v>
          </cell>
          <cell r="E1431">
            <v>0</v>
          </cell>
          <cell r="F1431">
            <v>0</v>
          </cell>
          <cell r="G1431">
            <v>0</v>
          </cell>
        </row>
        <row r="1432">
          <cell r="D1432">
            <v>0</v>
          </cell>
          <cell r="E1432">
            <v>0</v>
          </cell>
          <cell r="F1432">
            <v>0</v>
          </cell>
          <cell r="G1432">
            <v>0</v>
          </cell>
        </row>
        <row r="1433">
          <cell r="D1433">
            <v>0</v>
          </cell>
          <cell r="E1433">
            <v>0</v>
          </cell>
          <cell r="F1433">
            <v>0</v>
          </cell>
          <cell r="G1433">
            <v>0</v>
          </cell>
        </row>
        <row r="1434">
          <cell r="D1434">
            <v>0</v>
          </cell>
          <cell r="E1434">
            <v>0</v>
          </cell>
          <cell r="F1434">
            <v>0</v>
          </cell>
          <cell r="G1434">
            <v>0</v>
          </cell>
        </row>
        <row r="1435">
          <cell r="D1435">
            <v>0</v>
          </cell>
          <cell r="E1435">
            <v>0</v>
          </cell>
          <cell r="F1435">
            <v>0</v>
          </cell>
          <cell r="G1435">
            <v>0</v>
          </cell>
        </row>
        <row r="1436">
          <cell r="D1436">
            <v>0</v>
          </cell>
          <cell r="E1436">
            <v>0</v>
          </cell>
          <cell r="F1436">
            <v>0</v>
          </cell>
          <cell r="G1436">
            <v>0</v>
          </cell>
        </row>
        <row r="1437">
          <cell r="D1437">
            <v>0</v>
          </cell>
          <cell r="E1437">
            <v>0</v>
          </cell>
          <cell r="F1437">
            <v>0</v>
          </cell>
          <cell r="G1437">
            <v>0</v>
          </cell>
        </row>
        <row r="1438">
          <cell r="D1438">
            <v>0</v>
          </cell>
          <cell r="E1438">
            <v>0</v>
          </cell>
          <cell r="F1438">
            <v>0</v>
          </cell>
          <cell r="G1438">
            <v>0</v>
          </cell>
        </row>
        <row r="1439">
          <cell r="D1439">
            <v>0</v>
          </cell>
          <cell r="E1439">
            <v>0</v>
          </cell>
          <cell r="F1439">
            <v>0</v>
          </cell>
          <cell r="G1439">
            <v>0</v>
          </cell>
        </row>
        <row r="1440">
          <cell r="D1440">
            <v>0</v>
          </cell>
          <cell r="E1440">
            <v>0</v>
          </cell>
          <cell r="F1440">
            <v>0</v>
          </cell>
          <cell r="G1440">
            <v>0</v>
          </cell>
        </row>
        <row r="1441">
          <cell r="D1441">
            <v>0</v>
          </cell>
          <cell r="E1441">
            <v>0</v>
          </cell>
          <cell r="F1441">
            <v>0</v>
          </cell>
          <cell r="G1441">
            <v>0</v>
          </cell>
        </row>
        <row r="1442">
          <cell r="D1442">
            <v>0</v>
          </cell>
          <cell r="E1442">
            <v>0</v>
          </cell>
          <cell r="F1442">
            <v>0</v>
          </cell>
          <cell r="G1442">
            <v>0</v>
          </cell>
        </row>
        <row r="1443">
          <cell r="D1443">
            <v>0</v>
          </cell>
          <cell r="E1443">
            <v>0</v>
          </cell>
          <cell r="F1443">
            <v>0</v>
          </cell>
          <cell r="G1443">
            <v>0</v>
          </cell>
        </row>
        <row r="1444">
          <cell r="D1444">
            <v>0</v>
          </cell>
          <cell r="E1444">
            <v>0</v>
          </cell>
          <cell r="F1444">
            <v>0</v>
          </cell>
          <cell r="G1444">
            <v>0</v>
          </cell>
        </row>
        <row r="1445">
          <cell r="D1445">
            <v>0</v>
          </cell>
          <cell r="E1445">
            <v>0</v>
          </cell>
          <cell r="F1445">
            <v>0</v>
          </cell>
          <cell r="G1445">
            <v>0</v>
          </cell>
        </row>
        <row r="1446">
          <cell r="D1446">
            <v>0</v>
          </cell>
          <cell r="E1446">
            <v>0</v>
          </cell>
          <cell r="F1446">
            <v>0</v>
          </cell>
          <cell r="G1446">
            <v>0</v>
          </cell>
        </row>
        <row r="1447">
          <cell r="D1447">
            <v>0</v>
          </cell>
          <cell r="E1447">
            <v>0</v>
          </cell>
          <cell r="F1447">
            <v>0</v>
          </cell>
          <cell r="G1447">
            <v>0</v>
          </cell>
        </row>
        <row r="1448">
          <cell r="D1448">
            <v>0</v>
          </cell>
          <cell r="E1448">
            <v>0</v>
          </cell>
          <cell r="F1448">
            <v>0</v>
          </cell>
          <cell r="G1448">
            <v>0</v>
          </cell>
        </row>
        <row r="1449">
          <cell r="D1449">
            <v>0</v>
          </cell>
          <cell r="E1449">
            <v>0</v>
          </cell>
          <cell r="F1449">
            <v>0</v>
          </cell>
          <cell r="G1449">
            <v>0</v>
          </cell>
        </row>
        <row r="1450">
          <cell r="D1450">
            <v>0</v>
          </cell>
          <cell r="E1450">
            <v>0</v>
          </cell>
          <cell r="F1450">
            <v>0</v>
          </cell>
          <cell r="G1450">
            <v>0</v>
          </cell>
        </row>
        <row r="1451">
          <cell r="D1451">
            <v>0</v>
          </cell>
          <cell r="E1451">
            <v>0</v>
          </cell>
          <cell r="F1451">
            <v>0</v>
          </cell>
          <cell r="G1451">
            <v>0</v>
          </cell>
        </row>
        <row r="1452">
          <cell r="D1452">
            <v>0</v>
          </cell>
          <cell r="E1452">
            <v>0</v>
          </cell>
          <cell r="F1452">
            <v>0</v>
          </cell>
          <cell r="G1452">
            <v>0</v>
          </cell>
        </row>
        <row r="1453">
          <cell r="D1453">
            <v>0</v>
          </cell>
          <cell r="E1453">
            <v>0</v>
          </cell>
          <cell r="F1453">
            <v>0</v>
          </cell>
          <cell r="G1453">
            <v>0</v>
          </cell>
        </row>
        <row r="1454">
          <cell r="D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D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D1456">
            <v>0</v>
          </cell>
          <cell r="E1456">
            <v>0</v>
          </cell>
          <cell r="F1456">
            <v>0</v>
          </cell>
          <cell r="G1456">
            <v>0</v>
          </cell>
        </row>
        <row r="1457">
          <cell r="D1457">
            <v>0</v>
          </cell>
          <cell r="E1457">
            <v>0</v>
          </cell>
          <cell r="F1457">
            <v>0</v>
          </cell>
          <cell r="G1457">
            <v>0</v>
          </cell>
        </row>
        <row r="1458">
          <cell r="D1458">
            <v>0</v>
          </cell>
          <cell r="E1458">
            <v>0</v>
          </cell>
          <cell r="F1458">
            <v>0</v>
          </cell>
          <cell r="G1458">
            <v>0</v>
          </cell>
        </row>
        <row r="1459">
          <cell r="D1459">
            <v>0</v>
          </cell>
          <cell r="E1459">
            <v>0</v>
          </cell>
          <cell r="F1459">
            <v>0</v>
          </cell>
          <cell r="G1459">
            <v>0</v>
          </cell>
        </row>
        <row r="1460">
          <cell r="D1460">
            <v>0</v>
          </cell>
          <cell r="E1460">
            <v>0</v>
          </cell>
          <cell r="F1460">
            <v>0</v>
          </cell>
          <cell r="G1460">
            <v>0</v>
          </cell>
        </row>
        <row r="1461">
          <cell r="D1461">
            <v>0</v>
          </cell>
          <cell r="E1461">
            <v>0</v>
          </cell>
          <cell r="F1461">
            <v>0</v>
          </cell>
          <cell r="G1461">
            <v>0</v>
          </cell>
        </row>
        <row r="1462">
          <cell r="D1462">
            <v>0</v>
          </cell>
          <cell r="E1462">
            <v>0</v>
          </cell>
          <cell r="F1462">
            <v>0</v>
          </cell>
          <cell r="G1462">
            <v>0</v>
          </cell>
        </row>
        <row r="1463">
          <cell r="D1463">
            <v>0</v>
          </cell>
          <cell r="E1463">
            <v>0</v>
          </cell>
          <cell r="F1463">
            <v>0</v>
          </cell>
          <cell r="G1463">
            <v>0</v>
          </cell>
        </row>
        <row r="1464">
          <cell r="D1464">
            <v>0</v>
          </cell>
          <cell r="E1464">
            <v>0</v>
          </cell>
          <cell r="F1464">
            <v>0</v>
          </cell>
          <cell r="G1464">
            <v>0</v>
          </cell>
        </row>
        <row r="1465">
          <cell r="D1465">
            <v>0</v>
          </cell>
          <cell r="E1465">
            <v>0</v>
          </cell>
          <cell r="F1465">
            <v>0</v>
          </cell>
          <cell r="G1465">
            <v>0</v>
          </cell>
        </row>
        <row r="1466">
          <cell r="D1466">
            <v>0</v>
          </cell>
          <cell r="E1466">
            <v>0</v>
          </cell>
          <cell r="F1466">
            <v>0</v>
          </cell>
          <cell r="G1466">
            <v>0</v>
          </cell>
        </row>
        <row r="1467">
          <cell r="D1467">
            <v>0</v>
          </cell>
          <cell r="E1467">
            <v>0</v>
          </cell>
          <cell r="F1467">
            <v>0</v>
          </cell>
          <cell r="G1467">
            <v>0</v>
          </cell>
        </row>
        <row r="1468">
          <cell r="D1468">
            <v>0</v>
          </cell>
          <cell r="E1468">
            <v>0</v>
          </cell>
          <cell r="F1468">
            <v>0</v>
          </cell>
          <cell r="G1468">
            <v>0</v>
          </cell>
        </row>
        <row r="1469">
          <cell r="D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D1470">
            <v>0</v>
          </cell>
          <cell r="E1470">
            <v>0</v>
          </cell>
          <cell r="F1470">
            <v>0</v>
          </cell>
          <cell r="G1470">
            <v>0</v>
          </cell>
        </row>
        <row r="1471">
          <cell r="D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D1472">
            <v>0</v>
          </cell>
          <cell r="E1472">
            <v>0</v>
          </cell>
          <cell r="F1472">
            <v>0</v>
          </cell>
          <cell r="G1472">
            <v>0</v>
          </cell>
        </row>
        <row r="1473">
          <cell r="D1473">
            <v>0</v>
          </cell>
          <cell r="E1473">
            <v>0</v>
          </cell>
          <cell r="F1473">
            <v>0</v>
          </cell>
          <cell r="G1473">
            <v>0</v>
          </cell>
        </row>
        <row r="1474">
          <cell r="D1474">
            <v>0</v>
          </cell>
          <cell r="E1474">
            <v>0</v>
          </cell>
          <cell r="F1474">
            <v>0</v>
          </cell>
          <cell r="G1474">
            <v>0</v>
          </cell>
        </row>
        <row r="1475">
          <cell r="D1475">
            <v>0</v>
          </cell>
          <cell r="E1475">
            <v>0</v>
          </cell>
          <cell r="F1475">
            <v>0</v>
          </cell>
          <cell r="G1475">
            <v>0</v>
          </cell>
        </row>
        <row r="1476">
          <cell r="D1476">
            <v>0</v>
          </cell>
          <cell r="E1476">
            <v>0</v>
          </cell>
          <cell r="F1476">
            <v>0</v>
          </cell>
          <cell r="G1476">
            <v>0</v>
          </cell>
        </row>
        <row r="1477">
          <cell r="D1477">
            <v>0</v>
          </cell>
          <cell r="E1477">
            <v>0</v>
          </cell>
          <cell r="F1477">
            <v>0</v>
          </cell>
          <cell r="G1477">
            <v>0</v>
          </cell>
        </row>
        <row r="1478">
          <cell r="D1478">
            <v>0</v>
          </cell>
          <cell r="E1478">
            <v>0</v>
          </cell>
          <cell r="F1478">
            <v>0</v>
          </cell>
          <cell r="G1478">
            <v>0</v>
          </cell>
        </row>
        <row r="1479">
          <cell r="D1479">
            <v>0</v>
          </cell>
          <cell r="E1479">
            <v>0</v>
          </cell>
          <cell r="F1479">
            <v>0</v>
          </cell>
          <cell r="G1479">
            <v>0</v>
          </cell>
        </row>
        <row r="1480">
          <cell r="D1480">
            <v>0</v>
          </cell>
          <cell r="E1480">
            <v>0</v>
          </cell>
          <cell r="F1480">
            <v>0</v>
          </cell>
          <cell r="G1480">
            <v>0</v>
          </cell>
        </row>
        <row r="1481">
          <cell r="D1481">
            <v>0</v>
          </cell>
          <cell r="E1481">
            <v>0</v>
          </cell>
          <cell r="F1481">
            <v>0</v>
          </cell>
          <cell r="G1481">
            <v>0</v>
          </cell>
        </row>
        <row r="1482">
          <cell r="D1482">
            <v>0</v>
          </cell>
          <cell r="E1482">
            <v>0</v>
          </cell>
          <cell r="F1482">
            <v>0</v>
          </cell>
          <cell r="G1482">
            <v>0</v>
          </cell>
        </row>
        <row r="1483">
          <cell r="D1483">
            <v>0</v>
          </cell>
          <cell r="E1483">
            <v>0</v>
          </cell>
          <cell r="F1483">
            <v>0</v>
          </cell>
          <cell r="G1483">
            <v>0</v>
          </cell>
        </row>
        <row r="1484">
          <cell r="D1484">
            <v>0</v>
          </cell>
          <cell r="E1484">
            <v>0</v>
          </cell>
          <cell r="F1484">
            <v>0</v>
          </cell>
          <cell r="G1484">
            <v>0</v>
          </cell>
        </row>
        <row r="1485">
          <cell r="D1485">
            <v>0</v>
          </cell>
          <cell r="E1485">
            <v>0</v>
          </cell>
          <cell r="F1485">
            <v>0</v>
          </cell>
          <cell r="G1485">
            <v>0</v>
          </cell>
        </row>
        <row r="1486">
          <cell r="D1486">
            <v>0</v>
          </cell>
          <cell r="E1486">
            <v>0</v>
          </cell>
          <cell r="F1486">
            <v>0</v>
          </cell>
          <cell r="G1486">
            <v>0</v>
          </cell>
        </row>
        <row r="1487">
          <cell r="D1487">
            <v>0</v>
          </cell>
          <cell r="E1487">
            <v>0</v>
          </cell>
          <cell r="F1487">
            <v>0</v>
          </cell>
          <cell r="G1487">
            <v>0</v>
          </cell>
        </row>
        <row r="1488">
          <cell r="D1488">
            <v>0</v>
          </cell>
          <cell r="E1488">
            <v>0</v>
          </cell>
          <cell r="F1488">
            <v>0</v>
          </cell>
          <cell r="G1488">
            <v>0</v>
          </cell>
        </row>
        <row r="1489">
          <cell r="D1489">
            <v>0</v>
          </cell>
          <cell r="E1489">
            <v>0</v>
          </cell>
          <cell r="F1489">
            <v>0</v>
          </cell>
          <cell r="G1489">
            <v>0</v>
          </cell>
        </row>
        <row r="1490">
          <cell r="D1490">
            <v>0</v>
          </cell>
          <cell r="E1490">
            <v>0</v>
          </cell>
          <cell r="F1490">
            <v>0</v>
          </cell>
          <cell r="G1490">
            <v>0</v>
          </cell>
        </row>
        <row r="1491">
          <cell r="D1491">
            <v>0</v>
          </cell>
          <cell r="E1491">
            <v>0</v>
          </cell>
          <cell r="F1491">
            <v>0</v>
          </cell>
          <cell r="G1491">
            <v>0</v>
          </cell>
        </row>
        <row r="1492">
          <cell r="D1492">
            <v>0</v>
          </cell>
          <cell r="E1492">
            <v>0</v>
          </cell>
          <cell r="F1492">
            <v>0</v>
          </cell>
          <cell r="G1492">
            <v>0</v>
          </cell>
        </row>
        <row r="1493">
          <cell r="D1493">
            <v>0</v>
          </cell>
          <cell r="E1493">
            <v>0</v>
          </cell>
          <cell r="F1493">
            <v>0</v>
          </cell>
          <cell r="G1493">
            <v>0</v>
          </cell>
        </row>
        <row r="1494">
          <cell r="D1494">
            <v>0</v>
          </cell>
          <cell r="E1494">
            <v>0</v>
          </cell>
          <cell r="F1494">
            <v>0</v>
          </cell>
          <cell r="G1494">
            <v>0</v>
          </cell>
        </row>
        <row r="1495">
          <cell r="D1495">
            <v>0</v>
          </cell>
          <cell r="E1495">
            <v>0</v>
          </cell>
          <cell r="F1495">
            <v>0</v>
          </cell>
          <cell r="G1495">
            <v>0</v>
          </cell>
        </row>
        <row r="1496">
          <cell r="D1496">
            <v>0</v>
          </cell>
          <cell r="E1496">
            <v>0</v>
          </cell>
          <cell r="F1496">
            <v>0</v>
          </cell>
          <cell r="G1496">
            <v>0</v>
          </cell>
        </row>
        <row r="1497">
          <cell r="D1497">
            <v>0</v>
          </cell>
          <cell r="E1497">
            <v>0</v>
          </cell>
          <cell r="F1497">
            <v>0</v>
          </cell>
          <cell r="G1497">
            <v>0</v>
          </cell>
        </row>
        <row r="1498">
          <cell r="D1498">
            <v>0</v>
          </cell>
          <cell r="E1498">
            <v>0</v>
          </cell>
          <cell r="F1498">
            <v>0</v>
          </cell>
          <cell r="G1498">
            <v>0</v>
          </cell>
        </row>
        <row r="1499">
          <cell r="D1499">
            <v>0</v>
          </cell>
          <cell r="E1499">
            <v>0</v>
          </cell>
          <cell r="F1499">
            <v>0</v>
          </cell>
          <cell r="G1499">
            <v>0</v>
          </cell>
        </row>
        <row r="1500">
          <cell r="D1500">
            <v>0</v>
          </cell>
          <cell r="E1500">
            <v>0</v>
          </cell>
          <cell r="F1500">
            <v>0</v>
          </cell>
          <cell r="G1500">
            <v>0</v>
          </cell>
        </row>
        <row r="1501">
          <cell r="D1501">
            <v>0</v>
          </cell>
          <cell r="E1501">
            <v>0</v>
          </cell>
          <cell r="F1501">
            <v>0</v>
          </cell>
          <cell r="G1501">
            <v>0</v>
          </cell>
        </row>
        <row r="1502">
          <cell r="D1502">
            <v>0</v>
          </cell>
          <cell r="E1502">
            <v>0</v>
          </cell>
          <cell r="F1502">
            <v>0</v>
          </cell>
          <cell r="G1502">
            <v>0</v>
          </cell>
        </row>
        <row r="1503">
          <cell r="D1503">
            <v>0</v>
          </cell>
          <cell r="E1503">
            <v>0</v>
          </cell>
          <cell r="F1503">
            <v>0</v>
          </cell>
          <cell r="G1503">
            <v>0</v>
          </cell>
        </row>
        <row r="1504">
          <cell r="D1504">
            <v>0</v>
          </cell>
          <cell r="E1504">
            <v>0</v>
          </cell>
          <cell r="F1504">
            <v>0</v>
          </cell>
          <cell r="G1504">
            <v>0</v>
          </cell>
        </row>
        <row r="1505">
          <cell r="D1505">
            <v>0</v>
          </cell>
          <cell r="E1505">
            <v>0</v>
          </cell>
          <cell r="F1505">
            <v>0</v>
          </cell>
          <cell r="G1505">
            <v>0</v>
          </cell>
        </row>
        <row r="1506">
          <cell r="D1506">
            <v>0</v>
          </cell>
          <cell r="E1506">
            <v>0</v>
          </cell>
          <cell r="F1506">
            <v>0</v>
          </cell>
          <cell r="G1506">
            <v>0</v>
          </cell>
        </row>
        <row r="1507">
          <cell r="D1507">
            <v>0</v>
          </cell>
          <cell r="E1507">
            <v>0</v>
          </cell>
          <cell r="F1507">
            <v>0</v>
          </cell>
          <cell r="G1507">
            <v>0</v>
          </cell>
        </row>
        <row r="1508">
          <cell r="D1508">
            <v>0</v>
          </cell>
          <cell r="E1508">
            <v>0</v>
          </cell>
          <cell r="F1508">
            <v>0</v>
          </cell>
          <cell r="G1508">
            <v>0</v>
          </cell>
        </row>
        <row r="1509">
          <cell r="D1509">
            <v>0</v>
          </cell>
          <cell r="E1509">
            <v>0</v>
          </cell>
          <cell r="F1509">
            <v>0</v>
          </cell>
          <cell r="G1509">
            <v>0</v>
          </cell>
        </row>
        <row r="1510">
          <cell r="D1510">
            <v>0</v>
          </cell>
          <cell r="E1510">
            <v>0</v>
          </cell>
          <cell r="F1510">
            <v>0</v>
          </cell>
          <cell r="G1510">
            <v>0</v>
          </cell>
        </row>
        <row r="1511">
          <cell r="D1511">
            <v>0</v>
          </cell>
          <cell r="E1511">
            <v>0</v>
          </cell>
          <cell r="F1511">
            <v>0</v>
          </cell>
          <cell r="G1511">
            <v>0</v>
          </cell>
        </row>
        <row r="1512">
          <cell r="D1512">
            <v>0</v>
          </cell>
          <cell r="E1512">
            <v>0</v>
          </cell>
          <cell r="F1512">
            <v>0</v>
          </cell>
          <cell r="G1512">
            <v>0</v>
          </cell>
        </row>
        <row r="1513">
          <cell r="D1513">
            <v>0</v>
          </cell>
          <cell r="E1513">
            <v>0</v>
          </cell>
          <cell r="F1513">
            <v>0</v>
          </cell>
          <cell r="G1513">
            <v>0</v>
          </cell>
        </row>
        <row r="1514">
          <cell r="D1514">
            <v>0</v>
          </cell>
          <cell r="E1514">
            <v>0</v>
          </cell>
          <cell r="F1514">
            <v>0</v>
          </cell>
          <cell r="G1514">
            <v>0</v>
          </cell>
        </row>
        <row r="1515">
          <cell r="D1515">
            <v>0</v>
          </cell>
          <cell r="E1515">
            <v>0</v>
          </cell>
          <cell r="F1515">
            <v>0</v>
          </cell>
          <cell r="G1515">
            <v>0</v>
          </cell>
        </row>
        <row r="1516">
          <cell r="D1516">
            <v>0</v>
          </cell>
          <cell r="E1516">
            <v>0</v>
          </cell>
          <cell r="F1516">
            <v>0</v>
          </cell>
          <cell r="G1516">
            <v>0</v>
          </cell>
        </row>
        <row r="1517">
          <cell r="D1517">
            <v>0</v>
          </cell>
          <cell r="E1517">
            <v>0</v>
          </cell>
          <cell r="F1517">
            <v>0</v>
          </cell>
          <cell r="G1517">
            <v>0</v>
          </cell>
        </row>
        <row r="1518">
          <cell r="D1518">
            <v>0</v>
          </cell>
          <cell r="E1518">
            <v>0</v>
          </cell>
          <cell r="F1518">
            <v>0</v>
          </cell>
          <cell r="G1518">
            <v>0</v>
          </cell>
        </row>
        <row r="1519">
          <cell r="D1519">
            <v>0</v>
          </cell>
          <cell r="E1519">
            <v>0</v>
          </cell>
          <cell r="F1519">
            <v>0</v>
          </cell>
          <cell r="G1519">
            <v>0</v>
          </cell>
        </row>
        <row r="1520">
          <cell r="D1520">
            <v>0</v>
          </cell>
          <cell r="E1520">
            <v>0</v>
          </cell>
          <cell r="F1520">
            <v>0</v>
          </cell>
          <cell r="G1520">
            <v>0</v>
          </cell>
        </row>
        <row r="1521">
          <cell r="D1521">
            <v>0</v>
          </cell>
          <cell r="E1521">
            <v>0</v>
          </cell>
          <cell r="F1521">
            <v>0</v>
          </cell>
          <cell r="G1521">
            <v>0</v>
          </cell>
        </row>
        <row r="1522">
          <cell r="D1522">
            <v>0</v>
          </cell>
          <cell r="E1522">
            <v>0</v>
          </cell>
          <cell r="F1522">
            <v>0</v>
          </cell>
          <cell r="G1522">
            <v>0</v>
          </cell>
        </row>
        <row r="1523">
          <cell r="D1523">
            <v>0</v>
          </cell>
          <cell r="E1523">
            <v>0</v>
          </cell>
          <cell r="F1523">
            <v>0</v>
          </cell>
          <cell r="G1523">
            <v>0</v>
          </cell>
        </row>
        <row r="1524">
          <cell r="D1524">
            <v>0</v>
          </cell>
          <cell r="E1524">
            <v>0</v>
          </cell>
          <cell r="F1524">
            <v>0</v>
          </cell>
          <cell r="G1524">
            <v>0</v>
          </cell>
        </row>
        <row r="1525">
          <cell r="D1525">
            <v>0</v>
          </cell>
          <cell r="E1525">
            <v>0</v>
          </cell>
          <cell r="F1525">
            <v>0</v>
          </cell>
          <cell r="G1525">
            <v>0</v>
          </cell>
        </row>
        <row r="1526">
          <cell r="D1526">
            <v>0</v>
          </cell>
          <cell r="E1526">
            <v>0</v>
          </cell>
          <cell r="F1526">
            <v>0</v>
          </cell>
          <cell r="G1526">
            <v>0</v>
          </cell>
        </row>
        <row r="1527">
          <cell r="D1527">
            <v>0</v>
          </cell>
          <cell r="E1527">
            <v>0</v>
          </cell>
          <cell r="F1527">
            <v>0</v>
          </cell>
          <cell r="G1527">
            <v>0</v>
          </cell>
        </row>
        <row r="1528">
          <cell r="D1528">
            <v>0</v>
          </cell>
          <cell r="E1528">
            <v>0</v>
          </cell>
          <cell r="F1528">
            <v>0</v>
          </cell>
          <cell r="G1528">
            <v>0</v>
          </cell>
        </row>
        <row r="1529">
          <cell r="D1529">
            <v>0</v>
          </cell>
          <cell r="E1529">
            <v>0</v>
          </cell>
          <cell r="F1529">
            <v>0</v>
          </cell>
          <cell r="G1529">
            <v>0</v>
          </cell>
        </row>
        <row r="1530">
          <cell r="D1530">
            <v>0</v>
          </cell>
          <cell r="E1530">
            <v>0</v>
          </cell>
          <cell r="F1530">
            <v>0</v>
          </cell>
          <cell r="G1530">
            <v>0</v>
          </cell>
        </row>
        <row r="1531">
          <cell r="D1531">
            <v>0</v>
          </cell>
          <cell r="E1531">
            <v>0</v>
          </cell>
          <cell r="F1531">
            <v>0</v>
          </cell>
          <cell r="G1531">
            <v>0</v>
          </cell>
        </row>
        <row r="1532">
          <cell r="D1532">
            <v>0</v>
          </cell>
          <cell r="E1532">
            <v>0</v>
          </cell>
          <cell r="F1532">
            <v>0</v>
          </cell>
          <cell r="G1532">
            <v>0</v>
          </cell>
        </row>
        <row r="1533">
          <cell r="D1533">
            <v>0</v>
          </cell>
          <cell r="E1533">
            <v>0</v>
          </cell>
          <cell r="F1533">
            <v>0</v>
          </cell>
          <cell r="G1533">
            <v>0</v>
          </cell>
        </row>
        <row r="1534">
          <cell r="D1534">
            <v>0</v>
          </cell>
          <cell r="E1534">
            <v>0</v>
          </cell>
          <cell r="F1534">
            <v>0</v>
          </cell>
          <cell r="G1534">
            <v>0</v>
          </cell>
        </row>
        <row r="1535">
          <cell r="D1535">
            <v>0</v>
          </cell>
          <cell r="E1535">
            <v>0</v>
          </cell>
          <cell r="F1535">
            <v>0</v>
          </cell>
          <cell r="G1535">
            <v>0</v>
          </cell>
        </row>
        <row r="1536">
          <cell r="D1536">
            <v>0</v>
          </cell>
          <cell r="E1536">
            <v>0</v>
          </cell>
          <cell r="F1536">
            <v>0</v>
          </cell>
          <cell r="G1536">
            <v>0</v>
          </cell>
        </row>
        <row r="1537">
          <cell r="D1537">
            <v>0</v>
          </cell>
          <cell r="E1537">
            <v>0</v>
          </cell>
          <cell r="F1537">
            <v>0</v>
          </cell>
          <cell r="G1537">
            <v>0</v>
          </cell>
        </row>
        <row r="1538">
          <cell r="D1538">
            <v>0</v>
          </cell>
          <cell r="E1538">
            <v>0</v>
          </cell>
          <cell r="F1538">
            <v>0</v>
          </cell>
          <cell r="G1538">
            <v>0</v>
          </cell>
        </row>
        <row r="1539">
          <cell r="D1539">
            <v>0</v>
          </cell>
          <cell r="E1539">
            <v>0</v>
          </cell>
          <cell r="F1539">
            <v>0</v>
          </cell>
          <cell r="G1539">
            <v>0</v>
          </cell>
        </row>
        <row r="1540">
          <cell r="D1540">
            <v>0</v>
          </cell>
          <cell r="E1540">
            <v>0</v>
          </cell>
          <cell r="F1540">
            <v>0</v>
          </cell>
          <cell r="G1540">
            <v>0</v>
          </cell>
        </row>
        <row r="1541">
          <cell r="D1541">
            <v>0</v>
          </cell>
          <cell r="E1541">
            <v>0</v>
          </cell>
          <cell r="F1541">
            <v>0</v>
          </cell>
          <cell r="G1541">
            <v>0</v>
          </cell>
        </row>
        <row r="1542">
          <cell r="D1542">
            <v>0</v>
          </cell>
          <cell r="E1542">
            <v>0</v>
          </cell>
          <cell r="F1542">
            <v>0</v>
          </cell>
          <cell r="G1542">
            <v>0</v>
          </cell>
        </row>
        <row r="1543">
          <cell r="D1543">
            <v>0</v>
          </cell>
          <cell r="E1543">
            <v>0</v>
          </cell>
          <cell r="F1543">
            <v>0</v>
          </cell>
          <cell r="G1543">
            <v>0</v>
          </cell>
        </row>
        <row r="1544">
          <cell r="D1544">
            <v>0</v>
          </cell>
          <cell r="E1544">
            <v>0</v>
          </cell>
          <cell r="F1544">
            <v>0</v>
          </cell>
          <cell r="G1544">
            <v>0</v>
          </cell>
        </row>
        <row r="1545">
          <cell r="D1545">
            <v>0</v>
          </cell>
          <cell r="E1545">
            <v>0</v>
          </cell>
          <cell r="F1545">
            <v>0</v>
          </cell>
          <cell r="G1545">
            <v>0</v>
          </cell>
        </row>
        <row r="1546">
          <cell r="D1546">
            <v>0</v>
          </cell>
          <cell r="E1546">
            <v>0</v>
          </cell>
          <cell r="F1546">
            <v>0</v>
          </cell>
          <cell r="G1546">
            <v>0</v>
          </cell>
        </row>
        <row r="1547">
          <cell r="D1547">
            <v>0</v>
          </cell>
          <cell r="E1547">
            <v>0</v>
          </cell>
          <cell r="F1547">
            <v>0</v>
          </cell>
          <cell r="G1547">
            <v>0</v>
          </cell>
        </row>
        <row r="1548">
          <cell r="D1548">
            <v>0</v>
          </cell>
          <cell r="E1548">
            <v>0</v>
          </cell>
          <cell r="F1548">
            <v>0</v>
          </cell>
          <cell r="G1548">
            <v>0</v>
          </cell>
        </row>
        <row r="1549">
          <cell r="D1549">
            <v>0</v>
          </cell>
          <cell r="E1549">
            <v>0</v>
          </cell>
          <cell r="F1549">
            <v>0</v>
          </cell>
          <cell r="G1549">
            <v>0</v>
          </cell>
        </row>
        <row r="1550">
          <cell r="D1550">
            <v>0</v>
          </cell>
          <cell r="E1550">
            <v>0</v>
          </cell>
          <cell r="F1550">
            <v>0</v>
          </cell>
          <cell r="G1550">
            <v>0</v>
          </cell>
        </row>
        <row r="1551">
          <cell r="D1551">
            <v>0</v>
          </cell>
          <cell r="E1551">
            <v>0</v>
          </cell>
          <cell r="F1551">
            <v>0</v>
          </cell>
          <cell r="G1551">
            <v>0</v>
          </cell>
        </row>
        <row r="1552">
          <cell r="D1552">
            <v>0</v>
          </cell>
          <cell r="E1552">
            <v>0</v>
          </cell>
          <cell r="F1552">
            <v>0</v>
          </cell>
          <cell r="G1552">
            <v>0</v>
          </cell>
        </row>
        <row r="1553">
          <cell r="D1553">
            <v>0</v>
          </cell>
          <cell r="E1553">
            <v>0</v>
          </cell>
          <cell r="F1553">
            <v>0</v>
          </cell>
          <cell r="G1553">
            <v>0</v>
          </cell>
        </row>
        <row r="1554">
          <cell r="D1554">
            <v>0</v>
          </cell>
          <cell r="E1554">
            <v>0</v>
          </cell>
          <cell r="F1554">
            <v>0</v>
          </cell>
          <cell r="G1554">
            <v>0</v>
          </cell>
        </row>
        <row r="1555">
          <cell r="D1555">
            <v>0</v>
          </cell>
          <cell r="E1555">
            <v>0</v>
          </cell>
          <cell r="F1555">
            <v>0</v>
          </cell>
          <cell r="G1555">
            <v>0</v>
          </cell>
        </row>
        <row r="1556">
          <cell r="D1556">
            <v>0</v>
          </cell>
          <cell r="E1556">
            <v>0</v>
          </cell>
          <cell r="F1556">
            <v>0</v>
          </cell>
          <cell r="G1556">
            <v>0</v>
          </cell>
        </row>
        <row r="1557">
          <cell r="D1557">
            <v>0</v>
          </cell>
          <cell r="E1557">
            <v>0</v>
          </cell>
          <cell r="F1557">
            <v>0</v>
          </cell>
          <cell r="G1557">
            <v>0</v>
          </cell>
        </row>
        <row r="1558">
          <cell r="D1558">
            <v>0</v>
          </cell>
          <cell r="E1558">
            <v>0</v>
          </cell>
          <cell r="F1558">
            <v>0</v>
          </cell>
          <cell r="G1558">
            <v>0</v>
          </cell>
        </row>
        <row r="1559">
          <cell r="D1559">
            <v>0</v>
          </cell>
          <cell r="E1559">
            <v>0</v>
          </cell>
          <cell r="F1559">
            <v>0</v>
          </cell>
          <cell r="G1559">
            <v>0</v>
          </cell>
        </row>
        <row r="1560">
          <cell r="D1560">
            <v>0</v>
          </cell>
          <cell r="E1560">
            <v>0</v>
          </cell>
          <cell r="F1560">
            <v>0</v>
          </cell>
          <cell r="G1560">
            <v>0</v>
          </cell>
        </row>
        <row r="1561">
          <cell r="D1561">
            <v>0</v>
          </cell>
          <cell r="E1561">
            <v>0</v>
          </cell>
          <cell r="F1561">
            <v>0</v>
          </cell>
          <cell r="G1561">
            <v>0</v>
          </cell>
        </row>
        <row r="1562">
          <cell r="D1562">
            <v>0</v>
          </cell>
          <cell r="E1562">
            <v>0</v>
          </cell>
          <cell r="F1562">
            <v>0</v>
          </cell>
          <cell r="G1562">
            <v>0</v>
          </cell>
        </row>
        <row r="1563">
          <cell r="D1563">
            <v>0</v>
          </cell>
          <cell r="E1563">
            <v>0</v>
          </cell>
          <cell r="F1563">
            <v>0</v>
          </cell>
          <cell r="G1563">
            <v>0</v>
          </cell>
        </row>
        <row r="1564">
          <cell r="D1564">
            <v>0</v>
          </cell>
          <cell r="E1564">
            <v>0</v>
          </cell>
          <cell r="F1564">
            <v>0</v>
          </cell>
          <cell r="G1564">
            <v>0</v>
          </cell>
        </row>
        <row r="1565">
          <cell r="D1565">
            <v>0</v>
          </cell>
          <cell r="E1565">
            <v>0</v>
          </cell>
          <cell r="F1565">
            <v>0</v>
          </cell>
          <cell r="G1565">
            <v>0</v>
          </cell>
        </row>
        <row r="1566">
          <cell r="D1566">
            <v>0</v>
          </cell>
          <cell r="E1566">
            <v>0</v>
          </cell>
          <cell r="F1566">
            <v>0</v>
          </cell>
          <cell r="G1566">
            <v>0</v>
          </cell>
        </row>
        <row r="1567">
          <cell r="D1567">
            <v>0</v>
          </cell>
          <cell r="E1567">
            <v>0</v>
          </cell>
          <cell r="F1567">
            <v>0</v>
          </cell>
          <cell r="G1567">
            <v>0</v>
          </cell>
        </row>
        <row r="1568">
          <cell r="D1568">
            <v>0</v>
          </cell>
          <cell r="E1568">
            <v>0</v>
          </cell>
          <cell r="F1568">
            <v>0</v>
          </cell>
          <cell r="G1568">
            <v>0</v>
          </cell>
        </row>
        <row r="1569">
          <cell r="D1569">
            <v>0</v>
          </cell>
          <cell r="E1569">
            <v>0</v>
          </cell>
          <cell r="F1569">
            <v>0</v>
          </cell>
          <cell r="G1569">
            <v>0</v>
          </cell>
        </row>
        <row r="1570">
          <cell r="D1570">
            <v>0</v>
          </cell>
          <cell r="E1570">
            <v>0</v>
          </cell>
          <cell r="F1570">
            <v>0</v>
          </cell>
          <cell r="G1570">
            <v>0</v>
          </cell>
        </row>
        <row r="1571">
          <cell r="D1571">
            <v>0</v>
          </cell>
          <cell r="E1571">
            <v>0</v>
          </cell>
          <cell r="F1571">
            <v>0</v>
          </cell>
          <cell r="G1571">
            <v>0</v>
          </cell>
        </row>
        <row r="1572">
          <cell r="D1572">
            <v>0</v>
          </cell>
          <cell r="E1572">
            <v>0</v>
          </cell>
          <cell r="F1572">
            <v>0</v>
          </cell>
          <cell r="G1572">
            <v>0</v>
          </cell>
        </row>
        <row r="1573">
          <cell r="D1573">
            <v>0</v>
          </cell>
          <cell r="E1573">
            <v>0</v>
          </cell>
          <cell r="F1573">
            <v>0</v>
          </cell>
          <cell r="G1573">
            <v>0</v>
          </cell>
        </row>
        <row r="1574">
          <cell r="D1574">
            <v>0</v>
          </cell>
          <cell r="E1574">
            <v>0</v>
          </cell>
          <cell r="F1574">
            <v>0</v>
          </cell>
          <cell r="G1574">
            <v>0</v>
          </cell>
        </row>
        <row r="1575">
          <cell r="D1575">
            <v>0</v>
          </cell>
          <cell r="E1575">
            <v>0</v>
          </cell>
          <cell r="F1575">
            <v>0</v>
          </cell>
          <cell r="G1575">
            <v>0</v>
          </cell>
        </row>
        <row r="1576">
          <cell r="D1576">
            <v>0</v>
          </cell>
          <cell r="E1576">
            <v>0</v>
          </cell>
          <cell r="F1576">
            <v>0</v>
          </cell>
          <cell r="G1576">
            <v>0</v>
          </cell>
        </row>
        <row r="1577">
          <cell r="D1577">
            <v>0</v>
          </cell>
          <cell r="E1577">
            <v>0</v>
          </cell>
          <cell r="F1577">
            <v>0</v>
          </cell>
          <cell r="G1577">
            <v>0</v>
          </cell>
        </row>
        <row r="1578">
          <cell r="D1578">
            <v>0</v>
          </cell>
          <cell r="E1578">
            <v>0</v>
          </cell>
          <cell r="F1578">
            <v>0</v>
          </cell>
          <cell r="G1578">
            <v>0</v>
          </cell>
        </row>
        <row r="1579">
          <cell r="D1579">
            <v>0</v>
          </cell>
          <cell r="E1579">
            <v>0</v>
          </cell>
          <cell r="F1579">
            <v>0</v>
          </cell>
          <cell r="G1579">
            <v>0</v>
          </cell>
        </row>
        <row r="1580">
          <cell r="D1580">
            <v>0</v>
          </cell>
          <cell r="E1580">
            <v>0</v>
          </cell>
          <cell r="F1580">
            <v>0</v>
          </cell>
          <cell r="G1580">
            <v>0</v>
          </cell>
        </row>
        <row r="1581">
          <cell r="D1581">
            <v>0</v>
          </cell>
          <cell r="E1581">
            <v>0</v>
          </cell>
          <cell r="F1581">
            <v>0</v>
          </cell>
          <cell r="G1581">
            <v>0</v>
          </cell>
        </row>
        <row r="1582">
          <cell r="D1582">
            <v>0</v>
          </cell>
          <cell r="E1582">
            <v>0</v>
          </cell>
          <cell r="F1582">
            <v>0</v>
          </cell>
          <cell r="G1582">
            <v>0</v>
          </cell>
        </row>
        <row r="1583">
          <cell r="D1583">
            <v>0</v>
          </cell>
          <cell r="E1583">
            <v>0</v>
          </cell>
          <cell r="F1583">
            <v>0</v>
          </cell>
          <cell r="G1583">
            <v>0</v>
          </cell>
        </row>
        <row r="1584">
          <cell r="D1584">
            <v>0</v>
          </cell>
          <cell r="E1584">
            <v>0</v>
          </cell>
          <cell r="F1584">
            <v>0</v>
          </cell>
          <cell r="G1584">
            <v>0</v>
          </cell>
        </row>
        <row r="1585">
          <cell r="D1585">
            <v>0</v>
          </cell>
          <cell r="E1585">
            <v>0</v>
          </cell>
          <cell r="F1585">
            <v>0</v>
          </cell>
          <cell r="G1585">
            <v>0</v>
          </cell>
        </row>
        <row r="1586">
          <cell r="D1586">
            <v>0</v>
          </cell>
          <cell r="E1586">
            <v>0</v>
          </cell>
          <cell r="F1586">
            <v>0</v>
          </cell>
          <cell r="G1586">
            <v>0</v>
          </cell>
        </row>
        <row r="1587">
          <cell r="D1587">
            <v>0</v>
          </cell>
          <cell r="E1587">
            <v>0</v>
          </cell>
          <cell r="F1587">
            <v>0</v>
          </cell>
          <cell r="G1587">
            <v>0</v>
          </cell>
        </row>
        <row r="1588">
          <cell r="D1588">
            <v>0</v>
          </cell>
          <cell r="E1588">
            <v>0</v>
          </cell>
          <cell r="F1588">
            <v>0</v>
          </cell>
          <cell r="G1588">
            <v>0</v>
          </cell>
        </row>
        <row r="1589">
          <cell r="D1589">
            <v>0</v>
          </cell>
          <cell r="E1589">
            <v>0</v>
          </cell>
          <cell r="F1589">
            <v>0</v>
          </cell>
          <cell r="G1589">
            <v>0</v>
          </cell>
        </row>
        <row r="1590">
          <cell r="D1590">
            <v>0</v>
          </cell>
          <cell r="E1590">
            <v>0</v>
          </cell>
          <cell r="F1590">
            <v>0</v>
          </cell>
          <cell r="G1590">
            <v>0</v>
          </cell>
        </row>
        <row r="1591">
          <cell r="D1591">
            <v>0</v>
          </cell>
          <cell r="E1591">
            <v>0</v>
          </cell>
          <cell r="F1591">
            <v>0</v>
          </cell>
          <cell r="G1591">
            <v>0</v>
          </cell>
        </row>
        <row r="1592">
          <cell r="D1592">
            <v>0</v>
          </cell>
          <cell r="E1592">
            <v>0</v>
          </cell>
          <cell r="F1592">
            <v>0</v>
          </cell>
          <cell r="G1592">
            <v>0</v>
          </cell>
        </row>
        <row r="1593">
          <cell r="D1593">
            <v>0</v>
          </cell>
          <cell r="E1593">
            <v>0</v>
          </cell>
          <cell r="F1593">
            <v>0</v>
          </cell>
          <cell r="G1593">
            <v>0</v>
          </cell>
        </row>
        <row r="1594">
          <cell r="D1594">
            <v>0</v>
          </cell>
          <cell r="E1594">
            <v>0</v>
          </cell>
          <cell r="F1594">
            <v>0</v>
          </cell>
          <cell r="G1594">
            <v>0</v>
          </cell>
        </row>
        <row r="1595">
          <cell r="D1595">
            <v>0</v>
          </cell>
          <cell r="E1595">
            <v>0</v>
          </cell>
          <cell r="F1595">
            <v>0</v>
          </cell>
          <cell r="G1595">
            <v>0</v>
          </cell>
        </row>
        <row r="1596">
          <cell r="D1596">
            <v>0</v>
          </cell>
          <cell r="E1596">
            <v>0</v>
          </cell>
          <cell r="F1596">
            <v>0</v>
          </cell>
          <cell r="G1596">
            <v>0</v>
          </cell>
        </row>
        <row r="1597">
          <cell r="D1597">
            <v>0</v>
          </cell>
          <cell r="E1597">
            <v>0</v>
          </cell>
          <cell r="F1597">
            <v>0</v>
          </cell>
          <cell r="G1597">
            <v>0</v>
          </cell>
        </row>
        <row r="1598">
          <cell r="D1598">
            <v>0</v>
          </cell>
          <cell r="E1598">
            <v>0</v>
          </cell>
          <cell r="F1598">
            <v>0</v>
          </cell>
          <cell r="G1598">
            <v>0</v>
          </cell>
        </row>
        <row r="1599">
          <cell r="D1599">
            <v>0</v>
          </cell>
          <cell r="E1599">
            <v>0</v>
          </cell>
          <cell r="F1599">
            <v>0</v>
          </cell>
          <cell r="G1599">
            <v>0</v>
          </cell>
        </row>
        <row r="1600">
          <cell r="D1600">
            <v>0</v>
          </cell>
          <cell r="E1600">
            <v>0</v>
          </cell>
          <cell r="F1600">
            <v>0</v>
          </cell>
          <cell r="G1600">
            <v>0</v>
          </cell>
        </row>
        <row r="1601">
          <cell r="D1601">
            <v>0</v>
          </cell>
          <cell r="E1601">
            <v>0</v>
          </cell>
          <cell r="F1601">
            <v>0</v>
          </cell>
          <cell r="G1601">
            <v>0</v>
          </cell>
        </row>
        <row r="1602">
          <cell r="D1602">
            <v>0</v>
          </cell>
          <cell r="E1602">
            <v>0</v>
          </cell>
          <cell r="F1602">
            <v>0</v>
          </cell>
          <cell r="G1602">
            <v>0</v>
          </cell>
        </row>
        <row r="1603">
          <cell r="D1603">
            <v>0</v>
          </cell>
          <cell r="E1603">
            <v>0</v>
          </cell>
          <cell r="F1603">
            <v>0</v>
          </cell>
          <cell r="G1603">
            <v>0</v>
          </cell>
        </row>
        <row r="1604">
          <cell r="D1604">
            <v>0</v>
          </cell>
          <cell r="E1604">
            <v>0</v>
          </cell>
          <cell r="F1604">
            <v>0</v>
          </cell>
          <cell r="G1604">
            <v>0</v>
          </cell>
        </row>
        <row r="1605">
          <cell r="D1605">
            <v>0</v>
          </cell>
          <cell r="E1605">
            <v>0</v>
          </cell>
          <cell r="F1605">
            <v>0</v>
          </cell>
          <cell r="G1605">
            <v>0</v>
          </cell>
        </row>
        <row r="1606">
          <cell r="D1606">
            <v>0</v>
          </cell>
          <cell r="E1606">
            <v>0</v>
          </cell>
          <cell r="F1606">
            <v>0</v>
          </cell>
          <cell r="G1606">
            <v>0</v>
          </cell>
        </row>
        <row r="1607">
          <cell r="D1607">
            <v>0</v>
          </cell>
          <cell r="E1607">
            <v>0</v>
          </cell>
          <cell r="F1607">
            <v>0</v>
          </cell>
          <cell r="G1607">
            <v>0</v>
          </cell>
        </row>
        <row r="1608">
          <cell r="D1608">
            <v>0</v>
          </cell>
          <cell r="E1608">
            <v>0</v>
          </cell>
          <cell r="F1608">
            <v>0</v>
          </cell>
          <cell r="G1608">
            <v>0</v>
          </cell>
        </row>
        <row r="1609">
          <cell r="D1609">
            <v>0</v>
          </cell>
          <cell r="E1609">
            <v>0</v>
          </cell>
          <cell r="F1609">
            <v>0</v>
          </cell>
          <cell r="G1609">
            <v>0</v>
          </cell>
        </row>
        <row r="1610">
          <cell r="D1610">
            <v>0</v>
          </cell>
          <cell r="E1610">
            <v>0</v>
          </cell>
          <cell r="F1610">
            <v>0</v>
          </cell>
          <cell r="G1610">
            <v>0</v>
          </cell>
        </row>
        <row r="1611">
          <cell r="D1611">
            <v>0</v>
          </cell>
          <cell r="E1611">
            <v>0</v>
          </cell>
          <cell r="F1611">
            <v>0</v>
          </cell>
          <cell r="G1611">
            <v>0</v>
          </cell>
        </row>
        <row r="1612">
          <cell r="D1612">
            <v>0</v>
          </cell>
          <cell r="E1612">
            <v>0</v>
          </cell>
          <cell r="F1612">
            <v>0</v>
          </cell>
          <cell r="G1612">
            <v>0</v>
          </cell>
        </row>
        <row r="1613">
          <cell r="D1613">
            <v>0</v>
          </cell>
          <cell r="E1613">
            <v>0</v>
          </cell>
          <cell r="F1613">
            <v>0</v>
          </cell>
          <cell r="G1613">
            <v>0</v>
          </cell>
        </row>
        <row r="1614">
          <cell r="D1614">
            <v>0</v>
          </cell>
          <cell r="E1614">
            <v>0</v>
          </cell>
          <cell r="F1614">
            <v>0</v>
          </cell>
          <cell r="G1614">
            <v>0</v>
          </cell>
        </row>
        <row r="1615">
          <cell r="D1615">
            <v>0</v>
          </cell>
          <cell r="E1615">
            <v>0</v>
          </cell>
          <cell r="F1615">
            <v>0</v>
          </cell>
          <cell r="G1615">
            <v>0</v>
          </cell>
        </row>
        <row r="1616">
          <cell r="D1616">
            <v>0</v>
          </cell>
          <cell r="E1616">
            <v>0</v>
          </cell>
          <cell r="F1616">
            <v>0</v>
          </cell>
          <cell r="G1616">
            <v>0</v>
          </cell>
        </row>
        <row r="1617">
          <cell r="D1617">
            <v>0</v>
          </cell>
          <cell r="E1617">
            <v>0</v>
          </cell>
          <cell r="F1617">
            <v>0</v>
          </cell>
          <cell r="G1617">
            <v>0</v>
          </cell>
        </row>
        <row r="1618">
          <cell r="D1618">
            <v>0</v>
          </cell>
          <cell r="E1618">
            <v>0</v>
          </cell>
          <cell r="F1618">
            <v>0</v>
          </cell>
          <cell r="G1618">
            <v>0</v>
          </cell>
        </row>
        <row r="1619">
          <cell r="D1619">
            <v>0</v>
          </cell>
          <cell r="E1619">
            <v>0</v>
          </cell>
          <cell r="F1619">
            <v>0</v>
          </cell>
          <cell r="G1619">
            <v>0</v>
          </cell>
        </row>
        <row r="1620">
          <cell r="D1620">
            <v>0</v>
          </cell>
          <cell r="E1620">
            <v>0</v>
          </cell>
          <cell r="F1620">
            <v>0</v>
          </cell>
          <cell r="G1620">
            <v>0</v>
          </cell>
        </row>
        <row r="1621">
          <cell r="D1621">
            <v>0</v>
          </cell>
          <cell r="E1621">
            <v>0</v>
          </cell>
          <cell r="F1621">
            <v>0</v>
          </cell>
          <cell r="G1621">
            <v>0</v>
          </cell>
        </row>
        <row r="1622">
          <cell r="D1622">
            <v>0</v>
          </cell>
          <cell r="E1622">
            <v>0</v>
          </cell>
          <cell r="F1622">
            <v>0</v>
          </cell>
          <cell r="G1622">
            <v>0</v>
          </cell>
        </row>
        <row r="1623">
          <cell r="D1623">
            <v>0</v>
          </cell>
          <cell r="E1623">
            <v>0</v>
          </cell>
          <cell r="F1623">
            <v>0</v>
          </cell>
          <cell r="G1623">
            <v>0</v>
          </cell>
        </row>
        <row r="1624">
          <cell r="D1624">
            <v>0</v>
          </cell>
          <cell r="E1624">
            <v>0</v>
          </cell>
          <cell r="F1624">
            <v>0</v>
          </cell>
          <cell r="G1624">
            <v>0</v>
          </cell>
        </row>
        <row r="1625">
          <cell r="D1625">
            <v>0</v>
          </cell>
          <cell r="E1625">
            <v>0</v>
          </cell>
          <cell r="F1625">
            <v>0</v>
          </cell>
          <cell r="G1625">
            <v>0</v>
          </cell>
        </row>
        <row r="1626">
          <cell r="D1626">
            <v>0</v>
          </cell>
          <cell r="E1626">
            <v>0</v>
          </cell>
          <cell r="F1626">
            <v>0</v>
          </cell>
          <cell r="G1626">
            <v>0</v>
          </cell>
        </row>
        <row r="1627">
          <cell r="D1627">
            <v>0</v>
          </cell>
          <cell r="E1627">
            <v>0</v>
          </cell>
          <cell r="F1627">
            <v>0</v>
          </cell>
          <cell r="G1627">
            <v>0</v>
          </cell>
        </row>
        <row r="1628">
          <cell r="D1628">
            <v>0</v>
          </cell>
          <cell r="E1628">
            <v>0</v>
          </cell>
          <cell r="F1628">
            <v>0</v>
          </cell>
          <cell r="G1628">
            <v>0</v>
          </cell>
        </row>
        <row r="1629">
          <cell r="D1629">
            <v>0</v>
          </cell>
          <cell r="E1629">
            <v>0</v>
          </cell>
          <cell r="F1629">
            <v>0</v>
          </cell>
          <cell r="G1629">
            <v>0</v>
          </cell>
        </row>
        <row r="1630">
          <cell r="D1630">
            <v>0</v>
          </cell>
          <cell r="E1630">
            <v>0</v>
          </cell>
          <cell r="F1630">
            <v>0</v>
          </cell>
          <cell r="G1630">
            <v>0</v>
          </cell>
        </row>
        <row r="1631">
          <cell r="D1631">
            <v>0</v>
          </cell>
          <cell r="E1631">
            <v>0</v>
          </cell>
          <cell r="F1631">
            <v>0</v>
          </cell>
          <cell r="G1631">
            <v>0</v>
          </cell>
        </row>
        <row r="1632">
          <cell r="D1632">
            <v>0</v>
          </cell>
          <cell r="E1632">
            <v>0</v>
          </cell>
          <cell r="F1632">
            <v>0</v>
          </cell>
          <cell r="G1632">
            <v>0</v>
          </cell>
        </row>
        <row r="1633">
          <cell r="D1633">
            <v>0</v>
          </cell>
          <cell r="E1633">
            <v>0</v>
          </cell>
          <cell r="F1633">
            <v>0</v>
          </cell>
          <cell r="G1633">
            <v>0</v>
          </cell>
        </row>
        <row r="1634">
          <cell r="D1634">
            <v>0</v>
          </cell>
          <cell r="E1634">
            <v>0</v>
          </cell>
          <cell r="F1634">
            <v>0</v>
          </cell>
          <cell r="G1634">
            <v>0</v>
          </cell>
        </row>
        <row r="1635">
          <cell r="D1635">
            <v>0</v>
          </cell>
          <cell r="E1635">
            <v>0</v>
          </cell>
          <cell r="F1635">
            <v>0</v>
          </cell>
          <cell r="G1635">
            <v>0</v>
          </cell>
        </row>
        <row r="1636">
          <cell r="D1636">
            <v>0</v>
          </cell>
          <cell r="E1636">
            <v>0</v>
          </cell>
          <cell r="F1636">
            <v>0</v>
          </cell>
          <cell r="G1636">
            <v>0</v>
          </cell>
        </row>
        <row r="1637">
          <cell r="D1637">
            <v>0</v>
          </cell>
          <cell r="E1637">
            <v>0</v>
          </cell>
          <cell r="F1637">
            <v>0</v>
          </cell>
          <cell r="G1637">
            <v>0</v>
          </cell>
        </row>
        <row r="1638">
          <cell r="D1638">
            <v>0</v>
          </cell>
          <cell r="E1638">
            <v>0</v>
          </cell>
          <cell r="F1638">
            <v>0</v>
          </cell>
          <cell r="G1638">
            <v>0</v>
          </cell>
        </row>
        <row r="1639">
          <cell r="D1639">
            <v>0</v>
          </cell>
          <cell r="E1639">
            <v>0</v>
          </cell>
          <cell r="F1639">
            <v>0</v>
          </cell>
          <cell r="G1639">
            <v>0</v>
          </cell>
        </row>
        <row r="1640">
          <cell r="D1640">
            <v>0</v>
          </cell>
          <cell r="E1640">
            <v>0</v>
          </cell>
          <cell r="F1640">
            <v>0</v>
          </cell>
          <cell r="G1640">
            <v>0</v>
          </cell>
        </row>
        <row r="1641">
          <cell r="D1641">
            <v>0</v>
          </cell>
          <cell r="E1641">
            <v>0</v>
          </cell>
          <cell r="F1641">
            <v>0</v>
          </cell>
          <cell r="G1641">
            <v>0</v>
          </cell>
        </row>
        <row r="1642">
          <cell r="D1642">
            <v>0</v>
          </cell>
          <cell r="E1642">
            <v>0</v>
          </cell>
          <cell r="F1642">
            <v>0</v>
          </cell>
          <cell r="G1642">
            <v>0</v>
          </cell>
        </row>
        <row r="1643">
          <cell r="D1643">
            <v>0</v>
          </cell>
          <cell r="E1643">
            <v>0</v>
          </cell>
          <cell r="F1643">
            <v>0</v>
          </cell>
          <cell r="G1643">
            <v>0</v>
          </cell>
        </row>
        <row r="1644">
          <cell r="D1644">
            <v>0</v>
          </cell>
          <cell r="E1644">
            <v>0</v>
          </cell>
          <cell r="F1644">
            <v>0</v>
          </cell>
          <cell r="G1644">
            <v>0</v>
          </cell>
        </row>
        <row r="1645">
          <cell r="D1645">
            <v>0</v>
          </cell>
          <cell r="E1645">
            <v>0</v>
          </cell>
          <cell r="F1645">
            <v>0</v>
          </cell>
          <cell r="G1645">
            <v>0</v>
          </cell>
        </row>
        <row r="1646">
          <cell r="D1646">
            <v>0</v>
          </cell>
          <cell r="E1646">
            <v>0</v>
          </cell>
          <cell r="F1646">
            <v>0</v>
          </cell>
          <cell r="G1646">
            <v>0</v>
          </cell>
        </row>
        <row r="1647">
          <cell r="D1647">
            <v>0</v>
          </cell>
          <cell r="E1647">
            <v>0</v>
          </cell>
          <cell r="F1647">
            <v>0</v>
          </cell>
          <cell r="G1647">
            <v>0</v>
          </cell>
        </row>
        <row r="1648">
          <cell r="D1648">
            <v>0</v>
          </cell>
          <cell r="E1648">
            <v>0</v>
          </cell>
          <cell r="F1648">
            <v>0</v>
          </cell>
          <cell r="G1648">
            <v>0</v>
          </cell>
        </row>
        <row r="1649">
          <cell r="D1649">
            <v>0</v>
          </cell>
          <cell r="E1649">
            <v>0</v>
          </cell>
          <cell r="F1649">
            <v>0</v>
          </cell>
          <cell r="G1649">
            <v>0</v>
          </cell>
        </row>
        <row r="1650">
          <cell r="D1650">
            <v>0</v>
          </cell>
          <cell r="E1650">
            <v>0</v>
          </cell>
          <cell r="F1650">
            <v>0</v>
          </cell>
          <cell r="G1650">
            <v>0</v>
          </cell>
        </row>
        <row r="1651">
          <cell r="D1651">
            <v>0</v>
          </cell>
          <cell r="E1651">
            <v>0</v>
          </cell>
          <cell r="F1651">
            <v>0</v>
          </cell>
          <cell r="G1651">
            <v>0</v>
          </cell>
        </row>
        <row r="1652">
          <cell r="D1652">
            <v>0</v>
          </cell>
          <cell r="E1652">
            <v>0</v>
          </cell>
          <cell r="F1652">
            <v>0</v>
          </cell>
          <cell r="G1652">
            <v>0</v>
          </cell>
        </row>
        <row r="1653">
          <cell r="D1653">
            <v>0</v>
          </cell>
          <cell r="E1653">
            <v>0</v>
          </cell>
          <cell r="F1653">
            <v>0</v>
          </cell>
          <cell r="G1653">
            <v>0</v>
          </cell>
        </row>
        <row r="1654">
          <cell r="D1654">
            <v>0</v>
          </cell>
          <cell r="E1654">
            <v>0</v>
          </cell>
          <cell r="F1654">
            <v>0</v>
          </cell>
          <cell r="G1654">
            <v>0</v>
          </cell>
        </row>
        <row r="1655">
          <cell r="D1655">
            <v>0</v>
          </cell>
          <cell r="E1655">
            <v>0</v>
          </cell>
          <cell r="F1655">
            <v>0</v>
          </cell>
          <cell r="G1655">
            <v>0</v>
          </cell>
        </row>
        <row r="1656">
          <cell r="D1656">
            <v>0</v>
          </cell>
          <cell r="E1656">
            <v>0</v>
          </cell>
          <cell r="F1656">
            <v>0</v>
          </cell>
          <cell r="G1656">
            <v>0</v>
          </cell>
        </row>
        <row r="1657">
          <cell r="D1657">
            <v>0</v>
          </cell>
          <cell r="E1657">
            <v>0</v>
          </cell>
          <cell r="F1657">
            <v>0</v>
          </cell>
          <cell r="G1657">
            <v>0</v>
          </cell>
        </row>
        <row r="1658">
          <cell r="D1658">
            <v>0</v>
          </cell>
          <cell r="E1658">
            <v>0</v>
          </cell>
          <cell r="F1658">
            <v>0</v>
          </cell>
          <cell r="G1658">
            <v>0</v>
          </cell>
        </row>
        <row r="1659">
          <cell r="D1659">
            <v>0</v>
          </cell>
          <cell r="E1659">
            <v>0</v>
          </cell>
          <cell r="F1659">
            <v>0</v>
          </cell>
          <cell r="G1659">
            <v>0</v>
          </cell>
        </row>
        <row r="1660">
          <cell r="D1660">
            <v>0</v>
          </cell>
          <cell r="E1660">
            <v>0</v>
          </cell>
          <cell r="F1660">
            <v>0</v>
          </cell>
          <cell r="G1660">
            <v>0</v>
          </cell>
        </row>
        <row r="1661">
          <cell r="D1661">
            <v>0</v>
          </cell>
          <cell r="E1661">
            <v>0</v>
          </cell>
          <cell r="F1661">
            <v>0</v>
          </cell>
          <cell r="G1661">
            <v>0</v>
          </cell>
        </row>
        <row r="1662">
          <cell r="D1662">
            <v>0</v>
          </cell>
          <cell r="E1662">
            <v>0</v>
          </cell>
          <cell r="F1662">
            <v>0</v>
          </cell>
          <cell r="G1662">
            <v>0</v>
          </cell>
        </row>
        <row r="1663">
          <cell r="D1663">
            <v>0</v>
          </cell>
          <cell r="E1663">
            <v>0</v>
          </cell>
          <cell r="F1663">
            <v>0</v>
          </cell>
          <cell r="G1663">
            <v>0</v>
          </cell>
        </row>
        <row r="1664">
          <cell r="D1664">
            <v>0</v>
          </cell>
          <cell r="E1664">
            <v>0</v>
          </cell>
          <cell r="F1664">
            <v>0</v>
          </cell>
          <cell r="G1664">
            <v>0</v>
          </cell>
        </row>
        <row r="1665">
          <cell r="D1665">
            <v>0</v>
          </cell>
          <cell r="E1665">
            <v>0</v>
          </cell>
          <cell r="F1665">
            <v>0</v>
          </cell>
          <cell r="G1665">
            <v>0</v>
          </cell>
        </row>
        <row r="1666">
          <cell r="D1666">
            <v>0</v>
          </cell>
          <cell r="E1666">
            <v>0</v>
          </cell>
          <cell r="F1666">
            <v>0</v>
          </cell>
          <cell r="G1666">
            <v>0</v>
          </cell>
        </row>
        <row r="1667">
          <cell r="D1667">
            <v>0</v>
          </cell>
          <cell r="E1667">
            <v>0</v>
          </cell>
          <cell r="F1667">
            <v>0</v>
          </cell>
          <cell r="G1667">
            <v>0</v>
          </cell>
        </row>
        <row r="1668">
          <cell r="D1668">
            <v>0</v>
          </cell>
          <cell r="E1668">
            <v>0</v>
          </cell>
          <cell r="F1668">
            <v>0</v>
          </cell>
          <cell r="G1668">
            <v>0</v>
          </cell>
        </row>
        <row r="1669">
          <cell r="D1669">
            <v>0</v>
          </cell>
          <cell r="E1669">
            <v>0</v>
          </cell>
          <cell r="F1669">
            <v>0</v>
          </cell>
          <cell r="G1669">
            <v>0</v>
          </cell>
        </row>
        <row r="1670">
          <cell r="D1670">
            <v>0</v>
          </cell>
          <cell r="E1670">
            <v>0</v>
          </cell>
          <cell r="F1670">
            <v>0</v>
          </cell>
          <cell r="G1670">
            <v>0</v>
          </cell>
        </row>
        <row r="1671">
          <cell r="D1671">
            <v>0</v>
          </cell>
          <cell r="E1671">
            <v>0</v>
          </cell>
          <cell r="F1671">
            <v>0</v>
          </cell>
          <cell r="G1671">
            <v>0</v>
          </cell>
        </row>
        <row r="1672">
          <cell r="D1672">
            <v>0</v>
          </cell>
          <cell r="E1672">
            <v>0</v>
          </cell>
          <cell r="F1672">
            <v>0</v>
          </cell>
          <cell r="G1672">
            <v>0</v>
          </cell>
        </row>
        <row r="1673">
          <cell r="D1673">
            <v>0</v>
          </cell>
          <cell r="E1673">
            <v>0</v>
          </cell>
          <cell r="F1673">
            <v>0</v>
          </cell>
          <cell r="G1673">
            <v>0</v>
          </cell>
        </row>
        <row r="1674">
          <cell r="D1674">
            <v>0</v>
          </cell>
          <cell r="E1674">
            <v>0</v>
          </cell>
          <cell r="F1674">
            <v>0</v>
          </cell>
          <cell r="G1674">
            <v>0</v>
          </cell>
        </row>
        <row r="1675">
          <cell r="D1675">
            <v>0</v>
          </cell>
          <cell r="E1675">
            <v>0</v>
          </cell>
          <cell r="F1675">
            <v>0</v>
          </cell>
          <cell r="G1675">
            <v>0</v>
          </cell>
        </row>
        <row r="1676">
          <cell r="D1676">
            <v>0</v>
          </cell>
          <cell r="E1676">
            <v>0</v>
          </cell>
          <cell r="F1676">
            <v>0</v>
          </cell>
          <cell r="G1676">
            <v>0</v>
          </cell>
        </row>
        <row r="1677">
          <cell r="D1677">
            <v>0</v>
          </cell>
          <cell r="E1677">
            <v>0</v>
          </cell>
          <cell r="F1677">
            <v>0</v>
          </cell>
          <cell r="G1677">
            <v>0</v>
          </cell>
        </row>
        <row r="1678">
          <cell r="D1678">
            <v>0</v>
          </cell>
          <cell r="E1678">
            <v>0</v>
          </cell>
          <cell r="F1678">
            <v>0</v>
          </cell>
          <cell r="G1678">
            <v>0</v>
          </cell>
        </row>
        <row r="1679">
          <cell r="D1679">
            <v>0</v>
          </cell>
          <cell r="E1679">
            <v>0</v>
          </cell>
          <cell r="F1679">
            <v>0</v>
          </cell>
          <cell r="G1679">
            <v>0</v>
          </cell>
        </row>
        <row r="1680">
          <cell r="D1680">
            <v>0</v>
          </cell>
          <cell r="E1680">
            <v>0</v>
          </cell>
          <cell r="F1680">
            <v>0</v>
          </cell>
          <cell r="G1680">
            <v>0</v>
          </cell>
        </row>
        <row r="1681">
          <cell r="D1681">
            <v>0</v>
          </cell>
          <cell r="E1681">
            <v>0</v>
          </cell>
          <cell r="F1681">
            <v>0</v>
          </cell>
          <cell r="G1681">
            <v>0</v>
          </cell>
        </row>
        <row r="1682">
          <cell r="D1682">
            <v>0</v>
          </cell>
          <cell r="E1682">
            <v>0</v>
          </cell>
          <cell r="F1682">
            <v>0</v>
          </cell>
          <cell r="G1682">
            <v>0</v>
          </cell>
        </row>
        <row r="1683">
          <cell r="D1683">
            <v>0</v>
          </cell>
          <cell r="E1683">
            <v>0</v>
          </cell>
          <cell r="F1683">
            <v>0</v>
          </cell>
          <cell r="G1683">
            <v>0</v>
          </cell>
        </row>
        <row r="1684">
          <cell r="D1684">
            <v>0</v>
          </cell>
          <cell r="E1684">
            <v>0</v>
          </cell>
          <cell r="F1684">
            <v>0</v>
          </cell>
          <cell r="G1684">
            <v>0</v>
          </cell>
        </row>
        <row r="1685">
          <cell r="D1685">
            <v>0</v>
          </cell>
          <cell r="E1685">
            <v>0</v>
          </cell>
          <cell r="F1685">
            <v>0</v>
          </cell>
          <cell r="G1685">
            <v>0</v>
          </cell>
        </row>
        <row r="1686">
          <cell r="D1686">
            <v>0</v>
          </cell>
          <cell r="E1686">
            <v>0</v>
          </cell>
          <cell r="F1686">
            <v>0</v>
          </cell>
          <cell r="G1686">
            <v>0</v>
          </cell>
        </row>
        <row r="1687">
          <cell r="D1687">
            <v>0</v>
          </cell>
          <cell r="E1687">
            <v>0</v>
          </cell>
          <cell r="F1687">
            <v>0</v>
          </cell>
          <cell r="G1687">
            <v>0</v>
          </cell>
        </row>
        <row r="1688">
          <cell r="D1688">
            <v>0</v>
          </cell>
          <cell r="E1688">
            <v>0</v>
          </cell>
          <cell r="F1688">
            <v>0</v>
          </cell>
          <cell r="G1688">
            <v>0</v>
          </cell>
        </row>
        <row r="1689">
          <cell r="D1689">
            <v>0</v>
          </cell>
          <cell r="E1689">
            <v>0</v>
          </cell>
          <cell r="F1689">
            <v>0</v>
          </cell>
          <cell r="G1689">
            <v>0</v>
          </cell>
        </row>
        <row r="1690">
          <cell r="D1690">
            <v>0</v>
          </cell>
          <cell r="E1690">
            <v>0</v>
          </cell>
          <cell r="F1690">
            <v>0</v>
          </cell>
          <cell r="G1690">
            <v>0</v>
          </cell>
        </row>
        <row r="1691">
          <cell r="D1691">
            <v>0</v>
          </cell>
          <cell r="E1691">
            <v>0</v>
          </cell>
          <cell r="F1691">
            <v>0</v>
          </cell>
          <cell r="G1691">
            <v>0</v>
          </cell>
        </row>
        <row r="1692">
          <cell r="D1692">
            <v>0</v>
          </cell>
          <cell r="E1692">
            <v>0</v>
          </cell>
          <cell r="F1692">
            <v>0</v>
          </cell>
          <cell r="G1692">
            <v>0</v>
          </cell>
        </row>
        <row r="1693">
          <cell r="D1693">
            <v>0</v>
          </cell>
          <cell r="E1693">
            <v>0</v>
          </cell>
          <cell r="F1693">
            <v>0</v>
          </cell>
          <cell r="G1693">
            <v>0</v>
          </cell>
        </row>
        <row r="1694">
          <cell r="D1694">
            <v>0</v>
          </cell>
          <cell r="E1694">
            <v>0</v>
          </cell>
          <cell r="F1694">
            <v>0</v>
          </cell>
          <cell r="G1694">
            <v>0</v>
          </cell>
        </row>
        <row r="1695">
          <cell r="D1695">
            <v>0</v>
          </cell>
          <cell r="E1695">
            <v>0</v>
          </cell>
          <cell r="F1695">
            <v>0</v>
          </cell>
          <cell r="G1695">
            <v>0</v>
          </cell>
        </row>
        <row r="1696">
          <cell r="D1696">
            <v>0</v>
          </cell>
          <cell r="E1696">
            <v>0</v>
          </cell>
          <cell r="F1696">
            <v>0</v>
          </cell>
          <cell r="G1696">
            <v>0</v>
          </cell>
        </row>
        <row r="1697">
          <cell r="D1697">
            <v>0</v>
          </cell>
          <cell r="E1697">
            <v>0</v>
          </cell>
          <cell r="F1697">
            <v>0</v>
          </cell>
          <cell r="G1697">
            <v>0</v>
          </cell>
        </row>
        <row r="1698">
          <cell r="D1698">
            <v>0</v>
          </cell>
          <cell r="E1698">
            <v>0</v>
          </cell>
          <cell r="F1698">
            <v>0</v>
          </cell>
          <cell r="G1698">
            <v>0</v>
          </cell>
        </row>
        <row r="1699">
          <cell r="D1699">
            <v>0</v>
          </cell>
          <cell r="E1699">
            <v>0</v>
          </cell>
          <cell r="F1699">
            <v>0</v>
          </cell>
          <cell r="G1699">
            <v>0</v>
          </cell>
        </row>
        <row r="1700">
          <cell r="D1700">
            <v>0</v>
          </cell>
          <cell r="E1700">
            <v>0</v>
          </cell>
          <cell r="F1700">
            <v>0</v>
          </cell>
          <cell r="G1700">
            <v>0</v>
          </cell>
        </row>
        <row r="1701">
          <cell r="D1701">
            <v>0</v>
          </cell>
          <cell r="E1701">
            <v>0</v>
          </cell>
          <cell r="F1701">
            <v>0</v>
          </cell>
          <cell r="G1701">
            <v>0</v>
          </cell>
        </row>
        <row r="1702">
          <cell r="D1702">
            <v>0</v>
          </cell>
          <cell r="E1702">
            <v>0</v>
          </cell>
          <cell r="F1702">
            <v>0</v>
          </cell>
          <cell r="G1702">
            <v>0</v>
          </cell>
        </row>
        <row r="1703">
          <cell r="D1703">
            <v>0</v>
          </cell>
          <cell r="E1703">
            <v>0</v>
          </cell>
          <cell r="F1703">
            <v>0</v>
          </cell>
          <cell r="G1703">
            <v>0</v>
          </cell>
        </row>
        <row r="1704">
          <cell r="D1704">
            <v>0</v>
          </cell>
          <cell r="E1704">
            <v>0</v>
          </cell>
          <cell r="F1704">
            <v>0</v>
          </cell>
          <cell r="G1704">
            <v>0</v>
          </cell>
        </row>
        <row r="1705">
          <cell r="D1705">
            <v>0</v>
          </cell>
          <cell r="E1705">
            <v>0</v>
          </cell>
          <cell r="F1705">
            <v>0</v>
          </cell>
          <cell r="G1705">
            <v>0</v>
          </cell>
        </row>
        <row r="1706">
          <cell r="D1706">
            <v>0</v>
          </cell>
          <cell r="E1706">
            <v>0</v>
          </cell>
          <cell r="F1706">
            <v>0</v>
          </cell>
          <cell r="G1706">
            <v>0</v>
          </cell>
        </row>
        <row r="1707">
          <cell r="D1707">
            <v>0</v>
          </cell>
          <cell r="E1707">
            <v>0</v>
          </cell>
          <cell r="F1707">
            <v>0</v>
          </cell>
          <cell r="G1707">
            <v>0</v>
          </cell>
        </row>
        <row r="1708">
          <cell r="D1708">
            <v>0</v>
          </cell>
          <cell r="E1708">
            <v>0</v>
          </cell>
          <cell r="F1708">
            <v>0</v>
          </cell>
          <cell r="G1708">
            <v>0</v>
          </cell>
        </row>
        <row r="1709">
          <cell r="D1709">
            <v>0</v>
          </cell>
          <cell r="E1709">
            <v>0</v>
          </cell>
          <cell r="F1709">
            <v>0</v>
          </cell>
          <cell r="G1709">
            <v>0</v>
          </cell>
        </row>
        <row r="1710">
          <cell r="D1710">
            <v>0</v>
          </cell>
          <cell r="E1710">
            <v>0</v>
          </cell>
          <cell r="F1710">
            <v>0</v>
          </cell>
          <cell r="G1710">
            <v>0</v>
          </cell>
        </row>
        <row r="1711">
          <cell r="D1711">
            <v>0</v>
          </cell>
          <cell r="E1711">
            <v>0</v>
          </cell>
          <cell r="F1711">
            <v>0</v>
          </cell>
          <cell r="G1711">
            <v>0</v>
          </cell>
        </row>
        <row r="1712">
          <cell r="D1712">
            <v>0</v>
          </cell>
          <cell r="E1712">
            <v>0</v>
          </cell>
          <cell r="F1712">
            <v>0</v>
          </cell>
          <cell r="G1712">
            <v>0</v>
          </cell>
        </row>
        <row r="1713">
          <cell r="D1713">
            <v>0</v>
          </cell>
          <cell r="E1713">
            <v>0</v>
          </cell>
          <cell r="F1713">
            <v>0</v>
          </cell>
          <cell r="G1713">
            <v>0</v>
          </cell>
        </row>
        <row r="1714">
          <cell r="D1714">
            <v>0</v>
          </cell>
          <cell r="E1714">
            <v>0</v>
          </cell>
          <cell r="F1714">
            <v>0</v>
          </cell>
          <cell r="G1714">
            <v>0</v>
          </cell>
        </row>
        <row r="1715">
          <cell r="D1715">
            <v>0</v>
          </cell>
          <cell r="E1715">
            <v>0</v>
          </cell>
          <cell r="F1715">
            <v>0</v>
          </cell>
          <cell r="G1715">
            <v>0</v>
          </cell>
        </row>
        <row r="1716">
          <cell r="D1716">
            <v>0</v>
          </cell>
          <cell r="E1716">
            <v>0</v>
          </cell>
          <cell r="F1716">
            <v>0</v>
          </cell>
          <cell r="G1716">
            <v>0</v>
          </cell>
        </row>
        <row r="1717">
          <cell r="D1717">
            <v>0</v>
          </cell>
          <cell r="E1717">
            <v>0</v>
          </cell>
          <cell r="F1717">
            <v>0</v>
          </cell>
          <cell r="G1717">
            <v>0</v>
          </cell>
        </row>
        <row r="1718">
          <cell r="D1718">
            <v>0</v>
          </cell>
          <cell r="E1718">
            <v>0</v>
          </cell>
          <cell r="F1718">
            <v>0</v>
          </cell>
          <cell r="G1718">
            <v>0</v>
          </cell>
        </row>
        <row r="1719">
          <cell r="D1719">
            <v>0</v>
          </cell>
          <cell r="E1719">
            <v>0</v>
          </cell>
          <cell r="F1719">
            <v>0</v>
          </cell>
          <cell r="G1719">
            <v>0</v>
          </cell>
        </row>
        <row r="1720">
          <cell r="D1720">
            <v>0</v>
          </cell>
          <cell r="E1720">
            <v>0</v>
          </cell>
          <cell r="F1720">
            <v>0</v>
          </cell>
          <cell r="G1720">
            <v>0</v>
          </cell>
        </row>
        <row r="1721">
          <cell r="D1721">
            <v>0</v>
          </cell>
          <cell r="E1721">
            <v>0</v>
          </cell>
          <cell r="F1721">
            <v>0</v>
          </cell>
          <cell r="G1721">
            <v>0</v>
          </cell>
        </row>
        <row r="1722">
          <cell r="D1722">
            <v>0</v>
          </cell>
          <cell r="E1722">
            <v>0</v>
          </cell>
          <cell r="F1722">
            <v>0</v>
          </cell>
          <cell r="G1722">
            <v>0</v>
          </cell>
        </row>
        <row r="1723">
          <cell r="D1723">
            <v>0</v>
          </cell>
          <cell r="E1723">
            <v>0</v>
          </cell>
          <cell r="F1723">
            <v>0</v>
          </cell>
          <cell r="G1723">
            <v>0</v>
          </cell>
        </row>
        <row r="1724">
          <cell r="D1724">
            <v>0</v>
          </cell>
          <cell r="E1724">
            <v>0</v>
          </cell>
          <cell r="F1724">
            <v>0</v>
          </cell>
          <cell r="G1724">
            <v>0</v>
          </cell>
        </row>
        <row r="1725">
          <cell r="D1725">
            <v>0</v>
          </cell>
          <cell r="E1725">
            <v>0</v>
          </cell>
          <cell r="F1725">
            <v>0</v>
          </cell>
          <cell r="G1725">
            <v>0</v>
          </cell>
        </row>
        <row r="1726">
          <cell r="D1726">
            <v>0</v>
          </cell>
          <cell r="E1726">
            <v>0</v>
          </cell>
          <cell r="F1726">
            <v>0</v>
          </cell>
          <cell r="G1726">
            <v>0</v>
          </cell>
        </row>
        <row r="1727">
          <cell r="D1727">
            <v>0</v>
          </cell>
          <cell r="E1727">
            <v>0</v>
          </cell>
          <cell r="F1727">
            <v>0</v>
          </cell>
          <cell r="G1727">
            <v>0</v>
          </cell>
        </row>
        <row r="1728">
          <cell r="D1728">
            <v>0</v>
          </cell>
          <cell r="E1728">
            <v>0</v>
          </cell>
          <cell r="F1728">
            <v>0</v>
          </cell>
          <cell r="G1728">
            <v>0</v>
          </cell>
        </row>
        <row r="1729">
          <cell r="D1729">
            <v>0</v>
          </cell>
          <cell r="E1729">
            <v>0</v>
          </cell>
          <cell r="F1729">
            <v>0</v>
          </cell>
          <cell r="G1729">
            <v>0</v>
          </cell>
        </row>
        <row r="1730">
          <cell r="D1730">
            <v>0</v>
          </cell>
          <cell r="E1730">
            <v>0</v>
          </cell>
          <cell r="F1730">
            <v>0</v>
          </cell>
          <cell r="G1730">
            <v>0</v>
          </cell>
        </row>
        <row r="1731">
          <cell r="D1731">
            <v>0</v>
          </cell>
          <cell r="E1731">
            <v>0</v>
          </cell>
          <cell r="F1731">
            <v>0</v>
          </cell>
          <cell r="G1731">
            <v>0</v>
          </cell>
        </row>
        <row r="1732">
          <cell r="D1732">
            <v>0</v>
          </cell>
          <cell r="E1732">
            <v>0</v>
          </cell>
          <cell r="F1732">
            <v>0</v>
          </cell>
          <cell r="G1732">
            <v>0</v>
          </cell>
        </row>
        <row r="1733">
          <cell r="D1733">
            <v>0</v>
          </cell>
          <cell r="E1733">
            <v>0</v>
          </cell>
          <cell r="F1733">
            <v>0</v>
          </cell>
          <cell r="G1733">
            <v>0</v>
          </cell>
        </row>
        <row r="1734">
          <cell r="D1734">
            <v>0</v>
          </cell>
          <cell r="E1734">
            <v>0</v>
          </cell>
          <cell r="F1734">
            <v>0</v>
          </cell>
          <cell r="G1734">
            <v>0</v>
          </cell>
        </row>
        <row r="1735">
          <cell r="D1735">
            <v>0</v>
          </cell>
          <cell r="E1735">
            <v>0</v>
          </cell>
          <cell r="F1735">
            <v>0</v>
          </cell>
          <cell r="G1735">
            <v>0</v>
          </cell>
        </row>
        <row r="1736">
          <cell r="D1736">
            <v>0</v>
          </cell>
          <cell r="E1736">
            <v>0</v>
          </cell>
          <cell r="F1736">
            <v>0</v>
          </cell>
          <cell r="G1736">
            <v>0</v>
          </cell>
        </row>
        <row r="1737">
          <cell r="D1737">
            <v>0</v>
          </cell>
          <cell r="E1737">
            <v>0</v>
          </cell>
          <cell r="F1737">
            <v>0</v>
          </cell>
          <cell r="G1737">
            <v>0</v>
          </cell>
        </row>
        <row r="1738">
          <cell r="D1738">
            <v>0</v>
          </cell>
          <cell r="E1738">
            <v>0</v>
          </cell>
          <cell r="F1738">
            <v>0</v>
          </cell>
          <cell r="G1738">
            <v>0</v>
          </cell>
        </row>
        <row r="1739">
          <cell r="D1739">
            <v>0</v>
          </cell>
          <cell r="E1739">
            <v>0</v>
          </cell>
          <cell r="F1739">
            <v>0</v>
          </cell>
          <cell r="G1739">
            <v>0</v>
          </cell>
        </row>
        <row r="1740">
          <cell r="D1740">
            <v>0</v>
          </cell>
          <cell r="E1740">
            <v>0</v>
          </cell>
          <cell r="F1740">
            <v>0</v>
          </cell>
          <cell r="G1740">
            <v>0</v>
          </cell>
        </row>
        <row r="1741">
          <cell r="D1741">
            <v>0</v>
          </cell>
          <cell r="E1741">
            <v>0</v>
          </cell>
          <cell r="F1741">
            <v>0</v>
          </cell>
          <cell r="G1741">
            <v>0</v>
          </cell>
        </row>
        <row r="1742">
          <cell r="D1742">
            <v>0</v>
          </cell>
          <cell r="E1742">
            <v>0</v>
          </cell>
          <cell r="F1742">
            <v>0</v>
          </cell>
          <cell r="G1742">
            <v>0</v>
          </cell>
        </row>
        <row r="1743">
          <cell r="D1743">
            <v>0</v>
          </cell>
          <cell r="E1743">
            <v>0</v>
          </cell>
          <cell r="F1743">
            <v>0</v>
          </cell>
          <cell r="G1743">
            <v>0</v>
          </cell>
        </row>
        <row r="1744">
          <cell r="D1744">
            <v>0</v>
          </cell>
          <cell r="E1744">
            <v>0</v>
          </cell>
          <cell r="F1744">
            <v>0</v>
          </cell>
          <cell r="G1744">
            <v>0</v>
          </cell>
        </row>
        <row r="1745">
          <cell r="D1745">
            <v>0</v>
          </cell>
          <cell r="E1745">
            <v>0</v>
          </cell>
          <cell r="F1745">
            <v>0</v>
          </cell>
          <cell r="G1745">
            <v>0</v>
          </cell>
        </row>
        <row r="1746">
          <cell r="D1746">
            <v>0</v>
          </cell>
          <cell r="E1746">
            <v>0</v>
          </cell>
          <cell r="F1746">
            <v>0</v>
          </cell>
          <cell r="G1746">
            <v>0</v>
          </cell>
        </row>
        <row r="1747">
          <cell r="D1747">
            <v>0</v>
          </cell>
          <cell r="E1747">
            <v>0</v>
          </cell>
          <cell r="F1747">
            <v>0</v>
          </cell>
          <cell r="G1747">
            <v>0</v>
          </cell>
        </row>
        <row r="1748">
          <cell r="D1748">
            <v>0</v>
          </cell>
          <cell r="E1748">
            <v>0</v>
          </cell>
          <cell r="F1748">
            <v>0</v>
          </cell>
          <cell r="G1748">
            <v>0</v>
          </cell>
        </row>
        <row r="1749">
          <cell r="D1749">
            <v>0</v>
          </cell>
          <cell r="E1749">
            <v>0</v>
          </cell>
          <cell r="F1749">
            <v>0</v>
          </cell>
          <cell r="G1749">
            <v>0</v>
          </cell>
        </row>
        <row r="1750">
          <cell r="D1750">
            <v>0</v>
          </cell>
          <cell r="E1750">
            <v>0</v>
          </cell>
          <cell r="F1750">
            <v>0</v>
          </cell>
          <cell r="G1750">
            <v>0</v>
          </cell>
        </row>
        <row r="1751">
          <cell r="D1751">
            <v>0</v>
          </cell>
          <cell r="E1751">
            <v>0</v>
          </cell>
          <cell r="F1751">
            <v>0</v>
          </cell>
          <cell r="G1751">
            <v>0</v>
          </cell>
        </row>
        <row r="1752">
          <cell r="D1752">
            <v>0</v>
          </cell>
          <cell r="E1752">
            <v>0</v>
          </cell>
          <cell r="F1752">
            <v>0</v>
          </cell>
          <cell r="G1752">
            <v>0</v>
          </cell>
        </row>
        <row r="1753">
          <cell r="D1753">
            <v>0</v>
          </cell>
          <cell r="E1753">
            <v>0</v>
          </cell>
          <cell r="F1753">
            <v>0</v>
          </cell>
          <cell r="G1753">
            <v>0</v>
          </cell>
        </row>
        <row r="1754">
          <cell r="D1754">
            <v>0</v>
          </cell>
          <cell r="E1754">
            <v>0</v>
          </cell>
          <cell r="F1754">
            <v>0</v>
          </cell>
          <cell r="G1754">
            <v>0</v>
          </cell>
        </row>
        <row r="1755">
          <cell r="D1755">
            <v>0</v>
          </cell>
          <cell r="E1755">
            <v>0</v>
          </cell>
          <cell r="F1755">
            <v>0</v>
          </cell>
          <cell r="G1755">
            <v>0</v>
          </cell>
        </row>
        <row r="1756">
          <cell r="D1756">
            <v>0</v>
          </cell>
          <cell r="E1756">
            <v>0</v>
          </cell>
          <cell r="F1756">
            <v>0</v>
          </cell>
          <cell r="G1756">
            <v>0</v>
          </cell>
        </row>
        <row r="1757">
          <cell r="D1757">
            <v>0</v>
          </cell>
          <cell r="E1757">
            <v>0</v>
          </cell>
          <cell r="F1757">
            <v>0</v>
          </cell>
          <cell r="G1757">
            <v>0</v>
          </cell>
        </row>
        <row r="1758">
          <cell r="D1758">
            <v>0</v>
          </cell>
          <cell r="E1758">
            <v>0</v>
          </cell>
          <cell r="F1758">
            <v>0</v>
          </cell>
          <cell r="G1758">
            <v>0</v>
          </cell>
        </row>
        <row r="1759">
          <cell r="D1759">
            <v>0</v>
          </cell>
          <cell r="E1759">
            <v>0</v>
          </cell>
          <cell r="F1759">
            <v>0</v>
          </cell>
          <cell r="G1759">
            <v>0</v>
          </cell>
        </row>
        <row r="1760">
          <cell r="D1760">
            <v>0</v>
          </cell>
          <cell r="E1760">
            <v>0</v>
          </cell>
          <cell r="F1760">
            <v>0</v>
          </cell>
          <cell r="G1760">
            <v>0</v>
          </cell>
        </row>
        <row r="1761">
          <cell r="D1761">
            <v>0</v>
          </cell>
          <cell r="E1761">
            <v>0</v>
          </cell>
          <cell r="F1761">
            <v>0</v>
          </cell>
          <cell r="G1761">
            <v>0</v>
          </cell>
        </row>
        <row r="1762">
          <cell r="D1762">
            <v>0</v>
          </cell>
          <cell r="E1762">
            <v>0</v>
          </cell>
          <cell r="F1762">
            <v>0</v>
          </cell>
          <cell r="G1762">
            <v>0</v>
          </cell>
        </row>
        <row r="1763">
          <cell r="D1763">
            <v>0</v>
          </cell>
          <cell r="E1763">
            <v>0</v>
          </cell>
          <cell r="F1763">
            <v>0</v>
          </cell>
          <cell r="G1763">
            <v>0</v>
          </cell>
        </row>
        <row r="1764">
          <cell r="D1764">
            <v>0</v>
          </cell>
          <cell r="E1764">
            <v>0</v>
          </cell>
          <cell r="F1764">
            <v>0</v>
          </cell>
          <cell r="G1764">
            <v>0</v>
          </cell>
        </row>
        <row r="1765">
          <cell r="D1765">
            <v>0</v>
          </cell>
          <cell r="E1765">
            <v>0</v>
          </cell>
          <cell r="F1765">
            <v>0</v>
          </cell>
          <cell r="G1765">
            <v>0</v>
          </cell>
        </row>
        <row r="1766">
          <cell r="D1766">
            <v>0</v>
          </cell>
          <cell r="E1766">
            <v>0</v>
          </cell>
          <cell r="F1766">
            <v>0</v>
          </cell>
          <cell r="G1766">
            <v>0</v>
          </cell>
        </row>
        <row r="1767">
          <cell r="D1767">
            <v>0</v>
          </cell>
          <cell r="E1767">
            <v>0</v>
          </cell>
          <cell r="F1767">
            <v>0</v>
          </cell>
          <cell r="G1767">
            <v>0</v>
          </cell>
        </row>
        <row r="1768">
          <cell r="D1768">
            <v>0</v>
          </cell>
          <cell r="E1768">
            <v>0</v>
          </cell>
          <cell r="F1768">
            <v>0</v>
          </cell>
          <cell r="G1768">
            <v>0</v>
          </cell>
        </row>
        <row r="1769">
          <cell r="D1769">
            <v>0</v>
          </cell>
          <cell r="E1769">
            <v>0</v>
          </cell>
          <cell r="F1769">
            <v>0</v>
          </cell>
          <cell r="G1769">
            <v>0</v>
          </cell>
        </row>
        <row r="1770">
          <cell r="D1770">
            <v>0</v>
          </cell>
          <cell r="E1770">
            <v>0</v>
          </cell>
          <cell r="F1770">
            <v>0</v>
          </cell>
          <cell r="G1770">
            <v>0</v>
          </cell>
        </row>
        <row r="1771">
          <cell r="D1771">
            <v>0</v>
          </cell>
          <cell r="E1771">
            <v>0</v>
          </cell>
          <cell r="F1771">
            <v>0</v>
          </cell>
          <cell r="G1771">
            <v>0</v>
          </cell>
        </row>
        <row r="1772">
          <cell r="D1772">
            <v>0</v>
          </cell>
          <cell r="E1772">
            <v>0</v>
          </cell>
          <cell r="F1772">
            <v>0</v>
          </cell>
          <cell r="G1772">
            <v>0</v>
          </cell>
        </row>
        <row r="1773">
          <cell r="D1773">
            <v>0</v>
          </cell>
          <cell r="E1773">
            <v>0</v>
          </cell>
          <cell r="F1773">
            <v>0</v>
          </cell>
          <cell r="G1773">
            <v>0</v>
          </cell>
        </row>
        <row r="1774">
          <cell r="D1774">
            <v>0</v>
          </cell>
          <cell r="E1774">
            <v>0</v>
          </cell>
          <cell r="F1774">
            <v>0</v>
          </cell>
          <cell r="G1774">
            <v>0</v>
          </cell>
        </row>
        <row r="1775">
          <cell r="D1775">
            <v>0</v>
          </cell>
          <cell r="E1775">
            <v>0</v>
          </cell>
          <cell r="F1775">
            <v>0</v>
          </cell>
          <cell r="G1775">
            <v>0</v>
          </cell>
        </row>
        <row r="1776">
          <cell r="D1776">
            <v>0</v>
          </cell>
          <cell r="E1776">
            <v>0</v>
          </cell>
          <cell r="F1776">
            <v>0</v>
          </cell>
          <cell r="G1776">
            <v>0</v>
          </cell>
        </row>
        <row r="1777">
          <cell r="D1777">
            <v>0</v>
          </cell>
          <cell r="E1777">
            <v>0</v>
          </cell>
          <cell r="F1777">
            <v>0</v>
          </cell>
          <cell r="G1777">
            <v>0</v>
          </cell>
        </row>
        <row r="1778">
          <cell r="D1778">
            <v>0</v>
          </cell>
          <cell r="E1778">
            <v>0</v>
          </cell>
          <cell r="F1778">
            <v>0</v>
          </cell>
          <cell r="G1778">
            <v>0</v>
          </cell>
        </row>
        <row r="1779">
          <cell r="D1779">
            <v>0</v>
          </cell>
          <cell r="E1779">
            <v>0</v>
          </cell>
          <cell r="F1779">
            <v>0</v>
          </cell>
          <cell r="G1779">
            <v>0</v>
          </cell>
        </row>
        <row r="1780">
          <cell r="D1780">
            <v>0</v>
          </cell>
          <cell r="E1780">
            <v>0</v>
          </cell>
          <cell r="F1780">
            <v>0</v>
          </cell>
          <cell r="G1780">
            <v>0</v>
          </cell>
        </row>
        <row r="1781">
          <cell r="D1781">
            <v>0</v>
          </cell>
          <cell r="E1781">
            <v>0</v>
          </cell>
          <cell r="F1781">
            <v>0</v>
          </cell>
          <cell r="G1781">
            <v>0</v>
          </cell>
        </row>
        <row r="1782">
          <cell r="D1782">
            <v>0</v>
          </cell>
          <cell r="E1782">
            <v>0</v>
          </cell>
          <cell r="F1782">
            <v>0</v>
          </cell>
          <cell r="G1782">
            <v>0</v>
          </cell>
        </row>
        <row r="1783">
          <cell r="D1783">
            <v>0</v>
          </cell>
          <cell r="E1783">
            <v>0</v>
          </cell>
          <cell r="F1783">
            <v>0</v>
          </cell>
          <cell r="G1783">
            <v>0</v>
          </cell>
        </row>
        <row r="1784">
          <cell r="D1784">
            <v>0</v>
          </cell>
          <cell r="E1784">
            <v>0</v>
          </cell>
          <cell r="F1784">
            <v>0</v>
          </cell>
          <cell r="G1784">
            <v>0</v>
          </cell>
        </row>
        <row r="1785">
          <cell r="D1785">
            <v>0</v>
          </cell>
          <cell r="E1785">
            <v>0</v>
          </cell>
          <cell r="F1785">
            <v>0</v>
          </cell>
          <cell r="G1785">
            <v>0</v>
          </cell>
        </row>
        <row r="1786">
          <cell r="D1786">
            <v>0</v>
          </cell>
          <cell r="E1786">
            <v>0</v>
          </cell>
          <cell r="F1786">
            <v>0</v>
          </cell>
          <cell r="G1786">
            <v>0</v>
          </cell>
        </row>
        <row r="1787">
          <cell r="D1787">
            <v>0</v>
          </cell>
          <cell r="E1787">
            <v>0</v>
          </cell>
          <cell r="F1787">
            <v>0</v>
          </cell>
          <cell r="G1787">
            <v>0</v>
          </cell>
        </row>
        <row r="1788">
          <cell r="D1788">
            <v>0</v>
          </cell>
          <cell r="E1788">
            <v>0</v>
          </cell>
          <cell r="F1788">
            <v>0</v>
          </cell>
          <cell r="G1788">
            <v>0</v>
          </cell>
        </row>
        <row r="1789">
          <cell r="D1789">
            <v>0</v>
          </cell>
          <cell r="E1789">
            <v>0</v>
          </cell>
          <cell r="F1789">
            <v>0</v>
          </cell>
          <cell r="G1789">
            <v>0</v>
          </cell>
        </row>
        <row r="1790">
          <cell r="D1790">
            <v>0</v>
          </cell>
          <cell r="E1790">
            <v>0</v>
          </cell>
          <cell r="F1790">
            <v>0</v>
          </cell>
          <cell r="G1790">
            <v>0</v>
          </cell>
        </row>
        <row r="1791">
          <cell r="D1791">
            <v>0</v>
          </cell>
          <cell r="E1791">
            <v>0</v>
          </cell>
          <cell r="F1791">
            <v>0</v>
          </cell>
          <cell r="G1791">
            <v>0</v>
          </cell>
        </row>
        <row r="1792">
          <cell r="D1792">
            <v>0</v>
          </cell>
          <cell r="E1792">
            <v>0</v>
          </cell>
          <cell r="F1792">
            <v>0</v>
          </cell>
          <cell r="G1792">
            <v>0</v>
          </cell>
        </row>
        <row r="1793">
          <cell r="D1793">
            <v>0</v>
          </cell>
          <cell r="E1793">
            <v>0</v>
          </cell>
          <cell r="F1793">
            <v>0</v>
          </cell>
          <cell r="G1793">
            <v>0</v>
          </cell>
        </row>
        <row r="1794">
          <cell r="D1794">
            <v>0</v>
          </cell>
          <cell r="E1794">
            <v>0</v>
          </cell>
          <cell r="F1794">
            <v>0</v>
          </cell>
          <cell r="G1794">
            <v>0</v>
          </cell>
        </row>
        <row r="1795">
          <cell r="D1795">
            <v>0</v>
          </cell>
          <cell r="E1795">
            <v>0</v>
          </cell>
          <cell r="F1795">
            <v>0</v>
          </cell>
          <cell r="G1795">
            <v>0</v>
          </cell>
        </row>
        <row r="1796">
          <cell r="D1796">
            <v>0</v>
          </cell>
          <cell r="E1796">
            <v>0</v>
          </cell>
          <cell r="F1796">
            <v>0</v>
          </cell>
          <cell r="G1796">
            <v>0</v>
          </cell>
        </row>
        <row r="1797">
          <cell r="D1797">
            <v>0</v>
          </cell>
          <cell r="E1797">
            <v>0</v>
          </cell>
          <cell r="F1797">
            <v>0</v>
          </cell>
          <cell r="G1797">
            <v>0</v>
          </cell>
        </row>
        <row r="1798">
          <cell r="D1798">
            <v>0</v>
          </cell>
          <cell r="E1798">
            <v>0</v>
          </cell>
          <cell r="F1798">
            <v>0</v>
          </cell>
          <cell r="G1798">
            <v>0</v>
          </cell>
        </row>
        <row r="1799">
          <cell r="D1799">
            <v>0</v>
          </cell>
          <cell r="E1799">
            <v>0</v>
          </cell>
          <cell r="F1799">
            <v>0</v>
          </cell>
          <cell r="G1799">
            <v>0</v>
          </cell>
        </row>
        <row r="1800">
          <cell r="D1800">
            <v>0</v>
          </cell>
          <cell r="E1800">
            <v>0</v>
          </cell>
          <cell r="F1800">
            <v>0</v>
          </cell>
          <cell r="G1800">
            <v>0</v>
          </cell>
        </row>
        <row r="1801">
          <cell r="D1801">
            <v>0</v>
          </cell>
          <cell r="E1801">
            <v>0</v>
          </cell>
          <cell r="F1801">
            <v>0</v>
          </cell>
          <cell r="G1801">
            <v>0</v>
          </cell>
        </row>
        <row r="1802">
          <cell r="D1802">
            <v>0</v>
          </cell>
          <cell r="E1802">
            <v>0</v>
          </cell>
          <cell r="F1802">
            <v>0</v>
          </cell>
          <cell r="G1802">
            <v>0</v>
          </cell>
        </row>
        <row r="1803">
          <cell r="D1803">
            <v>0</v>
          </cell>
          <cell r="E1803">
            <v>0</v>
          </cell>
          <cell r="F1803">
            <v>0</v>
          </cell>
          <cell r="G1803">
            <v>0</v>
          </cell>
        </row>
        <row r="1804">
          <cell r="D1804">
            <v>0</v>
          </cell>
          <cell r="E1804">
            <v>0</v>
          </cell>
          <cell r="F1804">
            <v>0</v>
          </cell>
          <cell r="G1804">
            <v>0</v>
          </cell>
        </row>
        <row r="1805">
          <cell r="D1805">
            <v>0</v>
          </cell>
          <cell r="E1805">
            <v>0</v>
          </cell>
          <cell r="F1805">
            <v>0</v>
          </cell>
          <cell r="G1805">
            <v>0</v>
          </cell>
        </row>
        <row r="1806">
          <cell r="D1806">
            <v>0</v>
          </cell>
          <cell r="E1806">
            <v>0</v>
          </cell>
          <cell r="F1806">
            <v>0</v>
          </cell>
          <cell r="G1806">
            <v>0</v>
          </cell>
        </row>
        <row r="1807">
          <cell r="D1807">
            <v>0</v>
          </cell>
          <cell r="E1807">
            <v>0</v>
          </cell>
          <cell r="F1807">
            <v>0</v>
          </cell>
          <cell r="G1807">
            <v>0</v>
          </cell>
        </row>
        <row r="1808">
          <cell r="D1808">
            <v>0</v>
          </cell>
          <cell r="E1808">
            <v>0</v>
          </cell>
          <cell r="F1808">
            <v>0</v>
          </cell>
          <cell r="G1808">
            <v>0</v>
          </cell>
        </row>
        <row r="1809">
          <cell r="D1809">
            <v>0</v>
          </cell>
          <cell r="E1809">
            <v>0</v>
          </cell>
          <cell r="F1809">
            <v>0</v>
          </cell>
          <cell r="G1809">
            <v>0</v>
          </cell>
        </row>
        <row r="1810">
          <cell r="D1810">
            <v>0</v>
          </cell>
          <cell r="E1810">
            <v>0</v>
          </cell>
          <cell r="F1810">
            <v>0</v>
          </cell>
          <cell r="G1810">
            <v>0</v>
          </cell>
        </row>
        <row r="1811">
          <cell r="D1811">
            <v>0</v>
          </cell>
          <cell r="E1811">
            <v>0</v>
          </cell>
          <cell r="F1811">
            <v>0</v>
          </cell>
          <cell r="G1811">
            <v>0</v>
          </cell>
        </row>
        <row r="1812">
          <cell r="D1812">
            <v>0</v>
          </cell>
          <cell r="E1812">
            <v>0</v>
          </cell>
          <cell r="F1812">
            <v>0</v>
          </cell>
          <cell r="G1812">
            <v>0</v>
          </cell>
        </row>
        <row r="1813">
          <cell r="D1813">
            <v>0</v>
          </cell>
          <cell r="E1813">
            <v>0</v>
          </cell>
          <cell r="F1813">
            <v>0</v>
          </cell>
          <cell r="G1813">
            <v>0</v>
          </cell>
        </row>
        <row r="1814">
          <cell r="D1814">
            <v>0</v>
          </cell>
          <cell r="E1814">
            <v>0</v>
          </cell>
          <cell r="F1814">
            <v>0</v>
          </cell>
          <cell r="G1814">
            <v>0</v>
          </cell>
        </row>
        <row r="1815">
          <cell r="D1815">
            <v>0</v>
          </cell>
          <cell r="E1815">
            <v>0</v>
          </cell>
          <cell r="F1815">
            <v>0</v>
          </cell>
          <cell r="G1815">
            <v>0</v>
          </cell>
        </row>
        <row r="1816">
          <cell r="D1816">
            <v>0</v>
          </cell>
          <cell r="E1816">
            <v>0</v>
          </cell>
          <cell r="F1816">
            <v>0</v>
          </cell>
          <cell r="G1816">
            <v>0</v>
          </cell>
        </row>
        <row r="1817">
          <cell r="D1817">
            <v>0</v>
          </cell>
          <cell r="E1817">
            <v>0</v>
          </cell>
          <cell r="F1817">
            <v>0</v>
          </cell>
          <cell r="G1817">
            <v>0</v>
          </cell>
        </row>
        <row r="1818">
          <cell r="D1818">
            <v>0</v>
          </cell>
          <cell r="E1818">
            <v>0</v>
          </cell>
          <cell r="F1818">
            <v>0</v>
          </cell>
          <cell r="G1818">
            <v>0</v>
          </cell>
        </row>
        <row r="1819">
          <cell r="D1819">
            <v>0</v>
          </cell>
          <cell r="E1819">
            <v>0</v>
          </cell>
          <cell r="F1819">
            <v>0</v>
          </cell>
          <cell r="G1819">
            <v>0</v>
          </cell>
        </row>
        <row r="1820">
          <cell r="D1820">
            <v>0</v>
          </cell>
          <cell r="E1820">
            <v>0</v>
          </cell>
          <cell r="F1820">
            <v>0</v>
          </cell>
          <cell r="G1820">
            <v>0</v>
          </cell>
        </row>
        <row r="1821">
          <cell r="D1821">
            <v>0</v>
          </cell>
          <cell r="E1821">
            <v>0</v>
          </cell>
          <cell r="F1821">
            <v>0</v>
          </cell>
          <cell r="G1821">
            <v>0</v>
          </cell>
        </row>
        <row r="1822">
          <cell r="D1822">
            <v>0</v>
          </cell>
          <cell r="E1822">
            <v>0</v>
          </cell>
          <cell r="F1822">
            <v>0</v>
          </cell>
          <cell r="G1822">
            <v>0</v>
          </cell>
        </row>
        <row r="1823">
          <cell r="D1823">
            <v>0</v>
          </cell>
          <cell r="E1823">
            <v>0</v>
          </cell>
          <cell r="F1823">
            <v>0</v>
          </cell>
          <cell r="G1823">
            <v>0</v>
          </cell>
        </row>
        <row r="1824">
          <cell r="D1824">
            <v>0</v>
          </cell>
          <cell r="E1824">
            <v>0</v>
          </cell>
          <cell r="F1824">
            <v>0</v>
          </cell>
          <cell r="G1824">
            <v>0</v>
          </cell>
        </row>
        <row r="1825">
          <cell r="D1825">
            <v>0</v>
          </cell>
          <cell r="E1825">
            <v>0</v>
          </cell>
          <cell r="F1825">
            <v>0</v>
          </cell>
          <cell r="G1825">
            <v>0</v>
          </cell>
        </row>
        <row r="1826">
          <cell r="D1826">
            <v>0</v>
          </cell>
          <cell r="E1826">
            <v>0</v>
          </cell>
          <cell r="F1826">
            <v>0</v>
          </cell>
          <cell r="G1826">
            <v>0</v>
          </cell>
        </row>
        <row r="1827">
          <cell r="D1827">
            <v>0</v>
          </cell>
          <cell r="E1827">
            <v>0</v>
          </cell>
          <cell r="F1827">
            <v>0</v>
          </cell>
          <cell r="G1827">
            <v>0</v>
          </cell>
        </row>
        <row r="1828">
          <cell r="D1828">
            <v>0</v>
          </cell>
          <cell r="E1828">
            <v>0</v>
          </cell>
          <cell r="F1828">
            <v>0</v>
          </cell>
          <cell r="G1828">
            <v>0</v>
          </cell>
        </row>
        <row r="1829">
          <cell r="D1829">
            <v>0</v>
          </cell>
          <cell r="E1829">
            <v>0</v>
          </cell>
          <cell r="F1829">
            <v>0</v>
          </cell>
          <cell r="G1829">
            <v>0</v>
          </cell>
        </row>
        <row r="1830">
          <cell r="D1830">
            <v>0</v>
          </cell>
          <cell r="E1830">
            <v>0</v>
          </cell>
          <cell r="F1830">
            <v>0</v>
          </cell>
          <cell r="G1830">
            <v>0</v>
          </cell>
        </row>
        <row r="1831">
          <cell r="D1831">
            <v>0</v>
          </cell>
          <cell r="E1831">
            <v>0</v>
          </cell>
          <cell r="F1831">
            <v>0</v>
          </cell>
          <cell r="G1831">
            <v>0</v>
          </cell>
        </row>
        <row r="1832">
          <cell r="D1832">
            <v>0</v>
          </cell>
          <cell r="E1832">
            <v>0</v>
          </cell>
          <cell r="F1832">
            <v>0</v>
          </cell>
          <cell r="G1832">
            <v>0</v>
          </cell>
        </row>
        <row r="1833">
          <cell r="D1833">
            <v>0</v>
          </cell>
          <cell r="E1833">
            <v>0</v>
          </cell>
          <cell r="F1833">
            <v>0</v>
          </cell>
          <cell r="G1833">
            <v>0</v>
          </cell>
        </row>
        <row r="1834">
          <cell r="D1834">
            <v>0</v>
          </cell>
          <cell r="E1834">
            <v>0</v>
          </cell>
          <cell r="F1834">
            <v>0</v>
          </cell>
          <cell r="G1834">
            <v>0</v>
          </cell>
        </row>
        <row r="1835">
          <cell r="D1835">
            <v>0</v>
          </cell>
          <cell r="E1835">
            <v>0</v>
          </cell>
          <cell r="F1835">
            <v>0</v>
          </cell>
          <cell r="G1835">
            <v>0</v>
          </cell>
        </row>
        <row r="1836">
          <cell r="D1836">
            <v>0</v>
          </cell>
          <cell r="E1836">
            <v>0</v>
          </cell>
          <cell r="F1836">
            <v>0</v>
          </cell>
          <cell r="G1836">
            <v>0</v>
          </cell>
        </row>
        <row r="1837">
          <cell r="D1837">
            <v>0</v>
          </cell>
          <cell r="E1837">
            <v>0</v>
          </cell>
          <cell r="F1837">
            <v>0</v>
          </cell>
          <cell r="G1837">
            <v>0</v>
          </cell>
        </row>
        <row r="1838">
          <cell r="D1838">
            <v>0</v>
          </cell>
          <cell r="E1838">
            <v>0</v>
          </cell>
          <cell r="F1838">
            <v>0</v>
          </cell>
          <cell r="G1838">
            <v>0</v>
          </cell>
        </row>
        <row r="1839">
          <cell r="D1839">
            <v>0</v>
          </cell>
          <cell r="E1839">
            <v>0</v>
          </cell>
          <cell r="F1839">
            <v>0</v>
          </cell>
          <cell r="G1839">
            <v>0</v>
          </cell>
        </row>
        <row r="1840">
          <cell r="D1840">
            <v>0</v>
          </cell>
          <cell r="E1840">
            <v>0</v>
          </cell>
          <cell r="F1840">
            <v>0</v>
          </cell>
          <cell r="G1840">
            <v>0</v>
          </cell>
        </row>
        <row r="1841">
          <cell r="D1841">
            <v>0</v>
          </cell>
          <cell r="E1841">
            <v>0</v>
          </cell>
          <cell r="F1841">
            <v>0</v>
          </cell>
          <cell r="G1841">
            <v>0</v>
          </cell>
        </row>
        <row r="1842">
          <cell r="D1842">
            <v>0</v>
          </cell>
          <cell r="E1842">
            <v>0</v>
          </cell>
          <cell r="F1842">
            <v>0</v>
          </cell>
          <cell r="G1842">
            <v>0</v>
          </cell>
        </row>
        <row r="1843">
          <cell r="D1843">
            <v>0</v>
          </cell>
          <cell r="E1843">
            <v>0</v>
          </cell>
          <cell r="F1843">
            <v>0</v>
          </cell>
          <cell r="G1843">
            <v>0</v>
          </cell>
        </row>
        <row r="1844">
          <cell r="D1844">
            <v>0</v>
          </cell>
          <cell r="E1844">
            <v>0</v>
          </cell>
          <cell r="F1844">
            <v>0</v>
          </cell>
          <cell r="G1844">
            <v>0</v>
          </cell>
        </row>
        <row r="1845">
          <cell r="D1845">
            <v>0</v>
          </cell>
          <cell r="E1845">
            <v>0</v>
          </cell>
          <cell r="F1845">
            <v>0</v>
          </cell>
          <cell r="G1845">
            <v>0</v>
          </cell>
        </row>
        <row r="1846">
          <cell r="D1846">
            <v>0</v>
          </cell>
          <cell r="E1846">
            <v>0</v>
          </cell>
          <cell r="F1846">
            <v>0</v>
          </cell>
          <cell r="G1846">
            <v>0</v>
          </cell>
        </row>
        <row r="1847">
          <cell r="D1847">
            <v>0</v>
          </cell>
          <cell r="E1847">
            <v>0</v>
          </cell>
          <cell r="F1847">
            <v>0</v>
          </cell>
          <cell r="G1847">
            <v>0</v>
          </cell>
        </row>
        <row r="1848">
          <cell r="D1848">
            <v>0</v>
          </cell>
          <cell r="E1848">
            <v>0</v>
          </cell>
          <cell r="F1848">
            <v>0</v>
          </cell>
          <cell r="G1848">
            <v>0</v>
          </cell>
        </row>
        <row r="1849">
          <cell r="D1849">
            <v>0</v>
          </cell>
          <cell r="E1849">
            <v>0</v>
          </cell>
          <cell r="F1849">
            <v>0</v>
          </cell>
          <cell r="G1849">
            <v>0</v>
          </cell>
        </row>
        <row r="1850">
          <cell r="D1850">
            <v>0</v>
          </cell>
          <cell r="E1850">
            <v>0</v>
          </cell>
          <cell r="F1850">
            <v>0</v>
          </cell>
          <cell r="G1850">
            <v>0</v>
          </cell>
        </row>
        <row r="1851">
          <cell r="D1851">
            <v>0</v>
          </cell>
          <cell r="E1851">
            <v>0</v>
          </cell>
          <cell r="F1851">
            <v>0</v>
          </cell>
          <cell r="G1851">
            <v>0</v>
          </cell>
        </row>
        <row r="1852">
          <cell r="D1852">
            <v>0</v>
          </cell>
          <cell r="E1852">
            <v>0</v>
          </cell>
          <cell r="F1852">
            <v>0</v>
          </cell>
          <cell r="G1852">
            <v>0</v>
          </cell>
        </row>
        <row r="1853">
          <cell r="D1853">
            <v>0</v>
          </cell>
          <cell r="E1853">
            <v>0</v>
          </cell>
          <cell r="F1853">
            <v>0</v>
          </cell>
          <cell r="G1853">
            <v>0</v>
          </cell>
        </row>
        <row r="1854">
          <cell r="D1854">
            <v>0</v>
          </cell>
          <cell r="E1854">
            <v>0</v>
          </cell>
          <cell r="F1854">
            <v>0</v>
          </cell>
          <cell r="G1854">
            <v>0</v>
          </cell>
        </row>
        <row r="1855">
          <cell r="D1855">
            <v>0</v>
          </cell>
          <cell r="E1855">
            <v>0</v>
          </cell>
          <cell r="F1855">
            <v>0</v>
          </cell>
          <cell r="G1855">
            <v>0</v>
          </cell>
        </row>
        <row r="1856">
          <cell r="D1856">
            <v>0</v>
          </cell>
          <cell r="E1856">
            <v>0</v>
          </cell>
          <cell r="F1856">
            <v>0</v>
          </cell>
          <cell r="G1856">
            <v>0</v>
          </cell>
        </row>
        <row r="1857">
          <cell r="D1857">
            <v>0</v>
          </cell>
          <cell r="E1857">
            <v>0</v>
          </cell>
          <cell r="F1857">
            <v>0</v>
          </cell>
          <cell r="G1857">
            <v>0</v>
          </cell>
        </row>
        <row r="1858">
          <cell r="D1858">
            <v>0</v>
          </cell>
          <cell r="E1858">
            <v>0</v>
          </cell>
          <cell r="F1858">
            <v>0</v>
          </cell>
          <cell r="G1858">
            <v>0</v>
          </cell>
        </row>
        <row r="1859">
          <cell r="D1859">
            <v>0</v>
          </cell>
          <cell r="E1859">
            <v>0</v>
          </cell>
          <cell r="F1859">
            <v>0</v>
          </cell>
          <cell r="G1859">
            <v>0</v>
          </cell>
        </row>
        <row r="1860">
          <cell r="D1860">
            <v>0</v>
          </cell>
          <cell r="E1860">
            <v>0</v>
          </cell>
          <cell r="F1860">
            <v>0</v>
          </cell>
          <cell r="G1860">
            <v>0</v>
          </cell>
        </row>
        <row r="1861">
          <cell r="D1861">
            <v>0</v>
          </cell>
          <cell r="E1861">
            <v>0</v>
          </cell>
          <cell r="F1861">
            <v>0</v>
          </cell>
          <cell r="G1861">
            <v>0</v>
          </cell>
        </row>
        <row r="1862">
          <cell r="D1862">
            <v>0</v>
          </cell>
          <cell r="E1862">
            <v>0</v>
          </cell>
          <cell r="F1862">
            <v>0</v>
          </cell>
          <cell r="G1862">
            <v>0</v>
          </cell>
        </row>
        <row r="1863">
          <cell r="D1863">
            <v>0</v>
          </cell>
          <cell r="E1863">
            <v>0</v>
          </cell>
          <cell r="F1863">
            <v>0</v>
          </cell>
          <cell r="G1863">
            <v>0</v>
          </cell>
        </row>
        <row r="1864">
          <cell r="D1864">
            <v>0</v>
          </cell>
          <cell r="E1864">
            <v>0</v>
          </cell>
          <cell r="F1864">
            <v>0</v>
          </cell>
          <cell r="G1864">
            <v>0</v>
          </cell>
        </row>
        <row r="1865">
          <cell r="D1865">
            <v>0</v>
          </cell>
          <cell r="E1865">
            <v>0</v>
          </cell>
          <cell r="F1865">
            <v>0</v>
          </cell>
          <cell r="G1865">
            <v>0</v>
          </cell>
        </row>
        <row r="1866">
          <cell r="D1866">
            <v>0</v>
          </cell>
          <cell r="E1866">
            <v>0</v>
          </cell>
          <cell r="F1866">
            <v>0</v>
          </cell>
          <cell r="G1866">
            <v>0</v>
          </cell>
        </row>
        <row r="1867">
          <cell r="D1867">
            <v>0</v>
          </cell>
          <cell r="E1867">
            <v>0</v>
          </cell>
          <cell r="F1867">
            <v>0</v>
          </cell>
          <cell r="G1867">
            <v>0</v>
          </cell>
        </row>
        <row r="1868">
          <cell r="D1868">
            <v>0</v>
          </cell>
          <cell r="E1868">
            <v>0</v>
          </cell>
          <cell r="F1868">
            <v>0</v>
          </cell>
          <cell r="G1868">
            <v>0</v>
          </cell>
        </row>
        <row r="1869">
          <cell r="D1869">
            <v>0</v>
          </cell>
          <cell r="E1869">
            <v>0</v>
          </cell>
          <cell r="F1869">
            <v>0</v>
          </cell>
          <cell r="G1869">
            <v>0</v>
          </cell>
        </row>
        <row r="1870">
          <cell r="D1870">
            <v>0</v>
          </cell>
          <cell r="E1870">
            <v>0</v>
          </cell>
          <cell r="F1870">
            <v>0</v>
          </cell>
          <cell r="G1870">
            <v>0</v>
          </cell>
        </row>
        <row r="1871">
          <cell r="D1871">
            <v>0</v>
          </cell>
          <cell r="E1871">
            <v>0</v>
          </cell>
          <cell r="F1871">
            <v>0</v>
          </cell>
          <cell r="G1871">
            <v>0</v>
          </cell>
        </row>
        <row r="1872">
          <cell r="D1872">
            <v>0</v>
          </cell>
          <cell r="E1872">
            <v>0</v>
          </cell>
          <cell r="F1872">
            <v>0</v>
          </cell>
          <cell r="G1872">
            <v>0</v>
          </cell>
        </row>
        <row r="1873">
          <cell r="D1873">
            <v>0</v>
          </cell>
          <cell r="E1873">
            <v>0</v>
          </cell>
          <cell r="F1873">
            <v>0</v>
          </cell>
          <cell r="G1873">
            <v>0</v>
          </cell>
        </row>
        <row r="1874">
          <cell r="D1874">
            <v>0</v>
          </cell>
          <cell r="E1874">
            <v>0</v>
          </cell>
          <cell r="F1874">
            <v>0</v>
          </cell>
          <cell r="G1874">
            <v>0</v>
          </cell>
        </row>
        <row r="1875">
          <cell r="D1875">
            <v>0</v>
          </cell>
          <cell r="E1875">
            <v>0</v>
          </cell>
          <cell r="F1875">
            <v>0</v>
          </cell>
          <cell r="G1875">
            <v>0</v>
          </cell>
        </row>
        <row r="1876">
          <cell r="D1876">
            <v>0</v>
          </cell>
          <cell r="E1876">
            <v>0</v>
          </cell>
          <cell r="F1876">
            <v>0</v>
          </cell>
          <cell r="G1876">
            <v>0</v>
          </cell>
        </row>
        <row r="1877">
          <cell r="D1877">
            <v>0</v>
          </cell>
          <cell r="E1877">
            <v>0</v>
          </cell>
          <cell r="F1877">
            <v>0</v>
          </cell>
          <cell r="G1877">
            <v>0</v>
          </cell>
        </row>
        <row r="1878">
          <cell r="D1878">
            <v>0</v>
          </cell>
          <cell r="E1878">
            <v>0</v>
          </cell>
          <cell r="F1878">
            <v>0</v>
          </cell>
          <cell r="G1878">
            <v>0</v>
          </cell>
        </row>
        <row r="1879">
          <cell r="D1879">
            <v>0</v>
          </cell>
          <cell r="E1879">
            <v>0</v>
          </cell>
          <cell r="F1879">
            <v>0</v>
          </cell>
          <cell r="G1879">
            <v>0</v>
          </cell>
        </row>
        <row r="1880">
          <cell r="D1880">
            <v>0</v>
          </cell>
          <cell r="E1880">
            <v>0</v>
          </cell>
          <cell r="F1880">
            <v>0</v>
          </cell>
          <cell r="G1880">
            <v>0</v>
          </cell>
        </row>
        <row r="1881">
          <cell r="D1881">
            <v>0</v>
          </cell>
          <cell r="E1881">
            <v>0</v>
          </cell>
          <cell r="F1881">
            <v>0</v>
          </cell>
          <cell r="G1881">
            <v>0</v>
          </cell>
        </row>
        <row r="1882">
          <cell r="D1882">
            <v>0</v>
          </cell>
          <cell r="E1882">
            <v>0</v>
          </cell>
          <cell r="F1882">
            <v>0</v>
          </cell>
          <cell r="G1882">
            <v>0</v>
          </cell>
        </row>
        <row r="1883">
          <cell r="D1883">
            <v>0</v>
          </cell>
          <cell r="E1883">
            <v>0</v>
          </cell>
          <cell r="F1883">
            <v>0</v>
          </cell>
          <cell r="G1883">
            <v>0</v>
          </cell>
        </row>
        <row r="1884">
          <cell r="D1884">
            <v>0</v>
          </cell>
          <cell r="E1884">
            <v>0</v>
          </cell>
          <cell r="F1884">
            <v>0</v>
          </cell>
          <cell r="G1884">
            <v>0</v>
          </cell>
        </row>
        <row r="1885">
          <cell r="D1885">
            <v>0</v>
          </cell>
          <cell r="E1885">
            <v>0</v>
          </cell>
          <cell r="F1885">
            <v>0</v>
          </cell>
          <cell r="G1885">
            <v>0</v>
          </cell>
        </row>
        <row r="1886">
          <cell r="D1886">
            <v>0</v>
          </cell>
          <cell r="E1886">
            <v>0</v>
          </cell>
          <cell r="F1886">
            <v>0</v>
          </cell>
          <cell r="G1886">
            <v>0</v>
          </cell>
        </row>
        <row r="1887">
          <cell r="D1887">
            <v>0</v>
          </cell>
          <cell r="E1887">
            <v>0</v>
          </cell>
          <cell r="F1887">
            <v>0</v>
          </cell>
          <cell r="G1887">
            <v>0</v>
          </cell>
        </row>
        <row r="1888">
          <cell r="D1888">
            <v>0</v>
          </cell>
          <cell r="E1888">
            <v>0</v>
          </cell>
          <cell r="F1888">
            <v>0</v>
          </cell>
          <cell r="G1888">
            <v>0</v>
          </cell>
        </row>
        <row r="1889">
          <cell r="D1889">
            <v>0</v>
          </cell>
          <cell r="E1889">
            <v>0</v>
          </cell>
          <cell r="F1889">
            <v>0</v>
          </cell>
          <cell r="G1889">
            <v>0</v>
          </cell>
        </row>
        <row r="1890">
          <cell r="D1890">
            <v>0</v>
          </cell>
          <cell r="E1890">
            <v>0</v>
          </cell>
          <cell r="F1890">
            <v>0</v>
          </cell>
          <cell r="G1890">
            <v>0</v>
          </cell>
        </row>
        <row r="1891">
          <cell r="D1891">
            <v>0</v>
          </cell>
          <cell r="E1891">
            <v>0</v>
          </cell>
          <cell r="F1891">
            <v>0</v>
          </cell>
          <cell r="G1891">
            <v>0</v>
          </cell>
        </row>
        <row r="1892">
          <cell r="D1892">
            <v>0</v>
          </cell>
          <cell r="E1892">
            <v>0</v>
          </cell>
          <cell r="F1892">
            <v>0</v>
          </cell>
          <cell r="G1892">
            <v>0</v>
          </cell>
        </row>
        <row r="1893">
          <cell r="D1893">
            <v>0</v>
          </cell>
          <cell r="E1893">
            <v>0</v>
          </cell>
          <cell r="F1893">
            <v>0</v>
          </cell>
          <cell r="G1893">
            <v>0</v>
          </cell>
        </row>
        <row r="1894">
          <cell r="D1894">
            <v>0</v>
          </cell>
          <cell r="E1894">
            <v>0</v>
          </cell>
          <cell r="F1894">
            <v>0</v>
          </cell>
          <cell r="G1894">
            <v>0</v>
          </cell>
        </row>
        <row r="1895">
          <cell r="D1895">
            <v>0</v>
          </cell>
          <cell r="E1895">
            <v>0</v>
          </cell>
          <cell r="F1895">
            <v>0</v>
          </cell>
          <cell r="G1895">
            <v>0</v>
          </cell>
        </row>
        <row r="1896">
          <cell r="D1896">
            <v>0</v>
          </cell>
          <cell r="E1896">
            <v>0</v>
          </cell>
          <cell r="F1896">
            <v>0</v>
          </cell>
          <cell r="G1896">
            <v>0</v>
          </cell>
        </row>
        <row r="1897">
          <cell r="D1897">
            <v>0</v>
          </cell>
          <cell r="E1897">
            <v>0</v>
          </cell>
          <cell r="F1897">
            <v>0</v>
          </cell>
          <cell r="G1897">
            <v>0</v>
          </cell>
        </row>
        <row r="1898">
          <cell r="D1898">
            <v>0</v>
          </cell>
          <cell r="E1898">
            <v>0</v>
          </cell>
          <cell r="F1898">
            <v>0</v>
          </cell>
          <cell r="G1898">
            <v>0</v>
          </cell>
        </row>
        <row r="1899">
          <cell r="D1899">
            <v>0</v>
          </cell>
          <cell r="E1899">
            <v>0</v>
          </cell>
          <cell r="F1899">
            <v>0</v>
          </cell>
          <cell r="G1899">
            <v>0</v>
          </cell>
        </row>
        <row r="1900">
          <cell r="D1900">
            <v>0</v>
          </cell>
          <cell r="E1900">
            <v>0</v>
          </cell>
          <cell r="F1900">
            <v>0</v>
          </cell>
          <cell r="G1900">
            <v>0</v>
          </cell>
        </row>
        <row r="1901">
          <cell r="D1901">
            <v>0</v>
          </cell>
          <cell r="E1901">
            <v>0</v>
          </cell>
          <cell r="F1901">
            <v>0</v>
          </cell>
          <cell r="G1901">
            <v>0</v>
          </cell>
        </row>
        <row r="1902">
          <cell r="D1902">
            <v>0</v>
          </cell>
          <cell r="E1902">
            <v>0</v>
          </cell>
          <cell r="F1902">
            <v>0</v>
          </cell>
          <cell r="G1902">
            <v>0</v>
          </cell>
        </row>
        <row r="1903">
          <cell r="D1903">
            <v>0</v>
          </cell>
          <cell r="E1903">
            <v>0</v>
          </cell>
          <cell r="F1903">
            <v>0</v>
          </cell>
          <cell r="G1903">
            <v>0</v>
          </cell>
        </row>
        <row r="1904">
          <cell r="D1904">
            <v>0</v>
          </cell>
          <cell r="E1904">
            <v>0</v>
          </cell>
          <cell r="F1904">
            <v>0</v>
          </cell>
          <cell r="G1904">
            <v>0</v>
          </cell>
        </row>
        <row r="1905">
          <cell r="D1905">
            <v>0</v>
          </cell>
          <cell r="E1905">
            <v>0</v>
          </cell>
          <cell r="F1905">
            <v>0</v>
          </cell>
          <cell r="G1905">
            <v>0</v>
          </cell>
        </row>
        <row r="1906">
          <cell r="D1906">
            <v>0</v>
          </cell>
          <cell r="E1906">
            <v>0</v>
          </cell>
          <cell r="F1906">
            <v>0</v>
          </cell>
          <cell r="G1906">
            <v>0</v>
          </cell>
        </row>
        <row r="1907">
          <cell r="D1907">
            <v>0</v>
          </cell>
          <cell r="E1907">
            <v>0</v>
          </cell>
          <cell r="F1907">
            <v>0</v>
          </cell>
          <cell r="G1907">
            <v>0</v>
          </cell>
        </row>
        <row r="1908">
          <cell r="D1908">
            <v>0</v>
          </cell>
          <cell r="E1908">
            <v>0</v>
          </cell>
          <cell r="F1908">
            <v>0</v>
          </cell>
          <cell r="G1908">
            <v>0</v>
          </cell>
        </row>
        <row r="1909">
          <cell r="D1909">
            <v>0</v>
          </cell>
          <cell r="E1909">
            <v>0</v>
          </cell>
          <cell r="F1909">
            <v>0</v>
          </cell>
          <cell r="G1909">
            <v>0</v>
          </cell>
        </row>
        <row r="1910">
          <cell r="D1910">
            <v>0</v>
          </cell>
          <cell r="E1910">
            <v>0</v>
          </cell>
          <cell r="F1910">
            <v>0</v>
          </cell>
          <cell r="G1910">
            <v>0</v>
          </cell>
        </row>
        <row r="1911">
          <cell r="D1911">
            <v>0</v>
          </cell>
          <cell r="E1911">
            <v>0</v>
          </cell>
          <cell r="F1911">
            <v>0</v>
          </cell>
          <cell r="G1911">
            <v>0</v>
          </cell>
        </row>
        <row r="1912">
          <cell r="D1912">
            <v>0</v>
          </cell>
          <cell r="E1912">
            <v>0</v>
          </cell>
          <cell r="F1912">
            <v>0</v>
          </cell>
          <cell r="G1912">
            <v>0</v>
          </cell>
        </row>
        <row r="1913">
          <cell r="D1913">
            <v>0</v>
          </cell>
          <cell r="E1913">
            <v>0</v>
          </cell>
          <cell r="F1913">
            <v>0</v>
          </cell>
          <cell r="G1913">
            <v>0</v>
          </cell>
        </row>
        <row r="1914">
          <cell r="D1914">
            <v>0</v>
          </cell>
          <cell r="E1914">
            <v>0</v>
          </cell>
          <cell r="F1914">
            <v>0</v>
          </cell>
          <cell r="G1914">
            <v>0</v>
          </cell>
        </row>
        <row r="1915">
          <cell r="D1915">
            <v>0</v>
          </cell>
          <cell r="E1915">
            <v>0</v>
          </cell>
          <cell r="F1915">
            <v>0</v>
          </cell>
          <cell r="G1915">
            <v>0</v>
          </cell>
        </row>
        <row r="1916">
          <cell r="D1916">
            <v>0</v>
          </cell>
          <cell r="E1916">
            <v>0</v>
          </cell>
          <cell r="F1916">
            <v>0</v>
          </cell>
          <cell r="G1916">
            <v>0</v>
          </cell>
        </row>
        <row r="1917">
          <cell r="D1917">
            <v>0</v>
          </cell>
          <cell r="E1917">
            <v>0</v>
          </cell>
          <cell r="F1917">
            <v>0</v>
          </cell>
          <cell r="G1917">
            <v>0</v>
          </cell>
        </row>
        <row r="1918">
          <cell r="D1918">
            <v>0</v>
          </cell>
          <cell r="E1918">
            <v>0</v>
          </cell>
          <cell r="F1918">
            <v>0</v>
          </cell>
          <cell r="G1918">
            <v>0</v>
          </cell>
        </row>
        <row r="1919">
          <cell r="D1919">
            <v>0</v>
          </cell>
          <cell r="E1919">
            <v>0</v>
          </cell>
          <cell r="F1919">
            <v>0</v>
          </cell>
          <cell r="G1919">
            <v>0</v>
          </cell>
        </row>
        <row r="1920">
          <cell r="D1920">
            <v>0</v>
          </cell>
          <cell r="E1920">
            <v>0</v>
          </cell>
          <cell r="F1920">
            <v>0</v>
          </cell>
          <cell r="G1920">
            <v>0</v>
          </cell>
        </row>
        <row r="1921">
          <cell r="D1921">
            <v>0</v>
          </cell>
          <cell r="E1921">
            <v>0</v>
          </cell>
          <cell r="F1921">
            <v>0</v>
          </cell>
          <cell r="G1921">
            <v>0</v>
          </cell>
        </row>
        <row r="1922">
          <cell r="D1922">
            <v>0</v>
          </cell>
          <cell r="E1922">
            <v>0</v>
          </cell>
          <cell r="F1922">
            <v>0</v>
          </cell>
          <cell r="G1922">
            <v>0</v>
          </cell>
        </row>
        <row r="1923">
          <cell r="D1923">
            <v>0</v>
          </cell>
          <cell r="E1923">
            <v>0</v>
          </cell>
          <cell r="F1923">
            <v>0</v>
          </cell>
          <cell r="G1923">
            <v>0</v>
          </cell>
        </row>
        <row r="1924">
          <cell r="D1924">
            <v>0</v>
          </cell>
          <cell r="E1924">
            <v>0</v>
          </cell>
          <cell r="F1924">
            <v>0</v>
          </cell>
          <cell r="G1924">
            <v>0</v>
          </cell>
        </row>
        <row r="1925">
          <cell r="D1925">
            <v>0</v>
          </cell>
          <cell r="E1925">
            <v>0</v>
          </cell>
          <cell r="F1925">
            <v>0</v>
          </cell>
          <cell r="G1925">
            <v>0</v>
          </cell>
        </row>
        <row r="1926">
          <cell r="D1926">
            <v>0</v>
          </cell>
          <cell r="E1926">
            <v>0</v>
          </cell>
          <cell r="F1926">
            <v>0</v>
          </cell>
          <cell r="G1926">
            <v>0</v>
          </cell>
        </row>
        <row r="1927">
          <cell r="D1927">
            <v>0</v>
          </cell>
          <cell r="E1927">
            <v>0</v>
          </cell>
          <cell r="F1927">
            <v>0</v>
          </cell>
          <cell r="G1927">
            <v>0</v>
          </cell>
        </row>
        <row r="1928">
          <cell r="D1928">
            <v>0</v>
          </cell>
          <cell r="E1928">
            <v>0</v>
          </cell>
          <cell r="F1928">
            <v>0</v>
          </cell>
          <cell r="G1928">
            <v>0</v>
          </cell>
        </row>
        <row r="1929">
          <cell r="D1929">
            <v>0</v>
          </cell>
          <cell r="E1929">
            <v>0</v>
          </cell>
          <cell r="F1929">
            <v>0</v>
          </cell>
          <cell r="G1929">
            <v>0</v>
          </cell>
        </row>
        <row r="1930">
          <cell r="D1930">
            <v>0</v>
          </cell>
          <cell r="E1930">
            <v>0</v>
          </cell>
          <cell r="F1930">
            <v>0</v>
          </cell>
          <cell r="G1930">
            <v>0</v>
          </cell>
        </row>
        <row r="1931">
          <cell r="D1931">
            <v>0</v>
          </cell>
          <cell r="E1931">
            <v>0</v>
          </cell>
          <cell r="F1931">
            <v>0</v>
          </cell>
          <cell r="G1931">
            <v>0</v>
          </cell>
        </row>
        <row r="1932">
          <cell r="D1932">
            <v>0</v>
          </cell>
          <cell r="E1932">
            <v>0</v>
          </cell>
          <cell r="F1932">
            <v>0</v>
          </cell>
          <cell r="G1932">
            <v>0</v>
          </cell>
        </row>
        <row r="1933">
          <cell r="D1933">
            <v>0</v>
          </cell>
          <cell r="E1933">
            <v>0</v>
          </cell>
          <cell r="F1933">
            <v>0</v>
          </cell>
          <cell r="G1933">
            <v>0</v>
          </cell>
        </row>
        <row r="1934">
          <cell r="D1934">
            <v>0</v>
          </cell>
          <cell r="E1934">
            <v>0</v>
          </cell>
          <cell r="F1934">
            <v>0</v>
          </cell>
          <cell r="G1934">
            <v>0</v>
          </cell>
        </row>
        <row r="1935">
          <cell r="D1935">
            <v>0</v>
          </cell>
          <cell r="E1935">
            <v>0</v>
          </cell>
          <cell r="F1935">
            <v>0</v>
          </cell>
          <cell r="G1935">
            <v>0</v>
          </cell>
        </row>
        <row r="1936">
          <cell r="D1936">
            <v>0</v>
          </cell>
          <cell r="E1936">
            <v>0</v>
          </cell>
          <cell r="F1936">
            <v>0</v>
          </cell>
          <cell r="G1936">
            <v>0</v>
          </cell>
        </row>
        <row r="1937">
          <cell r="D1937">
            <v>0</v>
          </cell>
          <cell r="E1937">
            <v>0</v>
          </cell>
          <cell r="F1937">
            <v>0</v>
          </cell>
          <cell r="G1937">
            <v>0</v>
          </cell>
        </row>
        <row r="1938">
          <cell r="D1938">
            <v>0</v>
          </cell>
          <cell r="E1938">
            <v>0</v>
          </cell>
          <cell r="F1938">
            <v>0</v>
          </cell>
          <cell r="G1938">
            <v>0</v>
          </cell>
        </row>
        <row r="1939">
          <cell r="D1939">
            <v>0</v>
          </cell>
          <cell r="E1939">
            <v>0</v>
          </cell>
          <cell r="F1939">
            <v>0</v>
          </cell>
          <cell r="G1939">
            <v>0</v>
          </cell>
        </row>
        <row r="1940">
          <cell r="D1940">
            <v>0</v>
          </cell>
          <cell r="E1940">
            <v>0</v>
          </cell>
          <cell r="F1940">
            <v>0</v>
          </cell>
          <cell r="G1940">
            <v>0</v>
          </cell>
        </row>
        <row r="1941">
          <cell r="D1941">
            <v>0</v>
          </cell>
          <cell r="E1941">
            <v>0</v>
          </cell>
          <cell r="F1941">
            <v>0</v>
          </cell>
          <cell r="G1941">
            <v>0</v>
          </cell>
        </row>
        <row r="1942">
          <cell r="D1942">
            <v>0</v>
          </cell>
          <cell r="E1942">
            <v>0</v>
          </cell>
          <cell r="F1942">
            <v>0</v>
          </cell>
          <cell r="G1942">
            <v>0</v>
          </cell>
        </row>
        <row r="1943">
          <cell r="D1943">
            <v>0</v>
          </cell>
          <cell r="E1943">
            <v>0</v>
          </cell>
          <cell r="F1943">
            <v>0</v>
          </cell>
          <cell r="G1943">
            <v>0</v>
          </cell>
        </row>
        <row r="1944">
          <cell r="D1944">
            <v>0</v>
          </cell>
          <cell r="E1944">
            <v>0</v>
          </cell>
          <cell r="F1944">
            <v>0</v>
          </cell>
          <cell r="G1944">
            <v>0</v>
          </cell>
        </row>
        <row r="1945">
          <cell r="D1945">
            <v>0</v>
          </cell>
          <cell r="E1945">
            <v>0</v>
          </cell>
          <cell r="F1945">
            <v>0</v>
          </cell>
          <cell r="G1945">
            <v>0</v>
          </cell>
        </row>
        <row r="1946">
          <cell r="D1946">
            <v>0</v>
          </cell>
          <cell r="E1946">
            <v>0</v>
          </cell>
          <cell r="F1946">
            <v>0</v>
          </cell>
          <cell r="G1946">
            <v>0</v>
          </cell>
        </row>
        <row r="1947">
          <cell r="D1947">
            <v>0</v>
          </cell>
          <cell r="E1947">
            <v>0</v>
          </cell>
          <cell r="F1947">
            <v>0</v>
          </cell>
          <cell r="G1947">
            <v>0</v>
          </cell>
        </row>
        <row r="1948">
          <cell r="D1948">
            <v>0</v>
          </cell>
          <cell r="E1948">
            <v>0</v>
          </cell>
          <cell r="F1948">
            <v>0</v>
          </cell>
          <cell r="G1948">
            <v>0</v>
          </cell>
        </row>
        <row r="1949">
          <cell r="D1949">
            <v>0</v>
          </cell>
          <cell r="E1949">
            <v>0</v>
          </cell>
          <cell r="F1949">
            <v>0</v>
          </cell>
          <cell r="G1949">
            <v>0</v>
          </cell>
        </row>
        <row r="1950">
          <cell r="D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D1951">
            <v>0</v>
          </cell>
          <cell r="E1951">
            <v>0</v>
          </cell>
          <cell r="F1951">
            <v>0</v>
          </cell>
          <cell r="G1951">
            <v>0</v>
          </cell>
        </row>
        <row r="1952">
          <cell r="D1952">
            <v>0</v>
          </cell>
          <cell r="E1952">
            <v>0</v>
          </cell>
          <cell r="F1952">
            <v>0</v>
          </cell>
          <cell r="G1952">
            <v>0</v>
          </cell>
        </row>
        <row r="1953">
          <cell r="D1953">
            <v>0</v>
          </cell>
          <cell r="E1953">
            <v>0</v>
          </cell>
          <cell r="F1953">
            <v>0</v>
          </cell>
          <cell r="G1953">
            <v>0</v>
          </cell>
        </row>
        <row r="1954">
          <cell r="D1954">
            <v>0</v>
          </cell>
          <cell r="E1954">
            <v>0</v>
          </cell>
          <cell r="F1954">
            <v>0</v>
          </cell>
          <cell r="G1954">
            <v>0</v>
          </cell>
        </row>
        <row r="1955">
          <cell r="D1955">
            <v>0</v>
          </cell>
          <cell r="E1955">
            <v>0</v>
          </cell>
          <cell r="F1955">
            <v>0</v>
          </cell>
          <cell r="G1955">
            <v>0</v>
          </cell>
        </row>
        <row r="1956">
          <cell r="D1956">
            <v>0</v>
          </cell>
          <cell r="E1956">
            <v>0</v>
          </cell>
          <cell r="F1956">
            <v>0</v>
          </cell>
          <cell r="G1956">
            <v>0</v>
          </cell>
        </row>
        <row r="1957">
          <cell r="D1957">
            <v>0</v>
          </cell>
          <cell r="E1957">
            <v>0</v>
          </cell>
          <cell r="F1957">
            <v>0</v>
          </cell>
          <cell r="G1957">
            <v>0</v>
          </cell>
        </row>
        <row r="1958">
          <cell r="D1958">
            <v>0</v>
          </cell>
          <cell r="E1958">
            <v>0</v>
          </cell>
          <cell r="F1958">
            <v>0</v>
          </cell>
          <cell r="G1958">
            <v>0</v>
          </cell>
        </row>
        <row r="1959">
          <cell r="D1959">
            <v>0</v>
          </cell>
          <cell r="E1959">
            <v>0</v>
          </cell>
          <cell r="F1959">
            <v>0</v>
          </cell>
          <cell r="G1959">
            <v>0</v>
          </cell>
        </row>
        <row r="1960">
          <cell r="D1960">
            <v>0</v>
          </cell>
          <cell r="E1960">
            <v>0</v>
          </cell>
          <cell r="F1960">
            <v>0</v>
          </cell>
          <cell r="G1960">
            <v>0</v>
          </cell>
        </row>
        <row r="1961">
          <cell r="D1961">
            <v>0</v>
          </cell>
          <cell r="E1961">
            <v>0</v>
          </cell>
          <cell r="F1961">
            <v>0</v>
          </cell>
          <cell r="G1961">
            <v>0</v>
          </cell>
        </row>
        <row r="1962">
          <cell r="D1962">
            <v>0</v>
          </cell>
          <cell r="E1962">
            <v>0</v>
          </cell>
          <cell r="F1962">
            <v>0</v>
          </cell>
          <cell r="G1962">
            <v>0</v>
          </cell>
        </row>
        <row r="1963">
          <cell r="D1963">
            <v>0</v>
          </cell>
          <cell r="E1963">
            <v>0</v>
          </cell>
          <cell r="F1963">
            <v>0</v>
          </cell>
          <cell r="G1963">
            <v>0</v>
          </cell>
        </row>
        <row r="1964">
          <cell r="D1964">
            <v>0</v>
          </cell>
          <cell r="E1964">
            <v>0</v>
          </cell>
          <cell r="F1964">
            <v>0</v>
          </cell>
          <cell r="G1964">
            <v>0</v>
          </cell>
        </row>
        <row r="1965">
          <cell r="D1965">
            <v>0</v>
          </cell>
          <cell r="E1965">
            <v>0</v>
          </cell>
          <cell r="F1965">
            <v>0</v>
          </cell>
          <cell r="G1965">
            <v>0</v>
          </cell>
        </row>
        <row r="1966">
          <cell r="D1966">
            <v>0</v>
          </cell>
          <cell r="E1966">
            <v>0</v>
          </cell>
          <cell r="F1966">
            <v>0</v>
          </cell>
          <cell r="G1966">
            <v>0</v>
          </cell>
        </row>
        <row r="1967">
          <cell r="D1967">
            <v>0</v>
          </cell>
          <cell r="E1967">
            <v>0</v>
          </cell>
          <cell r="F1967">
            <v>0</v>
          </cell>
          <cell r="G1967">
            <v>0</v>
          </cell>
        </row>
        <row r="1968">
          <cell r="D1968">
            <v>0</v>
          </cell>
          <cell r="E1968">
            <v>0</v>
          </cell>
          <cell r="F1968">
            <v>0</v>
          </cell>
          <cell r="G1968">
            <v>0</v>
          </cell>
        </row>
        <row r="1969">
          <cell r="D1969">
            <v>0</v>
          </cell>
          <cell r="E1969">
            <v>0</v>
          </cell>
          <cell r="F1969">
            <v>0</v>
          </cell>
          <cell r="G1969">
            <v>0</v>
          </cell>
        </row>
        <row r="1970">
          <cell r="D1970">
            <v>0</v>
          </cell>
          <cell r="E1970">
            <v>0</v>
          </cell>
          <cell r="F1970">
            <v>0</v>
          </cell>
          <cell r="G1970">
            <v>0</v>
          </cell>
        </row>
        <row r="1971">
          <cell r="D1971">
            <v>0</v>
          </cell>
          <cell r="E1971">
            <v>0</v>
          </cell>
          <cell r="F1971">
            <v>0</v>
          </cell>
          <cell r="G1971">
            <v>0</v>
          </cell>
        </row>
        <row r="1972">
          <cell r="D1972">
            <v>0</v>
          </cell>
          <cell r="E1972">
            <v>0</v>
          </cell>
          <cell r="F1972">
            <v>0</v>
          </cell>
          <cell r="G1972">
            <v>0</v>
          </cell>
        </row>
        <row r="1973">
          <cell r="D1973">
            <v>0</v>
          </cell>
          <cell r="E1973">
            <v>0</v>
          </cell>
          <cell r="F1973">
            <v>0</v>
          </cell>
          <cell r="G1973">
            <v>0</v>
          </cell>
        </row>
        <row r="1974">
          <cell r="D1974">
            <v>0</v>
          </cell>
          <cell r="E1974">
            <v>0</v>
          </cell>
          <cell r="F1974">
            <v>0</v>
          </cell>
          <cell r="G1974">
            <v>0</v>
          </cell>
        </row>
        <row r="1975">
          <cell r="D1975">
            <v>0</v>
          </cell>
          <cell r="E1975">
            <v>0</v>
          </cell>
          <cell r="F1975">
            <v>0</v>
          </cell>
          <cell r="G1975">
            <v>0</v>
          </cell>
        </row>
        <row r="1976">
          <cell r="D1976">
            <v>0</v>
          </cell>
          <cell r="E1976">
            <v>0</v>
          </cell>
          <cell r="F1976">
            <v>0</v>
          </cell>
          <cell r="G1976">
            <v>0</v>
          </cell>
        </row>
        <row r="1977">
          <cell r="D1977">
            <v>0</v>
          </cell>
          <cell r="E1977">
            <v>0</v>
          </cell>
          <cell r="F1977">
            <v>0</v>
          </cell>
          <cell r="G1977">
            <v>0</v>
          </cell>
        </row>
        <row r="1978">
          <cell r="D1978">
            <v>0</v>
          </cell>
          <cell r="E1978">
            <v>0</v>
          </cell>
          <cell r="F1978">
            <v>0</v>
          </cell>
          <cell r="G1978">
            <v>0</v>
          </cell>
        </row>
        <row r="1979">
          <cell r="D1979">
            <v>0</v>
          </cell>
          <cell r="E1979">
            <v>0</v>
          </cell>
          <cell r="F1979">
            <v>0</v>
          </cell>
          <cell r="G1979">
            <v>0</v>
          </cell>
        </row>
        <row r="1980">
          <cell r="D1980">
            <v>0</v>
          </cell>
          <cell r="E1980">
            <v>0</v>
          </cell>
          <cell r="F1980">
            <v>0</v>
          </cell>
          <cell r="G1980">
            <v>0</v>
          </cell>
        </row>
        <row r="1981">
          <cell r="D1981">
            <v>0</v>
          </cell>
          <cell r="E1981">
            <v>0</v>
          </cell>
          <cell r="F1981">
            <v>0</v>
          </cell>
          <cell r="G1981">
            <v>0</v>
          </cell>
        </row>
        <row r="1982">
          <cell r="D1982">
            <v>0</v>
          </cell>
          <cell r="E1982">
            <v>0</v>
          </cell>
          <cell r="F1982">
            <v>0</v>
          </cell>
          <cell r="G1982">
            <v>0</v>
          </cell>
        </row>
        <row r="1983">
          <cell r="D1983">
            <v>0</v>
          </cell>
          <cell r="E1983">
            <v>0</v>
          </cell>
          <cell r="F1983">
            <v>0</v>
          </cell>
          <cell r="G1983">
            <v>0</v>
          </cell>
        </row>
        <row r="1984">
          <cell r="D1984">
            <v>0</v>
          </cell>
          <cell r="E1984">
            <v>0</v>
          </cell>
          <cell r="F1984">
            <v>0</v>
          </cell>
          <cell r="G1984">
            <v>0</v>
          </cell>
        </row>
        <row r="1985">
          <cell r="D1985">
            <v>0</v>
          </cell>
          <cell r="E1985">
            <v>0</v>
          </cell>
          <cell r="F1985">
            <v>0</v>
          </cell>
          <cell r="G1985">
            <v>0</v>
          </cell>
        </row>
        <row r="1986">
          <cell r="D1986">
            <v>0</v>
          </cell>
          <cell r="E1986">
            <v>0</v>
          </cell>
          <cell r="F1986">
            <v>0</v>
          </cell>
          <cell r="G1986">
            <v>0</v>
          </cell>
        </row>
        <row r="1987">
          <cell r="D1987">
            <v>0</v>
          </cell>
          <cell r="E1987">
            <v>0</v>
          </cell>
          <cell r="F1987">
            <v>0</v>
          </cell>
          <cell r="G1987">
            <v>0</v>
          </cell>
        </row>
        <row r="1988">
          <cell r="D1988">
            <v>0</v>
          </cell>
          <cell r="E1988">
            <v>0</v>
          </cell>
          <cell r="F1988">
            <v>0</v>
          </cell>
          <cell r="G1988">
            <v>0</v>
          </cell>
        </row>
        <row r="1989">
          <cell r="D1989">
            <v>0</v>
          </cell>
          <cell r="E1989">
            <v>0</v>
          </cell>
          <cell r="F1989">
            <v>0</v>
          </cell>
          <cell r="G1989">
            <v>0</v>
          </cell>
        </row>
        <row r="1990">
          <cell r="D1990">
            <v>0</v>
          </cell>
          <cell r="E1990">
            <v>0</v>
          </cell>
          <cell r="F1990">
            <v>0</v>
          </cell>
          <cell r="G1990">
            <v>0</v>
          </cell>
        </row>
        <row r="1991">
          <cell r="D1991">
            <v>0</v>
          </cell>
          <cell r="E1991">
            <v>0</v>
          </cell>
          <cell r="F1991">
            <v>0</v>
          </cell>
          <cell r="G1991">
            <v>0</v>
          </cell>
        </row>
        <row r="1992">
          <cell r="D1992">
            <v>0</v>
          </cell>
          <cell r="E1992">
            <v>0</v>
          </cell>
          <cell r="F1992">
            <v>0</v>
          </cell>
          <cell r="G1992">
            <v>0</v>
          </cell>
        </row>
        <row r="1993">
          <cell r="D1993">
            <v>0</v>
          </cell>
          <cell r="E1993">
            <v>0</v>
          </cell>
          <cell r="F1993">
            <v>0</v>
          </cell>
          <cell r="G1993">
            <v>0</v>
          </cell>
        </row>
        <row r="1994">
          <cell r="D1994">
            <v>0</v>
          </cell>
          <cell r="E1994">
            <v>0</v>
          </cell>
          <cell r="F1994">
            <v>0</v>
          </cell>
          <cell r="G1994">
            <v>0</v>
          </cell>
        </row>
        <row r="1995">
          <cell r="D1995">
            <v>0</v>
          </cell>
          <cell r="E1995">
            <v>0</v>
          </cell>
          <cell r="F1995">
            <v>0</v>
          </cell>
          <cell r="G1995">
            <v>0</v>
          </cell>
        </row>
        <row r="1996">
          <cell r="D1996">
            <v>0</v>
          </cell>
          <cell r="E1996">
            <v>0</v>
          </cell>
          <cell r="F1996">
            <v>0</v>
          </cell>
          <cell r="G1996">
            <v>0</v>
          </cell>
        </row>
        <row r="1997">
          <cell r="D1997">
            <v>0</v>
          </cell>
          <cell r="E1997">
            <v>0</v>
          </cell>
          <cell r="F1997">
            <v>0</v>
          </cell>
          <cell r="G1997">
            <v>0</v>
          </cell>
        </row>
        <row r="1998">
          <cell r="D1998">
            <v>0</v>
          </cell>
          <cell r="E1998">
            <v>0</v>
          </cell>
          <cell r="F1998">
            <v>0</v>
          </cell>
          <cell r="G1998">
            <v>0</v>
          </cell>
        </row>
        <row r="1999">
          <cell r="D1999">
            <v>0</v>
          </cell>
          <cell r="E1999">
            <v>0</v>
          </cell>
          <cell r="F1999">
            <v>0</v>
          </cell>
          <cell r="G1999">
            <v>0</v>
          </cell>
        </row>
        <row r="2000">
          <cell r="D2000">
            <v>0</v>
          </cell>
          <cell r="E2000">
            <v>0</v>
          </cell>
          <cell r="F2000">
            <v>0</v>
          </cell>
          <cell r="G2000">
            <v>0</v>
          </cell>
        </row>
        <row r="2001">
          <cell r="D2001">
            <v>0</v>
          </cell>
          <cell r="E2001">
            <v>0</v>
          </cell>
          <cell r="F2001">
            <v>0</v>
          </cell>
          <cell r="G2001">
            <v>0</v>
          </cell>
        </row>
        <row r="2002">
          <cell r="D2002">
            <v>0</v>
          </cell>
          <cell r="E2002">
            <v>0</v>
          </cell>
          <cell r="F2002">
            <v>0</v>
          </cell>
          <cell r="G2002">
            <v>0</v>
          </cell>
        </row>
        <row r="2003">
          <cell r="D2003">
            <v>0</v>
          </cell>
          <cell r="E2003">
            <v>0</v>
          </cell>
          <cell r="F2003">
            <v>0</v>
          </cell>
          <cell r="G2003">
            <v>0</v>
          </cell>
        </row>
        <row r="2004">
          <cell r="D2004">
            <v>0</v>
          </cell>
          <cell r="E2004">
            <v>0</v>
          </cell>
          <cell r="F2004">
            <v>0</v>
          </cell>
          <cell r="G2004">
            <v>0</v>
          </cell>
        </row>
        <row r="2005">
          <cell r="D2005">
            <v>0</v>
          </cell>
          <cell r="E2005">
            <v>0</v>
          </cell>
          <cell r="F2005">
            <v>0</v>
          </cell>
          <cell r="G2005">
            <v>0</v>
          </cell>
        </row>
        <row r="2006">
          <cell r="D2006">
            <v>0</v>
          </cell>
          <cell r="E2006">
            <v>0</v>
          </cell>
          <cell r="F2006">
            <v>0</v>
          </cell>
          <cell r="G2006">
            <v>0</v>
          </cell>
        </row>
        <row r="2007">
          <cell r="D2007">
            <v>0</v>
          </cell>
          <cell r="E2007">
            <v>0</v>
          </cell>
          <cell r="F2007">
            <v>0</v>
          </cell>
          <cell r="G2007">
            <v>0</v>
          </cell>
        </row>
        <row r="2008">
          <cell r="D2008">
            <v>0</v>
          </cell>
          <cell r="E2008">
            <v>0</v>
          </cell>
          <cell r="F2008">
            <v>0</v>
          </cell>
          <cell r="G2008">
            <v>0</v>
          </cell>
        </row>
        <row r="2009">
          <cell r="D2009">
            <v>0</v>
          </cell>
          <cell r="E2009">
            <v>0</v>
          </cell>
          <cell r="F2009">
            <v>0</v>
          </cell>
          <cell r="G2009">
            <v>0</v>
          </cell>
        </row>
        <row r="2010">
          <cell r="D2010">
            <v>0</v>
          </cell>
          <cell r="E2010">
            <v>0</v>
          </cell>
          <cell r="F2010">
            <v>0</v>
          </cell>
          <cell r="G2010">
            <v>0</v>
          </cell>
        </row>
        <row r="2011">
          <cell r="D2011">
            <v>0</v>
          </cell>
          <cell r="E2011">
            <v>0</v>
          </cell>
          <cell r="F2011">
            <v>0</v>
          </cell>
          <cell r="G2011">
            <v>0</v>
          </cell>
        </row>
        <row r="2012">
          <cell r="D2012">
            <v>0</v>
          </cell>
          <cell r="E2012">
            <v>0</v>
          </cell>
          <cell r="F2012">
            <v>0</v>
          </cell>
          <cell r="G2012">
            <v>0</v>
          </cell>
        </row>
        <row r="2013">
          <cell r="D2013">
            <v>0</v>
          </cell>
          <cell r="E2013">
            <v>0</v>
          </cell>
          <cell r="F2013">
            <v>0</v>
          </cell>
          <cell r="G2013">
            <v>0</v>
          </cell>
        </row>
        <row r="2014">
          <cell r="D2014">
            <v>0</v>
          </cell>
          <cell r="E2014">
            <v>0</v>
          </cell>
          <cell r="F2014">
            <v>0</v>
          </cell>
          <cell r="G2014">
            <v>0</v>
          </cell>
        </row>
        <row r="2015">
          <cell r="D2015">
            <v>0</v>
          </cell>
          <cell r="E2015">
            <v>0</v>
          </cell>
          <cell r="F2015">
            <v>0</v>
          </cell>
          <cell r="G2015">
            <v>0</v>
          </cell>
        </row>
        <row r="2016">
          <cell r="D2016">
            <v>0</v>
          </cell>
          <cell r="E2016">
            <v>0</v>
          </cell>
          <cell r="F2016">
            <v>0</v>
          </cell>
          <cell r="G2016">
            <v>0</v>
          </cell>
        </row>
        <row r="2017">
          <cell r="D2017">
            <v>0</v>
          </cell>
          <cell r="E2017">
            <v>0</v>
          </cell>
          <cell r="F2017">
            <v>0</v>
          </cell>
          <cell r="G2017">
            <v>0</v>
          </cell>
        </row>
        <row r="2018">
          <cell r="D2018">
            <v>0</v>
          </cell>
          <cell r="E2018">
            <v>0</v>
          </cell>
          <cell r="F2018">
            <v>0</v>
          </cell>
          <cell r="G2018">
            <v>0</v>
          </cell>
        </row>
        <row r="2019">
          <cell r="D2019">
            <v>0</v>
          </cell>
          <cell r="E2019">
            <v>0</v>
          </cell>
          <cell r="F2019">
            <v>0</v>
          </cell>
          <cell r="G2019">
            <v>0</v>
          </cell>
        </row>
        <row r="2020">
          <cell r="D2020">
            <v>0</v>
          </cell>
          <cell r="E2020">
            <v>0</v>
          </cell>
          <cell r="F2020">
            <v>0</v>
          </cell>
          <cell r="G2020">
            <v>0</v>
          </cell>
        </row>
        <row r="2021">
          <cell r="D2021">
            <v>0</v>
          </cell>
          <cell r="E2021">
            <v>0</v>
          </cell>
          <cell r="F2021">
            <v>0</v>
          </cell>
          <cell r="G2021">
            <v>0</v>
          </cell>
        </row>
        <row r="2022">
          <cell r="D2022">
            <v>0</v>
          </cell>
          <cell r="E2022">
            <v>0</v>
          </cell>
          <cell r="F2022">
            <v>0</v>
          </cell>
          <cell r="G2022">
            <v>0</v>
          </cell>
        </row>
        <row r="2023">
          <cell r="D2023">
            <v>0</v>
          </cell>
          <cell r="E2023">
            <v>0</v>
          </cell>
          <cell r="F2023">
            <v>0</v>
          </cell>
          <cell r="G2023">
            <v>0</v>
          </cell>
        </row>
        <row r="2024">
          <cell r="D2024">
            <v>0</v>
          </cell>
          <cell r="E2024">
            <v>0</v>
          </cell>
          <cell r="F2024">
            <v>0</v>
          </cell>
          <cell r="G2024">
            <v>0</v>
          </cell>
        </row>
        <row r="2025">
          <cell r="D2025">
            <v>0</v>
          </cell>
          <cell r="E2025">
            <v>0</v>
          </cell>
          <cell r="F2025">
            <v>0</v>
          </cell>
          <cell r="G2025">
            <v>0</v>
          </cell>
        </row>
        <row r="2026">
          <cell r="D2026">
            <v>0</v>
          </cell>
          <cell r="E2026">
            <v>0</v>
          </cell>
          <cell r="F2026">
            <v>0</v>
          </cell>
          <cell r="G2026">
            <v>0</v>
          </cell>
        </row>
        <row r="2027">
          <cell r="D2027">
            <v>0</v>
          </cell>
          <cell r="E2027">
            <v>0</v>
          </cell>
          <cell r="F2027">
            <v>0</v>
          </cell>
          <cell r="G2027">
            <v>0</v>
          </cell>
        </row>
        <row r="2028">
          <cell r="D2028">
            <v>0</v>
          </cell>
          <cell r="E2028">
            <v>0</v>
          </cell>
          <cell r="F2028">
            <v>0</v>
          </cell>
          <cell r="G2028">
            <v>0</v>
          </cell>
        </row>
        <row r="2029">
          <cell r="D2029">
            <v>0</v>
          </cell>
          <cell r="E2029">
            <v>0</v>
          </cell>
          <cell r="F2029">
            <v>0</v>
          </cell>
          <cell r="G2029">
            <v>0</v>
          </cell>
        </row>
        <row r="2030">
          <cell r="D2030">
            <v>0</v>
          </cell>
          <cell r="E2030">
            <v>0</v>
          </cell>
          <cell r="F2030">
            <v>0</v>
          </cell>
          <cell r="G2030">
            <v>0</v>
          </cell>
        </row>
        <row r="2031">
          <cell r="D2031">
            <v>0</v>
          </cell>
          <cell r="E2031">
            <v>0</v>
          </cell>
          <cell r="F2031">
            <v>0</v>
          </cell>
          <cell r="G2031">
            <v>0</v>
          </cell>
        </row>
        <row r="2032">
          <cell r="D2032">
            <v>0</v>
          </cell>
          <cell r="E2032">
            <v>0</v>
          </cell>
          <cell r="F2032">
            <v>0</v>
          </cell>
          <cell r="G2032">
            <v>0</v>
          </cell>
        </row>
        <row r="2033">
          <cell r="D2033">
            <v>0</v>
          </cell>
          <cell r="E2033">
            <v>0</v>
          </cell>
          <cell r="F2033">
            <v>0</v>
          </cell>
          <cell r="G2033">
            <v>0</v>
          </cell>
        </row>
        <row r="2034">
          <cell r="D2034">
            <v>0</v>
          </cell>
          <cell r="E2034">
            <v>0</v>
          </cell>
          <cell r="F2034">
            <v>0</v>
          </cell>
          <cell r="G2034">
            <v>0</v>
          </cell>
        </row>
        <row r="2035">
          <cell r="D2035">
            <v>0</v>
          </cell>
          <cell r="E2035">
            <v>0</v>
          </cell>
          <cell r="F2035">
            <v>0</v>
          </cell>
          <cell r="G2035">
            <v>0</v>
          </cell>
        </row>
        <row r="2036">
          <cell r="D2036">
            <v>0</v>
          </cell>
          <cell r="E2036">
            <v>0</v>
          </cell>
          <cell r="F2036">
            <v>0</v>
          </cell>
          <cell r="G2036">
            <v>0</v>
          </cell>
        </row>
        <row r="2037">
          <cell r="D2037">
            <v>0</v>
          </cell>
          <cell r="E2037">
            <v>0</v>
          </cell>
          <cell r="F2037">
            <v>0</v>
          </cell>
          <cell r="G2037">
            <v>0</v>
          </cell>
        </row>
        <row r="2038">
          <cell r="D2038">
            <v>0</v>
          </cell>
          <cell r="E2038">
            <v>0</v>
          </cell>
          <cell r="F2038">
            <v>0</v>
          </cell>
          <cell r="G2038">
            <v>0</v>
          </cell>
        </row>
        <row r="2039">
          <cell r="D2039">
            <v>0</v>
          </cell>
          <cell r="E2039">
            <v>0</v>
          </cell>
          <cell r="F2039">
            <v>0</v>
          </cell>
          <cell r="G2039">
            <v>0</v>
          </cell>
        </row>
        <row r="2040">
          <cell r="D2040">
            <v>0</v>
          </cell>
          <cell r="E2040">
            <v>0</v>
          </cell>
          <cell r="F2040">
            <v>0</v>
          </cell>
          <cell r="G2040">
            <v>0</v>
          </cell>
        </row>
        <row r="2041">
          <cell r="D2041">
            <v>0</v>
          </cell>
          <cell r="E2041">
            <v>0</v>
          </cell>
          <cell r="F2041">
            <v>0</v>
          </cell>
          <cell r="G2041">
            <v>0</v>
          </cell>
        </row>
        <row r="2042">
          <cell r="D2042">
            <v>0</v>
          </cell>
          <cell r="E2042">
            <v>0</v>
          </cell>
          <cell r="F2042">
            <v>0</v>
          </cell>
          <cell r="G2042">
            <v>0</v>
          </cell>
        </row>
        <row r="2043">
          <cell r="D2043">
            <v>0</v>
          </cell>
          <cell r="E2043">
            <v>0</v>
          </cell>
          <cell r="F2043">
            <v>0</v>
          </cell>
          <cell r="G2043">
            <v>0</v>
          </cell>
        </row>
        <row r="2044">
          <cell r="D2044">
            <v>0</v>
          </cell>
          <cell r="E2044">
            <v>0</v>
          </cell>
          <cell r="F2044">
            <v>0</v>
          </cell>
          <cell r="G2044">
            <v>0</v>
          </cell>
        </row>
        <row r="2045">
          <cell r="D2045">
            <v>0</v>
          </cell>
          <cell r="E2045">
            <v>0</v>
          </cell>
          <cell r="F2045">
            <v>0</v>
          </cell>
          <cell r="G2045">
            <v>0</v>
          </cell>
        </row>
        <row r="2046">
          <cell r="D2046">
            <v>0</v>
          </cell>
          <cell r="E2046">
            <v>0</v>
          </cell>
          <cell r="F2046">
            <v>0</v>
          </cell>
          <cell r="G2046">
            <v>0</v>
          </cell>
        </row>
        <row r="2047">
          <cell r="D2047">
            <v>0</v>
          </cell>
          <cell r="E2047">
            <v>0</v>
          </cell>
          <cell r="F2047">
            <v>0</v>
          </cell>
          <cell r="G2047">
            <v>0</v>
          </cell>
        </row>
        <row r="2048">
          <cell r="D2048">
            <v>0</v>
          </cell>
          <cell r="E2048">
            <v>0</v>
          </cell>
          <cell r="F2048">
            <v>0</v>
          </cell>
          <cell r="G2048">
            <v>0</v>
          </cell>
        </row>
        <row r="2049">
          <cell r="D2049">
            <v>0</v>
          </cell>
          <cell r="E2049">
            <v>0</v>
          </cell>
          <cell r="F2049">
            <v>0</v>
          </cell>
          <cell r="G2049">
            <v>0</v>
          </cell>
        </row>
        <row r="2050">
          <cell r="D2050">
            <v>0</v>
          </cell>
          <cell r="E2050">
            <v>0</v>
          </cell>
          <cell r="F2050">
            <v>0</v>
          </cell>
          <cell r="G2050">
            <v>0</v>
          </cell>
        </row>
        <row r="2051">
          <cell r="D2051">
            <v>0</v>
          </cell>
          <cell r="E2051">
            <v>0</v>
          </cell>
          <cell r="F2051">
            <v>0</v>
          </cell>
          <cell r="G2051">
            <v>0</v>
          </cell>
        </row>
        <row r="2052">
          <cell r="D2052">
            <v>0</v>
          </cell>
          <cell r="E2052">
            <v>0</v>
          </cell>
          <cell r="F2052">
            <v>0</v>
          </cell>
          <cell r="G2052">
            <v>0</v>
          </cell>
        </row>
        <row r="2053">
          <cell r="D2053">
            <v>0</v>
          </cell>
          <cell r="E2053">
            <v>0</v>
          </cell>
          <cell r="F2053">
            <v>0</v>
          </cell>
          <cell r="G2053">
            <v>0</v>
          </cell>
        </row>
        <row r="2054">
          <cell r="D2054">
            <v>0</v>
          </cell>
          <cell r="E2054">
            <v>0</v>
          </cell>
          <cell r="F2054">
            <v>0</v>
          </cell>
          <cell r="G2054">
            <v>0</v>
          </cell>
        </row>
        <row r="2055">
          <cell r="D2055">
            <v>0</v>
          </cell>
          <cell r="E2055">
            <v>0</v>
          </cell>
          <cell r="F2055">
            <v>0</v>
          </cell>
          <cell r="G2055">
            <v>0</v>
          </cell>
        </row>
        <row r="2056">
          <cell r="D2056">
            <v>0</v>
          </cell>
          <cell r="E2056">
            <v>0</v>
          </cell>
          <cell r="F2056">
            <v>0</v>
          </cell>
          <cell r="G2056">
            <v>0</v>
          </cell>
        </row>
        <row r="2057">
          <cell r="D2057">
            <v>0</v>
          </cell>
          <cell r="E2057">
            <v>0</v>
          </cell>
          <cell r="F2057">
            <v>0</v>
          </cell>
          <cell r="G2057">
            <v>0</v>
          </cell>
        </row>
        <row r="2058">
          <cell r="D2058">
            <v>0</v>
          </cell>
          <cell r="E2058">
            <v>0</v>
          </cell>
          <cell r="F2058">
            <v>0</v>
          </cell>
          <cell r="G2058">
            <v>0</v>
          </cell>
        </row>
        <row r="2059">
          <cell r="D2059">
            <v>0</v>
          </cell>
          <cell r="E2059">
            <v>0</v>
          </cell>
          <cell r="F2059">
            <v>0</v>
          </cell>
          <cell r="G2059">
            <v>0</v>
          </cell>
        </row>
        <row r="2060">
          <cell r="D2060">
            <v>0</v>
          </cell>
          <cell r="E2060">
            <v>0</v>
          </cell>
          <cell r="F2060">
            <v>0</v>
          </cell>
          <cell r="G2060">
            <v>0</v>
          </cell>
        </row>
        <row r="2061">
          <cell r="D2061">
            <v>0</v>
          </cell>
          <cell r="E2061">
            <v>0</v>
          </cell>
          <cell r="F2061">
            <v>0</v>
          </cell>
          <cell r="G2061">
            <v>0</v>
          </cell>
        </row>
        <row r="2062">
          <cell r="D2062">
            <v>0</v>
          </cell>
          <cell r="E2062">
            <v>0</v>
          </cell>
          <cell r="F2062">
            <v>0</v>
          </cell>
          <cell r="G2062">
            <v>0</v>
          </cell>
        </row>
        <row r="2063">
          <cell r="D2063">
            <v>0</v>
          </cell>
          <cell r="E2063">
            <v>0</v>
          </cell>
          <cell r="F2063">
            <v>0</v>
          </cell>
          <cell r="G2063">
            <v>0</v>
          </cell>
        </row>
        <row r="2064">
          <cell r="D2064">
            <v>0</v>
          </cell>
          <cell r="E2064">
            <v>0</v>
          </cell>
          <cell r="F2064">
            <v>0</v>
          </cell>
          <cell r="G2064">
            <v>0</v>
          </cell>
        </row>
        <row r="2065">
          <cell r="D2065">
            <v>0</v>
          </cell>
          <cell r="E2065">
            <v>0</v>
          </cell>
          <cell r="F2065">
            <v>0</v>
          </cell>
          <cell r="G2065">
            <v>0</v>
          </cell>
        </row>
        <row r="2066">
          <cell r="D2066">
            <v>0</v>
          </cell>
          <cell r="E2066">
            <v>0</v>
          </cell>
          <cell r="F2066">
            <v>0</v>
          </cell>
          <cell r="G2066">
            <v>0</v>
          </cell>
        </row>
        <row r="2067">
          <cell r="D2067">
            <v>0</v>
          </cell>
          <cell r="E2067">
            <v>0</v>
          </cell>
          <cell r="F2067">
            <v>0</v>
          </cell>
          <cell r="G2067">
            <v>0</v>
          </cell>
        </row>
        <row r="2068">
          <cell r="D2068">
            <v>0</v>
          </cell>
          <cell r="E2068">
            <v>0</v>
          </cell>
          <cell r="F2068">
            <v>0</v>
          </cell>
          <cell r="G2068">
            <v>0</v>
          </cell>
        </row>
        <row r="2069">
          <cell r="D2069">
            <v>0</v>
          </cell>
          <cell r="E2069">
            <v>0</v>
          </cell>
          <cell r="F2069">
            <v>0</v>
          </cell>
          <cell r="G2069">
            <v>0</v>
          </cell>
        </row>
        <row r="2070">
          <cell r="D2070">
            <v>0</v>
          </cell>
          <cell r="E2070">
            <v>0</v>
          </cell>
          <cell r="F2070">
            <v>0</v>
          </cell>
          <cell r="G2070">
            <v>0</v>
          </cell>
        </row>
        <row r="2071">
          <cell r="D2071">
            <v>0</v>
          </cell>
          <cell r="E2071">
            <v>0</v>
          </cell>
          <cell r="F2071">
            <v>0</v>
          </cell>
          <cell r="G2071">
            <v>0</v>
          </cell>
        </row>
        <row r="2072">
          <cell r="D2072">
            <v>0</v>
          </cell>
          <cell r="E2072">
            <v>0</v>
          </cell>
          <cell r="F2072">
            <v>0</v>
          </cell>
          <cell r="G2072">
            <v>0</v>
          </cell>
        </row>
        <row r="2073">
          <cell r="D2073">
            <v>0</v>
          </cell>
          <cell r="E2073">
            <v>0</v>
          </cell>
          <cell r="F2073">
            <v>0</v>
          </cell>
          <cell r="G2073">
            <v>0</v>
          </cell>
        </row>
        <row r="2074">
          <cell r="D2074">
            <v>0</v>
          </cell>
          <cell r="E2074">
            <v>0</v>
          </cell>
          <cell r="F2074">
            <v>0</v>
          </cell>
          <cell r="G2074">
            <v>0</v>
          </cell>
        </row>
        <row r="2075">
          <cell r="D2075">
            <v>0</v>
          </cell>
          <cell r="E2075">
            <v>0</v>
          </cell>
          <cell r="F2075">
            <v>0</v>
          </cell>
          <cell r="G2075">
            <v>0</v>
          </cell>
        </row>
        <row r="2076">
          <cell r="D2076">
            <v>0</v>
          </cell>
          <cell r="E2076">
            <v>0</v>
          </cell>
          <cell r="F2076">
            <v>0</v>
          </cell>
          <cell r="G2076">
            <v>0</v>
          </cell>
        </row>
        <row r="2077">
          <cell r="D2077">
            <v>0</v>
          </cell>
          <cell r="E2077">
            <v>0</v>
          </cell>
          <cell r="F2077">
            <v>0</v>
          </cell>
          <cell r="G2077">
            <v>0</v>
          </cell>
        </row>
        <row r="2078">
          <cell r="D2078">
            <v>0</v>
          </cell>
          <cell r="E2078">
            <v>0</v>
          </cell>
          <cell r="F2078">
            <v>0</v>
          </cell>
          <cell r="G2078">
            <v>0</v>
          </cell>
        </row>
        <row r="2079">
          <cell r="D2079">
            <v>0</v>
          </cell>
          <cell r="E2079">
            <v>0</v>
          </cell>
          <cell r="F2079">
            <v>0</v>
          </cell>
          <cell r="G2079">
            <v>0</v>
          </cell>
        </row>
        <row r="2080">
          <cell r="D2080">
            <v>0</v>
          </cell>
          <cell r="E2080">
            <v>0</v>
          </cell>
          <cell r="F2080">
            <v>0</v>
          </cell>
          <cell r="G2080">
            <v>0</v>
          </cell>
        </row>
        <row r="2081">
          <cell r="D2081">
            <v>0</v>
          </cell>
          <cell r="E2081">
            <v>0</v>
          </cell>
          <cell r="F2081">
            <v>0</v>
          </cell>
          <cell r="G2081">
            <v>0</v>
          </cell>
        </row>
        <row r="2082">
          <cell r="D2082">
            <v>0</v>
          </cell>
          <cell r="E2082">
            <v>0</v>
          </cell>
          <cell r="F2082">
            <v>0</v>
          </cell>
          <cell r="G2082">
            <v>0</v>
          </cell>
        </row>
        <row r="2083">
          <cell r="D2083">
            <v>0</v>
          </cell>
          <cell r="E2083">
            <v>0</v>
          </cell>
          <cell r="F2083">
            <v>0</v>
          </cell>
          <cell r="G2083">
            <v>0</v>
          </cell>
        </row>
        <row r="2084">
          <cell r="D2084">
            <v>0</v>
          </cell>
          <cell r="E2084">
            <v>0</v>
          </cell>
          <cell r="F2084">
            <v>0</v>
          </cell>
          <cell r="G2084">
            <v>0</v>
          </cell>
        </row>
        <row r="2085">
          <cell r="D2085">
            <v>0</v>
          </cell>
          <cell r="E2085">
            <v>0</v>
          </cell>
          <cell r="F2085">
            <v>0</v>
          </cell>
          <cell r="G2085">
            <v>0</v>
          </cell>
        </row>
        <row r="2086">
          <cell r="D2086">
            <v>0</v>
          </cell>
          <cell r="E2086">
            <v>0</v>
          </cell>
          <cell r="F2086">
            <v>0</v>
          </cell>
          <cell r="G2086">
            <v>0</v>
          </cell>
        </row>
        <row r="2087">
          <cell r="D2087">
            <v>0</v>
          </cell>
          <cell r="E2087">
            <v>0</v>
          </cell>
          <cell r="F2087">
            <v>0</v>
          </cell>
          <cell r="G2087">
            <v>0</v>
          </cell>
        </row>
        <row r="2088">
          <cell r="D2088">
            <v>0</v>
          </cell>
          <cell r="E2088">
            <v>0</v>
          </cell>
          <cell r="F2088">
            <v>0</v>
          </cell>
          <cell r="G2088">
            <v>0</v>
          </cell>
        </row>
        <row r="2089">
          <cell r="D2089">
            <v>0</v>
          </cell>
          <cell r="E2089">
            <v>0</v>
          </cell>
          <cell r="F2089">
            <v>0</v>
          </cell>
          <cell r="G2089">
            <v>0</v>
          </cell>
        </row>
        <row r="2090">
          <cell r="D2090">
            <v>0</v>
          </cell>
          <cell r="E2090">
            <v>0</v>
          </cell>
          <cell r="F2090">
            <v>0</v>
          </cell>
          <cell r="G2090">
            <v>0</v>
          </cell>
        </row>
        <row r="2091">
          <cell r="D2091">
            <v>0</v>
          </cell>
          <cell r="E2091">
            <v>0</v>
          </cell>
          <cell r="F2091">
            <v>0</v>
          </cell>
          <cell r="G2091">
            <v>0</v>
          </cell>
        </row>
        <row r="2092">
          <cell r="D2092">
            <v>0</v>
          </cell>
          <cell r="E2092">
            <v>0</v>
          </cell>
          <cell r="F2092">
            <v>0</v>
          </cell>
          <cell r="G2092">
            <v>0</v>
          </cell>
        </row>
        <row r="2093">
          <cell r="D2093">
            <v>0</v>
          </cell>
          <cell r="E2093">
            <v>0</v>
          </cell>
          <cell r="F2093">
            <v>0</v>
          </cell>
          <cell r="G2093">
            <v>0</v>
          </cell>
        </row>
        <row r="2094">
          <cell r="D2094">
            <v>0</v>
          </cell>
          <cell r="E2094">
            <v>0</v>
          </cell>
          <cell r="F2094">
            <v>0</v>
          </cell>
          <cell r="G2094">
            <v>0</v>
          </cell>
        </row>
        <row r="2095">
          <cell r="D2095">
            <v>0</v>
          </cell>
          <cell r="E2095">
            <v>0</v>
          </cell>
          <cell r="F2095">
            <v>0</v>
          </cell>
          <cell r="G2095">
            <v>0</v>
          </cell>
        </row>
        <row r="2096">
          <cell r="D2096">
            <v>0</v>
          </cell>
          <cell r="E2096">
            <v>0</v>
          </cell>
          <cell r="F2096">
            <v>0</v>
          </cell>
          <cell r="G2096">
            <v>0</v>
          </cell>
        </row>
        <row r="2097">
          <cell r="D2097">
            <v>0</v>
          </cell>
          <cell r="E2097">
            <v>0</v>
          </cell>
          <cell r="F2097">
            <v>0</v>
          </cell>
          <cell r="G2097">
            <v>0</v>
          </cell>
        </row>
        <row r="2098">
          <cell r="D2098">
            <v>0</v>
          </cell>
          <cell r="E2098">
            <v>0</v>
          </cell>
          <cell r="F2098">
            <v>0</v>
          </cell>
          <cell r="G2098">
            <v>0</v>
          </cell>
        </row>
        <row r="2099">
          <cell r="D2099">
            <v>0</v>
          </cell>
          <cell r="E2099">
            <v>0</v>
          </cell>
          <cell r="F2099">
            <v>0</v>
          </cell>
          <cell r="G2099">
            <v>0</v>
          </cell>
        </row>
        <row r="2100">
          <cell r="D2100">
            <v>0</v>
          </cell>
          <cell r="E2100">
            <v>0</v>
          </cell>
          <cell r="F2100">
            <v>0</v>
          </cell>
          <cell r="G2100">
            <v>0</v>
          </cell>
        </row>
        <row r="2101">
          <cell r="D2101">
            <v>0</v>
          </cell>
          <cell r="E2101">
            <v>0</v>
          </cell>
          <cell r="F2101">
            <v>0</v>
          </cell>
          <cell r="G2101">
            <v>0</v>
          </cell>
        </row>
        <row r="2102">
          <cell r="D2102">
            <v>0</v>
          </cell>
          <cell r="E2102">
            <v>0</v>
          </cell>
          <cell r="F2102">
            <v>0</v>
          </cell>
          <cell r="G2102">
            <v>0</v>
          </cell>
        </row>
        <row r="2103">
          <cell r="D2103">
            <v>0</v>
          </cell>
          <cell r="E2103">
            <v>0</v>
          </cell>
          <cell r="F2103">
            <v>0</v>
          </cell>
          <cell r="G2103">
            <v>0</v>
          </cell>
        </row>
        <row r="2104">
          <cell r="D2104">
            <v>0</v>
          </cell>
          <cell r="E2104">
            <v>0</v>
          </cell>
          <cell r="F2104">
            <v>0</v>
          </cell>
          <cell r="G2104">
            <v>0</v>
          </cell>
        </row>
        <row r="2105">
          <cell r="D2105">
            <v>0</v>
          </cell>
          <cell r="E2105">
            <v>0</v>
          </cell>
          <cell r="F2105">
            <v>0</v>
          </cell>
          <cell r="G2105">
            <v>0</v>
          </cell>
        </row>
        <row r="2106">
          <cell r="D2106">
            <v>0</v>
          </cell>
          <cell r="E2106">
            <v>0</v>
          </cell>
          <cell r="F2106">
            <v>0</v>
          </cell>
          <cell r="G2106">
            <v>0</v>
          </cell>
        </row>
        <row r="2107">
          <cell r="D2107">
            <v>0</v>
          </cell>
          <cell r="E2107">
            <v>0</v>
          </cell>
          <cell r="F2107">
            <v>0</v>
          </cell>
          <cell r="G2107">
            <v>0</v>
          </cell>
        </row>
        <row r="2108">
          <cell r="D2108">
            <v>0</v>
          </cell>
          <cell r="E2108">
            <v>0</v>
          </cell>
          <cell r="F2108">
            <v>0</v>
          </cell>
          <cell r="G2108">
            <v>0</v>
          </cell>
        </row>
        <row r="2109">
          <cell r="D2109">
            <v>0</v>
          </cell>
          <cell r="E2109">
            <v>0</v>
          </cell>
          <cell r="F2109">
            <v>0</v>
          </cell>
          <cell r="G2109">
            <v>0</v>
          </cell>
        </row>
        <row r="2110">
          <cell r="D2110">
            <v>0</v>
          </cell>
          <cell r="E2110">
            <v>0</v>
          </cell>
          <cell r="F2110">
            <v>0</v>
          </cell>
          <cell r="G2110">
            <v>0</v>
          </cell>
        </row>
        <row r="2111">
          <cell r="D2111">
            <v>0</v>
          </cell>
          <cell r="E2111">
            <v>0</v>
          </cell>
          <cell r="F2111">
            <v>0</v>
          </cell>
          <cell r="G2111">
            <v>0</v>
          </cell>
        </row>
        <row r="2112">
          <cell r="D2112">
            <v>0</v>
          </cell>
          <cell r="E2112">
            <v>0</v>
          </cell>
          <cell r="F2112">
            <v>0</v>
          </cell>
          <cell r="G2112">
            <v>0</v>
          </cell>
        </row>
        <row r="2113">
          <cell r="D2113">
            <v>0</v>
          </cell>
          <cell r="E2113">
            <v>0</v>
          </cell>
          <cell r="F2113">
            <v>0</v>
          </cell>
          <cell r="G2113">
            <v>0</v>
          </cell>
        </row>
        <row r="2114">
          <cell r="D2114">
            <v>0</v>
          </cell>
          <cell r="E2114">
            <v>0</v>
          </cell>
          <cell r="F2114">
            <v>0</v>
          </cell>
          <cell r="G2114">
            <v>0</v>
          </cell>
        </row>
        <row r="2115">
          <cell r="D2115">
            <v>0</v>
          </cell>
          <cell r="E2115">
            <v>0</v>
          </cell>
          <cell r="F2115">
            <v>0</v>
          </cell>
          <cell r="G2115">
            <v>0</v>
          </cell>
        </row>
        <row r="2116">
          <cell r="D2116">
            <v>0</v>
          </cell>
          <cell r="E2116">
            <v>0</v>
          </cell>
          <cell r="F2116">
            <v>0</v>
          </cell>
          <cell r="G2116">
            <v>0</v>
          </cell>
        </row>
        <row r="2117">
          <cell r="D2117">
            <v>0</v>
          </cell>
          <cell r="E2117">
            <v>0</v>
          </cell>
          <cell r="F2117">
            <v>0</v>
          </cell>
          <cell r="G2117">
            <v>0</v>
          </cell>
        </row>
        <row r="2118">
          <cell r="D2118">
            <v>0</v>
          </cell>
          <cell r="E2118">
            <v>0</v>
          </cell>
          <cell r="F2118">
            <v>0</v>
          </cell>
          <cell r="G2118">
            <v>0</v>
          </cell>
        </row>
        <row r="2119">
          <cell r="D2119">
            <v>0</v>
          </cell>
          <cell r="E2119">
            <v>0</v>
          </cell>
          <cell r="F2119">
            <v>0</v>
          </cell>
          <cell r="G2119">
            <v>0</v>
          </cell>
        </row>
        <row r="2120">
          <cell r="D2120">
            <v>0</v>
          </cell>
          <cell r="E2120">
            <v>0</v>
          </cell>
          <cell r="F2120">
            <v>0</v>
          </cell>
          <cell r="G2120">
            <v>0</v>
          </cell>
        </row>
        <row r="2121">
          <cell r="D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D2122">
            <v>0</v>
          </cell>
          <cell r="E2122">
            <v>0</v>
          </cell>
          <cell r="F2122">
            <v>0</v>
          </cell>
          <cell r="G2122">
            <v>0</v>
          </cell>
        </row>
        <row r="2123">
          <cell r="D2123">
            <v>0</v>
          </cell>
          <cell r="E2123">
            <v>0</v>
          </cell>
          <cell r="F2123">
            <v>0</v>
          </cell>
          <cell r="G2123">
            <v>0</v>
          </cell>
        </row>
        <row r="2124">
          <cell r="D2124">
            <v>0</v>
          </cell>
          <cell r="E2124">
            <v>0</v>
          </cell>
          <cell r="F2124">
            <v>0</v>
          </cell>
          <cell r="G2124">
            <v>0</v>
          </cell>
        </row>
        <row r="2125">
          <cell r="D2125">
            <v>0</v>
          </cell>
          <cell r="E2125">
            <v>0</v>
          </cell>
          <cell r="F2125">
            <v>0</v>
          </cell>
          <cell r="G2125">
            <v>0</v>
          </cell>
        </row>
        <row r="2126">
          <cell r="D2126">
            <v>0</v>
          </cell>
          <cell r="E2126">
            <v>0</v>
          </cell>
          <cell r="F2126">
            <v>0</v>
          </cell>
          <cell r="G2126">
            <v>0</v>
          </cell>
        </row>
        <row r="2127">
          <cell r="D2127">
            <v>0</v>
          </cell>
          <cell r="E2127">
            <v>0</v>
          </cell>
          <cell r="F2127">
            <v>0</v>
          </cell>
          <cell r="G2127">
            <v>0</v>
          </cell>
        </row>
        <row r="2128">
          <cell r="D2128">
            <v>0</v>
          </cell>
          <cell r="E2128">
            <v>0</v>
          </cell>
          <cell r="F2128">
            <v>0</v>
          </cell>
          <cell r="G2128">
            <v>0</v>
          </cell>
        </row>
        <row r="2129">
          <cell r="D2129">
            <v>0</v>
          </cell>
          <cell r="E2129">
            <v>0</v>
          </cell>
          <cell r="F2129">
            <v>0</v>
          </cell>
          <cell r="G2129">
            <v>0</v>
          </cell>
        </row>
        <row r="2130">
          <cell r="D2130">
            <v>0</v>
          </cell>
          <cell r="E2130">
            <v>0</v>
          </cell>
          <cell r="F2130">
            <v>0</v>
          </cell>
          <cell r="G2130">
            <v>0</v>
          </cell>
        </row>
        <row r="2131">
          <cell r="D2131">
            <v>0</v>
          </cell>
          <cell r="E2131">
            <v>0</v>
          </cell>
          <cell r="F2131">
            <v>0</v>
          </cell>
          <cell r="G2131">
            <v>0</v>
          </cell>
        </row>
        <row r="2132">
          <cell r="D2132">
            <v>0</v>
          </cell>
          <cell r="E2132">
            <v>0</v>
          </cell>
          <cell r="F2132">
            <v>0</v>
          </cell>
          <cell r="G2132">
            <v>0</v>
          </cell>
        </row>
        <row r="2133">
          <cell r="D2133">
            <v>0</v>
          </cell>
          <cell r="E2133">
            <v>0</v>
          </cell>
          <cell r="F2133">
            <v>0</v>
          </cell>
          <cell r="G2133">
            <v>0</v>
          </cell>
        </row>
        <row r="2134">
          <cell r="D2134">
            <v>0</v>
          </cell>
          <cell r="E2134">
            <v>0</v>
          </cell>
          <cell r="F2134">
            <v>0</v>
          </cell>
          <cell r="G2134">
            <v>0</v>
          </cell>
        </row>
        <row r="2135">
          <cell r="D2135">
            <v>0</v>
          </cell>
          <cell r="E2135">
            <v>0</v>
          </cell>
          <cell r="F2135">
            <v>0</v>
          </cell>
          <cell r="G2135">
            <v>0</v>
          </cell>
        </row>
        <row r="2136">
          <cell r="D2136">
            <v>0</v>
          </cell>
          <cell r="E2136">
            <v>0</v>
          </cell>
          <cell r="F2136">
            <v>0</v>
          </cell>
          <cell r="G2136">
            <v>0</v>
          </cell>
        </row>
        <row r="2137">
          <cell r="D2137">
            <v>0</v>
          </cell>
          <cell r="E2137">
            <v>0</v>
          </cell>
          <cell r="F2137">
            <v>0</v>
          </cell>
          <cell r="G2137">
            <v>0</v>
          </cell>
        </row>
        <row r="2138">
          <cell r="D2138">
            <v>0</v>
          </cell>
          <cell r="E2138">
            <v>0</v>
          </cell>
          <cell r="F2138">
            <v>0</v>
          </cell>
          <cell r="G2138">
            <v>0</v>
          </cell>
        </row>
        <row r="2139">
          <cell r="D2139">
            <v>0</v>
          </cell>
          <cell r="E2139">
            <v>0</v>
          </cell>
          <cell r="F2139">
            <v>0</v>
          </cell>
          <cell r="G2139">
            <v>0</v>
          </cell>
        </row>
        <row r="2140">
          <cell r="D2140">
            <v>0</v>
          </cell>
          <cell r="E2140">
            <v>0</v>
          </cell>
          <cell r="F2140">
            <v>0</v>
          </cell>
          <cell r="G2140">
            <v>0</v>
          </cell>
        </row>
        <row r="2141">
          <cell r="D2141">
            <v>0</v>
          </cell>
          <cell r="E2141">
            <v>0</v>
          </cell>
          <cell r="F2141">
            <v>0</v>
          </cell>
          <cell r="G2141">
            <v>0</v>
          </cell>
        </row>
        <row r="2142">
          <cell r="D2142">
            <v>0</v>
          </cell>
          <cell r="E2142">
            <v>0</v>
          </cell>
          <cell r="F2142">
            <v>0</v>
          </cell>
          <cell r="G2142">
            <v>0</v>
          </cell>
        </row>
        <row r="2143">
          <cell r="D2143">
            <v>0</v>
          </cell>
          <cell r="E2143">
            <v>0</v>
          </cell>
          <cell r="F2143">
            <v>0</v>
          </cell>
          <cell r="G2143">
            <v>0</v>
          </cell>
        </row>
        <row r="2144">
          <cell r="D2144">
            <v>0</v>
          </cell>
          <cell r="E2144">
            <v>0</v>
          </cell>
          <cell r="F2144">
            <v>0</v>
          </cell>
          <cell r="G2144">
            <v>0</v>
          </cell>
        </row>
        <row r="2145">
          <cell r="D2145">
            <v>0</v>
          </cell>
          <cell r="E2145">
            <v>0</v>
          </cell>
          <cell r="F2145">
            <v>0</v>
          </cell>
          <cell r="G2145">
            <v>0</v>
          </cell>
        </row>
        <row r="2146">
          <cell r="D2146">
            <v>0</v>
          </cell>
          <cell r="E2146">
            <v>0</v>
          </cell>
          <cell r="F2146">
            <v>0</v>
          </cell>
          <cell r="G2146">
            <v>0</v>
          </cell>
        </row>
        <row r="2147">
          <cell r="D2147">
            <v>0</v>
          </cell>
          <cell r="E2147">
            <v>0</v>
          </cell>
          <cell r="F2147">
            <v>0</v>
          </cell>
          <cell r="G2147">
            <v>0</v>
          </cell>
        </row>
        <row r="2148">
          <cell r="D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D2149">
            <v>0</v>
          </cell>
          <cell r="E2149">
            <v>0</v>
          </cell>
          <cell r="F2149">
            <v>0</v>
          </cell>
          <cell r="G2149">
            <v>0</v>
          </cell>
        </row>
        <row r="2150">
          <cell r="D2150">
            <v>0</v>
          </cell>
          <cell r="E2150">
            <v>0</v>
          </cell>
          <cell r="F2150">
            <v>0</v>
          </cell>
          <cell r="G2150">
            <v>0</v>
          </cell>
        </row>
        <row r="2151">
          <cell r="D2151">
            <v>0</v>
          </cell>
          <cell r="E2151">
            <v>0</v>
          </cell>
          <cell r="F2151">
            <v>0</v>
          </cell>
          <cell r="G2151">
            <v>0</v>
          </cell>
        </row>
        <row r="2152">
          <cell r="D2152">
            <v>0</v>
          </cell>
          <cell r="E2152">
            <v>0</v>
          </cell>
          <cell r="F2152">
            <v>0</v>
          </cell>
          <cell r="G2152">
            <v>0</v>
          </cell>
        </row>
        <row r="2153">
          <cell r="D2153">
            <v>0</v>
          </cell>
          <cell r="E2153">
            <v>0</v>
          </cell>
          <cell r="F2153">
            <v>0</v>
          </cell>
          <cell r="G2153">
            <v>0</v>
          </cell>
        </row>
        <row r="2154">
          <cell r="D2154">
            <v>0</v>
          </cell>
          <cell r="E2154">
            <v>0</v>
          </cell>
          <cell r="F2154">
            <v>0</v>
          </cell>
          <cell r="G2154">
            <v>0</v>
          </cell>
        </row>
        <row r="2155">
          <cell r="D2155">
            <v>0</v>
          </cell>
          <cell r="E2155">
            <v>0</v>
          </cell>
          <cell r="F2155">
            <v>0</v>
          </cell>
          <cell r="G2155">
            <v>0</v>
          </cell>
        </row>
        <row r="2156">
          <cell r="D2156">
            <v>0</v>
          </cell>
          <cell r="E2156">
            <v>0</v>
          </cell>
          <cell r="F2156">
            <v>0</v>
          </cell>
          <cell r="G2156">
            <v>0</v>
          </cell>
        </row>
        <row r="2157">
          <cell r="D2157">
            <v>0</v>
          </cell>
          <cell r="E2157">
            <v>0</v>
          </cell>
          <cell r="F2157">
            <v>0</v>
          </cell>
          <cell r="G2157">
            <v>0</v>
          </cell>
        </row>
        <row r="2158">
          <cell r="D2158">
            <v>0</v>
          </cell>
          <cell r="E2158">
            <v>0</v>
          </cell>
          <cell r="F2158">
            <v>0</v>
          </cell>
          <cell r="G2158">
            <v>0</v>
          </cell>
        </row>
        <row r="2159">
          <cell r="D2159">
            <v>0</v>
          </cell>
          <cell r="E2159">
            <v>0</v>
          </cell>
          <cell r="F2159">
            <v>0</v>
          </cell>
          <cell r="G2159">
            <v>0</v>
          </cell>
        </row>
        <row r="2160">
          <cell r="D2160">
            <v>0</v>
          </cell>
          <cell r="E2160">
            <v>0</v>
          </cell>
          <cell r="F2160">
            <v>0</v>
          </cell>
          <cell r="G2160">
            <v>0</v>
          </cell>
        </row>
        <row r="2161">
          <cell r="D2161">
            <v>0</v>
          </cell>
          <cell r="E2161">
            <v>0</v>
          </cell>
          <cell r="F2161">
            <v>0</v>
          </cell>
          <cell r="G2161">
            <v>0</v>
          </cell>
        </row>
        <row r="2162">
          <cell r="D2162">
            <v>0</v>
          </cell>
          <cell r="E2162">
            <v>0</v>
          </cell>
          <cell r="F2162">
            <v>0</v>
          </cell>
          <cell r="G2162">
            <v>0</v>
          </cell>
        </row>
        <row r="2163">
          <cell r="D2163">
            <v>0</v>
          </cell>
          <cell r="E2163">
            <v>0</v>
          </cell>
          <cell r="F2163">
            <v>0</v>
          </cell>
          <cell r="G2163">
            <v>0</v>
          </cell>
        </row>
        <row r="2164">
          <cell r="D2164">
            <v>0</v>
          </cell>
          <cell r="E2164">
            <v>0</v>
          </cell>
          <cell r="F2164">
            <v>0</v>
          </cell>
          <cell r="G2164">
            <v>0</v>
          </cell>
        </row>
        <row r="2165">
          <cell r="D2165">
            <v>0</v>
          </cell>
          <cell r="E2165">
            <v>0</v>
          </cell>
          <cell r="F2165">
            <v>0</v>
          </cell>
          <cell r="G2165">
            <v>0</v>
          </cell>
        </row>
        <row r="2166">
          <cell r="D2166">
            <v>0</v>
          </cell>
          <cell r="E2166">
            <v>0</v>
          </cell>
          <cell r="F2166">
            <v>0</v>
          </cell>
          <cell r="G2166">
            <v>0</v>
          </cell>
        </row>
        <row r="2167">
          <cell r="D2167">
            <v>0</v>
          </cell>
          <cell r="E2167">
            <v>0</v>
          </cell>
          <cell r="F2167">
            <v>0</v>
          </cell>
          <cell r="G2167">
            <v>0</v>
          </cell>
        </row>
        <row r="2168">
          <cell r="D2168">
            <v>0</v>
          </cell>
          <cell r="E2168">
            <v>0</v>
          </cell>
          <cell r="F2168">
            <v>0</v>
          </cell>
          <cell r="G2168">
            <v>0</v>
          </cell>
        </row>
        <row r="2169">
          <cell r="D2169">
            <v>0</v>
          </cell>
          <cell r="E2169">
            <v>0</v>
          </cell>
          <cell r="F2169">
            <v>0</v>
          </cell>
          <cell r="G2169">
            <v>0</v>
          </cell>
        </row>
        <row r="2170">
          <cell r="D2170">
            <v>0</v>
          </cell>
          <cell r="E2170">
            <v>0</v>
          </cell>
          <cell r="F2170">
            <v>0</v>
          </cell>
          <cell r="G2170">
            <v>0</v>
          </cell>
        </row>
        <row r="2171">
          <cell r="D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D2172">
            <v>0</v>
          </cell>
          <cell r="E2172">
            <v>0</v>
          </cell>
          <cell r="F2172">
            <v>0</v>
          </cell>
          <cell r="G2172">
            <v>0</v>
          </cell>
        </row>
        <row r="2173">
          <cell r="D2173">
            <v>0</v>
          </cell>
          <cell r="E2173">
            <v>0</v>
          </cell>
          <cell r="F2173">
            <v>0</v>
          </cell>
          <cell r="G2173">
            <v>0</v>
          </cell>
        </row>
        <row r="2174">
          <cell r="D2174">
            <v>0</v>
          </cell>
          <cell r="E2174">
            <v>0</v>
          </cell>
          <cell r="F2174">
            <v>0</v>
          </cell>
          <cell r="G2174">
            <v>0</v>
          </cell>
        </row>
        <row r="2175">
          <cell r="D2175">
            <v>0</v>
          </cell>
          <cell r="E2175">
            <v>0</v>
          </cell>
          <cell r="F2175">
            <v>0</v>
          </cell>
          <cell r="G2175">
            <v>0</v>
          </cell>
        </row>
        <row r="2176">
          <cell r="D2176">
            <v>0</v>
          </cell>
          <cell r="E2176">
            <v>0</v>
          </cell>
          <cell r="F2176">
            <v>0</v>
          </cell>
          <cell r="G2176">
            <v>0</v>
          </cell>
        </row>
        <row r="2177">
          <cell r="D2177">
            <v>0</v>
          </cell>
          <cell r="E2177">
            <v>0</v>
          </cell>
          <cell r="F2177">
            <v>0</v>
          </cell>
          <cell r="G2177">
            <v>0</v>
          </cell>
        </row>
        <row r="2178">
          <cell r="D2178">
            <v>0</v>
          </cell>
          <cell r="E2178">
            <v>0</v>
          </cell>
          <cell r="F2178">
            <v>0</v>
          </cell>
          <cell r="G2178">
            <v>0</v>
          </cell>
        </row>
        <row r="2179">
          <cell r="D2179">
            <v>0</v>
          </cell>
          <cell r="E2179">
            <v>0</v>
          </cell>
          <cell r="F2179">
            <v>0</v>
          </cell>
          <cell r="G2179">
            <v>0</v>
          </cell>
        </row>
        <row r="2180">
          <cell r="D2180">
            <v>0</v>
          </cell>
          <cell r="E2180">
            <v>0</v>
          </cell>
          <cell r="F2180">
            <v>0</v>
          </cell>
          <cell r="G2180">
            <v>0</v>
          </cell>
        </row>
        <row r="2181">
          <cell r="D2181">
            <v>0</v>
          </cell>
          <cell r="E2181">
            <v>0</v>
          </cell>
          <cell r="F2181">
            <v>0</v>
          </cell>
          <cell r="G2181">
            <v>0</v>
          </cell>
        </row>
        <row r="2182">
          <cell r="D2182">
            <v>0</v>
          </cell>
          <cell r="E2182">
            <v>0</v>
          </cell>
          <cell r="F2182">
            <v>0</v>
          </cell>
          <cell r="G2182">
            <v>0</v>
          </cell>
        </row>
        <row r="2183">
          <cell r="D2183">
            <v>0</v>
          </cell>
          <cell r="E2183">
            <v>0</v>
          </cell>
          <cell r="F2183">
            <v>0</v>
          </cell>
          <cell r="G2183">
            <v>0</v>
          </cell>
        </row>
        <row r="2184">
          <cell r="D2184">
            <v>0</v>
          </cell>
          <cell r="E2184">
            <v>0</v>
          </cell>
          <cell r="F2184">
            <v>0</v>
          </cell>
          <cell r="G2184">
            <v>0</v>
          </cell>
        </row>
        <row r="2185">
          <cell r="D2185">
            <v>0</v>
          </cell>
          <cell r="E2185">
            <v>0</v>
          </cell>
          <cell r="F2185">
            <v>0</v>
          </cell>
          <cell r="G2185">
            <v>0</v>
          </cell>
        </row>
        <row r="2186">
          <cell r="D2186">
            <v>0</v>
          </cell>
          <cell r="E2186">
            <v>0</v>
          </cell>
          <cell r="F2186">
            <v>0</v>
          </cell>
          <cell r="G2186">
            <v>0</v>
          </cell>
        </row>
        <row r="2187">
          <cell r="D2187">
            <v>0</v>
          </cell>
          <cell r="E2187">
            <v>0</v>
          </cell>
          <cell r="F2187">
            <v>0</v>
          </cell>
          <cell r="G2187">
            <v>0</v>
          </cell>
        </row>
        <row r="2188">
          <cell r="D2188">
            <v>0</v>
          </cell>
          <cell r="E2188">
            <v>0</v>
          </cell>
          <cell r="F2188">
            <v>0</v>
          </cell>
          <cell r="G2188">
            <v>0</v>
          </cell>
        </row>
        <row r="2189">
          <cell r="D2189">
            <v>0</v>
          </cell>
          <cell r="E2189">
            <v>0</v>
          </cell>
          <cell r="F2189">
            <v>0</v>
          </cell>
          <cell r="G2189">
            <v>0</v>
          </cell>
        </row>
        <row r="2190">
          <cell r="D2190">
            <v>0</v>
          </cell>
          <cell r="E2190">
            <v>0</v>
          </cell>
          <cell r="F2190">
            <v>0</v>
          </cell>
          <cell r="G2190">
            <v>0</v>
          </cell>
        </row>
        <row r="2191">
          <cell r="D2191">
            <v>0</v>
          </cell>
          <cell r="E2191">
            <v>0</v>
          </cell>
          <cell r="F2191">
            <v>0</v>
          </cell>
          <cell r="G2191">
            <v>0</v>
          </cell>
        </row>
        <row r="2192">
          <cell r="D2192">
            <v>0</v>
          </cell>
          <cell r="E2192">
            <v>0</v>
          </cell>
          <cell r="F2192">
            <v>0</v>
          </cell>
          <cell r="G2192">
            <v>0</v>
          </cell>
        </row>
        <row r="2193">
          <cell r="D2193">
            <v>0</v>
          </cell>
          <cell r="E2193">
            <v>0</v>
          </cell>
          <cell r="F2193">
            <v>0</v>
          </cell>
          <cell r="G2193">
            <v>0</v>
          </cell>
        </row>
        <row r="2194">
          <cell r="D2194">
            <v>0</v>
          </cell>
          <cell r="E2194">
            <v>0</v>
          </cell>
          <cell r="F2194">
            <v>0</v>
          </cell>
          <cell r="G2194">
            <v>0</v>
          </cell>
        </row>
        <row r="2195">
          <cell r="D2195">
            <v>0</v>
          </cell>
          <cell r="E2195">
            <v>0</v>
          </cell>
          <cell r="F2195">
            <v>0</v>
          </cell>
          <cell r="G2195">
            <v>0</v>
          </cell>
        </row>
        <row r="2196">
          <cell r="D2196">
            <v>0</v>
          </cell>
          <cell r="E2196">
            <v>0</v>
          </cell>
          <cell r="F2196">
            <v>0</v>
          </cell>
          <cell r="G2196">
            <v>0</v>
          </cell>
        </row>
        <row r="2197">
          <cell r="D2197">
            <v>0</v>
          </cell>
          <cell r="E2197">
            <v>0</v>
          </cell>
          <cell r="F2197">
            <v>0</v>
          </cell>
          <cell r="G2197">
            <v>0</v>
          </cell>
        </row>
        <row r="2198">
          <cell r="D2198">
            <v>0</v>
          </cell>
          <cell r="E2198">
            <v>0</v>
          </cell>
          <cell r="F2198">
            <v>0</v>
          </cell>
          <cell r="G2198">
            <v>0</v>
          </cell>
        </row>
        <row r="2199">
          <cell r="D2199">
            <v>0</v>
          </cell>
          <cell r="E2199">
            <v>0</v>
          </cell>
          <cell r="F2199">
            <v>0</v>
          </cell>
          <cell r="G2199">
            <v>0</v>
          </cell>
        </row>
        <row r="2200">
          <cell r="D2200">
            <v>0</v>
          </cell>
          <cell r="E2200">
            <v>0</v>
          </cell>
          <cell r="F2200">
            <v>0</v>
          </cell>
          <cell r="G2200">
            <v>0</v>
          </cell>
        </row>
        <row r="2201">
          <cell r="D2201">
            <v>0</v>
          </cell>
          <cell r="E2201">
            <v>0</v>
          </cell>
          <cell r="F2201">
            <v>0</v>
          </cell>
          <cell r="G2201">
            <v>0</v>
          </cell>
        </row>
        <row r="2202">
          <cell r="D2202">
            <v>0</v>
          </cell>
          <cell r="E2202">
            <v>0</v>
          </cell>
          <cell r="F2202">
            <v>0</v>
          </cell>
          <cell r="G2202">
            <v>0</v>
          </cell>
        </row>
        <row r="2203">
          <cell r="D2203">
            <v>0</v>
          </cell>
          <cell r="E2203">
            <v>0</v>
          </cell>
          <cell r="F2203">
            <v>0</v>
          </cell>
          <cell r="G2203">
            <v>0</v>
          </cell>
        </row>
        <row r="2204">
          <cell r="D2204">
            <v>0</v>
          </cell>
          <cell r="E2204">
            <v>0</v>
          </cell>
          <cell r="F2204">
            <v>0</v>
          </cell>
          <cell r="G2204">
            <v>0</v>
          </cell>
        </row>
        <row r="2205">
          <cell r="D2205">
            <v>0</v>
          </cell>
          <cell r="E2205">
            <v>0</v>
          </cell>
          <cell r="F2205">
            <v>0</v>
          </cell>
          <cell r="G2205">
            <v>0</v>
          </cell>
        </row>
        <row r="2206">
          <cell r="D2206">
            <v>0</v>
          </cell>
          <cell r="E2206">
            <v>0</v>
          </cell>
          <cell r="F2206">
            <v>0</v>
          </cell>
          <cell r="G2206">
            <v>0</v>
          </cell>
        </row>
        <row r="2207">
          <cell r="D2207">
            <v>0</v>
          </cell>
          <cell r="E2207">
            <v>0</v>
          </cell>
          <cell r="F2207">
            <v>0</v>
          </cell>
          <cell r="G2207">
            <v>0</v>
          </cell>
        </row>
        <row r="2208">
          <cell r="D2208">
            <v>0</v>
          </cell>
          <cell r="E2208">
            <v>0</v>
          </cell>
          <cell r="F2208">
            <v>0</v>
          </cell>
          <cell r="G2208">
            <v>0</v>
          </cell>
        </row>
        <row r="2209">
          <cell r="D2209">
            <v>0</v>
          </cell>
          <cell r="E2209">
            <v>0</v>
          </cell>
          <cell r="F2209">
            <v>0</v>
          </cell>
          <cell r="G2209">
            <v>0</v>
          </cell>
        </row>
        <row r="2210">
          <cell r="D2210">
            <v>0</v>
          </cell>
          <cell r="E2210">
            <v>0</v>
          </cell>
          <cell r="F2210">
            <v>0</v>
          </cell>
          <cell r="G2210">
            <v>0</v>
          </cell>
        </row>
        <row r="2211">
          <cell r="D2211">
            <v>0</v>
          </cell>
          <cell r="E2211">
            <v>0</v>
          </cell>
          <cell r="F2211">
            <v>0</v>
          </cell>
          <cell r="G2211">
            <v>0</v>
          </cell>
        </row>
        <row r="2212">
          <cell r="D2212">
            <v>0</v>
          </cell>
          <cell r="E2212">
            <v>0</v>
          </cell>
          <cell r="F2212">
            <v>0</v>
          </cell>
          <cell r="G2212">
            <v>0</v>
          </cell>
        </row>
        <row r="2213">
          <cell r="D2213">
            <v>0</v>
          </cell>
          <cell r="E2213">
            <v>0</v>
          </cell>
          <cell r="F2213">
            <v>0</v>
          </cell>
          <cell r="G2213">
            <v>0</v>
          </cell>
        </row>
        <row r="2214">
          <cell r="D2214">
            <v>0</v>
          </cell>
          <cell r="E2214">
            <v>0</v>
          </cell>
          <cell r="F2214">
            <v>0</v>
          </cell>
          <cell r="G2214">
            <v>0</v>
          </cell>
        </row>
        <row r="2215">
          <cell r="D2215">
            <v>0</v>
          </cell>
          <cell r="E2215">
            <v>0</v>
          </cell>
          <cell r="F2215">
            <v>0</v>
          </cell>
          <cell r="G2215">
            <v>0</v>
          </cell>
        </row>
        <row r="2216">
          <cell r="D2216">
            <v>0</v>
          </cell>
          <cell r="E2216">
            <v>0</v>
          </cell>
          <cell r="F2216">
            <v>0</v>
          </cell>
          <cell r="G2216">
            <v>0</v>
          </cell>
        </row>
        <row r="2217">
          <cell r="D2217">
            <v>0</v>
          </cell>
          <cell r="E2217">
            <v>0</v>
          </cell>
          <cell r="F2217">
            <v>0</v>
          </cell>
          <cell r="G2217">
            <v>0</v>
          </cell>
        </row>
        <row r="2218">
          <cell r="D2218">
            <v>0</v>
          </cell>
          <cell r="E2218">
            <v>0</v>
          </cell>
          <cell r="F2218">
            <v>0</v>
          </cell>
          <cell r="G2218">
            <v>0</v>
          </cell>
        </row>
        <row r="2219">
          <cell r="D2219">
            <v>0</v>
          </cell>
          <cell r="E2219">
            <v>0</v>
          </cell>
          <cell r="F2219">
            <v>0</v>
          </cell>
          <cell r="G2219">
            <v>0</v>
          </cell>
        </row>
        <row r="2220">
          <cell r="D2220">
            <v>0</v>
          </cell>
          <cell r="E2220">
            <v>0</v>
          </cell>
          <cell r="F2220">
            <v>0</v>
          </cell>
          <cell r="G2220">
            <v>0</v>
          </cell>
        </row>
        <row r="2221">
          <cell r="D2221">
            <v>0</v>
          </cell>
          <cell r="E2221">
            <v>0</v>
          </cell>
          <cell r="F2221">
            <v>0</v>
          </cell>
          <cell r="G2221">
            <v>0</v>
          </cell>
        </row>
        <row r="2222">
          <cell r="D2222">
            <v>0</v>
          </cell>
          <cell r="E2222">
            <v>0</v>
          </cell>
          <cell r="F2222">
            <v>0</v>
          </cell>
          <cell r="G2222">
            <v>0</v>
          </cell>
        </row>
        <row r="2223">
          <cell r="D2223">
            <v>0</v>
          </cell>
          <cell r="E2223">
            <v>0</v>
          </cell>
          <cell r="F2223">
            <v>0</v>
          </cell>
          <cell r="G2223">
            <v>0</v>
          </cell>
        </row>
        <row r="2224">
          <cell r="D2224">
            <v>0</v>
          </cell>
          <cell r="E2224">
            <v>0</v>
          </cell>
          <cell r="F2224">
            <v>0</v>
          </cell>
          <cell r="G2224">
            <v>0</v>
          </cell>
        </row>
        <row r="2225">
          <cell r="D2225">
            <v>0</v>
          </cell>
          <cell r="E2225">
            <v>0</v>
          </cell>
          <cell r="F2225">
            <v>0</v>
          </cell>
          <cell r="G2225">
            <v>0</v>
          </cell>
        </row>
        <row r="2226">
          <cell r="D2226">
            <v>0</v>
          </cell>
          <cell r="E2226">
            <v>0</v>
          </cell>
          <cell r="F2226">
            <v>0</v>
          </cell>
          <cell r="G2226">
            <v>0</v>
          </cell>
        </row>
        <row r="2227">
          <cell r="D2227">
            <v>0</v>
          </cell>
          <cell r="E2227">
            <v>0</v>
          </cell>
          <cell r="F2227">
            <v>0</v>
          </cell>
          <cell r="G2227">
            <v>0</v>
          </cell>
        </row>
        <row r="2228">
          <cell r="D2228">
            <v>0</v>
          </cell>
          <cell r="E2228">
            <v>0</v>
          </cell>
          <cell r="F2228">
            <v>0</v>
          </cell>
          <cell r="G2228">
            <v>0</v>
          </cell>
        </row>
        <row r="2229">
          <cell r="D2229">
            <v>0</v>
          </cell>
          <cell r="E2229">
            <v>0</v>
          </cell>
          <cell r="F2229">
            <v>0</v>
          </cell>
          <cell r="G2229">
            <v>0</v>
          </cell>
        </row>
        <row r="2230">
          <cell r="D2230">
            <v>0</v>
          </cell>
          <cell r="E2230">
            <v>0</v>
          </cell>
          <cell r="F2230">
            <v>0</v>
          </cell>
          <cell r="G2230">
            <v>0</v>
          </cell>
        </row>
        <row r="2231">
          <cell r="D2231">
            <v>0</v>
          </cell>
          <cell r="E2231">
            <v>0</v>
          </cell>
          <cell r="F2231">
            <v>0</v>
          </cell>
          <cell r="G2231">
            <v>0</v>
          </cell>
        </row>
        <row r="2232">
          <cell r="D2232">
            <v>0</v>
          </cell>
          <cell r="E2232">
            <v>0</v>
          </cell>
          <cell r="F2232">
            <v>0</v>
          </cell>
          <cell r="G2232">
            <v>0</v>
          </cell>
        </row>
        <row r="2233">
          <cell r="D2233">
            <v>0</v>
          </cell>
          <cell r="E2233">
            <v>0</v>
          </cell>
          <cell r="F2233">
            <v>0</v>
          </cell>
          <cell r="G2233">
            <v>0</v>
          </cell>
        </row>
        <row r="2234">
          <cell r="D2234">
            <v>0</v>
          </cell>
          <cell r="E2234">
            <v>0</v>
          </cell>
          <cell r="F2234">
            <v>0</v>
          </cell>
          <cell r="G2234">
            <v>0</v>
          </cell>
        </row>
        <row r="2235">
          <cell r="D2235">
            <v>0</v>
          </cell>
          <cell r="E2235">
            <v>0</v>
          </cell>
          <cell r="F2235">
            <v>0</v>
          </cell>
          <cell r="G2235">
            <v>0</v>
          </cell>
        </row>
        <row r="2236">
          <cell r="D2236">
            <v>0</v>
          </cell>
          <cell r="E2236">
            <v>0</v>
          </cell>
          <cell r="F2236">
            <v>0</v>
          </cell>
          <cell r="G2236">
            <v>0</v>
          </cell>
        </row>
        <row r="2237">
          <cell r="D2237">
            <v>0</v>
          </cell>
          <cell r="E2237">
            <v>0</v>
          </cell>
          <cell r="F2237">
            <v>0</v>
          </cell>
          <cell r="G2237">
            <v>0</v>
          </cell>
        </row>
        <row r="2238">
          <cell r="D2238">
            <v>0</v>
          </cell>
          <cell r="E2238">
            <v>0</v>
          </cell>
          <cell r="F2238">
            <v>0</v>
          </cell>
          <cell r="G2238">
            <v>0</v>
          </cell>
        </row>
        <row r="2239">
          <cell r="D2239">
            <v>0</v>
          </cell>
          <cell r="E2239">
            <v>0</v>
          </cell>
          <cell r="F2239">
            <v>0</v>
          </cell>
          <cell r="G2239">
            <v>0</v>
          </cell>
        </row>
        <row r="2240">
          <cell r="D2240">
            <v>0</v>
          </cell>
          <cell r="E2240">
            <v>0</v>
          </cell>
          <cell r="F2240">
            <v>0</v>
          </cell>
          <cell r="G2240">
            <v>0</v>
          </cell>
        </row>
        <row r="2241">
          <cell r="D2241">
            <v>0</v>
          </cell>
          <cell r="E2241">
            <v>0</v>
          </cell>
          <cell r="F2241">
            <v>0</v>
          </cell>
          <cell r="G2241">
            <v>0</v>
          </cell>
        </row>
        <row r="2242">
          <cell r="D2242">
            <v>0</v>
          </cell>
          <cell r="E2242">
            <v>0</v>
          </cell>
          <cell r="F2242">
            <v>0</v>
          </cell>
          <cell r="G2242">
            <v>0</v>
          </cell>
        </row>
        <row r="2243">
          <cell r="D2243">
            <v>0</v>
          </cell>
          <cell r="E2243">
            <v>0</v>
          </cell>
          <cell r="F2243">
            <v>0</v>
          </cell>
          <cell r="G2243">
            <v>0</v>
          </cell>
        </row>
        <row r="2244">
          <cell r="D2244">
            <v>0</v>
          </cell>
          <cell r="E2244">
            <v>0</v>
          </cell>
          <cell r="F2244">
            <v>0</v>
          </cell>
          <cell r="G2244">
            <v>0</v>
          </cell>
        </row>
        <row r="2245">
          <cell r="D2245">
            <v>0</v>
          </cell>
          <cell r="E2245">
            <v>0</v>
          </cell>
          <cell r="F2245">
            <v>0</v>
          </cell>
          <cell r="G2245">
            <v>0</v>
          </cell>
        </row>
        <row r="2246">
          <cell r="D2246">
            <v>0</v>
          </cell>
          <cell r="E2246">
            <v>0</v>
          </cell>
          <cell r="F2246">
            <v>0</v>
          </cell>
          <cell r="G2246">
            <v>0</v>
          </cell>
        </row>
        <row r="2247">
          <cell r="D2247">
            <v>0</v>
          </cell>
          <cell r="E2247">
            <v>0</v>
          </cell>
          <cell r="F2247">
            <v>0</v>
          </cell>
          <cell r="G2247">
            <v>0</v>
          </cell>
        </row>
        <row r="2248">
          <cell r="D2248">
            <v>0</v>
          </cell>
          <cell r="E2248">
            <v>0</v>
          </cell>
          <cell r="F2248">
            <v>0</v>
          </cell>
          <cell r="G2248">
            <v>0</v>
          </cell>
        </row>
        <row r="2249">
          <cell r="D2249">
            <v>0</v>
          </cell>
          <cell r="E2249">
            <v>0</v>
          </cell>
          <cell r="F2249">
            <v>0</v>
          </cell>
          <cell r="G2249">
            <v>0</v>
          </cell>
        </row>
        <row r="2250">
          <cell r="D2250">
            <v>0</v>
          </cell>
          <cell r="E2250">
            <v>0</v>
          </cell>
          <cell r="F2250">
            <v>0</v>
          </cell>
          <cell r="G2250">
            <v>0</v>
          </cell>
        </row>
        <row r="2251">
          <cell r="D2251">
            <v>0</v>
          </cell>
          <cell r="E2251">
            <v>0</v>
          </cell>
          <cell r="F2251">
            <v>0</v>
          </cell>
          <cell r="G2251">
            <v>0</v>
          </cell>
        </row>
        <row r="2252">
          <cell r="D2252">
            <v>0</v>
          </cell>
          <cell r="E2252">
            <v>0</v>
          </cell>
          <cell r="F2252">
            <v>0</v>
          </cell>
          <cell r="G2252">
            <v>0</v>
          </cell>
        </row>
        <row r="2253">
          <cell r="D2253">
            <v>0</v>
          </cell>
          <cell r="E2253">
            <v>0</v>
          </cell>
          <cell r="F2253">
            <v>0</v>
          </cell>
          <cell r="G2253">
            <v>0</v>
          </cell>
        </row>
        <row r="2254">
          <cell r="D2254">
            <v>0</v>
          </cell>
          <cell r="E2254">
            <v>0</v>
          </cell>
          <cell r="F2254">
            <v>0</v>
          </cell>
          <cell r="G2254">
            <v>0</v>
          </cell>
        </row>
        <row r="2255">
          <cell r="D2255">
            <v>0</v>
          </cell>
          <cell r="E2255">
            <v>0</v>
          </cell>
          <cell r="F2255">
            <v>0</v>
          </cell>
          <cell r="G2255">
            <v>0</v>
          </cell>
        </row>
        <row r="2256">
          <cell r="D2256">
            <v>0</v>
          </cell>
          <cell r="E2256">
            <v>0</v>
          </cell>
          <cell r="F2256">
            <v>0</v>
          </cell>
          <cell r="G2256">
            <v>0</v>
          </cell>
        </row>
        <row r="2257">
          <cell r="D2257">
            <v>0</v>
          </cell>
          <cell r="E2257">
            <v>0</v>
          </cell>
          <cell r="F2257">
            <v>0</v>
          </cell>
          <cell r="G2257">
            <v>0</v>
          </cell>
        </row>
        <row r="2258">
          <cell r="D2258">
            <v>0</v>
          </cell>
          <cell r="E2258">
            <v>0</v>
          </cell>
          <cell r="F2258">
            <v>0</v>
          </cell>
          <cell r="G2258">
            <v>0</v>
          </cell>
        </row>
        <row r="2259">
          <cell r="D2259">
            <v>0</v>
          </cell>
          <cell r="E2259">
            <v>0</v>
          </cell>
          <cell r="F2259">
            <v>0</v>
          </cell>
          <cell r="G2259">
            <v>0</v>
          </cell>
        </row>
        <row r="2260">
          <cell r="D2260">
            <v>0</v>
          </cell>
          <cell r="E2260">
            <v>0</v>
          </cell>
          <cell r="F2260">
            <v>0</v>
          </cell>
          <cell r="G2260">
            <v>0</v>
          </cell>
        </row>
        <row r="2261">
          <cell r="D2261">
            <v>0</v>
          </cell>
          <cell r="E2261">
            <v>0</v>
          </cell>
          <cell r="F2261">
            <v>0</v>
          </cell>
          <cell r="G2261">
            <v>0</v>
          </cell>
        </row>
        <row r="2262">
          <cell r="D2262">
            <v>0</v>
          </cell>
          <cell r="E2262">
            <v>0</v>
          </cell>
          <cell r="F2262">
            <v>0</v>
          </cell>
          <cell r="G2262">
            <v>0</v>
          </cell>
        </row>
        <row r="2263">
          <cell r="D2263">
            <v>0</v>
          </cell>
          <cell r="E2263">
            <v>0</v>
          </cell>
          <cell r="F2263">
            <v>0</v>
          </cell>
          <cell r="G2263">
            <v>0</v>
          </cell>
        </row>
        <row r="2264">
          <cell r="D2264">
            <v>0</v>
          </cell>
          <cell r="E2264">
            <v>0</v>
          </cell>
          <cell r="F2264">
            <v>0</v>
          </cell>
          <cell r="G2264">
            <v>0</v>
          </cell>
        </row>
        <row r="2265">
          <cell r="D2265">
            <v>0</v>
          </cell>
          <cell r="E2265">
            <v>0</v>
          </cell>
          <cell r="F2265">
            <v>0</v>
          </cell>
          <cell r="G2265">
            <v>0</v>
          </cell>
        </row>
        <row r="2266">
          <cell r="D2266">
            <v>0</v>
          </cell>
          <cell r="E2266">
            <v>0</v>
          </cell>
          <cell r="F2266">
            <v>0</v>
          </cell>
          <cell r="G2266">
            <v>0</v>
          </cell>
        </row>
        <row r="2267">
          <cell r="D2267">
            <v>0</v>
          </cell>
          <cell r="E2267">
            <v>0</v>
          </cell>
          <cell r="F2267">
            <v>0</v>
          </cell>
          <cell r="G2267">
            <v>0</v>
          </cell>
        </row>
        <row r="2268">
          <cell r="D2268">
            <v>0</v>
          </cell>
          <cell r="E2268">
            <v>0</v>
          </cell>
          <cell r="F2268">
            <v>0</v>
          </cell>
          <cell r="G2268">
            <v>0</v>
          </cell>
        </row>
        <row r="2269">
          <cell r="D2269">
            <v>0</v>
          </cell>
          <cell r="E2269">
            <v>0</v>
          </cell>
          <cell r="F2269">
            <v>0</v>
          </cell>
          <cell r="G2269">
            <v>0</v>
          </cell>
        </row>
        <row r="2270">
          <cell r="D2270">
            <v>0</v>
          </cell>
          <cell r="E2270">
            <v>0</v>
          </cell>
          <cell r="F2270">
            <v>0</v>
          </cell>
          <cell r="G2270">
            <v>0</v>
          </cell>
        </row>
        <row r="2271">
          <cell r="D2271">
            <v>0</v>
          </cell>
          <cell r="E2271">
            <v>0</v>
          </cell>
          <cell r="F2271">
            <v>0</v>
          </cell>
          <cell r="G2271">
            <v>0</v>
          </cell>
        </row>
        <row r="2272">
          <cell r="D2272">
            <v>0</v>
          </cell>
          <cell r="E2272">
            <v>0</v>
          </cell>
          <cell r="F2272">
            <v>0</v>
          </cell>
          <cell r="G2272">
            <v>0</v>
          </cell>
        </row>
        <row r="2273">
          <cell r="D2273">
            <v>0</v>
          </cell>
          <cell r="E2273">
            <v>0</v>
          </cell>
          <cell r="F2273">
            <v>0</v>
          </cell>
          <cell r="G2273">
            <v>0</v>
          </cell>
        </row>
        <row r="2274">
          <cell r="D2274">
            <v>0</v>
          </cell>
          <cell r="E2274">
            <v>0</v>
          </cell>
          <cell r="F2274">
            <v>0</v>
          </cell>
          <cell r="G2274">
            <v>0</v>
          </cell>
        </row>
        <row r="2275">
          <cell r="D2275">
            <v>0</v>
          </cell>
          <cell r="E2275">
            <v>0</v>
          </cell>
          <cell r="F2275">
            <v>0</v>
          </cell>
          <cell r="G2275">
            <v>0</v>
          </cell>
        </row>
        <row r="2276">
          <cell r="D2276">
            <v>0</v>
          </cell>
          <cell r="E2276">
            <v>0</v>
          </cell>
          <cell r="F2276">
            <v>0</v>
          </cell>
          <cell r="G2276">
            <v>0</v>
          </cell>
        </row>
        <row r="2277">
          <cell r="D2277">
            <v>0</v>
          </cell>
          <cell r="E2277">
            <v>0</v>
          </cell>
          <cell r="F2277">
            <v>0</v>
          </cell>
          <cell r="G2277">
            <v>0</v>
          </cell>
        </row>
        <row r="2278">
          <cell r="D2278">
            <v>0</v>
          </cell>
          <cell r="E2278">
            <v>0</v>
          </cell>
          <cell r="F2278">
            <v>0</v>
          </cell>
          <cell r="G2278">
            <v>0</v>
          </cell>
        </row>
        <row r="2279">
          <cell r="D2279">
            <v>0</v>
          </cell>
          <cell r="E2279">
            <v>0</v>
          </cell>
          <cell r="F2279">
            <v>0</v>
          </cell>
          <cell r="G2279">
            <v>0</v>
          </cell>
        </row>
        <row r="2280">
          <cell r="D2280">
            <v>0</v>
          </cell>
          <cell r="E2280">
            <v>0</v>
          </cell>
          <cell r="F2280">
            <v>0</v>
          </cell>
          <cell r="G2280">
            <v>0</v>
          </cell>
        </row>
        <row r="2281">
          <cell r="D2281">
            <v>0</v>
          </cell>
          <cell r="E2281">
            <v>0</v>
          </cell>
          <cell r="F2281">
            <v>0</v>
          </cell>
          <cell r="G2281">
            <v>0</v>
          </cell>
        </row>
        <row r="2282">
          <cell r="D2282">
            <v>0</v>
          </cell>
          <cell r="E2282">
            <v>0</v>
          </cell>
          <cell r="F2282">
            <v>0</v>
          </cell>
          <cell r="G2282">
            <v>0</v>
          </cell>
        </row>
        <row r="2283">
          <cell r="D2283">
            <v>0</v>
          </cell>
          <cell r="E2283">
            <v>0</v>
          </cell>
          <cell r="F2283">
            <v>0</v>
          </cell>
          <cell r="G2283">
            <v>0</v>
          </cell>
        </row>
        <row r="2284">
          <cell r="D2284">
            <v>0</v>
          </cell>
          <cell r="E2284">
            <v>0</v>
          </cell>
          <cell r="F2284">
            <v>0</v>
          </cell>
          <cell r="G2284">
            <v>0</v>
          </cell>
        </row>
        <row r="2285">
          <cell r="D2285">
            <v>0</v>
          </cell>
          <cell r="E2285">
            <v>0</v>
          </cell>
          <cell r="F2285">
            <v>0</v>
          </cell>
          <cell r="G2285">
            <v>0</v>
          </cell>
        </row>
        <row r="2286">
          <cell r="D2286">
            <v>0</v>
          </cell>
          <cell r="E2286">
            <v>0</v>
          </cell>
          <cell r="F2286">
            <v>0</v>
          </cell>
          <cell r="G2286">
            <v>0</v>
          </cell>
        </row>
        <row r="2287">
          <cell r="D2287">
            <v>0</v>
          </cell>
          <cell r="E2287">
            <v>0</v>
          </cell>
          <cell r="F2287">
            <v>0</v>
          </cell>
          <cell r="G2287">
            <v>0</v>
          </cell>
        </row>
        <row r="2288">
          <cell r="D2288">
            <v>0</v>
          </cell>
          <cell r="E2288">
            <v>0</v>
          </cell>
          <cell r="F2288">
            <v>0</v>
          </cell>
          <cell r="G2288">
            <v>0</v>
          </cell>
        </row>
        <row r="2289">
          <cell r="D2289">
            <v>0</v>
          </cell>
          <cell r="E2289">
            <v>0</v>
          </cell>
          <cell r="F2289">
            <v>0</v>
          </cell>
          <cell r="G2289">
            <v>0</v>
          </cell>
        </row>
        <row r="2290">
          <cell r="D2290">
            <v>0</v>
          </cell>
          <cell r="E2290">
            <v>0</v>
          </cell>
          <cell r="F2290">
            <v>0</v>
          </cell>
          <cell r="G2290">
            <v>0</v>
          </cell>
        </row>
        <row r="2291">
          <cell r="D2291">
            <v>0</v>
          </cell>
          <cell r="E2291">
            <v>0</v>
          </cell>
          <cell r="F2291">
            <v>0</v>
          </cell>
          <cell r="G2291">
            <v>0</v>
          </cell>
        </row>
        <row r="2292">
          <cell r="D2292">
            <v>0</v>
          </cell>
          <cell r="E2292">
            <v>0</v>
          </cell>
          <cell r="F2292">
            <v>0</v>
          </cell>
          <cell r="G2292">
            <v>0</v>
          </cell>
        </row>
        <row r="2293">
          <cell r="D2293">
            <v>0</v>
          </cell>
          <cell r="E2293">
            <v>0</v>
          </cell>
          <cell r="F2293">
            <v>0</v>
          </cell>
          <cell r="G2293">
            <v>0</v>
          </cell>
        </row>
        <row r="2294">
          <cell r="D2294">
            <v>0</v>
          </cell>
          <cell r="E2294">
            <v>0</v>
          </cell>
          <cell r="F2294">
            <v>0</v>
          </cell>
          <cell r="G2294">
            <v>0</v>
          </cell>
        </row>
        <row r="2295">
          <cell r="D2295">
            <v>0</v>
          </cell>
          <cell r="E2295">
            <v>0</v>
          </cell>
          <cell r="F2295">
            <v>0</v>
          </cell>
          <cell r="G2295">
            <v>0</v>
          </cell>
        </row>
        <row r="2296">
          <cell r="D2296">
            <v>0</v>
          </cell>
          <cell r="E2296">
            <v>0</v>
          </cell>
          <cell r="F2296">
            <v>0</v>
          </cell>
          <cell r="G2296">
            <v>0</v>
          </cell>
        </row>
        <row r="2297">
          <cell r="D2297">
            <v>0</v>
          </cell>
          <cell r="E2297">
            <v>0</v>
          </cell>
          <cell r="F2297">
            <v>0</v>
          </cell>
          <cell r="G2297">
            <v>0</v>
          </cell>
        </row>
        <row r="2298">
          <cell r="D2298">
            <v>0</v>
          </cell>
          <cell r="E2298">
            <v>0</v>
          </cell>
          <cell r="F2298">
            <v>0</v>
          </cell>
          <cell r="G2298">
            <v>0</v>
          </cell>
        </row>
        <row r="2299">
          <cell r="D2299">
            <v>0</v>
          </cell>
          <cell r="E2299">
            <v>0</v>
          </cell>
          <cell r="F2299">
            <v>0</v>
          </cell>
          <cell r="G2299">
            <v>0</v>
          </cell>
        </row>
        <row r="2300">
          <cell r="D2300">
            <v>0</v>
          </cell>
          <cell r="E2300">
            <v>0</v>
          </cell>
          <cell r="F2300">
            <v>0</v>
          </cell>
          <cell r="G2300">
            <v>0</v>
          </cell>
        </row>
        <row r="2301">
          <cell r="D2301">
            <v>0</v>
          </cell>
          <cell r="E2301">
            <v>0</v>
          </cell>
          <cell r="F2301">
            <v>0</v>
          </cell>
          <cell r="G2301">
            <v>0</v>
          </cell>
        </row>
        <row r="2302">
          <cell r="D2302">
            <v>0</v>
          </cell>
          <cell r="E2302">
            <v>0</v>
          </cell>
          <cell r="F2302">
            <v>0</v>
          </cell>
          <cell r="G2302">
            <v>0</v>
          </cell>
        </row>
        <row r="2303">
          <cell r="D2303">
            <v>0</v>
          </cell>
          <cell r="E2303">
            <v>0</v>
          </cell>
          <cell r="F2303">
            <v>0</v>
          </cell>
          <cell r="G2303">
            <v>0</v>
          </cell>
        </row>
        <row r="2304">
          <cell r="D2304">
            <v>0</v>
          </cell>
          <cell r="E2304">
            <v>0</v>
          </cell>
          <cell r="F2304">
            <v>0</v>
          </cell>
          <cell r="G2304">
            <v>0</v>
          </cell>
        </row>
        <row r="2305">
          <cell r="D2305">
            <v>0</v>
          </cell>
          <cell r="E2305">
            <v>0</v>
          </cell>
          <cell r="F2305">
            <v>0</v>
          </cell>
          <cell r="G2305">
            <v>0</v>
          </cell>
        </row>
        <row r="2306">
          <cell r="D2306">
            <v>0</v>
          </cell>
          <cell r="E2306">
            <v>0</v>
          </cell>
          <cell r="F2306">
            <v>0</v>
          </cell>
          <cell r="G2306">
            <v>0</v>
          </cell>
        </row>
        <row r="2307">
          <cell r="D2307">
            <v>0</v>
          </cell>
          <cell r="E2307">
            <v>0</v>
          </cell>
          <cell r="F2307">
            <v>0</v>
          </cell>
          <cell r="G2307">
            <v>0</v>
          </cell>
        </row>
        <row r="2308">
          <cell r="D2308">
            <v>0</v>
          </cell>
          <cell r="E2308">
            <v>0</v>
          </cell>
          <cell r="F2308">
            <v>0</v>
          </cell>
          <cell r="G2308">
            <v>0</v>
          </cell>
        </row>
        <row r="2309">
          <cell r="D2309">
            <v>0</v>
          </cell>
          <cell r="E2309">
            <v>0</v>
          </cell>
          <cell r="F2309">
            <v>0</v>
          </cell>
          <cell r="G2309">
            <v>0</v>
          </cell>
        </row>
        <row r="2310">
          <cell r="D2310">
            <v>0</v>
          </cell>
          <cell r="E2310">
            <v>0</v>
          </cell>
          <cell r="F2310">
            <v>0</v>
          </cell>
          <cell r="G2310">
            <v>0</v>
          </cell>
        </row>
        <row r="2311">
          <cell r="D2311">
            <v>0</v>
          </cell>
          <cell r="E2311">
            <v>0</v>
          </cell>
          <cell r="F2311">
            <v>0</v>
          </cell>
          <cell r="G2311">
            <v>0</v>
          </cell>
        </row>
        <row r="2312">
          <cell r="D2312">
            <v>0</v>
          </cell>
          <cell r="E2312">
            <v>0</v>
          </cell>
          <cell r="F2312">
            <v>0</v>
          </cell>
          <cell r="G2312">
            <v>0</v>
          </cell>
        </row>
        <row r="2313">
          <cell r="D2313">
            <v>0</v>
          </cell>
          <cell r="E2313">
            <v>0</v>
          </cell>
          <cell r="F2313">
            <v>0</v>
          </cell>
          <cell r="G2313">
            <v>0</v>
          </cell>
        </row>
        <row r="2314">
          <cell r="D2314">
            <v>0</v>
          </cell>
          <cell r="E2314">
            <v>0</v>
          </cell>
          <cell r="F2314">
            <v>0</v>
          </cell>
          <cell r="G2314">
            <v>0</v>
          </cell>
        </row>
        <row r="2315">
          <cell r="D2315">
            <v>0</v>
          </cell>
          <cell r="E2315">
            <v>0</v>
          </cell>
          <cell r="F2315">
            <v>0</v>
          </cell>
          <cell r="G2315">
            <v>0</v>
          </cell>
        </row>
        <row r="2316">
          <cell r="D2316">
            <v>0</v>
          </cell>
          <cell r="E2316">
            <v>0</v>
          </cell>
          <cell r="F2316">
            <v>0</v>
          </cell>
          <cell r="G2316">
            <v>0</v>
          </cell>
        </row>
        <row r="2317">
          <cell r="D2317">
            <v>0</v>
          </cell>
          <cell r="E2317">
            <v>0</v>
          </cell>
          <cell r="F2317">
            <v>0</v>
          </cell>
          <cell r="G2317">
            <v>0</v>
          </cell>
        </row>
        <row r="2318">
          <cell r="D2318">
            <v>0</v>
          </cell>
          <cell r="E2318">
            <v>0</v>
          </cell>
          <cell r="F2318">
            <v>0</v>
          </cell>
          <cell r="G2318">
            <v>0</v>
          </cell>
        </row>
        <row r="2319">
          <cell r="D2319">
            <v>0</v>
          </cell>
          <cell r="E2319">
            <v>0</v>
          </cell>
          <cell r="F2319">
            <v>0</v>
          </cell>
          <cell r="G2319">
            <v>0</v>
          </cell>
        </row>
        <row r="2320">
          <cell r="D2320">
            <v>0</v>
          </cell>
          <cell r="E2320">
            <v>0</v>
          </cell>
          <cell r="F2320">
            <v>0</v>
          </cell>
          <cell r="G2320">
            <v>0</v>
          </cell>
        </row>
        <row r="2321">
          <cell r="D2321">
            <v>0</v>
          </cell>
          <cell r="E2321">
            <v>0</v>
          </cell>
          <cell r="F2321">
            <v>0</v>
          </cell>
          <cell r="G2321">
            <v>0</v>
          </cell>
        </row>
        <row r="2322">
          <cell r="D2322">
            <v>0</v>
          </cell>
          <cell r="E2322">
            <v>0</v>
          </cell>
          <cell r="F2322">
            <v>0</v>
          </cell>
          <cell r="G2322">
            <v>0</v>
          </cell>
        </row>
        <row r="2323">
          <cell r="D2323">
            <v>0</v>
          </cell>
          <cell r="E2323">
            <v>0</v>
          </cell>
          <cell r="F2323">
            <v>0</v>
          </cell>
          <cell r="G2323">
            <v>0</v>
          </cell>
        </row>
        <row r="2324">
          <cell r="D2324">
            <v>0</v>
          </cell>
          <cell r="E2324">
            <v>0</v>
          </cell>
          <cell r="F2324">
            <v>0</v>
          </cell>
          <cell r="G2324">
            <v>0</v>
          </cell>
        </row>
        <row r="2325">
          <cell r="D2325">
            <v>0</v>
          </cell>
          <cell r="E2325">
            <v>0</v>
          </cell>
          <cell r="F2325">
            <v>0</v>
          </cell>
          <cell r="G2325">
            <v>0</v>
          </cell>
        </row>
        <row r="2326">
          <cell r="D2326">
            <v>0</v>
          </cell>
          <cell r="E2326">
            <v>0</v>
          </cell>
          <cell r="F2326">
            <v>0</v>
          </cell>
          <cell r="G2326">
            <v>0</v>
          </cell>
        </row>
        <row r="2327">
          <cell r="D2327">
            <v>0</v>
          </cell>
          <cell r="E2327">
            <v>0</v>
          </cell>
          <cell r="F2327">
            <v>0</v>
          </cell>
          <cell r="G2327">
            <v>0</v>
          </cell>
        </row>
        <row r="2328">
          <cell r="D2328">
            <v>0</v>
          </cell>
          <cell r="E2328">
            <v>0</v>
          </cell>
          <cell r="F2328">
            <v>0</v>
          </cell>
          <cell r="G2328">
            <v>0</v>
          </cell>
        </row>
        <row r="2329">
          <cell r="D2329">
            <v>0</v>
          </cell>
          <cell r="E2329">
            <v>0</v>
          </cell>
          <cell r="F2329">
            <v>0</v>
          </cell>
          <cell r="G2329">
            <v>0</v>
          </cell>
        </row>
        <row r="2330">
          <cell r="D2330">
            <v>0</v>
          </cell>
          <cell r="E2330">
            <v>0</v>
          </cell>
          <cell r="F2330">
            <v>0</v>
          </cell>
          <cell r="G2330">
            <v>0</v>
          </cell>
        </row>
        <row r="2331">
          <cell r="D2331">
            <v>0</v>
          </cell>
          <cell r="E2331">
            <v>0</v>
          </cell>
          <cell r="F2331">
            <v>0</v>
          </cell>
          <cell r="G2331">
            <v>0</v>
          </cell>
        </row>
        <row r="2332">
          <cell r="D2332">
            <v>0</v>
          </cell>
          <cell r="E2332">
            <v>0</v>
          </cell>
          <cell r="F2332">
            <v>0</v>
          </cell>
          <cell r="G2332">
            <v>0</v>
          </cell>
        </row>
        <row r="2333">
          <cell r="D2333">
            <v>0</v>
          </cell>
          <cell r="E2333">
            <v>0</v>
          </cell>
          <cell r="F2333">
            <v>0</v>
          </cell>
          <cell r="G2333">
            <v>0</v>
          </cell>
        </row>
        <row r="2334">
          <cell r="D2334">
            <v>0</v>
          </cell>
          <cell r="E2334">
            <v>0</v>
          </cell>
          <cell r="F2334">
            <v>0</v>
          </cell>
          <cell r="G2334">
            <v>0</v>
          </cell>
        </row>
        <row r="2335">
          <cell r="D2335">
            <v>0</v>
          </cell>
          <cell r="E2335">
            <v>0</v>
          </cell>
          <cell r="F2335">
            <v>0</v>
          </cell>
          <cell r="G2335">
            <v>0</v>
          </cell>
        </row>
        <row r="2336">
          <cell r="D2336">
            <v>0</v>
          </cell>
          <cell r="E2336">
            <v>0</v>
          </cell>
          <cell r="F2336">
            <v>0</v>
          </cell>
          <cell r="G2336">
            <v>0</v>
          </cell>
        </row>
        <row r="2337">
          <cell r="D2337">
            <v>0</v>
          </cell>
          <cell r="E2337">
            <v>0</v>
          </cell>
          <cell r="F2337">
            <v>0</v>
          </cell>
          <cell r="G2337">
            <v>0</v>
          </cell>
        </row>
        <row r="2338">
          <cell r="D2338">
            <v>0</v>
          </cell>
          <cell r="E2338">
            <v>0</v>
          </cell>
          <cell r="F2338">
            <v>0</v>
          </cell>
          <cell r="G2338">
            <v>0</v>
          </cell>
        </row>
        <row r="2339">
          <cell r="D2339">
            <v>0</v>
          </cell>
          <cell r="E2339">
            <v>0</v>
          </cell>
          <cell r="F2339">
            <v>0</v>
          </cell>
          <cell r="G2339">
            <v>0</v>
          </cell>
        </row>
        <row r="2340">
          <cell r="D2340">
            <v>0</v>
          </cell>
          <cell r="E2340">
            <v>0</v>
          </cell>
          <cell r="F2340">
            <v>0</v>
          </cell>
          <cell r="G2340">
            <v>0</v>
          </cell>
        </row>
        <row r="2341">
          <cell r="D2341">
            <v>0</v>
          </cell>
          <cell r="E2341">
            <v>0</v>
          </cell>
          <cell r="F2341">
            <v>0</v>
          </cell>
          <cell r="G2341">
            <v>0</v>
          </cell>
        </row>
        <row r="2342">
          <cell r="D2342">
            <v>0</v>
          </cell>
          <cell r="E2342">
            <v>0</v>
          </cell>
          <cell r="F2342">
            <v>0</v>
          </cell>
          <cell r="G2342">
            <v>0</v>
          </cell>
        </row>
        <row r="2343">
          <cell r="D2343">
            <v>0</v>
          </cell>
          <cell r="E2343">
            <v>0</v>
          </cell>
          <cell r="F2343">
            <v>0</v>
          </cell>
          <cell r="G2343">
            <v>0</v>
          </cell>
        </row>
        <row r="2344">
          <cell r="D2344">
            <v>0</v>
          </cell>
          <cell r="E2344">
            <v>0</v>
          </cell>
          <cell r="F2344">
            <v>0</v>
          </cell>
          <cell r="G2344">
            <v>0</v>
          </cell>
        </row>
        <row r="2345">
          <cell r="D2345">
            <v>0</v>
          </cell>
          <cell r="E2345">
            <v>0</v>
          </cell>
          <cell r="F2345">
            <v>0</v>
          </cell>
          <cell r="G2345">
            <v>0</v>
          </cell>
        </row>
        <row r="2346">
          <cell r="D2346">
            <v>0</v>
          </cell>
          <cell r="E2346">
            <v>0</v>
          </cell>
          <cell r="F2346">
            <v>0</v>
          </cell>
          <cell r="G2346">
            <v>0</v>
          </cell>
        </row>
        <row r="2347">
          <cell r="D2347">
            <v>0</v>
          </cell>
          <cell r="E2347">
            <v>0</v>
          </cell>
          <cell r="F2347">
            <v>0</v>
          </cell>
          <cell r="G2347">
            <v>0</v>
          </cell>
        </row>
        <row r="2348">
          <cell r="D2348">
            <v>0</v>
          </cell>
          <cell r="E2348">
            <v>0</v>
          </cell>
          <cell r="F2348">
            <v>0</v>
          </cell>
          <cell r="G2348">
            <v>0</v>
          </cell>
        </row>
        <row r="2349">
          <cell r="D2349">
            <v>0</v>
          </cell>
          <cell r="E2349">
            <v>0</v>
          </cell>
          <cell r="F2349">
            <v>0</v>
          </cell>
          <cell r="G2349">
            <v>0</v>
          </cell>
        </row>
        <row r="2350">
          <cell r="D2350">
            <v>0</v>
          </cell>
          <cell r="E2350">
            <v>0</v>
          </cell>
          <cell r="F2350">
            <v>0</v>
          </cell>
          <cell r="G2350">
            <v>0</v>
          </cell>
        </row>
        <row r="2351">
          <cell r="D2351">
            <v>0</v>
          </cell>
          <cell r="E2351">
            <v>0</v>
          </cell>
          <cell r="F2351">
            <v>0</v>
          </cell>
          <cell r="G2351">
            <v>0</v>
          </cell>
        </row>
        <row r="2352">
          <cell r="D2352">
            <v>0</v>
          </cell>
          <cell r="E2352">
            <v>0</v>
          </cell>
          <cell r="F2352">
            <v>0</v>
          </cell>
          <cell r="G2352">
            <v>0</v>
          </cell>
        </row>
        <row r="2353">
          <cell r="D2353">
            <v>0</v>
          </cell>
          <cell r="E2353">
            <v>0</v>
          </cell>
          <cell r="F2353">
            <v>0</v>
          </cell>
          <cell r="G2353">
            <v>0</v>
          </cell>
        </row>
        <row r="2354">
          <cell r="D2354">
            <v>0</v>
          </cell>
          <cell r="E2354">
            <v>0</v>
          </cell>
          <cell r="F2354">
            <v>0</v>
          </cell>
          <cell r="G2354">
            <v>0</v>
          </cell>
        </row>
        <row r="2355">
          <cell r="D2355">
            <v>0</v>
          </cell>
          <cell r="E2355">
            <v>0</v>
          </cell>
          <cell r="F2355">
            <v>0</v>
          </cell>
          <cell r="G2355">
            <v>0</v>
          </cell>
        </row>
        <row r="2356">
          <cell r="D2356">
            <v>0</v>
          </cell>
          <cell r="E2356">
            <v>0</v>
          </cell>
          <cell r="F2356">
            <v>0</v>
          </cell>
          <cell r="G2356">
            <v>0</v>
          </cell>
        </row>
        <row r="2357">
          <cell r="D2357">
            <v>0</v>
          </cell>
          <cell r="E2357">
            <v>0</v>
          </cell>
          <cell r="F2357">
            <v>0</v>
          </cell>
          <cell r="G2357">
            <v>0</v>
          </cell>
        </row>
        <row r="2358">
          <cell r="D2358">
            <v>0</v>
          </cell>
          <cell r="E2358">
            <v>0</v>
          </cell>
          <cell r="F2358">
            <v>0</v>
          </cell>
          <cell r="G2358">
            <v>0</v>
          </cell>
        </row>
        <row r="2359">
          <cell r="D2359">
            <v>0</v>
          </cell>
          <cell r="E2359">
            <v>0</v>
          </cell>
          <cell r="F2359">
            <v>0</v>
          </cell>
          <cell r="G2359">
            <v>0</v>
          </cell>
        </row>
        <row r="2360">
          <cell r="D2360">
            <v>0</v>
          </cell>
          <cell r="E2360">
            <v>0</v>
          </cell>
          <cell r="F2360">
            <v>0</v>
          </cell>
          <cell r="G2360">
            <v>0</v>
          </cell>
        </row>
        <row r="2361">
          <cell r="D2361">
            <v>0</v>
          </cell>
          <cell r="E2361">
            <v>0</v>
          </cell>
          <cell r="F2361">
            <v>0</v>
          </cell>
          <cell r="G2361">
            <v>0</v>
          </cell>
        </row>
        <row r="2362">
          <cell r="D2362">
            <v>0</v>
          </cell>
          <cell r="E2362">
            <v>0</v>
          </cell>
          <cell r="F2362">
            <v>0</v>
          </cell>
          <cell r="G2362">
            <v>0</v>
          </cell>
        </row>
        <row r="2363">
          <cell r="D2363">
            <v>0</v>
          </cell>
          <cell r="E2363">
            <v>0</v>
          </cell>
          <cell r="F2363">
            <v>0</v>
          </cell>
          <cell r="G2363">
            <v>0</v>
          </cell>
        </row>
        <row r="2364">
          <cell r="D2364">
            <v>0</v>
          </cell>
          <cell r="E2364">
            <v>0</v>
          </cell>
          <cell r="F2364">
            <v>0</v>
          </cell>
          <cell r="G2364">
            <v>0</v>
          </cell>
        </row>
        <row r="2365">
          <cell r="D2365">
            <v>0</v>
          </cell>
          <cell r="E2365">
            <v>0</v>
          </cell>
          <cell r="F2365">
            <v>0</v>
          </cell>
          <cell r="G2365">
            <v>0</v>
          </cell>
        </row>
        <row r="2366">
          <cell r="D2366">
            <v>0</v>
          </cell>
          <cell r="E2366">
            <v>0</v>
          </cell>
          <cell r="F2366">
            <v>0</v>
          </cell>
          <cell r="G2366">
            <v>0</v>
          </cell>
        </row>
        <row r="2367">
          <cell r="D2367">
            <v>0</v>
          </cell>
          <cell r="E2367">
            <v>0</v>
          </cell>
          <cell r="F2367">
            <v>0</v>
          </cell>
          <cell r="G2367">
            <v>0</v>
          </cell>
        </row>
        <row r="2368">
          <cell r="D2368">
            <v>0</v>
          </cell>
          <cell r="E2368">
            <v>0</v>
          </cell>
          <cell r="F2368">
            <v>0</v>
          </cell>
          <cell r="G2368">
            <v>0</v>
          </cell>
        </row>
        <row r="2369">
          <cell r="D2369">
            <v>0</v>
          </cell>
          <cell r="E2369">
            <v>0</v>
          </cell>
          <cell r="F2369">
            <v>0</v>
          </cell>
          <cell r="G2369">
            <v>0</v>
          </cell>
        </row>
        <row r="2370">
          <cell r="D2370">
            <v>0</v>
          </cell>
          <cell r="E2370">
            <v>0</v>
          </cell>
          <cell r="F2370">
            <v>0</v>
          </cell>
          <cell r="G2370">
            <v>0</v>
          </cell>
        </row>
        <row r="2371">
          <cell r="D2371">
            <v>0</v>
          </cell>
          <cell r="E2371">
            <v>0</v>
          </cell>
          <cell r="F2371">
            <v>0</v>
          </cell>
          <cell r="G2371">
            <v>0</v>
          </cell>
        </row>
        <row r="2372">
          <cell r="D2372">
            <v>0</v>
          </cell>
          <cell r="E2372">
            <v>0</v>
          </cell>
          <cell r="F2372">
            <v>0</v>
          </cell>
          <cell r="G2372">
            <v>0</v>
          </cell>
        </row>
        <row r="2373">
          <cell r="D2373">
            <v>0</v>
          </cell>
          <cell r="E2373">
            <v>0</v>
          </cell>
          <cell r="F2373">
            <v>0</v>
          </cell>
          <cell r="G2373">
            <v>0</v>
          </cell>
        </row>
        <row r="2374">
          <cell r="D2374">
            <v>0</v>
          </cell>
          <cell r="E2374">
            <v>0</v>
          </cell>
          <cell r="F2374">
            <v>0</v>
          </cell>
          <cell r="G2374">
            <v>0</v>
          </cell>
        </row>
        <row r="2375">
          <cell r="D2375">
            <v>0</v>
          </cell>
          <cell r="E2375">
            <v>0</v>
          </cell>
          <cell r="F2375">
            <v>0</v>
          </cell>
          <cell r="G2375">
            <v>0</v>
          </cell>
        </row>
        <row r="2376">
          <cell r="D2376">
            <v>0</v>
          </cell>
          <cell r="E2376">
            <v>0</v>
          </cell>
          <cell r="F2376">
            <v>0</v>
          </cell>
          <cell r="G2376">
            <v>0</v>
          </cell>
        </row>
        <row r="2377">
          <cell r="D2377">
            <v>0</v>
          </cell>
          <cell r="E2377">
            <v>0</v>
          </cell>
          <cell r="F2377">
            <v>0</v>
          </cell>
          <cell r="G2377">
            <v>0</v>
          </cell>
        </row>
        <row r="2378">
          <cell r="D2378">
            <v>0</v>
          </cell>
          <cell r="E2378">
            <v>0</v>
          </cell>
          <cell r="F2378">
            <v>0</v>
          </cell>
          <cell r="G2378">
            <v>0</v>
          </cell>
        </row>
        <row r="2379">
          <cell r="D2379">
            <v>0</v>
          </cell>
          <cell r="E2379">
            <v>0</v>
          </cell>
          <cell r="F2379">
            <v>0</v>
          </cell>
          <cell r="G2379">
            <v>0</v>
          </cell>
        </row>
        <row r="2380">
          <cell r="D2380">
            <v>0</v>
          </cell>
          <cell r="E2380">
            <v>0</v>
          </cell>
          <cell r="F2380">
            <v>0</v>
          </cell>
          <cell r="G2380">
            <v>0</v>
          </cell>
        </row>
        <row r="2381">
          <cell r="D2381">
            <v>0</v>
          </cell>
          <cell r="E2381">
            <v>0</v>
          </cell>
          <cell r="F2381">
            <v>0</v>
          </cell>
          <cell r="G2381">
            <v>0</v>
          </cell>
        </row>
        <row r="2382">
          <cell r="D2382">
            <v>0</v>
          </cell>
          <cell r="E2382">
            <v>0</v>
          </cell>
          <cell r="F2382">
            <v>0</v>
          </cell>
          <cell r="G2382">
            <v>0</v>
          </cell>
        </row>
        <row r="2383">
          <cell r="D2383">
            <v>0</v>
          </cell>
          <cell r="E2383">
            <v>0</v>
          </cell>
          <cell r="F2383">
            <v>0</v>
          </cell>
          <cell r="G2383">
            <v>0</v>
          </cell>
        </row>
        <row r="2384">
          <cell r="D2384">
            <v>0</v>
          </cell>
          <cell r="E2384">
            <v>0</v>
          </cell>
          <cell r="F2384">
            <v>0</v>
          </cell>
          <cell r="G2384">
            <v>0</v>
          </cell>
        </row>
        <row r="2385">
          <cell r="D2385">
            <v>0</v>
          </cell>
          <cell r="E2385">
            <v>0</v>
          </cell>
          <cell r="F2385">
            <v>0</v>
          </cell>
          <cell r="G2385">
            <v>0</v>
          </cell>
        </row>
        <row r="2386">
          <cell r="D2386">
            <v>0</v>
          </cell>
          <cell r="E2386">
            <v>0</v>
          </cell>
          <cell r="F2386">
            <v>0</v>
          </cell>
          <cell r="G2386">
            <v>0</v>
          </cell>
        </row>
        <row r="2387">
          <cell r="D2387">
            <v>0</v>
          </cell>
          <cell r="E2387">
            <v>0</v>
          </cell>
          <cell r="F2387">
            <v>0</v>
          </cell>
          <cell r="G2387">
            <v>0</v>
          </cell>
        </row>
        <row r="2388">
          <cell r="D2388">
            <v>0</v>
          </cell>
          <cell r="E2388">
            <v>0</v>
          </cell>
          <cell r="F2388">
            <v>0</v>
          </cell>
          <cell r="G2388">
            <v>0</v>
          </cell>
        </row>
        <row r="2389">
          <cell r="D2389">
            <v>0</v>
          </cell>
          <cell r="E2389">
            <v>0</v>
          </cell>
          <cell r="F2389">
            <v>0</v>
          </cell>
          <cell r="G2389">
            <v>0</v>
          </cell>
        </row>
        <row r="2390">
          <cell r="D2390">
            <v>0</v>
          </cell>
          <cell r="E2390">
            <v>0</v>
          </cell>
          <cell r="F2390">
            <v>0</v>
          </cell>
          <cell r="G2390">
            <v>0</v>
          </cell>
        </row>
        <row r="2391">
          <cell r="D2391">
            <v>0</v>
          </cell>
          <cell r="E2391">
            <v>0</v>
          </cell>
          <cell r="F2391">
            <v>0</v>
          </cell>
          <cell r="G2391">
            <v>0</v>
          </cell>
        </row>
        <row r="2392">
          <cell r="D2392">
            <v>0</v>
          </cell>
          <cell r="E2392">
            <v>0</v>
          </cell>
          <cell r="F2392">
            <v>0</v>
          </cell>
          <cell r="G2392">
            <v>0</v>
          </cell>
        </row>
        <row r="2393">
          <cell r="D2393">
            <v>0</v>
          </cell>
          <cell r="E2393">
            <v>0</v>
          </cell>
          <cell r="F2393">
            <v>0</v>
          </cell>
          <cell r="G2393">
            <v>0</v>
          </cell>
        </row>
        <row r="2394">
          <cell r="D2394">
            <v>0</v>
          </cell>
          <cell r="E2394">
            <v>0</v>
          </cell>
          <cell r="F2394">
            <v>0</v>
          </cell>
          <cell r="G2394">
            <v>0</v>
          </cell>
        </row>
        <row r="2395">
          <cell r="D2395">
            <v>0</v>
          </cell>
          <cell r="E2395">
            <v>0</v>
          </cell>
          <cell r="F2395">
            <v>0</v>
          </cell>
          <cell r="G2395">
            <v>0</v>
          </cell>
        </row>
        <row r="2396">
          <cell r="D2396">
            <v>0</v>
          </cell>
          <cell r="E2396">
            <v>0</v>
          </cell>
          <cell r="F2396">
            <v>0</v>
          </cell>
          <cell r="G2396">
            <v>0</v>
          </cell>
        </row>
        <row r="2397">
          <cell r="D2397">
            <v>0</v>
          </cell>
          <cell r="E2397">
            <v>0</v>
          </cell>
          <cell r="F2397">
            <v>0</v>
          </cell>
          <cell r="G2397">
            <v>0</v>
          </cell>
        </row>
        <row r="2398">
          <cell r="D2398">
            <v>0</v>
          </cell>
          <cell r="E2398">
            <v>0</v>
          </cell>
          <cell r="F2398">
            <v>0</v>
          </cell>
          <cell r="G2398">
            <v>0</v>
          </cell>
        </row>
        <row r="2399">
          <cell r="D2399">
            <v>0</v>
          </cell>
          <cell r="E2399">
            <v>0</v>
          </cell>
          <cell r="F2399">
            <v>0</v>
          </cell>
          <cell r="G2399">
            <v>0</v>
          </cell>
        </row>
        <row r="2400">
          <cell r="D2400">
            <v>0</v>
          </cell>
          <cell r="E2400">
            <v>0</v>
          </cell>
          <cell r="F2400">
            <v>0</v>
          </cell>
          <cell r="G2400">
            <v>0</v>
          </cell>
        </row>
        <row r="2401">
          <cell r="D2401">
            <v>0</v>
          </cell>
          <cell r="E2401">
            <v>0</v>
          </cell>
          <cell r="F2401">
            <v>0</v>
          </cell>
          <cell r="G2401">
            <v>0</v>
          </cell>
        </row>
        <row r="2402">
          <cell r="D2402">
            <v>0</v>
          </cell>
          <cell r="E2402">
            <v>0</v>
          </cell>
          <cell r="F2402">
            <v>0</v>
          </cell>
          <cell r="G2402">
            <v>0</v>
          </cell>
        </row>
        <row r="2403">
          <cell r="D2403">
            <v>0</v>
          </cell>
          <cell r="E2403">
            <v>0</v>
          </cell>
          <cell r="F2403">
            <v>0</v>
          </cell>
          <cell r="G2403">
            <v>0</v>
          </cell>
        </row>
        <row r="2404">
          <cell r="D2404">
            <v>0</v>
          </cell>
          <cell r="E2404">
            <v>0</v>
          </cell>
          <cell r="F2404">
            <v>0</v>
          </cell>
          <cell r="G2404">
            <v>0</v>
          </cell>
        </row>
        <row r="2405">
          <cell r="D2405">
            <v>0</v>
          </cell>
          <cell r="E2405">
            <v>0</v>
          </cell>
          <cell r="F2405">
            <v>0</v>
          </cell>
          <cell r="G2405">
            <v>0</v>
          </cell>
        </row>
        <row r="2406">
          <cell r="D2406">
            <v>0</v>
          </cell>
          <cell r="E2406">
            <v>0</v>
          </cell>
          <cell r="F2406">
            <v>0</v>
          </cell>
          <cell r="G2406">
            <v>0</v>
          </cell>
        </row>
        <row r="2407">
          <cell r="D2407">
            <v>0</v>
          </cell>
          <cell r="E2407">
            <v>0</v>
          </cell>
          <cell r="F2407">
            <v>0</v>
          </cell>
          <cell r="G2407">
            <v>0</v>
          </cell>
        </row>
        <row r="2408">
          <cell r="D2408">
            <v>0</v>
          </cell>
          <cell r="E2408">
            <v>0</v>
          </cell>
          <cell r="F2408">
            <v>0</v>
          </cell>
          <cell r="G2408">
            <v>0</v>
          </cell>
        </row>
        <row r="2409">
          <cell r="D2409">
            <v>0</v>
          </cell>
          <cell r="E2409">
            <v>0</v>
          </cell>
          <cell r="F2409">
            <v>0</v>
          </cell>
          <cell r="G2409">
            <v>0</v>
          </cell>
        </row>
        <row r="2410">
          <cell r="D2410">
            <v>0</v>
          </cell>
          <cell r="E2410">
            <v>0</v>
          </cell>
          <cell r="F2410">
            <v>0</v>
          </cell>
          <cell r="G2410">
            <v>0</v>
          </cell>
        </row>
        <row r="2411">
          <cell r="D2411">
            <v>0</v>
          </cell>
          <cell r="E2411">
            <v>0</v>
          </cell>
          <cell r="F2411">
            <v>0</v>
          </cell>
          <cell r="G2411">
            <v>0</v>
          </cell>
        </row>
        <row r="2412">
          <cell r="D2412">
            <v>0</v>
          </cell>
          <cell r="E2412">
            <v>0</v>
          </cell>
          <cell r="F2412">
            <v>0</v>
          </cell>
          <cell r="G2412">
            <v>0</v>
          </cell>
        </row>
        <row r="2413">
          <cell r="D2413">
            <v>0</v>
          </cell>
          <cell r="E2413">
            <v>0</v>
          </cell>
          <cell r="F2413">
            <v>0</v>
          </cell>
          <cell r="G2413">
            <v>0</v>
          </cell>
        </row>
        <row r="2414">
          <cell r="D2414">
            <v>0</v>
          </cell>
          <cell r="E2414">
            <v>0</v>
          </cell>
          <cell r="F2414">
            <v>0</v>
          </cell>
          <cell r="G2414">
            <v>0</v>
          </cell>
        </row>
        <row r="2415">
          <cell r="D2415">
            <v>0</v>
          </cell>
          <cell r="E2415">
            <v>0</v>
          </cell>
          <cell r="F2415">
            <v>0</v>
          </cell>
          <cell r="G2415">
            <v>0</v>
          </cell>
        </row>
        <row r="2416">
          <cell r="D2416">
            <v>0</v>
          </cell>
          <cell r="E2416">
            <v>0</v>
          </cell>
          <cell r="F2416">
            <v>0</v>
          </cell>
          <cell r="G2416">
            <v>0</v>
          </cell>
        </row>
        <row r="2417">
          <cell r="D2417">
            <v>0</v>
          </cell>
          <cell r="E2417">
            <v>0</v>
          </cell>
          <cell r="F2417">
            <v>0</v>
          </cell>
          <cell r="G2417">
            <v>0</v>
          </cell>
        </row>
        <row r="2418">
          <cell r="D2418">
            <v>0</v>
          </cell>
          <cell r="E2418">
            <v>0</v>
          </cell>
          <cell r="F2418">
            <v>0</v>
          </cell>
          <cell r="G2418">
            <v>0</v>
          </cell>
        </row>
        <row r="2419">
          <cell r="D2419">
            <v>0</v>
          </cell>
          <cell r="E2419">
            <v>0</v>
          </cell>
          <cell r="F2419">
            <v>0</v>
          </cell>
          <cell r="G2419">
            <v>0</v>
          </cell>
        </row>
        <row r="2420">
          <cell r="D2420">
            <v>0</v>
          </cell>
          <cell r="E2420">
            <v>0</v>
          </cell>
          <cell r="F2420">
            <v>0</v>
          </cell>
          <cell r="G2420">
            <v>0</v>
          </cell>
        </row>
        <row r="2421">
          <cell r="D2421">
            <v>0</v>
          </cell>
          <cell r="E2421">
            <v>0</v>
          </cell>
          <cell r="F2421">
            <v>0</v>
          </cell>
          <cell r="G2421">
            <v>0</v>
          </cell>
        </row>
        <row r="2422">
          <cell r="D2422">
            <v>0</v>
          </cell>
          <cell r="E2422">
            <v>0</v>
          </cell>
          <cell r="F2422">
            <v>0</v>
          </cell>
          <cell r="G2422">
            <v>0</v>
          </cell>
        </row>
        <row r="2423">
          <cell r="D2423">
            <v>0</v>
          </cell>
          <cell r="E2423">
            <v>0</v>
          </cell>
          <cell r="F2423">
            <v>0</v>
          </cell>
          <cell r="G2423">
            <v>0</v>
          </cell>
        </row>
        <row r="2424">
          <cell r="D2424">
            <v>0</v>
          </cell>
          <cell r="E2424">
            <v>0</v>
          </cell>
          <cell r="F2424">
            <v>0</v>
          </cell>
          <cell r="G2424">
            <v>0</v>
          </cell>
        </row>
        <row r="2425">
          <cell r="D2425">
            <v>0</v>
          </cell>
          <cell r="E2425">
            <v>0</v>
          </cell>
          <cell r="F2425">
            <v>0</v>
          </cell>
          <cell r="G2425">
            <v>0</v>
          </cell>
        </row>
        <row r="2426">
          <cell r="D2426">
            <v>0</v>
          </cell>
          <cell r="E2426">
            <v>0</v>
          </cell>
          <cell r="F2426">
            <v>0</v>
          </cell>
          <cell r="G2426">
            <v>0</v>
          </cell>
        </row>
        <row r="2427">
          <cell r="D2427">
            <v>0</v>
          </cell>
          <cell r="E2427">
            <v>0</v>
          </cell>
          <cell r="F2427">
            <v>0</v>
          </cell>
          <cell r="G2427">
            <v>0</v>
          </cell>
        </row>
        <row r="2428">
          <cell r="D2428">
            <v>0</v>
          </cell>
          <cell r="E2428">
            <v>0</v>
          </cell>
          <cell r="F2428">
            <v>0</v>
          </cell>
          <cell r="G2428">
            <v>0</v>
          </cell>
        </row>
        <row r="2429">
          <cell r="D2429">
            <v>0</v>
          </cell>
          <cell r="E2429">
            <v>0</v>
          </cell>
          <cell r="F2429">
            <v>0</v>
          </cell>
          <cell r="G2429">
            <v>0</v>
          </cell>
        </row>
        <row r="2430">
          <cell r="D2430">
            <v>0</v>
          </cell>
          <cell r="E2430">
            <v>0</v>
          </cell>
          <cell r="F2430">
            <v>0</v>
          </cell>
          <cell r="G2430">
            <v>0</v>
          </cell>
        </row>
        <row r="2431">
          <cell r="D2431">
            <v>0</v>
          </cell>
          <cell r="E2431">
            <v>0</v>
          </cell>
          <cell r="F2431">
            <v>0</v>
          </cell>
          <cell r="G2431">
            <v>0</v>
          </cell>
        </row>
        <row r="2432">
          <cell r="D2432">
            <v>0</v>
          </cell>
          <cell r="E2432">
            <v>0</v>
          </cell>
          <cell r="F2432">
            <v>0</v>
          </cell>
          <cell r="G2432">
            <v>0</v>
          </cell>
        </row>
        <row r="2433">
          <cell r="D2433">
            <v>0</v>
          </cell>
          <cell r="E2433">
            <v>0</v>
          </cell>
          <cell r="F2433">
            <v>0</v>
          </cell>
          <cell r="G2433">
            <v>0</v>
          </cell>
        </row>
        <row r="2434">
          <cell r="D2434">
            <v>0</v>
          </cell>
          <cell r="E2434">
            <v>0</v>
          </cell>
          <cell r="F2434">
            <v>0</v>
          </cell>
          <cell r="G2434">
            <v>0</v>
          </cell>
        </row>
        <row r="2435">
          <cell r="D2435">
            <v>0</v>
          </cell>
          <cell r="E2435">
            <v>0</v>
          </cell>
          <cell r="F2435">
            <v>0</v>
          </cell>
          <cell r="G2435">
            <v>0</v>
          </cell>
        </row>
        <row r="2436">
          <cell r="D2436">
            <v>0</v>
          </cell>
          <cell r="E2436">
            <v>0</v>
          </cell>
          <cell r="F2436">
            <v>0</v>
          </cell>
          <cell r="G2436">
            <v>0</v>
          </cell>
        </row>
        <row r="2437">
          <cell r="D2437">
            <v>0</v>
          </cell>
          <cell r="E2437">
            <v>0</v>
          </cell>
          <cell r="F2437">
            <v>0</v>
          </cell>
          <cell r="G2437">
            <v>0</v>
          </cell>
        </row>
        <row r="2438">
          <cell r="D2438">
            <v>0</v>
          </cell>
          <cell r="E2438">
            <v>0</v>
          </cell>
          <cell r="F2438">
            <v>0</v>
          </cell>
          <cell r="G2438">
            <v>0</v>
          </cell>
        </row>
        <row r="2439">
          <cell r="D2439">
            <v>0</v>
          </cell>
          <cell r="E2439">
            <v>0</v>
          </cell>
          <cell r="F2439">
            <v>0</v>
          </cell>
          <cell r="G2439">
            <v>0</v>
          </cell>
        </row>
        <row r="2440">
          <cell r="D2440">
            <v>0</v>
          </cell>
          <cell r="E2440">
            <v>0</v>
          </cell>
          <cell r="F2440">
            <v>0</v>
          </cell>
          <cell r="G2440">
            <v>0</v>
          </cell>
        </row>
        <row r="2441">
          <cell r="D2441">
            <v>0</v>
          </cell>
          <cell r="E2441">
            <v>0</v>
          </cell>
          <cell r="F2441">
            <v>0</v>
          </cell>
          <cell r="G2441">
            <v>0</v>
          </cell>
        </row>
        <row r="2442">
          <cell r="D2442">
            <v>0</v>
          </cell>
          <cell r="E2442">
            <v>0</v>
          </cell>
          <cell r="F2442">
            <v>0</v>
          </cell>
          <cell r="G2442">
            <v>0</v>
          </cell>
        </row>
        <row r="2443">
          <cell r="D2443">
            <v>0</v>
          </cell>
          <cell r="E2443">
            <v>0</v>
          </cell>
          <cell r="F2443">
            <v>0</v>
          </cell>
          <cell r="G2443">
            <v>0</v>
          </cell>
        </row>
        <row r="2444">
          <cell r="D2444">
            <v>0</v>
          </cell>
          <cell r="E2444">
            <v>0</v>
          </cell>
          <cell r="F2444">
            <v>0</v>
          </cell>
          <cell r="G2444">
            <v>0</v>
          </cell>
        </row>
        <row r="2445">
          <cell r="D2445">
            <v>0</v>
          </cell>
          <cell r="E2445">
            <v>0</v>
          </cell>
          <cell r="F2445">
            <v>0</v>
          </cell>
          <cell r="G2445">
            <v>0</v>
          </cell>
        </row>
        <row r="2446">
          <cell r="D2446">
            <v>0</v>
          </cell>
          <cell r="E2446">
            <v>0</v>
          </cell>
          <cell r="F2446">
            <v>0</v>
          </cell>
          <cell r="G2446">
            <v>0</v>
          </cell>
        </row>
        <row r="2447">
          <cell r="D2447">
            <v>0</v>
          </cell>
          <cell r="E2447">
            <v>0</v>
          </cell>
          <cell r="F2447">
            <v>0</v>
          </cell>
          <cell r="G2447">
            <v>0</v>
          </cell>
        </row>
        <row r="2448">
          <cell r="D2448">
            <v>0</v>
          </cell>
          <cell r="E2448">
            <v>0</v>
          </cell>
          <cell r="F2448">
            <v>0</v>
          </cell>
          <cell r="G2448">
            <v>0</v>
          </cell>
        </row>
        <row r="2449">
          <cell r="D2449">
            <v>0</v>
          </cell>
          <cell r="E2449">
            <v>0</v>
          </cell>
          <cell r="F2449">
            <v>0</v>
          </cell>
          <cell r="G2449">
            <v>0</v>
          </cell>
        </row>
        <row r="2450">
          <cell r="D2450">
            <v>0</v>
          </cell>
          <cell r="E2450">
            <v>0</v>
          </cell>
          <cell r="F2450">
            <v>0</v>
          </cell>
          <cell r="G2450">
            <v>0</v>
          </cell>
        </row>
        <row r="2451">
          <cell r="D2451">
            <v>0</v>
          </cell>
          <cell r="E2451">
            <v>0</v>
          </cell>
          <cell r="F2451">
            <v>0</v>
          </cell>
          <cell r="G2451">
            <v>0</v>
          </cell>
        </row>
        <row r="2452">
          <cell r="D2452">
            <v>0</v>
          </cell>
          <cell r="E2452">
            <v>0</v>
          </cell>
          <cell r="F2452">
            <v>0</v>
          </cell>
          <cell r="G2452">
            <v>0</v>
          </cell>
        </row>
        <row r="2453">
          <cell r="D2453">
            <v>0</v>
          </cell>
          <cell r="E2453">
            <v>0</v>
          </cell>
          <cell r="F2453">
            <v>0</v>
          </cell>
          <cell r="G2453">
            <v>0</v>
          </cell>
        </row>
        <row r="2454">
          <cell r="D2454">
            <v>0</v>
          </cell>
          <cell r="E2454">
            <v>0</v>
          </cell>
          <cell r="F2454">
            <v>0</v>
          </cell>
          <cell r="G2454">
            <v>0</v>
          </cell>
        </row>
        <row r="2455">
          <cell r="D2455">
            <v>0</v>
          </cell>
          <cell r="E2455">
            <v>0</v>
          </cell>
          <cell r="F2455">
            <v>0</v>
          </cell>
          <cell r="G2455">
            <v>0</v>
          </cell>
        </row>
        <row r="2456">
          <cell r="D2456">
            <v>0</v>
          </cell>
          <cell r="E2456">
            <v>0</v>
          </cell>
          <cell r="F2456">
            <v>0</v>
          </cell>
          <cell r="G2456">
            <v>0</v>
          </cell>
        </row>
        <row r="2457">
          <cell r="D2457">
            <v>0</v>
          </cell>
          <cell r="E2457">
            <v>0</v>
          </cell>
          <cell r="F2457">
            <v>0</v>
          </cell>
          <cell r="G2457">
            <v>0</v>
          </cell>
        </row>
        <row r="2458">
          <cell r="D2458">
            <v>0</v>
          </cell>
          <cell r="E2458">
            <v>0</v>
          </cell>
          <cell r="F2458">
            <v>0</v>
          </cell>
          <cell r="G2458">
            <v>0</v>
          </cell>
        </row>
        <row r="2459">
          <cell r="D2459">
            <v>0</v>
          </cell>
          <cell r="E2459">
            <v>0</v>
          </cell>
          <cell r="F2459">
            <v>0</v>
          </cell>
          <cell r="G2459">
            <v>0</v>
          </cell>
        </row>
        <row r="2460">
          <cell r="D2460">
            <v>0</v>
          </cell>
          <cell r="E2460">
            <v>0</v>
          </cell>
          <cell r="F2460">
            <v>0</v>
          </cell>
          <cell r="G2460">
            <v>0</v>
          </cell>
        </row>
        <row r="2461">
          <cell r="D2461">
            <v>0</v>
          </cell>
          <cell r="E2461">
            <v>0</v>
          </cell>
          <cell r="F2461">
            <v>0</v>
          </cell>
          <cell r="G2461">
            <v>0</v>
          </cell>
        </row>
        <row r="2462">
          <cell r="D2462">
            <v>0</v>
          </cell>
          <cell r="E2462">
            <v>0</v>
          </cell>
          <cell r="F2462">
            <v>0</v>
          </cell>
          <cell r="G2462">
            <v>0</v>
          </cell>
        </row>
        <row r="2463">
          <cell r="D2463">
            <v>0</v>
          </cell>
          <cell r="E2463">
            <v>0</v>
          </cell>
          <cell r="F2463">
            <v>0</v>
          </cell>
          <cell r="G2463">
            <v>0</v>
          </cell>
        </row>
        <row r="2464">
          <cell r="D2464">
            <v>0</v>
          </cell>
          <cell r="E2464">
            <v>0</v>
          </cell>
          <cell r="F2464">
            <v>0</v>
          </cell>
          <cell r="G2464">
            <v>0</v>
          </cell>
        </row>
        <row r="2465">
          <cell r="D2465">
            <v>0</v>
          </cell>
          <cell r="E2465">
            <v>0</v>
          </cell>
          <cell r="F2465">
            <v>0</v>
          </cell>
          <cell r="G2465">
            <v>0</v>
          </cell>
        </row>
        <row r="2466">
          <cell r="D2466">
            <v>0</v>
          </cell>
          <cell r="E2466">
            <v>0</v>
          </cell>
          <cell r="F2466">
            <v>0</v>
          </cell>
          <cell r="G2466">
            <v>0</v>
          </cell>
        </row>
        <row r="2467">
          <cell r="D2467">
            <v>0</v>
          </cell>
          <cell r="E2467">
            <v>0</v>
          </cell>
          <cell r="F2467">
            <v>0</v>
          </cell>
          <cell r="G2467">
            <v>0</v>
          </cell>
        </row>
        <row r="2468">
          <cell r="D2468">
            <v>0</v>
          </cell>
          <cell r="E2468">
            <v>0</v>
          </cell>
          <cell r="F2468">
            <v>0</v>
          </cell>
          <cell r="G2468">
            <v>0</v>
          </cell>
        </row>
        <row r="2469">
          <cell r="D2469">
            <v>0</v>
          </cell>
          <cell r="E2469">
            <v>0</v>
          </cell>
          <cell r="F2469">
            <v>0</v>
          </cell>
          <cell r="G2469">
            <v>0</v>
          </cell>
        </row>
        <row r="2470">
          <cell r="D2470">
            <v>0</v>
          </cell>
          <cell r="E2470">
            <v>0</v>
          </cell>
          <cell r="F2470">
            <v>0</v>
          </cell>
          <cell r="G2470">
            <v>0</v>
          </cell>
        </row>
        <row r="2471">
          <cell r="D2471">
            <v>0</v>
          </cell>
          <cell r="E2471">
            <v>0</v>
          </cell>
          <cell r="F2471">
            <v>0</v>
          </cell>
          <cell r="G2471">
            <v>0</v>
          </cell>
        </row>
        <row r="2472">
          <cell r="D2472">
            <v>0</v>
          </cell>
          <cell r="E2472">
            <v>0</v>
          </cell>
          <cell r="F2472">
            <v>0</v>
          </cell>
          <cell r="G2472">
            <v>0</v>
          </cell>
        </row>
        <row r="2473">
          <cell r="D2473">
            <v>0</v>
          </cell>
          <cell r="E2473">
            <v>0</v>
          </cell>
          <cell r="F2473">
            <v>0</v>
          </cell>
          <cell r="G2473">
            <v>0</v>
          </cell>
        </row>
        <row r="2474">
          <cell r="D2474">
            <v>0</v>
          </cell>
          <cell r="E2474">
            <v>0</v>
          </cell>
          <cell r="F2474">
            <v>0</v>
          </cell>
          <cell r="G2474">
            <v>0</v>
          </cell>
        </row>
        <row r="2475">
          <cell r="D2475">
            <v>0</v>
          </cell>
          <cell r="E2475">
            <v>0</v>
          </cell>
          <cell r="F2475">
            <v>0</v>
          </cell>
          <cell r="G2475">
            <v>0</v>
          </cell>
        </row>
        <row r="2476">
          <cell r="D2476">
            <v>0</v>
          </cell>
          <cell r="E2476">
            <v>0</v>
          </cell>
          <cell r="F2476">
            <v>0</v>
          </cell>
          <cell r="G2476">
            <v>0</v>
          </cell>
        </row>
        <row r="2477">
          <cell r="D2477">
            <v>0</v>
          </cell>
          <cell r="E2477">
            <v>0</v>
          </cell>
          <cell r="F2477">
            <v>0</v>
          </cell>
          <cell r="G2477">
            <v>0</v>
          </cell>
        </row>
        <row r="2478">
          <cell r="D2478">
            <v>0</v>
          </cell>
          <cell r="E2478">
            <v>0</v>
          </cell>
          <cell r="F2478">
            <v>0</v>
          </cell>
          <cell r="G2478">
            <v>0</v>
          </cell>
        </row>
        <row r="2479">
          <cell r="D2479">
            <v>0</v>
          </cell>
          <cell r="E2479">
            <v>0</v>
          </cell>
          <cell r="F2479">
            <v>0</v>
          </cell>
          <cell r="G2479">
            <v>0</v>
          </cell>
        </row>
        <row r="2480">
          <cell r="D2480">
            <v>0</v>
          </cell>
          <cell r="E2480">
            <v>0</v>
          </cell>
          <cell r="F2480">
            <v>0</v>
          </cell>
          <cell r="G2480">
            <v>0</v>
          </cell>
        </row>
        <row r="2481">
          <cell r="D2481">
            <v>0</v>
          </cell>
          <cell r="E2481">
            <v>0</v>
          </cell>
          <cell r="F2481">
            <v>0</v>
          </cell>
          <cell r="G2481">
            <v>0</v>
          </cell>
        </row>
        <row r="2482">
          <cell r="D2482">
            <v>0</v>
          </cell>
          <cell r="E2482">
            <v>0</v>
          </cell>
          <cell r="F2482">
            <v>0</v>
          </cell>
          <cell r="G2482">
            <v>0</v>
          </cell>
        </row>
        <row r="2483">
          <cell r="D2483">
            <v>0</v>
          </cell>
          <cell r="E2483">
            <v>0</v>
          </cell>
          <cell r="F2483">
            <v>0</v>
          </cell>
          <cell r="G2483">
            <v>0</v>
          </cell>
        </row>
        <row r="2484">
          <cell r="D2484">
            <v>0</v>
          </cell>
          <cell r="E2484">
            <v>0</v>
          </cell>
          <cell r="F2484">
            <v>0</v>
          </cell>
          <cell r="G2484">
            <v>0</v>
          </cell>
        </row>
        <row r="2485">
          <cell r="D2485">
            <v>0</v>
          </cell>
          <cell r="E2485">
            <v>0</v>
          </cell>
          <cell r="F2485">
            <v>0</v>
          </cell>
          <cell r="G2485">
            <v>0</v>
          </cell>
        </row>
        <row r="2486">
          <cell r="D2486">
            <v>0</v>
          </cell>
          <cell r="E2486">
            <v>0</v>
          </cell>
          <cell r="F2486">
            <v>0</v>
          </cell>
          <cell r="G2486">
            <v>0</v>
          </cell>
        </row>
        <row r="2487">
          <cell r="D2487">
            <v>0</v>
          </cell>
          <cell r="E2487">
            <v>0</v>
          </cell>
          <cell r="F2487">
            <v>0</v>
          </cell>
          <cell r="G2487">
            <v>0</v>
          </cell>
        </row>
        <row r="2488">
          <cell r="D2488">
            <v>0</v>
          </cell>
          <cell r="E2488">
            <v>0</v>
          </cell>
          <cell r="F2488">
            <v>0</v>
          </cell>
          <cell r="G2488">
            <v>0</v>
          </cell>
        </row>
        <row r="2489">
          <cell r="D2489">
            <v>0</v>
          </cell>
          <cell r="E2489">
            <v>0</v>
          </cell>
          <cell r="F2489">
            <v>0</v>
          </cell>
          <cell r="G2489">
            <v>0</v>
          </cell>
        </row>
        <row r="2490">
          <cell r="D2490">
            <v>0</v>
          </cell>
          <cell r="E2490">
            <v>0</v>
          </cell>
          <cell r="F2490">
            <v>0</v>
          </cell>
          <cell r="G2490">
            <v>0</v>
          </cell>
        </row>
        <row r="2491">
          <cell r="D2491">
            <v>0</v>
          </cell>
          <cell r="E2491">
            <v>0</v>
          </cell>
          <cell r="F2491">
            <v>0</v>
          </cell>
          <cell r="G2491">
            <v>0</v>
          </cell>
        </row>
        <row r="2492">
          <cell r="D2492">
            <v>0</v>
          </cell>
          <cell r="E2492">
            <v>0</v>
          </cell>
          <cell r="F2492">
            <v>0</v>
          </cell>
          <cell r="G2492">
            <v>0</v>
          </cell>
        </row>
        <row r="2493">
          <cell r="D2493">
            <v>0</v>
          </cell>
          <cell r="E2493">
            <v>0</v>
          </cell>
          <cell r="F2493">
            <v>0</v>
          </cell>
          <cell r="G2493">
            <v>0</v>
          </cell>
        </row>
        <row r="2494">
          <cell r="D2494">
            <v>0</v>
          </cell>
          <cell r="E2494">
            <v>0</v>
          </cell>
          <cell r="F2494">
            <v>0</v>
          </cell>
          <cell r="G2494">
            <v>0</v>
          </cell>
        </row>
        <row r="2495">
          <cell r="D2495">
            <v>0</v>
          </cell>
          <cell r="E2495">
            <v>0</v>
          </cell>
          <cell r="F2495">
            <v>0</v>
          </cell>
          <cell r="G2495">
            <v>0</v>
          </cell>
        </row>
        <row r="2496">
          <cell r="D2496">
            <v>0</v>
          </cell>
          <cell r="E2496">
            <v>0</v>
          </cell>
          <cell r="F2496">
            <v>0</v>
          </cell>
          <cell r="G2496">
            <v>0</v>
          </cell>
        </row>
        <row r="2497">
          <cell r="D2497">
            <v>0</v>
          </cell>
          <cell r="E2497">
            <v>0</v>
          </cell>
          <cell r="F2497">
            <v>0</v>
          </cell>
          <cell r="G2497">
            <v>0</v>
          </cell>
        </row>
        <row r="2498">
          <cell r="D2498">
            <v>0</v>
          </cell>
          <cell r="E2498">
            <v>0</v>
          </cell>
          <cell r="F2498">
            <v>0</v>
          </cell>
          <cell r="G2498">
            <v>0</v>
          </cell>
        </row>
        <row r="2499">
          <cell r="D2499">
            <v>0</v>
          </cell>
          <cell r="E2499">
            <v>0</v>
          </cell>
          <cell r="F2499">
            <v>0</v>
          </cell>
          <cell r="G2499">
            <v>0</v>
          </cell>
        </row>
        <row r="2500">
          <cell r="D2500">
            <v>0</v>
          </cell>
          <cell r="E2500">
            <v>0</v>
          </cell>
          <cell r="F2500">
            <v>0</v>
          </cell>
          <cell r="G2500">
            <v>0</v>
          </cell>
        </row>
        <row r="2501">
          <cell r="D2501">
            <v>0</v>
          </cell>
          <cell r="E2501">
            <v>0</v>
          </cell>
          <cell r="F2501">
            <v>0</v>
          </cell>
          <cell r="G2501">
            <v>0</v>
          </cell>
        </row>
        <row r="2502">
          <cell r="D2502">
            <v>0</v>
          </cell>
          <cell r="E2502">
            <v>0</v>
          </cell>
          <cell r="F2502">
            <v>0</v>
          </cell>
          <cell r="G2502">
            <v>0</v>
          </cell>
        </row>
        <row r="2503">
          <cell r="D2503">
            <v>0</v>
          </cell>
          <cell r="E2503">
            <v>0</v>
          </cell>
          <cell r="F2503">
            <v>0</v>
          </cell>
          <cell r="G2503">
            <v>0</v>
          </cell>
        </row>
        <row r="2504">
          <cell r="D2504">
            <v>0</v>
          </cell>
          <cell r="E2504">
            <v>0</v>
          </cell>
          <cell r="F2504">
            <v>0</v>
          </cell>
          <cell r="G2504">
            <v>0</v>
          </cell>
        </row>
        <row r="2505">
          <cell r="D2505">
            <v>0</v>
          </cell>
          <cell r="E2505">
            <v>0</v>
          </cell>
          <cell r="F2505">
            <v>0</v>
          </cell>
          <cell r="G2505">
            <v>0</v>
          </cell>
        </row>
        <row r="2506">
          <cell r="D2506">
            <v>0</v>
          </cell>
          <cell r="E2506">
            <v>0</v>
          </cell>
          <cell r="F2506">
            <v>0</v>
          </cell>
          <cell r="G2506">
            <v>0</v>
          </cell>
        </row>
        <row r="2507">
          <cell r="D2507">
            <v>0</v>
          </cell>
          <cell r="E2507">
            <v>0</v>
          </cell>
          <cell r="F2507">
            <v>0</v>
          </cell>
          <cell r="G2507">
            <v>0</v>
          </cell>
        </row>
        <row r="2508">
          <cell r="D2508">
            <v>0</v>
          </cell>
          <cell r="E2508">
            <v>0</v>
          </cell>
          <cell r="F2508">
            <v>0</v>
          </cell>
          <cell r="G2508">
            <v>0</v>
          </cell>
        </row>
        <row r="2509">
          <cell r="D2509">
            <v>0</v>
          </cell>
          <cell r="E2509">
            <v>0</v>
          </cell>
          <cell r="F2509">
            <v>0</v>
          </cell>
          <cell r="G2509">
            <v>0</v>
          </cell>
        </row>
        <row r="2510">
          <cell r="D2510">
            <v>0</v>
          </cell>
          <cell r="E2510">
            <v>0</v>
          </cell>
          <cell r="F2510">
            <v>0</v>
          </cell>
          <cell r="G2510">
            <v>0</v>
          </cell>
        </row>
        <row r="2511">
          <cell r="D2511">
            <v>0</v>
          </cell>
          <cell r="E2511">
            <v>0</v>
          </cell>
          <cell r="F2511">
            <v>0</v>
          </cell>
          <cell r="G2511">
            <v>0</v>
          </cell>
        </row>
        <row r="2512">
          <cell r="D2512">
            <v>0</v>
          </cell>
          <cell r="E2512">
            <v>0</v>
          </cell>
          <cell r="F2512">
            <v>0</v>
          </cell>
          <cell r="G2512">
            <v>0</v>
          </cell>
        </row>
        <row r="2513">
          <cell r="D2513">
            <v>0</v>
          </cell>
          <cell r="E2513">
            <v>0</v>
          </cell>
          <cell r="F2513">
            <v>0</v>
          </cell>
          <cell r="G2513">
            <v>0</v>
          </cell>
        </row>
        <row r="2514">
          <cell r="D2514">
            <v>0</v>
          </cell>
          <cell r="E2514">
            <v>0</v>
          </cell>
          <cell r="F2514">
            <v>0</v>
          </cell>
          <cell r="G2514">
            <v>0</v>
          </cell>
        </row>
        <row r="2515">
          <cell r="D2515">
            <v>0</v>
          </cell>
          <cell r="E2515">
            <v>0</v>
          </cell>
          <cell r="F2515">
            <v>0</v>
          </cell>
          <cell r="G2515">
            <v>0</v>
          </cell>
        </row>
        <row r="2516">
          <cell r="D2516">
            <v>0</v>
          </cell>
          <cell r="E2516">
            <v>0</v>
          </cell>
          <cell r="F2516">
            <v>0</v>
          </cell>
          <cell r="G2516">
            <v>0</v>
          </cell>
        </row>
        <row r="2517">
          <cell r="D2517">
            <v>0</v>
          </cell>
          <cell r="E2517">
            <v>0</v>
          </cell>
          <cell r="F2517">
            <v>0</v>
          </cell>
          <cell r="G2517">
            <v>0</v>
          </cell>
        </row>
        <row r="2518">
          <cell r="D2518">
            <v>0</v>
          </cell>
          <cell r="E2518">
            <v>0</v>
          </cell>
          <cell r="F2518">
            <v>0</v>
          </cell>
          <cell r="G2518">
            <v>0</v>
          </cell>
        </row>
        <row r="2519">
          <cell r="D2519">
            <v>0</v>
          </cell>
          <cell r="E2519">
            <v>0</v>
          </cell>
          <cell r="F2519">
            <v>0</v>
          </cell>
          <cell r="G2519">
            <v>0</v>
          </cell>
        </row>
        <row r="2520">
          <cell r="D2520">
            <v>0</v>
          </cell>
          <cell r="E2520">
            <v>0</v>
          </cell>
          <cell r="F2520">
            <v>0</v>
          </cell>
          <cell r="G2520">
            <v>0</v>
          </cell>
        </row>
        <row r="2521">
          <cell r="D2521">
            <v>0</v>
          </cell>
          <cell r="E2521">
            <v>0</v>
          </cell>
          <cell r="F2521">
            <v>0</v>
          </cell>
          <cell r="G2521">
            <v>0</v>
          </cell>
        </row>
        <row r="2522">
          <cell r="D2522">
            <v>0</v>
          </cell>
          <cell r="E2522">
            <v>0</v>
          </cell>
          <cell r="F2522">
            <v>0</v>
          </cell>
          <cell r="G2522">
            <v>0</v>
          </cell>
        </row>
        <row r="2523">
          <cell r="D2523">
            <v>0</v>
          </cell>
          <cell r="E2523">
            <v>0</v>
          </cell>
          <cell r="F2523">
            <v>0</v>
          </cell>
          <cell r="G2523">
            <v>0</v>
          </cell>
        </row>
        <row r="2524">
          <cell r="D2524">
            <v>0</v>
          </cell>
          <cell r="E2524">
            <v>0</v>
          </cell>
          <cell r="F2524">
            <v>0</v>
          </cell>
          <cell r="G2524">
            <v>0</v>
          </cell>
        </row>
        <row r="2525">
          <cell r="D2525">
            <v>0</v>
          </cell>
          <cell r="E2525">
            <v>0</v>
          </cell>
          <cell r="F2525">
            <v>0</v>
          </cell>
          <cell r="G2525">
            <v>0</v>
          </cell>
        </row>
        <row r="2526">
          <cell r="D2526">
            <v>0</v>
          </cell>
          <cell r="E2526">
            <v>0</v>
          </cell>
          <cell r="F2526">
            <v>0</v>
          </cell>
          <cell r="G2526">
            <v>0</v>
          </cell>
        </row>
        <row r="2527">
          <cell r="D2527">
            <v>0</v>
          </cell>
          <cell r="E2527">
            <v>0</v>
          </cell>
          <cell r="F2527">
            <v>0</v>
          </cell>
          <cell r="G2527">
            <v>0</v>
          </cell>
        </row>
        <row r="2528">
          <cell r="D2528">
            <v>0</v>
          </cell>
          <cell r="E2528">
            <v>0</v>
          </cell>
          <cell r="F2528">
            <v>0</v>
          </cell>
          <cell r="G2528">
            <v>0</v>
          </cell>
        </row>
        <row r="2529">
          <cell r="D2529">
            <v>0</v>
          </cell>
          <cell r="E2529">
            <v>0</v>
          </cell>
          <cell r="F2529">
            <v>0</v>
          </cell>
          <cell r="G2529">
            <v>0</v>
          </cell>
        </row>
        <row r="2530">
          <cell r="D2530">
            <v>0</v>
          </cell>
          <cell r="E2530">
            <v>0</v>
          </cell>
          <cell r="F2530">
            <v>0</v>
          </cell>
          <cell r="G2530">
            <v>0</v>
          </cell>
        </row>
        <row r="2531">
          <cell r="D2531">
            <v>0</v>
          </cell>
          <cell r="E2531">
            <v>0</v>
          </cell>
          <cell r="F2531">
            <v>0</v>
          </cell>
          <cell r="G2531">
            <v>0</v>
          </cell>
        </row>
        <row r="2532">
          <cell r="D2532">
            <v>0</v>
          </cell>
          <cell r="E2532">
            <v>0</v>
          </cell>
          <cell r="F2532">
            <v>0</v>
          </cell>
          <cell r="G2532">
            <v>0</v>
          </cell>
        </row>
        <row r="2533">
          <cell r="D2533">
            <v>0</v>
          </cell>
          <cell r="E2533">
            <v>0</v>
          </cell>
          <cell r="F2533">
            <v>0</v>
          </cell>
          <cell r="G2533">
            <v>0</v>
          </cell>
        </row>
        <row r="2534">
          <cell r="D2534">
            <v>0</v>
          </cell>
          <cell r="E2534">
            <v>0</v>
          </cell>
          <cell r="F2534">
            <v>0</v>
          </cell>
          <cell r="G2534">
            <v>0</v>
          </cell>
        </row>
        <row r="2535">
          <cell r="D2535">
            <v>0</v>
          </cell>
          <cell r="E2535">
            <v>0</v>
          </cell>
          <cell r="F2535">
            <v>0</v>
          </cell>
          <cell r="G2535">
            <v>0</v>
          </cell>
        </row>
        <row r="2536">
          <cell r="D2536">
            <v>0</v>
          </cell>
          <cell r="E2536">
            <v>0</v>
          </cell>
          <cell r="F2536">
            <v>0</v>
          </cell>
          <cell r="G2536">
            <v>0</v>
          </cell>
        </row>
        <row r="2537">
          <cell r="D2537">
            <v>0</v>
          </cell>
          <cell r="E2537">
            <v>0</v>
          </cell>
          <cell r="F2537">
            <v>0</v>
          </cell>
          <cell r="G2537">
            <v>0</v>
          </cell>
        </row>
        <row r="2538">
          <cell r="D2538">
            <v>0</v>
          </cell>
          <cell r="E2538">
            <v>0</v>
          </cell>
          <cell r="F2538">
            <v>0</v>
          </cell>
          <cell r="G2538">
            <v>0</v>
          </cell>
        </row>
        <row r="2539">
          <cell r="D2539">
            <v>0</v>
          </cell>
          <cell r="E2539">
            <v>0</v>
          </cell>
          <cell r="F2539">
            <v>0</v>
          </cell>
          <cell r="G2539">
            <v>0</v>
          </cell>
        </row>
        <row r="2540">
          <cell r="D2540">
            <v>0</v>
          </cell>
          <cell r="E2540">
            <v>0</v>
          </cell>
          <cell r="F2540">
            <v>0</v>
          </cell>
          <cell r="G2540">
            <v>0</v>
          </cell>
        </row>
        <row r="2541">
          <cell r="D2541">
            <v>0</v>
          </cell>
          <cell r="E2541">
            <v>0</v>
          </cell>
          <cell r="F2541">
            <v>0</v>
          </cell>
          <cell r="G2541">
            <v>0</v>
          </cell>
        </row>
        <row r="2542">
          <cell r="D2542">
            <v>0</v>
          </cell>
          <cell r="E2542">
            <v>0</v>
          </cell>
          <cell r="F2542">
            <v>0</v>
          </cell>
          <cell r="G2542">
            <v>0</v>
          </cell>
        </row>
        <row r="2543">
          <cell r="D2543">
            <v>0</v>
          </cell>
          <cell r="E2543">
            <v>0</v>
          </cell>
          <cell r="F2543">
            <v>0</v>
          </cell>
          <cell r="G2543">
            <v>0</v>
          </cell>
        </row>
        <row r="2544">
          <cell r="D2544">
            <v>0</v>
          </cell>
          <cell r="E2544">
            <v>0</v>
          </cell>
          <cell r="F2544">
            <v>0</v>
          </cell>
          <cell r="G2544">
            <v>0</v>
          </cell>
        </row>
        <row r="2545">
          <cell r="D2545">
            <v>0</v>
          </cell>
          <cell r="E2545">
            <v>0</v>
          </cell>
          <cell r="F2545">
            <v>0</v>
          </cell>
          <cell r="G2545">
            <v>0</v>
          </cell>
        </row>
        <row r="2546">
          <cell r="D2546">
            <v>0</v>
          </cell>
          <cell r="E2546">
            <v>0</v>
          </cell>
          <cell r="F2546">
            <v>0</v>
          </cell>
          <cell r="G2546">
            <v>0</v>
          </cell>
        </row>
        <row r="2547">
          <cell r="D2547">
            <v>0</v>
          </cell>
          <cell r="E2547">
            <v>0</v>
          </cell>
          <cell r="F2547">
            <v>0</v>
          </cell>
          <cell r="G2547">
            <v>0</v>
          </cell>
        </row>
        <row r="2548">
          <cell r="D2548">
            <v>0</v>
          </cell>
          <cell r="E2548">
            <v>0</v>
          </cell>
          <cell r="F2548">
            <v>0</v>
          </cell>
          <cell r="G2548">
            <v>0</v>
          </cell>
        </row>
        <row r="2549">
          <cell r="D2549">
            <v>0</v>
          </cell>
          <cell r="E2549">
            <v>0</v>
          </cell>
          <cell r="F2549">
            <v>0</v>
          </cell>
          <cell r="G2549">
            <v>0</v>
          </cell>
        </row>
        <row r="2550">
          <cell r="D2550">
            <v>0</v>
          </cell>
          <cell r="E2550">
            <v>0</v>
          </cell>
          <cell r="F2550">
            <v>0</v>
          </cell>
          <cell r="G2550">
            <v>0</v>
          </cell>
        </row>
        <row r="2551">
          <cell r="D2551">
            <v>0</v>
          </cell>
          <cell r="E2551">
            <v>0</v>
          </cell>
          <cell r="F2551">
            <v>0</v>
          </cell>
          <cell r="G2551">
            <v>0</v>
          </cell>
        </row>
        <row r="2552">
          <cell r="D2552">
            <v>0</v>
          </cell>
          <cell r="E2552">
            <v>0</v>
          </cell>
          <cell r="F2552">
            <v>0</v>
          </cell>
          <cell r="G2552">
            <v>0</v>
          </cell>
        </row>
        <row r="2553">
          <cell r="D2553">
            <v>0</v>
          </cell>
          <cell r="E2553">
            <v>0</v>
          </cell>
          <cell r="F2553">
            <v>0</v>
          </cell>
          <cell r="G2553">
            <v>0</v>
          </cell>
        </row>
        <row r="2554">
          <cell r="D2554">
            <v>0</v>
          </cell>
          <cell r="E2554">
            <v>0</v>
          </cell>
          <cell r="F2554">
            <v>0</v>
          </cell>
          <cell r="G2554">
            <v>0</v>
          </cell>
        </row>
        <row r="2555">
          <cell r="D2555">
            <v>0</v>
          </cell>
          <cell r="E2555">
            <v>0</v>
          </cell>
          <cell r="F2555">
            <v>0</v>
          </cell>
          <cell r="G2555">
            <v>0</v>
          </cell>
        </row>
        <row r="2556">
          <cell r="D2556">
            <v>0</v>
          </cell>
          <cell r="E2556">
            <v>0</v>
          </cell>
          <cell r="F2556">
            <v>0</v>
          </cell>
          <cell r="G2556">
            <v>0</v>
          </cell>
        </row>
        <row r="2557">
          <cell r="D2557">
            <v>0</v>
          </cell>
          <cell r="E2557">
            <v>0</v>
          </cell>
          <cell r="F2557">
            <v>0</v>
          </cell>
          <cell r="G2557">
            <v>0</v>
          </cell>
        </row>
        <row r="2558">
          <cell r="D2558">
            <v>0</v>
          </cell>
          <cell r="E2558">
            <v>0</v>
          </cell>
          <cell r="F2558">
            <v>0</v>
          </cell>
          <cell r="G2558">
            <v>0</v>
          </cell>
        </row>
        <row r="2559">
          <cell r="D2559">
            <v>0</v>
          </cell>
          <cell r="E2559">
            <v>0</v>
          </cell>
          <cell r="F2559">
            <v>0</v>
          </cell>
          <cell r="G2559">
            <v>0</v>
          </cell>
        </row>
        <row r="2560">
          <cell r="D2560">
            <v>0</v>
          </cell>
          <cell r="E2560">
            <v>0</v>
          </cell>
          <cell r="F2560">
            <v>0</v>
          </cell>
          <cell r="G2560">
            <v>0</v>
          </cell>
        </row>
        <row r="2561">
          <cell r="D2561">
            <v>0</v>
          </cell>
          <cell r="E2561">
            <v>0</v>
          </cell>
          <cell r="F2561">
            <v>0</v>
          </cell>
          <cell r="G2561">
            <v>0</v>
          </cell>
        </row>
        <row r="2562">
          <cell r="D2562">
            <v>0</v>
          </cell>
          <cell r="E2562">
            <v>0</v>
          </cell>
          <cell r="F2562">
            <v>0</v>
          </cell>
          <cell r="G2562">
            <v>0</v>
          </cell>
        </row>
        <row r="2563">
          <cell r="D2563">
            <v>0</v>
          </cell>
          <cell r="E2563">
            <v>0</v>
          </cell>
          <cell r="F2563">
            <v>0</v>
          </cell>
          <cell r="G2563">
            <v>0</v>
          </cell>
        </row>
        <row r="2564">
          <cell r="D2564">
            <v>0</v>
          </cell>
          <cell r="E2564">
            <v>0</v>
          </cell>
          <cell r="F2564">
            <v>0</v>
          </cell>
          <cell r="G2564">
            <v>0</v>
          </cell>
        </row>
        <row r="2565">
          <cell r="D2565">
            <v>0</v>
          </cell>
          <cell r="E2565">
            <v>0</v>
          </cell>
          <cell r="F2565">
            <v>0</v>
          </cell>
          <cell r="G2565">
            <v>0</v>
          </cell>
        </row>
        <row r="2566">
          <cell r="D2566">
            <v>0</v>
          </cell>
          <cell r="E2566">
            <v>0</v>
          </cell>
          <cell r="F2566">
            <v>0</v>
          </cell>
          <cell r="G2566">
            <v>0</v>
          </cell>
        </row>
        <row r="2567">
          <cell r="D2567">
            <v>0</v>
          </cell>
          <cell r="E2567">
            <v>0</v>
          </cell>
          <cell r="F2567">
            <v>0</v>
          </cell>
          <cell r="G2567">
            <v>0</v>
          </cell>
        </row>
        <row r="2568">
          <cell r="D2568">
            <v>0</v>
          </cell>
          <cell r="E2568">
            <v>0</v>
          </cell>
          <cell r="F2568">
            <v>0</v>
          </cell>
          <cell r="G2568">
            <v>0</v>
          </cell>
        </row>
        <row r="2569">
          <cell r="D2569">
            <v>0</v>
          </cell>
          <cell r="E2569">
            <v>0</v>
          </cell>
          <cell r="F2569">
            <v>0</v>
          </cell>
          <cell r="G2569">
            <v>0</v>
          </cell>
        </row>
        <row r="2570">
          <cell r="D2570">
            <v>0</v>
          </cell>
          <cell r="E2570">
            <v>0</v>
          </cell>
          <cell r="F2570">
            <v>0</v>
          </cell>
          <cell r="G2570">
            <v>0</v>
          </cell>
        </row>
        <row r="2571">
          <cell r="D2571">
            <v>0</v>
          </cell>
          <cell r="E2571">
            <v>0</v>
          </cell>
          <cell r="F2571">
            <v>0</v>
          </cell>
          <cell r="G2571">
            <v>0</v>
          </cell>
        </row>
        <row r="2572">
          <cell r="D2572">
            <v>0</v>
          </cell>
          <cell r="E2572">
            <v>0</v>
          </cell>
          <cell r="F2572">
            <v>0</v>
          </cell>
          <cell r="G2572">
            <v>0</v>
          </cell>
        </row>
        <row r="2573">
          <cell r="D2573">
            <v>0</v>
          </cell>
          <cell r="E2573">
            <v>0</v>
          </cell>
          <cell r="F2573">
            <v>0</v>
          </cell>
          <cell r="G2573">
            <v>0</v>
          </cell>
        </row>
        <row r="2574">
          <cell r="D2574">
            <v>0</v>
          </cell>
          <cell r="E2574">
            <v>0</v>
          </cell>
          <cell r="F2574">
            <v>0</v>
          </cell>
          <cell r="G2574">
            <v>0</v>
          </cell>
        </row>
        <row r="2575">
          <cell r="D2575">
            <v>0</v>
          </cell>
          <cell r="E2575">
            <v>0</v>
          </cell>
          <cell r="F2575">
            <v>0</v>
          </cell>
          <cell r="G2575">
            <v>0</v>
          </cell>
        </row>
        <row r="2576">
          <cell r="D2576">
            <v>0</v>
          </cell>
          <cell r="E2576">
            <v>0</v>
          </cell>
          <cell r="F2576">
            <v>0</v>
          </cell>
          <cell r="G2576">
            <v>0</v>
          </cell>
        </row>
        <row r="2577">
          <cell r="D2577">
            <v>0</v>
          </cell>
          <cell r="E2577">
            <v>0</v>
          </cell>
          <cell r="F2577">
            <v>0</v>
          </cell>
          <cell r="G2577">
            <v>0</v>
          </cell>
        </row>
        <row r="2578">
          <cell r="D2578">
            <v>0</v>
          </cell>
          <cell r="E2578">
            <v>0</v>
          </cell>
          <cell r="F2578">
            <v>0</v>
          </cell>
          <cell r="G2578">
            <v>0</v>
          </cell>
        </row>
        <row r="2579">
          <cell r="D2579">
            <v>0</v>
          </cell>
          <cell r="E2579">
            <v>0</v>
          </cell>
          <cell r="F2579">
            <v>0</v>
          </cell>
          <cell r="G2579">
            <v>0</v>
          </cell>
        </row>
        <row r="2580">
          <cell r="D2580">
            <v>0</v>
          </cell>
          <cell r="E2580">
            <v>0</v>
          </cell>
          <cell r="F2580">
            <v>0</v>
          </cell>
          <cell r="G2580">
            <v>0</v>
          </cell>
        </row>
        <row r="2581">
          <cell r="D2581">
            <v>0</v>
          </cell>
          <cell r="E2581">
            <v>0</v>
          </cell>
          <cell r="F2581">
            <v>0</v>
          </cell>
          <cell r="G2581">
            <v>0</v>
          </cell>
        </row>
        <row r="2582">
          <cell r="D2582">
            <v>0</v>
          </cell>
          <cell r="E2582">
            <v>0</v>
          </cell>
          <cell r="F2582">
            <v>0</v>
          </cell>
          <cell r="G2582">
            <v>0</v>
          </cell>
        </row>
        <row r="2583">
          <cell r="D2583">
            <v>0</v>
          </cell>
          <cell r="E2583">
            <v>0</v>
          </cell>
          <cell r="F2583">
            <v>0</v>
          </cell>
          <cell r="G2583">
            <v>0</v>
          </cell>
        </row>
        <row r="2584">
          <cell r="D2584">
            <v>0</v>
          </cell>
          <cell r="E2584">
            <v>0</v>
          </cell>
          <cell r="F2584">
            <v>0</v>
          </cell>
          <cell r="G2584">
            <v>0</v>
          </cell>
        </row>
        <row r="2585">
          <cell r="D2585">
            <v>0</v>
          </cell>
          <cell r="E2585">
            <v>0</v>
          </cell>
          <cell r="F2585">
            <v>0</v>
          </cell>
          <cell r="G2585">
            <v>0</v>
          </cell>
        </row>
        <row r="2586">
          <cell r="D2586">
            <v>0</v>
          </cell>
          <cell r="E2586">
            <v>0</v>
          </cell>
          <cell r="F2586">
            <v>0</v>
          </cell>
          <cell r="G2586">
            <v>0</v>
          </cell>
        </row>
        <row r="2587">
          <cell r="D2587">
            <v>0</v>
          </cell>
          <cell r="E2587">
            <v>0</v>
          </cell>
          <cell r="F2587">
            <v>0</v>
          </cell>
          <cell r="G2587">
            <v>0</v>
          </cell>
        </row>
        <row r="2588">
          <cell r="D2588">
            <v>0</v>
          </cell>
          <cell r="E2588">
            <v>0</v>
          </cell>
          <cell r="F2588">
            <v>0</v>
          </cell>
          <cell r="G2588">
            <v>0</v>
          </cell>
        </row>
        <row r="2589">
          <cell r="D2589">
            <v>0</v>
          </cell>
          <cell r="E2589">
            <v>0</v>
          </cell>
          <cell r="F2589">
            <v>0</v>
          </cell>
          <cell r="G2589">
            <v>0</v>
          </cell>
        </row>
        <row r="2590">
          <cell r="D2590">
            <v>0</v>
          </cell>
          <cell r="E2590">
            <v>0</v>
          </cell>
          <cell r="F2590">
            <v>0</v>
          </cell>
          <cell r="G2590">
            <v>0</v>
          </cell>
        </row>
        <row r="2591">
          <cell r="D2591">
            <v>0</v>
          </cell>
          <cell r="E2591">
            <v>0</v>
          </cell>
          <cell r="F2591">
            <v>0</v>
          </cell>
          <cell r="G2591">
            <v>0</v>
          </cell>
        </row>
        <row r="2592">
          <cell r="D2592">
            <v>0</v>
          </cell>
          <cell r="E2592">
            <v>0</v>
          </cell>
          <cell r="F2592">
            <v>0</v>
          </cell>
          <cell r="G2592">
            <v>0</v>
          </cell>
        </row>
        <row r="2593">
          <cell r="D2593">
            <v>0</v>
          </cell>
          <cell r="E2593">
            <v>0</v>
          </cell>
          <cell r="F2593">
            <v>0</v>
          </cell>
          <cell r="G2593">
            <v>0</v>
          </cell>
        </row>
        <row r="2594">
          <cell r="D2594">
            <v>0</v>
          </cell>
          <cell r="E2594">
            <v>0</v>
          </cell>
          <cell r="F2594">
            <v>0</v>
          </cell>
          <cell r="G2594">
            <v>0</v>
          </cell>
        </row>
        <row r="2595">
          <cell r="D2595">
            <v>0</v>
          </cell>
          <cell r="E2595">
            <v>0</v>
          </cell>
          <cell r="F2595">
            <v>0</v>
          </cell>
          <cell r="G2595">
            <v>0</v>
          </cell>
        </row>
        <row r="2596">
          <cell r="D2596">
            <v>0</v>
          </cell>
          <cell r="E2596">
            <v>0</v>
          </cell>
          <cell r="F2596">
            <v>0</v>
          </cell>
          <cell r="G2596">
            <v>0</v>
          </cell>
        </row>
        <row r="2597">
          <cell r="D2597">
            <v>0</v>
          </cell>
          <cell r="E2597">
            <v>0</v>
          </cell>
          <cell r="F2597">
            <v>0</v>
          </cell>
          <cell r="G2597">
            <v>0</v>
          </cell>
        </row>
        <row r="2598">
          <cell r="D2598">
            <v>0</v>
          </cell>
          <cell r="E2598">
            <v>0</v>
          </cell>
          <cell r="F2598">
            <v>0</v>
          </cell>
          <cell r="G2598">
            <v>0</v>
          </cell>
        </row>
        <row r="2599">
          <cell r="D2599">
            <v>0</v>
          </cell>
          <cell r="E2599">
            <v>0</v>
          </cell>
          <cell r="F2599">
            <v>0</v>
          </cell>
          <cell r="G2599">
            <v>0</v>
          </cell>
        </row>
        <row r="2600">
          <cell r="D2600">
            <v>0</v>
          </cell>
          <cell r="E2600">
            <v>0</v>
          </cell>
          <cell r="F2600">
            <v>0</v>
          </cell>
          <cell r="G2600">
            <v>0</v>
          </cell>
        </row>
        <row r="2601">
          <cell r="D2601">
            <v>0</v>
          </cell>
          <cell r="E2601">
            <v>0</v>
          </cell>
          <cell r="F2601">
            <v>0</v>
          </cell>
          <cell r="G2601">
            <v>0</v>
          </cell>
        </row>
        <row r="2602">
          <cell r="D2602">
            <v>0</v>
          </cell>
          <cell r="E2602">
            <v>0</v>
          </cell>
          <cell r="F2602">
            <v>0</v>
          </cell>
          <cell r="G2602">
            <v>0</v>
          </cell>
        </row>
        <row r="2603">
          <cell r="D2603">
            <v>0</v>
          </cell>
          <cell r="E2603">
            <v>0</v>
          </cell>
          <cell r="F2603">
            <v>0</v>
          </cell>
          <cell r="G2603">
            <v>0</v>
          </cell>
        </row>
        <row r="2604">
          <cell r="D2604">
            <v>0</v>
          </cell>
          <cell r="E2604">
            <v>0</v>
          </cell>
          <cell r="F2604">
            <v>0</v>
          </cell>
          <cell r="G2604">
            <v>0</v>
          </cell>
        </row>
        <row r="2605">
          <cell r="D2605">
            <v>0</v>
          </cell>
          <cell r="E2605">
            <v>0</v>
          </cell>
          <cell r="F2605">
            <v>0</v>
          </cell>
          <cell r="G2605">
            <v>0</v>
          </cell>
        </row>
        <row r="2606">
          <cell r="D2606">
            <v>0</v>
          </cell>
          <cell r="E2606">
            <v>0</v>
          </cell>
          <cell r="F2606">
            <v>0</v>
          </cell>
          <cell r="G2606">
            <v>0</v>
          </cell>
        </row>
        <row r="2607">
          <cell r="D2607">
            <v>0</v>
          </cell>
          <cell r="E2607">
            <v>0</v>
          </cell>
          <cell r="F2607">
            <v>0</v>
          </cell>
          <cell r="G2607">
            <v>0</v>
          </cell>
        </row>
        <row r="2608">
          <cell r="D2608">
            <v>0</v>
          </cell>
          <cell r="E2608">
            <v>0</v>
          </cell>
          <cell r="F2608">
            <v>0</v>
          </cell>
          <cell r="G2608">
            <v>0</v>
          </cell>
        </row>
        <row r="2609">
          <cell r="D2609">
            <v>0</v>
          </cell>
          <cell r="E2609">
            <v>0</v>
          </cell>
          <cell r="F2609">
            <v>0</v>
          </cell>
          <cell r="G2609">
            <v>0</v>
          </cell>
        </row>
        <row r="2610">
          <cell r="D2610">
            <v>0</v>
          </cell>
          <cell r="E2610">
            <v>0</v>
          </cell>
          <cell r="F2610">
            <v>0</v>
          </cell>
          <cell r="G2610">
            <v>0</v>
          </cell>
        </row>
        <row r="2611">
          <cell r="D2611">
            <v>0</v>
          </cell>
          <cell r="E2611">
            <v>0</v>
          </cell>
          <cell r="F2611">
            <v>0</v>
          </cell>
          <cell r="G2611">
            <v>0</v>
          </cell>
        </row>
        <row r="2612">
          <cell r="D2612">
            <v>0</v>
          </cell>
          <cell r="E2612">
            <v>0</v>
          </cell>
          <cell r="F2612">
            <v>0</v>
          </cell>
          <cell r="G2612">
            <v>0</v>
          </cell>
        </row>
        <row r="2613">
          <cell r="D2613">
            <v>0</v>
          </cell>
          <cell r="E2613">
            <v>0</v>
          </cell>
          <cell r="F2613">
            <v>0</v>
          </cell>
          <cell r="G2613">
            <v>0</v>
          </cell>
        </row>
        <row r="2614">
          <cell r="D2614">
            <v>0</v>
          </cell>
          <cell r="E2614">
            <v>0</v>
          </cell>
          <cell r="F2614">
            <v>0</v>
          </cell>
          <cell r="G2614">
            <v>0</v>
          </cell>
        </row>
        <row r="2615">
          <cell r="D2615">
            <v>0</v>
          </cell>
          <cell r="E2615">
            <v>0</v>
          </cell>
          <cell r="F2615">
            <v>0</v>
          </cell>
          <cell r="G2615">
            <v>0</v>
          </cell>
        </row>
        <row r="2616">
          <cell r="D2616">
            <v>0</v>
          </cell>
          <cell r="E2616">
            <v>0</v>
          </cell>
          <cell r="F2616">
            <v>0</v>
          </cell>
          <cell r="G2616">
            <v>0</v>
          </cell>
        </row>
        <row r="2617">
          <cell r="D2617">
            <v>0</v>
          </cell>
          <cell r="E2617">
            <v>0</v>
          </cell>
          <cell r="F2617">
            <v>0</v>
          </cell>
          <cell r="G2617">
            <v>0</v>
          </cell>
        </row>
        <row r="2618">
          <cell r="D2618">
            <v>0</v>
          </cell>
          <cell r="E2618">
            <v>0</v>
          </cell>
          <cell r="F2618">
            <v>0</v>
          </cell>
          <cell r="G2618">
            <v>0</v>
          </cell>
        </row>
        <row r="2619">
          <cell r="D2619">
            <v>0</v>
          </cell>
          <cell r="E2619">
            <v>0</v>
          </cell>
          <cell r="F2619">
            <v>0</v>
          </cell>
          <cell r="G2619">
            <v>0</v>
          </cell>
        </row>
        <row r="2620">
          <cell r="D2620">
            <v>0</v>
          </cell>
          <cell r="E2620">
            <v>0</v>
          </cell>
          <cell r="F2620">
            <v>0</v>
          </cell>
          <cell r="G2620">
            <v>0</v>
          </cell>
        </row>
        <row r="2621">
          <cell r="D2621">
            <v>0</v>
          </cell>
          <cell r="E2621">
            <v>0</v>
          </cell>
          <cell r="F2621">
            <v>0</v>
          </cell>
          <cell r="G2621">
            <v>0</v>
          </cell>
        </row>
        <row r="2622">
          <cell r="D2622">
            <v>0</v>
          </cell>
          <cell r="E2622">
            <v>0</v>
          </cell>
          <cell r="F2622">
            <v>0</v>
          </cell>
          <cell r="G2622">
            <v>0</v>
          </cell>
        </row>
        <row r="2623">
          <cell r="D2623">
            <v>0</v>
          </cell>
          <cell r="E2623">
            <v>0</v>
          </cell>
          <cell r="F2623">
            <v>0</v>
          </cell>
          <cell r="G2623">
            <v>0</v>
          </cell>
        </row>
        <row r="2624">
          <cell r="D2624">
            <v>0</v>
          </cell>
          <cell r="E2624">
            <v>0</v>
          </cell>
          <cell r="F2624">
            <v>0</v>
          </cell>
          <cell r="G2624">
            <v>0</v>
          </cell>
        </row>
        <row r="2625">
          <cell r="D2625">
            <v>0</v>
          </cell>
          <cell r="E2625">
            <v>0</v>
          </cell>
          <cell r="F2625">
            <v>0</v>
          </cell>
          <cell r="G2625">
            <v>0</v>
          </cell>
        </row>
        <row r="2626">
          <cell r="D2626">
            <v>0</v>
          </cell>
          <cell r="E2626">
            <v>0</v>
          </cell>
          <cell r="F2626">
            <v>0</v>
          </cell>
          <cell r="G2626">
            <v>0</v>
          </cell>
        </row>
        <row r="2627">
          <cell r="D2627">
            <v>0</v>
          </cell>
          <cell r="E2627">
            <v>0</v>
          </cell>
          <cell r="F2627">
            <v>0</v>
          </cell>
          <cell r="G2627">
            <v>0</v>
          </cell>
        </row>
        <row r="2628">
          <cell r="D2628">
            <v>0</v>
          </cell>
          <cell r="E2628">
            <v>0</v>
          </cell>
          <cell r="F2628">
            <v>0</v>
          </cell>
          <cell r="G2628">
            <v>0</v>
          </cell>
        </row>
        <row r="2629">
          <cell r="D2629">
            <v>0</v>
          </cell>
          <cell r="E2629">
            <v>0</v>
          </cell>
          <cell r="F2629">
            <v>0</v>
          </cell>
          <cell r="G2629">
            <v>0</v>
          </cell>
        </row>
        <row r="2630">
          <cell r="D2630">
            <v>0</v>
          </cell>
          <cell r="E2630">
            <v>0</v>
          </cell>
          <cell r="F2630">
            <v>0</v>
          </cell>
          <cell r="G2630">
            <v>0</v>
          </cell>
        </row>
        <row r="2631">
          <cell r="D2631">
            <v>0</v>
          </cell>
          <cell r="E2631">
            <v>0</v>
          </cell>
          <cell r="F2631">
            <v>0</v>
          </cell>
          <cell r="G2631">
            <v>0</v>
          </cell>
        </row>
        <row r="2632">
          <cell r="D2632">
            <v>0</v>
          </cell>
          <cell r="E2632">
            <v>0</v>
          </cell>
          <cell r="F2632">
            <v>0</v>
          </cell>
          <cell r="G2632">
            <v>0</v>
          </cell>
        </row>
        <row r="2633">
          <cell r="D2633">
            <v>0</v>
          </cell>
          <cell r="E2633">
            <v>0</v>
          </cell>
          <cell r="F2633">
            <v>0</v>
          </cell>
          <cell r="G2633">
            <v>0</v>
          </cell>
        </row>
        <row r="2634">
          <cell r="D2634">
            <v>0</v>
          </cell>
          <cell r="E2634">
            <v>0</v>
          </cell>
          <cell r="F2634">
            <v>0</v>
          </cell>
          <cell r="G2634">
            <v>0</v>
          </cell>
        </row>
        <row r="2635">
          <cell r="D2635">
            <v>0</v>
          </cell>
          <cell r="E2635">
            <v>0</v>
          </cell>
          <cell r="F2635">
            <v>0</v>
          </cell>
          <cell r="G2635">
            <v>0</v>
          </cell>
        </row>
        <row r="2636">
          <cell r="D2636">
            <v>0</v>
          </cell>
          <cell r="E2636">
            <v>0</v>
          </cell>
          <cell r="F2636">
            <v>0</v>
          </cell>
          <cell r="G2636">
            <v>0</v>
          </cell>
        </row>
        <row r="2637">
          <cell r="D2637">
            <v>0</v>
          </cell>
          <cell r="E2637">
            <v>0</v>
          </cell>
          <cell r="F2637">
            <v>0</v>
          </cell>
          <cell r="G2637">
            <v>0</v>
          </cell>
        </row>
        <row r="2638">
          <cell r="D2638">
            <v>0</v>
          </cell>
          <cell r="E2638">
            <v>0</v>
          </cell>
          <cell r="F2638">
            <v>0</v>
          </cell>
          <cell r="G2638">
            <v>0</v>
          </cell>
        </row>
        <row r="2639">
          <cell r="D2639">
            <v>0</v>
          </cell>
          <cell r="E2639">
            <v>0</v>
          </cell>
          <cell r="F2639">
            <v>0</v>
          </cell>
          <cell r="G2639">
            <v>0</v>
          </cell>
        </row>
        <row r="2640">
          <cell r="D2640">
            <v>0</v>
          </cell>
          <cell r="E2640">
            <v>0</v>
          </cell>
          <cell r="F2640">
            <v>0</v>
          </cell>
          <cell r="G2640">
            <v>0</v>
          </cell>
        </row>
        <row r="2641">
          <cell r="D2641">
            <v>0</v>
          </cell>
          <cell r="E2641">
            <v>0</v>
          </cell>
          <cell r="F2641">
            <v>0</v>
          </cell>
          <cell r="G2641">
            <v>0</v>
          </cell>
        </row>
        <row r="2642">
          <cell r="D2642">
            <v>0</v>
          </cell>
          <cell r="E2642">
            <v>0</v>
          </cell>
          <cell r="F2642">
            <v>0</v>
          </cell>
          <cell r="G2642">
            <v>0</v>
          </cell>
        </row>
        <row r="2643">
          <cell r="D2643">
            <v>0</v>
          </cell>
          <cell r="E2643">
            <v>0</v>
          </cell>
          <cell r="F2643">
            <v>0</v>
          </cell>
          <cell r="G2643">
            <v>0</v>
          </cell>
        </row>
        <row r="2644">
          <cell r="D2644">
            <v>0</v>
          </cell>
          <cell r="E2644">
            <v>0</v>
          </cell>
          <cell r="F2644">
            <v>0</v>
          </cell>
          <cell r="G2644">
            <v>0</v>
          </cell>
        </row>
        <row r="2645">
          <cell r="D2645">
            <v>0</v>
          </cell>
          <cell r="E2645">
            <v>0</v>
          </cell>
          <cell r="F2645">
            <v>0</v>
          </cell>
          <cell r="G2645">
            <v>0</v>
          </cell>
        </row>
        <row r="2646">
          <cell r="D2646">
            <v>0</v>
          </cell>
          <cell r="E2646">
            <v>0</v>
          </cell>
          <cell r="F2646">
            <v>0</v>
          </cell>
          <cell r="G2646">
            <v>0</v>
          </cell>
        </row>
        <row r="2647">
          <cell r="D2647">
            <v>0</v>
          </cell>
          <cell r="E2647">
            <v>0</v>
          </cell>
          <cell r="F2647">
            <v>0</v>
          </cell>
          <cell r="G2647">
            <v>0</v>
          </cell>
        </row>
        <row r="2648">
          <cell r="D2648">
            <v>0</v>
          </cell>
          <cell r="E2648">
            <v>0</v>
          </cell>
          <cell r="F2648">
            <v>0</v>
          </cell>
          <cell r="G2648">
            <v>0</v>
          </cell>
        </row>
        <row r="2649">
          <cell r="D2649">
            <v>0</v>
          </cell>
          <cell r="E2649">
            <v>0</v>
          </cell>
          <cell r="F2649">
            <v>0</v>
          </cell>
          <cell r="G2649">
            <v>0</v>
          </cell>
        </row>
        <row r="2650">
          <cell r="D2650">
            <v>0</v>
          </cell>
          <cell r="E2650">
            <v>0</v>
          </cell>
          <cell r="F2650">
            <v>0</v>
          </cell>
          <cell r="G2650">
            <v>0</v>
          </cell>
        </row>
        <row r="2651">
          <cell r="D2651">
            <v>0</v>
          </cell>
          <cell r="E2651">
            <v>0</v>
          </cell>
          <cell r="F2651">
            <v>0</v>
          </cell>
          <cell r="G2651">
            <v>0</v>
          </cell>
        </row>
        <row r="2652">
          <cell r="D2652">
            <v>0</v>
          </cell>
          <cell r="E2652">
            <v>0</v>
          </cell>
          <cell r="F2652">
            <v>0</v>
          </cell>
          <cell r="G2652">
            <v>0</v>
          </cell>
        </row>
        <row r="2653">
          <cell r="D2653">
            <v>0</v>
          </cell>
          <cell r="E2653">
            <v>0</v>
          </cell>
          <cell r="F2653">
            <v>0</v>
          </cell>
          <cell r="G2653">
            <v>0</v>
          </cell>
        </row>
        <row r="2654">
          <cell r="D2654">
            <v>0</v>
          </cell>
          <cell r="E2654">
            <v>0</v>
          </cell>
          <cell r="F2654">
            <v>0</v>
          </cell>
          <cell r="G2654">
            <v>0</v>
          </cell>
        </row>
        <row r="2655">
          <cell r="D2655">
            <v>0</v>
          </cell>
          <cell r="E2655">
            <v>0</v>
          </cell>
          <cell r="F2655">
            <v>0</v>
          </cell>
          <cell r="G2655">
            <v>0</v>
          </cell>
        </row>
        <row r="2656">
          <cell r="D2656">
            <v>0</v>
          </cell>
          <cell r="E2656">
            <v>0</v>
          </cell>
          <cell r="F2656">
            <v>0</v>
          </cell>
          <cell r="G2656">
            <v>0</v>
          </cell>
        </row>
        <row r="2657">
          <cell r="D2657">
            <v>0</v>
          </cell>
          <cell r="E2657">
            <v>0</v>
          </cell>
          <cell r="F2657">
            <v>0</v>
          </cell>
          <cell r="G2657">
            <v>0</v>
          </cell>
        </row>
        <row r="2658">
          <cell r="D2658">
            <v>0</v>
          </cell>
          <cell r="E2658">
            <v>0</v>
          </cell>
          <cell r="F2658">
            <v>0</v>
          </cell>
          <cell r="G2658">
            <v>0</v>
          </cell>
        </row>
        <row r="2659">
          <cell r="D2659">
            <v>0</v>
          </cell>
          <cell r="E2659">
            <v>0</v>
          </cell>
          <cell r="F2659">
            <v>0</v>
          </cell>
          <cell r="G2659">
            <v>0</v>
          </cell>
        </row>
        <row r="2660">
          <cell r="D2660">
            <v>0</v>
          </cell>
          <cell r="E2660">
            <v>0</v>
          </cell>
          <cell r="F2660">
            <v>0</v>
          </cell>
          <cell r="G2660">
            <v>0</v>
          </cell>
        </row>
        <row r="2661">
          <cell r="D2661">
            <v>0</v>
          </cell>
          <cell r="E2661">
            <v>0</v>
          </cell>
          <cell r="F2661">
            <v>0</v>
          </cell>
          <cell r="G2661">
            <v>0</v>
          </cell>
        </row>
        <row r="2662">
          <cell r="D2662">
            <v>0</v>
          </cell>
          <cell r="E2662">
            <v>0</v>
          </cell>
          <cell r="F2662">
            <v>0</v>
          </cell>
          <cell r="G2662">
            <v>0</v>
          </cell>
        </row>
        <row r="2663">
          <cell r="D2663">
            <v>0</v>
          </cell>
          <cell r="E2663">
            <v>0</v>
          </cell>
          <cell r="F2663">
            <v>0</v>
          </cell>
          <cell r="G2663">
            <v>0</v>
          </cell>
        </row>
        <row r="2664">
          <cell r="D2664">
            <v>0</v>
          </cell>
          <cell r="E2664">
            <v>0</v>
          </cell>
          <cell r="F2664">
            <v>0</v>
          </cell>
          <cell r="G2664">
            <v>0</v>
          </cell>
        </row>
        <row r="2665">
          <cell r="D2665">
            <v>0</v>
          </cell>
          <cell r="E2665">
            <v>0</v>
          </cell>
          <cell r="F2665">
            <v>0</v>
          </cell>
          <cell r="G2665">
            <v>0</v>
          </cell>
        </row>
        <row r="2666">
          <cell r="D2666">
            <v>0</v>
          </cell>
          <cell r="E2666">
            <v>0</v>
          </cell>
          <cell r="F2666">
            <v>0</v>
          </cell>
          <cell r="G2666">
            <v>0</v>
          </cell>
        </row>
        <row r="2667">
          <cell r="D2667">
            <v>0</v>
          </cell>
          <cell r="E2667">
            <v>0</v>
          </cell>
          <cell r="F2667">
            <v>0</v>
          </cell>
          <cell r="G2667">
            <v>0</v>
          </cell>
        </row>
        <row r="2668">
          <cell r="D2668">
            <v>0</v>
          </cell>
          <cell r="E2668">
            <v>0</v>
          </cell>
          <cell r="F2668">
            <v>0</v>
          </cell>
          <cell r="G2668">
            <v>0</v>
          </cell>
        </row>
        <row r="2669">
          <cell r="D2669">
            <v>0</v>
          </cell>
          <cell r="E2669">
            <v>0</v>
          </cell>
          <cell r="F2669">
            <v>0</v>
          </cell>
          <cell r="G2669">
            <v>0</v>
          </cell>
        </row>
        <row r="2670">
          <cell r="D2670">
            <v>0</v>
          </cell>
          <cell r="E2670">
            <v>0</v>
          </cell>
          <cell r="F2670">
            <v>0</v>
          </cell>
          <cell r="G2670">
            <v>0</v>
          </cell>
        </row>
        <row r="2671">
          <cell r="D2671">
            <v>0</v>
          </cell>
          <cell r="E2671">
            <v>0</v>
          </cell>
          <cell r="F2671">
            <v>0</v>
          </cell>
          <cell r="G2671">
            <v>0</v>
          </cell>
        </row>
        <row r="2672">
          <cell r="D2672">
            <v>0</v>
          </cell>
          <cell r="E2672">
            <v>0</v>
          </cell>
          <cell r="F2672">
            <v>0</v>
          </cell>
          <cell r="G2672">
            <v>0</v>
          </cell>
        </row>
        <row r="2673">
          <cell r="D2673">
            <v>0</v>
          </cell>
          <cell r="E2673">
            <v>0</v>
          </cell>
          <cell r="F2673">
            <v>0</v>
          </cell>
          <cell r="G2673">
            <v>0</v>
          </cell>
        </row>
        <row r="2674">
          <cell r="D2674">
            <v>0</v>
          </cell>
          <cell r="E2674">
            <v>0</v>
          </cell>
          <cell r="F2674">
            <v>0</v>
          </cell>
          <cell r="G2674">
            <v>0</v>
          </cell>
        </row>
        <row r="2675">
          <cell r="D2675">
            <v>0</v>
          </cell>
          <cell r="E2675">
            <v>0</v>
          </cell>
          <cell r="F2675">
            <v>0</v>
          </cell>
          <cell r="G2675">
            <v>0</v>
          </cell>
        </row>
        <row r="2676">
          <cell r="D2676">
            <v>0</v>
          </cell>
          <cell r="E2676">
            <v>0</v>
          </cell>
          <cell r="F2676">
            <v>0</v>
          </cell>
          <cell r="G2676">
            <v>0</v>
          </cell>
        </row>
        <row r="2677">
          <cell r="D2677">
            <v>0</v>
          </cell>
          <cell r="E2677">
            <v>0</v>
          </cell>
          <cell r="F2677">
            <v>0</v>
          </cell>
          <cell r="G2677">
            <v>0</v>
          </cell>
        </row>
        <row r="2678">
          <cell r="D2678">
            <v>0</v>
          </cell>
          <cell r="E2678">
            <v>0</v>
          </cell>
          <cell r="F2678">
            <v>0</v>
          </cell>
          <cell r="G2678">
            <v>0</v>
          </cell>
        </row>
        <row r="2679">
          <cell r="D2679">
            <v>0</v>
          </cell>
          <cell r="E2679">
            <v>0</v>
          </cell>
          <cell r="F2679">
            <v>0</v>
          </cell>
          <cell r="G2679">
            <v>0</v>
          </cell>
        </row>
        <row r="2680">
          <cell r="D2680">
            <v>0</v>
          </cell>
          <cell r="E2680">
            <v>0</v>
          </cell>
          <cell r="F2680">
            <v>0</v>
          </cell>
          <cell r="G2680">
            <v>0</v>
          </cell>
        </row>
        <row r="2681">
          <cell r="D2681">
            <v>0</v>
          </cell>
          <cell r="E2681">
            <v>0</v>
          </cell>
          <cell r="F2681">
            <v>0</v>
          </cell>
          <cell r="G2681">
            <v>0</v>
          </cell>
        </row>
        <row r="2682">
          <cell r="D2682">
            <v>0</v>
          </cell>
          <cell r="E2682">
            <v>0</v>
          </cell>
          <cell r="F2682">
            <v>0</v>
          </cell>
          <cell r="G2682">
            <v>0</v>
          </cell>
        </row>
        <row r="2683">
          <cell r="D2683">
            <v>0</v>
          </cell>
          <cell r="E2683">
            <v>0</v>
          </cell>
          <cell r="F2683">
            <v>0</v>
          </cell>
          <cell r="G2683">
            <v>0</v>
          </cell>
        </row>
        <row r="2684">
          <cell r="D2684">
            <v>0</v>
          </cell>
          <cell r="E2684">
            <v>0</v>
          </cell>
          <cell r="F2684">
            <v>0</v>
          </cell>
          <cell r="G2684">
            <v>0</v>
          </cell>
        </row>
        <row r="2685">
          <cell r="D2685">
            <v>0</v>
          </cell>
          <cell r="E2685">
            <v>0</v>
          </cell>
          <cell r="F2685">
            <v>0</v>
          </cell>
          <cell r="G2685">
            <v>0</v>
          </cell>
        </row>
        <row r="2686">
          <cell r="D2686">
            <v>0</v>
          </cell>
          <cell r="E2686">
            <v>0</v>
          </cell>
          <cell r="F2686">
            <v>0</v>
          </cell>
          <cell r="G2686">
            <v>0</v>
          </cell>
        </row>
        <row r="2687">
          <cell r="D2687">
            <v>0</v>
          </cell>
          <cell r="E2687">
            <v>0</v>
          </cell>
          <cell r="F2687">
            <v>0</v>
          </cell>
          <cell r="G2687">
            <v>0</v>
          </cell>
        </row>
        <row r="2688">
          <cell r="D2688">
            <v>0</v>
          </cell>
          <cell r="E2688">
            <v>0</v>
          </cell>
          <cell r="F2688">
            <v>0</v>
          </cell>
          <cell r="G2688">
            <v>0</v>
          </cell>
        </row>
        <row r="2689">
          <cell r="D2689">
            <v>0</v>
          </cell>
          <cell r="E2689">
            <v>0</v>
          </cell>
          <cell r="F2689">
            <v>0</v>
          </cell>
          <cell r="G2689">
            <v>0</v>
          </cell>
        </row>
        <row r="2690">
          <cell r="D2690">
            <v>0</v>
          </cell>
          <cell r="E2690">
            <v>0</v>
          </cell>
          <cell r="F2690">
            <v>0</v>
          </cell>
          <cell r="G2690">
            <v>0</v>
          </cell>
        </row>
        <row r="2691">
          <cell r="D2691">
            <v>0</v>
          </cell>
          <cell r="E2691">
            <v>0</v>
          </cell>
          <cell r="F2691">
            <v>0</v>
          </cell>
          <cell r="G2691">
            <v>0</v>
          </cell>
        </row>
        <row r="2692">
          <cell r="D2692">
            <v>0</v>
          </cell>
          <cell r="E2692">
            <v>0</v>
          </cell>
          <cell r="F2692">
            <v>0</v>
          </cell>
          <cell r="G2692">
            <v>0</v>
          </cell>
        </row>
        <row r="2693">
          <cell r="D2693">
            <v>0</v>
          </cell>
          <cell r="E2693">
            <v>0</v>
          </cell>
          <cell r="F2693">
            <v>0</v>
          </cell>
          <cell r="G2693">
            <v>0</v>
          </cell>
        </row>
        <row r="2694">
          <cell r="D2694">
            <v>0</v>
          </cell>
          <cell r="E2694">
            <v>0</v>
          </cell>
          <cell r="F2694">
            <v>0</v>
          </cell>
          <cell r="G2694">
            <v>0</v>
          </cell>
        </row>
        <row r="2695">
          <cell r="D2695">
            <v>0</v>
          </cell>
          <cell r="E2695">
            <v>0</v>
          </cell>
          <cell r="F2695">
            <v>0</v>
          </cell>
          <cell r="G2695">
            <v>0</v>
          </cell>
        </row>
        <row r="2696">
          <cell r="D2696">
            <v>0</v>
          </cell>
          <cell r="E2696">
            <v>0</v>
          </cell>
          <cell r="F2696">
            <v>0</v>
          </cell>
          <cell r="G2696">
            <v>0</v>
          </cell>
        </row>
        <row r="2697">
          <cell r="D2697">
            <v>0</v>
          </cell>
          <cell r="E2697">
            <v>0</v>
          </cell>
          <cell r="F2697">
            <v>0</v>
          </cell>
          <cell r="G2697">
            <v>0</v>
          </cell>
        </row>
        <row r="2698">
          <cell r="D2698">
            <v>0</v>
          </cell>
          <cell r="E2698">
            <v>0</v>
          </cell>
          <cell r="F2698">
            <v>0</v>
          </cell>
          <cell r="G2698">
            <v>0</v>
          </cell>
        </row>
        <row r="2699">
          <cell r="D2699">
            <v>0</v>
          </cell>
          <cell r="E2699">
            <v>0</v>
          </cell>
          <cell r="F2699">
            <v>0</v>
          </cell>
          <cell r="G2699">
            <v>0</v>
          </cell>
        </row>
        <row r="2700">
          <cell r="D2700">
            <v>0</v>
          </cell>
          <cell r="E2700">
            <v>0</v>
          </cell>
          <cell r="F2700">
            <v>0</v>
          </cell>
          <cell r="G2700">
            <v>0</v>
          </cell>
        </row>
        <row r="2701">
          <cell r="D2701">
            <v>0</v>
          </cell>
          <cell r="E2701">
            <v>0</v>
          </cell>
          <cell r="F2701">
            <v>0</v>
          </cell>
          <cell r="G2701">
            <v>0</v>
          </cell>
        </row>
        <row r="2702">
          <cell r="D2702">
            <v>0</v>
          </cell>
          <cell r="E2702">
            <v>0</v>
          </cell>
          <cell r="F2702">
            <v>0</v>
          </cell>
          <cell r="G2702">
            <v>0</v>
          </cell>
        </row>
        <row r="2703">
          <cell r="D2703">
            <v>0</v>
          </cell>
          <cell r="E2703">
            <v>0</v>
          </cell>
          <cell r="F2703">
            <v>0</v>
          </cell>
          <cell r="G2703">
            <v>0</v>
          </cell>
        </row>
        <row r="2704">
          <cell r="D2704">
            <v>0</v>
          </cell>
          <cell r="E2704">
            <v>0</v>
          </cell>
          <cell r="F2704">
            <v>0</v>
          </cell>
          <cell r="G2704">
            <v>0</v>
          </cell>
        </row>
        <row r="2705">
          <cell r="D2705">
            <v>0</v>
          </cell>
          <cell r="E2705">
            <v>0</v>
          </cell>
          <cell r="F2705">
            <v>0</v>
          </cell>
          <cell r="G2705">
            <v>0</v>
          </cell>
        </row>
        <row r="2706">
          <cell r="D2706">
            <v>0</v>
          </cell>
          <cell r="E2706">
            <v>0</v>
          </cell>
          <cell r="F2706">
            <v>0</v>
          </cell>
          <cell r="G2706">
            <v>0</v>
          </cell>
        </row>
        <row r="2707">
          <cell r="D2707">
            <v>0</v>
          </cell>
          <cell r="E2707">
            <v>0</v>
          </cell>
          <cell r="F2707">
            <v>0</v>
          </cell>
          <cell r="G2707">
            <v>0</v>
          </cell>
        </row>
        <row r="2708">
          <cell r="D2708">
            <v>0</v>
          </cell>
          <cell r="E2708">
            <v>0</v>
          </cell>
          <cell r="F2708">
            <v>0</v>
          </cell>
          <cell r="G2708">
            <v>0</v>
          </cell>
        </row>
        <row r="2709">
          <cell r="D2709">
            <v>0</v>
          </cell>
          <cell r="E2709">
            <v>0</v>
          </cell>
          <cell r="F2709">
            <v>0</v>
          </cell>
          <cell r="G2709">
            <v>0</v>
          </cell>
        </row>
        <row r="2710">
          <cell r="D2710">
            <v>0</v>
          </cell>
          <cell r="E2710">
            <v>0</v>
          </cell>
          <cell r="F2710">
            <v>0</v>
          </cell>
          <cell r="G2710">
            <v>0</v>
          </cell>
        </row>
        <row r="2711">
          <cell r="D2711">
            <v>0</v>
          </cell>
          <cell r="E2711">
            <v>0</v>
          </cell>
          <cell r="F2711">
            <v>0</v>
          </cell>
          <cell r="G2711">
            <v>0</v>
          </cell>
        </row>
        <row r="2712">
          <cell r="D2712">
            <v>0</v>
          </cell>
          <cell r="E2712">
            <v>0</v>
          </cell>
          <cell r="F2712">
            <v>0</v>
          </cell>
          <cell r="G2712">
            <v>0</v>
          </cell>
        </row>
        <row r="2713">
          <cell r="D2713">
            <v>0</v>
          </cell>
          <cell r="E2713">
            <v>0</v>
          </cell>
          <cell r="F2713">
            <v>0</v>
          </cell>
          <cell r="G2713">
            <v>0</v>
          </cell>
        </row>
        <row r="2714">
          <cell r="D2714">
            <v>0</v>
          </cell>
          <cell r="E2714">
            <v>0</v>
          </cell>
          <cell r="F2714">
            <v>0</v>
          </cell>
          <cell r="G2714">
            <v>0</v>
          </cell>
        </row>
        <row r="2715">
          <cell r="D2715">
            <v>0</v>
          </cell>
          <cell r="E2715">
            <v>0</v>
          </cell>
          <cell r="F2715">
            <v>0</v>
          </cell>
          <cell r="G2715">
            <v>0</v>
          </cell>
        </row>
        <row r="2716">
          <cell r="D2716">
            <v>0</v>
          </cell>
          <cell r="E2716">
            <v>0</v>
          </cell>
          <cell r="F2716">
            <v>0</v>
          </cell>
          <cell r="G2716">
            <v>0</v>
          </cell>
        </row>
        <row r="2717">
          <cell r="D2717">
            <v>0</v>
          </cell>
          <cell r="E2717">
            <v>0</v>
          </cell>
          <cell r="F2717">
            <v>0</v>
          </cell>
          <cell r="G2717">
            <v>0</v>
          </cell>
        </row>
        <row r="2718">
          <cell r="D2718">
            <v>0</v>
          </cell>
          <cell r="E2718">
            <v>0</v>
          </cell>
          <cell r="F2718">
            <v>0</v>
          </cell>
          <cell r="G2718">
            <v>0</v>
          </cell>
        </row>
        <row r="2719">
          <cell r="D2719">
            <v>0</v>
          </cell>
          <cell r="E2719">
            <v>0</v>
          </cell>
          <cell r="F2719">
            <v>0</v>
          </cell>
          <cell r="G2719">
            <v>0</v>
          </cell>
        </row>
        <row r="2720">
          <cell r="D2720">
            <v>0</v>
          </cell>
          <cell r="E2720">
            <v>0</v>
          </cell>
          <cell r="F2720">
            <v>0</v>
          </cell>
          <cell r="G2720">
            <v>0</v>
          </cell>
        </row>
        <row r="2721">
          <cell r="D2721">
            <v>0</v>
          </cell>
          <cell r="E2721">
            <v>0</v>
          </cell>
          <cell r="F2721">
            <v>0</v>
          </cell>
          <cell r="G2721">
            <v>0</v>
          </cell>
        </row>
        <row r="2722">
          <cell r="D2722">
            <v>0</v>
          </cell>
          <cell r="E2722">
            <v>0</v>
          </cell>
          <cell r="F2722">
            <v>0</v>
          </cell>
          <cell r="G2722">
            <v>0</v>
          </cell>
        </row>
        <row r="2723">
          <cell r="D2723">
            <v>0</v>
          </cell>
          <cell r="E2723">
            <v>0</v>
          </cell>
          <cell r="F2723">
            <v>0</v>
          </cell>
          <cell r="G2723">
            <v>0</v>
          </cell>
        </row>
        <row r="2724">
          <cell r="D2724">
            <v>0</v>
          </cell>
          <cell r="E2724">
            <v>0</v>
          </cell>
          <cell r="F2724">
            <v>0</v>
          </cell>
          <cell r="G2724">
            <v>0</v>
          </cell>
        </row>
        <row r="2725">
          <cell r="D2725">
            <v>0</v>
          </cell>
          <cell r="E2725">
            <v>0</v>
          </cell>
          <cell r="F2725">
            <v>0</v>
          </cell>
          <cell r="G2725">
            <v>0</v>
          </cell>
        </row>
        <row r="2726">
          <cell r="D2726">
            <v>0</v>
          </cell>
          <cell r="E2726">
            <v>0</v>
          </cell>
          <cell r="F2726">
            <v>0</v>
          </cell>
          <cell r="G2726">
            <v>0</v>
          </cell>
        </row>
        <row r="2727">
          <cell r="D2727">
            <v>0</v>
          </cell>
          <cell r="E2727">
            <v>0</v>
          </cell>
          <cell r="F2727">
            <v>0</v>
          </cell>
          <cell r="G2727">
            <v>0</v>
          </cell>
        </row>
        <row r="2728">
          <cell r="D2728">
            <v>0</v>
          </cell>
          <cell r="E2728">
            <v>0</v>
          </cell>
          <cell r="F2728">
            <v>0</v>
          </cell>
          <cell r="G2728">
            <v>0</v>
          </cell>
        </row>
        <row r="2729">
          <cell r="D2729">
            <v>0</v>
          </cell>
          <cell r="E2729">
            <v>0</v>
          </cell>
          <cell r="F2729">
            <v>0</v>
          </cell>
          <cell r="G2729">
            <v>0</v>
          </cell>
        </row>
        <row r="2730">
          <cell r="D2730">
            <v>0</v>
          </cell>
          <cell r="E2730">
            <v>0</v>
          </cell>
          <cell r="F2730">
            <v>0</v>
          </cell>
          <cell r="G2730">
            <v>0</v>
          </cell>
        </row>
        <row r="2731">
          <cell r="D2731">
            <v>0</v>
          </cell>
          <cell r="E2731">
            <v>0</v>
          </cell>
          <cell r="F2731">
            <v>0</v>
          </cell>
          <cell r="G2731">
            <v>0</v>
          </cell>
        </row>
        <row r="2732">
          <cell r="D2732">
            <v>0</v>
          </cell>
          <cell r="E2732">
            <v>0</v>
          </cell>
          <cell r="F2732">
            <v>0</v>
          </cell>
          <cell r="G2732">
            <v>0</v>
          </cell>
        </row>
        <row r="2733">
          <cell r="D2733">
            <v>0</v>
          </cell>
          <cell r="E2733">
            <v>0</v>
          </cell>
          <cell r="F2733">
            <v>0</v>
          </cell>
          <cell r="G2733">
            <v>0</v>
          </cell>
        </row>
        <row r="2734">
          <cell r="D2734">
            <v>0</v>
          </cell>
          <cell r="E2734">
            <v>0</v>
          </cell>
          <cell r="F2734">
            <v>0</v>
          </cell>
          <cell r="G2734">
            <v>0</v>
          </cell>
        </row>
        <row r="2735">
          <cell r="D2735">
            <v>0</v>
          </cell>
          <cell r="E2735">
            <v>0</v>
          </cell>
          <cell r="F2735">
            <v>0</v>
          </cell>
          <cell r="G2735">
            <v>0</v>
          </cell>
        </row>
        <row r="2736">
          <cell r="D2736">
            <v>0</v>
          </cell>
          <cell r="E2736">
            <v>0</v>
          </cell>
          <cell r="F2736">
            <v>0</v>
          </cell>
          <cell r="G2736">
            <v>0</v>
          </cell>
        </row>
        <row r="2737">
          <cell r="D2737">
            <v>0</v>
          </cell>
          <cell r="E2737">
            <v>0</v>
          </cell>
          <cell r="F2737">
            <v>0</v>
          </cell>
          <cell r="G2737">
            <v>0</v>
          </cell>
        </row>
        <row r="2738">
          <cell r="D2738">
            <v>0</v>
          </cell>
          <cell r="E2738">
            <v>0</v>
          </cell>
          <cell r="F2738">
            <v>0</v>
          </cell>
          <cell r="G2738">
            <v>0</v>
          </cell>
        </row>
        <row r="2739">
          <cell r="D2739">
            <v>0</v>
          </cell>
          <cell r="E2739">
            <v>0</v>
          </cell>
          <cell r="F2739">
            <v>0</v>
          </cell>
          <cell r="G2739">
            <v>0</v>
          </cell>
        </row>
        <row r="2740">
          <cell r="D2740">
            <v>0</v>
          </cell>
          <cell r="E2740">
            <v>0</v>
          </cell>
          <cell r="F2740">
            <v>0</v>
          </cell>
          <cell r="G2740">
            <v>0</v>
          </cell>
        </row>
        <row r="2741">
          <cell r="D2741">
            <v>0</v>
          </cell>
          <cell r="E2741">
            <v>0</v>
          </cell>
          <cell r="F2741">
            <v>0</v>
          </cell>
          <cell r="G2741">
            <v>0</v>
          </cell>
        </row>
        <row r="2742">
          <cell r="D2742">
            <v>0</v>
          </cell>
          <cell r="E2742">
            <v>0</v>
          </cell>
          <cell r="F2742">
            <v>0</v>
          </cell>
          <cell r="G2742">
            <v>0</v>
          </cell>
        </row>
        <row r="2743">
          <cell r="D2743">
            <v>0</v>
          </cell>
          <cell r="E2743">
            <v>0</v>
          </cell>
          <cell r="F2743">
            <v>0</v>
          </cell>
          <cell r="G2743">
            <v>0</v>
          </cell>
        </row>
        <row r="2744">
          <cell r="D2744">
            <v>0</v>
          </cell>
          <cell r="E2744">
            <v>0</v>
          </cell>
          <cell r="F2744">
            <v>0</v>
          </cell>
          <cell r="G2744">
            <v>0</v>
          </cell>
        </row>
        <row r="2745">
          <cell r="D2745">
            <v>0</v>
          </cell>
          <cell r="E2745">
            <v>0</v>
          </cell>
          <cell r="F2745">
            <v>0</v>
          </cell>
          <cell r="G2745">
            <v>0</v>
          </cell>
        </row>
        <row r="2746">
          <cell r="D2746">
            <v>0</v>
          </cell>
          <cell r="E2746">
            <v>0</v>
          </cell>
          <cell r="F2746">
            <v>0</v>
          </cell>
          <cell r="G2746">
            <v>0</v>
          </cell>
        </row>
        <row r="2747">
          <cell r="D2747">
            <v>0</v>
          </cell>
          <cell r="E2747">
            <v>0</v>
          </cell>
          <cell r="F2747">
            <v>0</v>
          </cell>
          <cell r="G2747">
            <v>0</v>
          </cell>
        </row>
        <row r="2748">
          <cell r="D2748">
            <v>0</v>
          </cell>
          <cell r="E2748">
            <v>0</v>
          </cell>
          <cell r="F2748">
            <v>0</v>
          </cell>
          <cell r="G2748">
            <v>0</v>
          </cell>
        </row>
        <row r="2749">
          <cell r="D2749">
            <v>0</v>
          </cell>
          <cell r="E2749">
            <v>0</v>
          </cell>
          <cell r="F2749">
            <v>0</v>
          </cell>
          <cell r="G2749">
            <v>0</v>
          </cell>
        </row>
        <row r="2750">
          <cell r="D2750">
            <v>0</v>
          </cell>
          <cell r="E2750">
            <v>0</v>
          </cell>
          <cell r="F2750">
            <v>0</v>
          </cell>
          <cell r="G2750">
            <v>0</v>
          </cell>
        </row>
        <row r="2751">
          <cell r="D2751">
            <v>0</v>
          </cell>
          <cell r="E2751">
            <v>0</v>
          </cell>
          <cell r="F2751">
            <v>0</v>
          </cell>
          <cell r="G2751">
            <v>0</v>
          </cell>
        </row>
        <row r="2752">
          <cell r="D2752">
            <v>0</v>
          </cell>
          <cell r="E2752">
            <v>0</v>
          </cell>
          <cell r="F2752">
            <v>0</v>
          </cell>
          <cell r="G2752">
            <v>0</v>
          </cell>
        </row>
        <row r="2753">
          <cell r="D2753">
            <v>0</v>
          </cell>
          <cell r="E2753">
            <v>0</v>
          </cell>
          <cell r="F2753">
            <v>0</v>
          </cell>
          <cell r="G2753">
            <v>0</v>
          </cell>
        </row>
        <row r="2754">
          <cell r="D2754">
            <v>0</v>
          </cell>
          <cell r="E2754">
            <v>0</v>
          </cell>
          <cell r="F2754">
            <v>0</v>
          </cell>
          <cell r="G2754">
            <v>0</v>
          </cell>
        </row>
        <row r="2755">
          <cell r="D2755">
            <v>0</v>
          </cell>
          <cell r="E2755">
            <v>0</v>
          </cell>
          <cell r="F2755">
            <v>0</v>
          </cell>
          <cell r="G2755">
            <v>0</v>
          </cell>
        </row>
        <row r="2756">
          <cell r="D2756">
            <v>0</v>
          </cell>
          <cell r="E2756">
            <v>0</v>
          </cell>
          <cell r="F2756">
            <v>0</v>
          </cell>
          <cell r="G2756">
            <v>0</v>
          </cell>
        </row>
        <row r="2757">
          <cell r="D2757">
            <v>0</v>
          </cell>
          <cell r="E2757">
            <v>0</v>
          </cell>
          <cell r="F2757">
            <v>0</v>
          </cell>
          <cell r="G2757">
            <v>0</v>
          </cell>
        </row>
        <row r="2758">
          <cell r="D2758">
            <v>0</v>
          </cell>
          <cell r="E2758">
            <v>0</v>
          </cell>
          <cell r="F2758">
            <v>0</v>
          </cell>
          <cell r="G2758">
            <v>0</v>
          </cell>
        </row>
        <row r="2759">
          <cell r="D2759">
            <v>0</v>
          </cell>
          <cell r="E2759">
            <v>0</v>
          </cell>
          <cell r="F2759">
            <v>0</v>
          </cell>
          <cell r="G2759">
            <v>0</v>
          </cell>
        </row>
        <row r="2760">
          <cell r="D2760">
            <v>0</v>
          </cell>
          <cell r="E2760">
            <v>0</v>
          </cell>
          <cell r="F2760">
            <v>0</v>
          </cell>
          <cell r="G2760">
            <v>0</v>
          </cell>
        </row>
        <row r="2761">
          <cell r="D2761">
            <v>0</v>
          </cell>
          <cell r="E2761">
            <v>0</v>
          </cell>
          <cell r="F2761">
            <v>0</v>
          </cell>
          <cell r="G2761">
            <v>0</v>
          </cell>
        </row>
        <row r="2762">
          <cell r="D2762">
            <v>0</v>
          </cell>
          <cell r="E2762">
            <v>0</v>
          </cell>
          <cell r="F2762">
            <v>0</v>
          </cell>
          <cell r="G2762">
            <v>0</v>
          </cell>
        </row>
        <row r="2763">
          <cell r="D2763">
            <v>0</v>
          </cell>
          <cell r="E2763">
            <v>0</v>
          </cell>
          <cell r="F2763">
            <v>0</v>
          </cell>
          <cell r="G2763">
            <v>0</v>
          </cell>
        </row>
        <row r="2764">
          <cell r="D2764">
            <v>0</v>
          </cell>
          <cell r="E2764">
            <v>0</v>
          </cell>
          <cell r="F2764">
            <v>0</v>
          </cell>
          <cell r="G2764">
            <v>0</v>
          </cell>
        </row>
        <row r="2765">
          <cell r="D2765">
            <v>0</v>
          </cell>
          <cell r="E2765">
            <v>0</v>
          </cell>
          <cell r="F2765">
            <v>0</v>
          </cell>
          <cell r="G2765">
            <v>0</v>
          </cell>
        </row>
        <row r="2766">
          <cell r="D2766">
            <v>0</v>
          </cell>
          <cell r="E2766">
            <v>0</v>
          </cell>
          <cell r="F2766">
            <v>0</v>
          </cell>
          <cell r="G2766">
            <v>0</v>
          </cell>
        </row>
        <row r="2767">
          <cell r="D2767">
            <v>0</v>
          </cell>
          <cell r="E2767">
            <v>0</v>
          </cell>
          <cell r="F2767">
            <v>0</v>
          </cell>
          <cell r="G2767">
            <v>0</v>
          </cell>
        </row>
        <row r="2768">
          <cell r="D2768">
            <v>0</v>
          </cell>
          <cell r="E2768">
            <v>0</v>
          </cell>
          <cell r="F2768">
            <v>0</v>
          </cell>
          <cell r="G2768">
            <v>0</v>
          </cell>
        </row>
        <row r="2769">
          <cell r="D2769">
            <v>0</v>
          </cell>
          <cell r="E2769">
            <v>0</v>
          </cell>
          <cell r="F2769">
            <v>0</v>
          </cell>
          <cell r="G2769">
            <v>0</v>
          </cell>
        </row>
        <row r="2770">
          <cell r="D2770">
            <v>0</v>
          </cell>
          <cell r="E2770">
            <v>0</v>
          </cell>
          <cell r="F2770">
            <v>0</v>
          </cell>
          <cell r="G2770">
            <v>0</v>
          </cell>
        </row>
        <row r="2771">
          <cell r="D2771">
            <v>0</v>
          </cell>
          <cell r="E2771">
            <v>0</v>
          </cell>
          <cell r="F2771">
            <v>0</v>
          </cell>
          <cell r="G2771">
            <v>0</v>
          </cell>
        </row>
        <row r="2772">
          <cell r="D2772">
            <v>0</v>
          </cell>
          <cell r="E2772">
            <v>0</v>
          </cell>
          <cell r="F2772">
            <v>0</v>
          </cell>
          <cell r="G2772">
            <v>0</v>
          </cell>
        </row>
        <row r="2773">
          <cell r="D2773">
            <v>0</v>
          </cell>
          <cell r="E2773">
            <v>0</v>
          </cell>
          <cell r="F2773">
            <v>0</v>
          </cell>
          <cell r="G2773">
            <v>0</v>
          </cell>
        </row>
        <row r="2774">
          <cell r="D2774">
            <v>0</v>
          </cell>
          <cell r="E2774">
            <v>0</v>
          </cell>
          <cell r="F2774">
            <v>0</v>
          </cell>
          <cell r="G2774">
            <v>0</v>
          </cell>
        </row>
        <row r="2775">
          <cell r="D2775">
            <v>0</v>
          </cell>
          <cell r="E2775">
            <v>0</v>
          </cell>
          <cell r="F2775">
            <v>0</v>
          </cell>
          <cell r="G2775">
            <v>0</v>
          </cell>
        </row>
        <row r="2776">
          <cell r="D2776">
            <v>0</v>
          </cell>
          <cell r="E2776">
            <v>0</v>
          </cell>
          <cell r="F2776">
            <v>0</v>
          </cell>
          <cell r="G2776">
            <v>0</v>
          </cell>
        </row>
        <row r="2777">
          <cell r="D2777">
            <v>0</v>
          </cell>
          <cell r="E2777">
            <v>0</v>
          </cell>
          <cell r="F2777">
            <v>0</v>
          </cell>
          <cell r="G2777">
            <v>0</v>
          </cell>
        </row>
        <row r="2778">
          <cell r="D2778">
            <v>0</v>
          </cell>
          <cell r="E2778">
            <v>0</v>
          </cell>
          <cell r="F2778">
            <v>0</v>
          </cell>
          <cell r="G2778">
            <v>0</v>
          </cell>
        </row>
        <row r="2779">
          <cell r="D2779">
            <v>0</v>
          </cell>
          <cell r="E2779">
            <v>0</v>
          </cell>
          <cell r="F2779">
            <v>0</v>
          </cell>
          <cell r="G2779">
            <v>0</v>
          </cell>
        </row>
        <row r="2780">
          <cell r="D2780">
            <v>0</v>
          </cell>
          <cell r="E2780">
            <v>0</v>
          </cell>
          <cell r="F2780">
            <v>0</v>
          </cell>
          <cell r="G2780">
            <v>0</v>
          </cell>
        </row>
        <row r="2781">
          <cell r="D2781">
            <v>0</v>
          </cell>
          <cell r="E2781">
            <v>0</v>
          </cell>
          <cell r="F2781">
            <v>0</v>
          </cell>
          <cell r="G2781">
            <v>0</v>
          </cell>
        </row>
        <row r="2782">
          <cell r="D2782">
            <v>0</v>
          </cell>
          <cell r="E2782">
            <v>0</v>
          </cell>
          <cell r="F2782">
            <v>0</v>
          </cell>
          <cell r="G2782">
            <v>0</v>
          </cell>
        </row>
        <row r="2783">
          <cell r="D2783">
            <v>0</v>
          </cell>
          <cell r="E2783">
            <v>0</v>
          </cell>
          <cell r="F2783">
            <v>0</v>
          </cell>
          <cell r="G2783">
            <v>0</v>
          </cell>
        </row>
        <row r="2784">
          <cell r="D2784">
            <v>0</v>
          </cell>
          <cell r="E2784">
            <v>0</v>
          </cell>
          <cell r="F2784">
            <v>0</v>
          </cell>
          <cell r="G2784">
            <v>0</v>
          </cell>
        </row>
        <row r="2785">
          <cell r="D2785">
            <v>0</v>
          </cell>
          <cell r="E2785">
            <v>0</v>
          </cell>
          <cell r="F2785">
            <v>0</v>
          </cell>
          <cell r="G2785">
            <v>0</v>
          </cell>
        </row>
        <row r="2786">
          <cell r="D2786">
            <v>0</v>
          </cell>
          <cell r="E2786">
            <v>0</v>
          </cell>
          <cell r="F2786">
            <v>0</v>
          </cell>
          <cell r="G2786">
            <v>0</v>
          </cell>
        </row>
        <row r="2787">
          <cell r="D2787">
            <v>0</v>
          </cell>
          <cell r="E2787">
            <v>0</v>
          </cell>
          <cell r="F2787">
            <v>0</v>
          </cell>
          <cell r="G2787">
            <v>0</v>
          </cell>
        </row>
        <row r="2788">
          <cell r="D2788">
            <v>0</v>
          </cell>
          <cell r="E2788">
            <v>0</v>
          </cell>
          <cell r="F2788">
            <v>0</v>
          </cell>
          <cell r="G2788">
            <v>0</v>
          </cell>
        </row>
        <row r="2789">
          <cell r="D2789">
            <v>0</v>
          </cell>
          <cell r="E2789">
            <v>0</v>
          </cell>
          <cell r="F2789">
            <v>0</v>
          </cell>
          <cell r="G2789">
            <v>0</v>
          </cell>
        </row>
        <row r="2790">
          <cell r="D2790">
            <v>0</v>
          </cell>
          <cell r="E2790">
            <v>0</v>
          </cell>
          <cell r="F2790">
            <v>0</v>
          </cell>
          <cell r="G2790">
            <v>0</v>
          </cell>
        </row>
        <row r="2791">
          <cell r="D2791">
            <v>0</v>
          </cell>
          <cell r="E2791">
            <v>0</v>
          </cell>
          <cell r="F2791">
            <v>0</v>
          </cell>
          <cell r="G2791">
            <v>0</v>
          </cell>
        </row>
        <row r="2792">
          <cell r="D2792">
            <v>0</v>
          </cell>
          <cell r="E2792">
            <v>0</v>
          </cell>
          <cell r="F2792">
            <v>0</v>
          </cell>
          <cell r="G2792">
            <v>0</v>
          </cell>
        </row>
        <row r="2793">
          <cell r="D2793">
            <v>0</v>
          </cell>
          <cell r="E2793">
            <v>0</v>
          </cell>
          <cell r="F2793">
            <v>0</v>
          </cell>
          <cell r="G2793">
            <v>0</v>
          </cell>
        </row>
        <row r="2794">
          <cell r="D2794">
            <v>0</v>
          </cell>
          <cell r="E2794">
            <v>0</v>
          </cell>
          <cell r="F2794">
            <v>0</v>
          </cell>
          <cell r="G2794">
            <v>0</v>
          </cell>
        </row>
        <row r="2795">
          <cell r="D2795">
            <v>0</v>
          </cell>
          <cell r="E2795">
            <v>0</v>
          </cell>
          <cell r="F2795">
            <v>0</v>
          </cell>
          <cell r="G2795">
            <v>0</v>
          </cell>
        </row>
        <row r="2796">
          <cell r="D2796">
            <v>0</v>
          </cell>
          <cell r="E2796">
            <v>0</v>
          </cell>
          <cell r="F2796">
            <v>0</v>
          </cell>
          <cell r="G2796">
            <v>0</v>
          </cell>
        </row>
        <row r="2797">
          <cell r="D2797">
            <v>0</v>
          </cell>
          <cell r="E2797">
            <v>0</v>
          </cell>
          <cell r="F2797">
            <v>0</v>
          </cell>
          <cell r="G2797">
            <v>0</v>
          </cell>
        </row>
        <row r="2798">
          <cell r="D2798">
            <v>0</v>
          </cell>
          <cell r="E2798">
            <v>0</v>
          </cell>
          <cell r="F2798">
            <v>0</v>
          </cell>
          <cell r="G2798">
            <v>0</v>
          </cell>
        </row>
        <row r="2799">
          <cell r="D2799">
            <v>0</v>
          </cell>
          <cell r="E2799">
            <v>0</v>
          </cell>
          <cell r="F2799">
            <v>0</v>
          </cell>
          <cell r="G2799">
            <v>0</v>
          </cell>
        </row>
        <row r="2800">
          <cell r="D2800">
            <v>0</v>
          </cell>
          <cell r="E2800">
            <v>0</v>
          </cell>
          <cell r="F2800">
            <v>0</v>
          </cell>
          <cell r="G2800">
            <v>0</v>
          </cell>
        </row>
        <row r="2801">
          <cell r="D2801">
            <v>0</v>
          </cell>
          <cell r="E2801">
            <v>0</v>
          </cell>
          <cell r="F2801">
            <v>0</v>
          </cell>
          <cell r="G2801">
            <v>0</v>
          </cell>
        </row>
        <row r="2802">
          <cell r="D2802">
            <v>0</v>
          </cell>
          <cell r="E2802">
            <v>0</v>
          </cell>
          <cell r="F2802">
            <v>0</v>
          </cell>
          <cell r="G2802">
            <v>0</v>
          </cell>
        </row>
        <row r="2803">
          <cell r="D2803">
            <v>0</v>
          </cell>
          <cell r="E2803">
            <v>0</v>
          </cell>
          <cell r="F2803">
            <v>0</v>
          </cell>
          <cell r="G2803">
            <v>0</v>
          </cell>
        </row>
        <row r="2804">
          <cell r="D2804">
            <v>0</v>
          </cell>
          <cell r="E2804">
            <v>0</v>
          </cell>
          <cell r="F2804">
            <v>0</v>
          </cell>
          <cell r="G2804">
            <v>0</v>
          </cell>
        </row>
        <row r="2805">
          <cell r="D2805">
            <v>0</v>
          </cell>
          <cell r="E2805">
            <v>0</v>
          </cell>
          <cell r="F2805">
            <v>0</v>
          </cell>
          <cell r="G2805">
            <v>0</v>
          </cell>
        </row>
        <row r="2806">
          <cell r="D2806">
            <v>0</v>
          </cell>
          <cell r="E2806">
            <v>0</v>
          </cell>
          <cell r="F2806">
            <v>0</v>
          </cell>
          <cell r="G2806">
            <v>0</v>
          </cell>
        </row>
        <row r="2807">
          <cell r="D2807">
            <v>0</v>
          </cell>
          <cell r="E2807">
            <v>0</v>
          </cell>
          <cell r="F2807">
            <v>0</v>
          </cell>
          <cell r="G2807">
            <v>0</v>
          </cell>
        </row>
        <row r="2808">
          <cell r="D2808">
            <v>0</v>
          </cell>
          <cell r="E2808">
            <v>0</v>
          </cell>
          <cell r="F2808">
            <v>0</v>
          </cell>
          <cell r="G2808">
            <v>0</v>
          </cell>
        </row>
        <row r="2809">
          <cell r="D2809">
            <v>0</v>
          </cell>
          <cell r="E2809">
            <v>0</v>
          </cell>
          <cell r="F2809">
            <v>0</v>
          </cell>
          <cell r="G2809">
            <v>0</v>
          </cell>
        </row>
        <row r="2810">
          <cell r="D2810">
            <v>0</v>
          </cell>
          <cell r="E2810">
            <v>0</v>
          </cell>
          <cell r="F2810">
            <v>0</v>
          </cell>
          <cell r="G2810">
            <v>0</v>
          </cell>
        </row>
        <row r="2811">
          <cell r="D2811">
            <v>0</v>
          </cell>
          <cell r="E2811">
            <v>0</v>
          </cell>
          <cell r="F2811">
            <v>0</v>
          </cell>
          <cell r="G2811">
            <v>0</v>
          </cell>
        </row>
        <row r="2812">
          <cell r="D2812">
            <v>0</v>
          </cell>
          <cell r="E2812">
            <v>0</v>
          </cell>
          <cell r="F2812">
            <v>0</v>
          </cell>
          <cell r="G2812">
            <v>0</v>
          </cell>
        </row>
        <row r="2813">
          <cell r="D2813">
            <v>0</v>
          </cell>
          <cell r="E2813">
            <v>0</v>
          </cell>
          <cell r="F2813">
            <v>0</v>
          </cell>
          <cell r="G2813">
            <v>0</v>
          </cell>
        </row>
        <row r="2814">
          <cell r="D2814">
            <v>0</v>
          </cell>
          <cell r="E2814">
            <v>0</v>
          </cell>
          <cell r="F2814">
            <v>0</v>
          </cell>
          <cell r="G2814">
            <v>0</v>
          </cell>
        </row>
        <row r="2815">
          <cell r="D2815">
            <v>0</v>
          </cell>
          <cell r="E2815">
            <v>0</v>
          </cell>
          <cell r="F2815">
            <v>0</v>
          </cell>
          <cell r="G2815">
            <v>0</v>
          </cell>
        </row>
        <row r="2816">
          <cell r="D2816">
            <v>0</v>
          </cell>
          <cell r="E2816">
            <v>0</v>
          </cell>
          <cell r="F2816">
            <v>0</v>
          </cell>
          <cell r="G2816">
            <v>0</v>
          </cell>
        </row>
        <row r="2817">
          <cell r="D2817">
            <v>0</v>
          </cell>
          <cell r="E2817">
            <v>0</v>
          </cell>
          <cell r="F2817">
            <v>0</v>
          </cell>
          <cell r="G2817">
            <v>0</v>
          </cell>
        </row>
        <row r="2818">
          <cell r="D2818">
            <v>0</v>
          </cell>
          <cell r="E2818">
            <v>0</v>
          </cell>
          <cell r="F2818">
            <v>0</v>
          </cell>
          <cell r="G2818">
            <v>0</v>
          </cell>
        </row>
        <row r="2819">
          <cell r="D2819">
            <v>0</v>
          </cell>
          <cell r="E2819">
            <v>0</v>
          </cell>
          <cell r="F2819">
            <v>0</v>
          </cell>
          <cell r="G2819">
            <v>0</v>
          </cell>
        </row>
        <row r="2820">
          <cell r="D2820">
            <v>0</v>
          </cell>
          <cell r="E2820">
            <v>0</v>
          </cell>
          <cell r="F2820">
            <v>0</v>
          </cell>
          <cell r="G2820">
            <v>0</v>
          </cell>
        </row>
        <row r="2821">
          <cell r="D2821">
            <v>0</v>
          </cell>
          <cell r="E2821">
            <v>0</v>
          </cell>
          <cell r="F2821">
            <v>0</v>
          </cell>
          <cell r="G2821">
            <v>0</v>
          </cell>
        </row>
        <row r="2822">
          <cell r="D2822">
            <v>0</v>
          </cell>
          <cell r="E2822">
            <v>0</v>
          </cell>
          <cell r="F2822">
            <v>0</v>
          </cell>
          <cell r="G2822">
            <v>0</v>
          </cell>
        </row>
        <row r="2823">
          <cell r="D2823">
            <v>0</v>
          </cell>
          <cell r="E2823">
            <v>0</v>
          </cell>
          <cell r="F2823">
            <v>0</v>
          </cell>
          <cell r="G2823">
            <v>0</v>
          </cell>
        </row>
        <row r="2824">
          <cell r="D2824">
            <v>0</v>
          </cell>
          <cell r="E2824">
            <v>0</v>
          </cell>
          <cell r="F2824">
            <v>0</v>
          </cell>
          <cell r="G2824">
            <v>0</v>
          </cell>
        </row>
        <row r="2825">
          <cell r="D2825">
            <v>0</v>
          </cell>
          <cell r="E2825">
            <v>0</v>
          </cell>
          <cell r="F2825">
            <v>0</v>
          </cell>
          <cell r="G2825">
            <v>0</v>
          </cell>
        </row>
        <row r="2826">
          <cell r="D2826">
            <v>0</v>
          </cell>
          <cell r="E2826">
            <v>0</v>
          </cell>
          <cell r="F2826">
            <v>0</v>
          </cell>
          <cell r="G2826">
            <v>0</v>
          </cell>
        </row>
        <row r="2827">
          <cell r="D2827">
            <v>0</v>
          </cell>
          <cell r="E2827">
            <v>0</v>
          </cell>
          <cell r="F2827">
            <v>0</v>
          </cell>
          <cell r="G2827">
            <v>0</v>
          </cell>
        </row>
        <row r="2828">
          <cell r="D2828">
            <v>0</v>
          </cell>
          <cell r="E2828">
            <v>0</v>
          </cell>
          <cell r="F2828">
            <v>0</v>
          </cell>
          <cell r="G2828">
            <v>0</v>
          </cell>
        </row>
        <row r="2829">
          <cell r="D2829">
            <v>0</v>
          </cell>
          <cell r="E2829">
            <v>0</v>
          </cell>
          <cell r="F2829">
            <v>0</v>
          </cell>
          <cell r="G2829">
            <v>0</v>
          </cell>
        </row>
        <row r="2830">
          <cell r="D2830">
            <v>0</v>
          </cell>
          <cell r="E2830">
            <v>0</v>
          </cell>
          <cell r="F2830">
            <v>0</v>
          </cell>
          <cell r="G2830">
            <v>0</v>
          </cell>
        </row>
        <row r="2831">
          <cell r="D2831">
            <v>0</v>
          </cell>
          <cell r="E2831">
            <v>0</v>
          </cell>
          <cell r="F2831">
            <v>0</v>
          </cell>
          <cell r="G2831">
            <v>0</v>
          </cell>
        </row>
        <row r="2832">
          <cell r="D2832">
            <v>0</v>
          </cell>
          <cell r="E2832">
            <v>0</v>
          </cell>
          <cell r="F2832">
            <v>0</v>
          </cell>
          <cell r="G2832">
            <v>0</v>
          </cell>
        </row>
        <row r="2833">
          <cell r="D2833">
            <v>0</v>
          </cell>
          <cell r="E2833">
            <v>0</v>
          </cell>
          <cell r="F2833">
            <v>0</v>
          </cell>
          <cell r="G2833">
            <v>0</v>
          </cell>
        </row>
        <row r="2834">
          <cell r="D2834">
            <v>0</v>
          </cell>
          <cell r="E2834">
            <v>0</v>
          </cell>
          <cell r="F2834">
            <v>0</v>
          </cell>
          <cell r="G2834">
            <v>0</v>
          </cell>
        </row>
        <row r="2835">
          <cell r="D2835">
            <v>0</v>
          </cell>
          <cell r="E2835">
            <v>0</v>
          </cell>
          <cell r="F2835">
            <v>0</v>
          </cell>
          <cell r="G2835">
            <v>0</v>
          </cell>
        </row>
        <row r="2836">
          <cell r="D2836">
            <v>0</v>
          </cell>
          <cell r="E2836">
            <v>0</v>
          </cell>
          <cell r="F2836">
            <v>0</v>
          </cell>
          <cell r="G2836">
            <v>0</v>
          </cell>
        </row>
        <row r="2837">
          <cell r="D2837">
            <v>0</v>
          </cell>
          <cell r="E2837">
            <v>0</v>
          </cell>
          <cell r="F2837">
            <v>0</v>
          </cell>
          <cell r="G2837">
            <v>0</v>
          </cell>
        </row>
        <row r="2838">
          <cell r="D2838">
            <v>0</v>
          </cell>
          <cell r="E2838">
            <v>0</v>
          </cell>
          <cell r="F2838">
            <v>0</v>
          </cell>
          <cell r="G2838">
            <v>0</v>
          </cell>
        </row>
        <row r="2839">
          <cell r="D2839">
            <v>0</v>
          </cell>
          <cell r="E2839">
            <v>0</v>
          </cell>
          <cell r="F2839">
            <v>0</v>
          </cell>
          <cell r="G2839">
            <v>0</v>
          </cell>
        </row>
        <row r="2840">
          <cell r="D2840">
            <v>0</v>
          </cell>
          <cell r="E2840">
            <v>0</v>
          </cell>
          <cell r="F2840">
            <v>0</v>
          </cell>
          <cell r="G2840">
            <v>0</v>
          </cell>
        </row>
        <row r="2841">
          <cell r="D2841">
            <v>0</v>
          </cell>
          <cell r="E2841">
            <v>0</v>
          </cell>
          <cell r="F2841">
            <v>0</v>
          </cell>
          <cell r="G2841">
            <v>0</v>
          </cell>
        </row>
        <row r="2842">
          <cell r="D2842">
            <v>0</v>
          </cell>
          <cell r="E2842">
            <v>0</v>
          </cell>
          <cell r="F2842">
            <v>0</v>
          </cell>
          <cell r="G2842">
            <v>0</v>
          </cell>
        </row>
        <row r="2843">
          <cell r="D2843">
            <v>0</v>
          </cell>
          <cell r="E2843">
            <v>0</v>
          </cell>
          <cell r="F2843">
            <v>0</v>
          </cell>
          <cell r="G2843">
            <v>0</v>
          </cell>
        </row>
        <row r="2844">
          <cell r="D2844">
            <v>0</v>
          </cell>
          <cell r="E2844">
            <v>0</v>
          </cell>
          <cell r="F2844">
            <v>0</v>
          </cell>
          <cell r="G2844">
            <v>0</v>
          </cell>
        </row>
        <row r="2845">
          <cell r="D2845">
            <v>0</v>
          </cell>
          <cell r="E2845">
            <v>0</v>
          </cell>
          <cell r="F2845">
            <v>0</v>
          </cell>
          <cell r="G2845">
            <v>0</v>
          </cell>
        </row>
        <row r="2846">
          <cell r="D2846">
            <v>0</v>
          </cell>
          <cell r="E2846">
            <v>0</v>
          </cell>
          <cell r="F2846">
            <v>0</v>
          </cell>
          <cell r="G2846">
            <v>0</v>
          </cell>
        </row>
        <row r="2847">
          <cell r="D2847">
            <v>0</v>
          </cell>
          <cell r="E2847">
            <v>0</v>
          </cell>
          <cell r="F2847">
            <v>0</v>
          </cell>
          <cell r="G2847">
            <v>0</v>
          </cell>
        </row>
        <row r="2848">
          <cell r="D2848">
            <v>0</v>
          </cell>
          <cell r="E2848">
            <v>0</v>
          </cell>
          <cell r="F2848">
            <v>0</v>
          </cell>
          <cell r="G2848">
            <v>0</v>
          </cell>
        </row>
        <row r="2849">
          <cell r="D2849">
            <v>0</v>
          </cell>
          <cell r="E2849">
            <v>0</v>
          </cell>
          <cell r="F2849">
            <v>0</v>
          </cell>
          <cell r="G2849">
            <v>0</v>
          </cell>
        </row>
        <row r="2850">
          <cell r="D2850">
            <v>0</v>
          </cell>
          <cell r="E2850">
            <v>0</v>
          </cell>
          <cell r="F2850">
            <v>0</v>
          </cell>
          <cell r="G2850">
            <v>0</v>
          </cell>
        </row>
        <row r="2851">
          <cell r="D2851">
            <v>0</v>
          </cell>
          <cell r="E2851">
            <v>0</v>
          </cell>
          <cell r="F2851">
            <v>0</v>
          </cell>
          <cell r="G2851">
            <v>0</v>
          </cell>
        </row>
        <row r="2852">
          <cell r="D2852">
            <v>0</v>
          </cell>
          <cell r="E2852">
            <v>0</v>
          </cell>
          <cell r="F2852">
            <v>0</v>
          </cell>
          <cell r="G2852">
            <v>0</v>
          </cell>
        </row>
        <row r="2853">
          <cell r="D2853">
            <v>0</v>
          </cell>
          <cell r="E2853">
            <v>0</v>
          </cell>
          <cell r="F2853">
            <v>0</v>
          </cell>
          <cell r="G2853">
            <v>0</v>
          </cell>
        </row>
        <row r="2854">
          <cell r="D2854">
            <v>0</v>
          </cell>
          <cell r="E2854">
            <v>0</v>
          </cell>
          <cell r="F2854">
            <v>0</v>
          </cell>
          <cell r="G2854">
            <v>0</v>
          </cell>
        </row>
        <row r="2855">
          <cell r="D2855">
            <v>0</v>
          </cell>
          <cell r="E2855">
            <v>0</v>
          </cell>
          <cell r="F2855">
            <v>0</v>
          </cell>
          <cell r="G2855">
            <v>0</v>
          </cell>
        </row>
        <row r="2856">
          <cell r="D2856">
            <v>0</v>
          </cell>
          <cell r="E2856">
            <v>0</v>
          </cell>
          <cell r="F2856">
            <v>0</v>
          </cell>
          <cell r="G2856">
            <v>0</v>
          </cell>
        </row>
        <row r="2857">
          <cell r="D2857">
            <v>0</v>
          </cell>
          <cell r="E2857">
            <v>0</v>
          </cell>
          <cell r="F2857">
            <v>0</v>
          </cell>
          <cell r="G2857">
            <v>0</v>
          </cell>
        </row>
        <row r="2858">
          <cell r="D2858">
            <v>0</v>
          </cell>
          <cell r="E2858">
            <v>0</v>
          </cell>
          <cell r="F2858">
            <v>0</v>
          </cell>
          <cell r="G2858">
            <v>0</v>
          </cell>
        </row>
        <row r="2859">
          <cell r="D2859">
            <v>0</v>
          </cell>
          <cell r="E2859">
            <v>0</v>
          </cell>
          <cell r="F2859">
            <v>0</v>
          </cell>
          <cell r="G2859">
            <v>0</v>
          </cell>
        </row>
        <row r="2860">
          <cell r="D2860">
            <v>0</v>
          </cell>
          <cell r="E2860">
            <v>0</v>
          </cell>
          <cell r="F2860">
            <v>0</v>
          </cell>
          <cell r="G2860">
            <v>0</v>
          </cell>
        </row>
        <row r="2861">
          <cell r="D2861">
            <v>0</v>
          </cell>
          <cell r="E2861">
            <v>0</v>
          </cell>
          <cell r="F2861">
            <v>0</v>
          </cell>
          <cell r="G2861">
            <v>0</v>
          </cell>
        </row>
        <row r="2862">
          <cell r="D2862">
            <v>0</v>
          </cell>
          <cell r="E2862">
            <v>0</v>
          </cell>
          <cell r="F2862">
            <v>0</v>
          </cell>
          <cell r="G2862">
            <v>0</v>
          </cell>
        </row>
        <row r="2863">
          <cell r="D2863">
            <v>0</v>
          </cell>
          <cell r="E2863">
            <v>0</v>
          </cell>
          <cell r="F2863">
            <v>0</v>
          </cell>
          <cell r="G2863">
            <v>0</v>
          </cell>
        </row>
        <row r="2864">
          <cell r="D2864">
            <v>0</v>
          </cell>
          <cell r="E2864">
            <v>0</v>
          </cell>
          <cell r="F2864">
            <v>0</v>
          </cell>
          <cell r="G2864">
            <v>0</v>
          </cell>
        </row>
        <row r="2865">
          <cell r="D2865">
            <v>0</v>
          </cell>
          <cell r="E2865">
            <v>0</v>
          </cell>
          <cell r="F2865">
            <v>0</v>
          </cell>
          <cell r="G2865">
            <v>0</v>
          </cell>
        </row>
        <row r="2866">
          <cell r="D2866">
            <v>0</v>
          </cell>
          <cell r="E2866">
            <v>0</v>
          </cell>
          <cell r="F2866">
            <v>0</v>
          </cell>
          <cell r="G2866">
            <v>0</v>
          </cell>
        </row>
        <row r="2867">
          <cell r="D2867">
            <v>0</v>
          </cell>
          <cell r="E2867">
            <v>0</v>
          </cell>
          <cell r="F2867">
            <v>0</v>
          </cell>
          <cell r="G2867">
            <v>0</v>
          </cell>
        </row>
        <row r="2868">
          <cell r="D2868">
            <v>0</v>
          </cell>
          <cell r="E2868">
            <v>0</v>
          </cell>
          <cell r="F2868">
            <v>0</v>
          </cell>
          <cell r="G2868">
            <v>0</v>
          </cell>
        </row>
        <row r="2869">
          <cell r="D2869">
            <v>0</v>
          </cell>
          <cell r="E2869">
            <v>0</v>
          </cell>
          <cell r="F2869">
            <v>0</v>
          </cell>
          <cell r="G2869">
            <v>0</v>
          </cell>
        </row>
        <row r="2870">
          <cell r="D2870">
            <v>0</v>
          </cell>
          <cell r="E2870">
            <v>0</v>
          </cell>
          <cell r="F2870">
            <v>0</v>
          </cell>
          <cell r="G2870">
            <v>0</v>
          </cell>
        </row>
        <row r="2871">
          <cell r="D2871">
            <v>0</v>
          </cell>
          <cell r="E2871">
            <v>0</v>
          </cell>
          <cell r="F2871">
            <v>0</v>
          </cell>
          <cell r="G2871">
            <v>0</v>
          </cell>
        </row>
        <row r="2872">
          <cell r="D2872">
            <v>0</v>
          </cell>
          <cell r="E2872">
            <v>0</v>
          </cell>
          <cell r="F2872">
            <v>0</v>
          </cell>
          <cell r="G2872">
            <v>0</v>
          </cell>
        </row>
        <row r="2873">
          <cell r="D2873">
            <v>0</v>
          </cell>
          <cell r="E2873">
            <v>0</v>
          </cell>
          <cell r="F2873">
            <v>0</v>
          </cell>
          <cell r="G2873">
            <v>0</v>
          </cell>
        </row>
        <row r="2874">
          <cell r="D2874">
            <v>0</v>
          </cell>
          <cell r="E2874">
            <v>0</v>
          </cell>
          <cell r="F2874">
            <v>0</v>
          </cell>
          <cell r="G2874">
            <v>0</v>
          </cell>
        </row>
        <row r="2875">
          <cell r="D2875">
            <v>0</v>
          </cell>
          <cell r="E2875">
            <v>0</v>
          </cell>
          <cell r="F2875">
            <v>0</v>
          </cell>
          <cell r="G2875">
            <v>0</v>
          </cell>
        </row>
        <row r="2876">
          <cell r="D2876">
            <v>0</v>
          </cell>
          <cell r="E2876">
            <v>0</v>
          </cell>
          <cell r="F2876">
            <v>0</v>
          </cell>
          <cell r="G2876">
            <v>0</v>
          </cell>
        </row>
        <row r="2877">
          <cell r="D2877">
            <v>0</v>
          </cell>
          <cell r="E2877">
            <v>0</v>
          </cell>
          <cell r="F2877">
            <v>0</v>
          </cell>
          <cell r="G2877">
            <v>0</v>
          </cell>
        </row>
        <row r="2878">
          <cell r="D2878">
            <v>0</v>
          </cell>
          <cell r="E2878">
            <v>0</v>
          </cell>
          <cell r="F2878">
            <v>0</v>
          </cell>
          <cell r="G2878">
            <v>0</v>
          </cell>
        </row>
        <row r="2879">
          <cell r="D2879">
            <v>0</v>
          </cell>
          <cell r="E2879">
            <v>0</v>
          </cell>
          <cell r="F2879">
            <v>0</v>
          </cell>
          <cell r="G2879">
            <v>0</v>
          </cell>
        </row>
        <row r="2880">
          <cell r="D2880">
            <v>0</v>
          </cell>
          <cell r="E2880">
            <v>0</v>
          </cell>
          <cell r="F2880">
            <v>0</v>
          </cell>
          <cell r="G2880">
            <v>0</v>
          </cell>
        </row>
        <row r="2881">
          <cell r="D2881">
            <v>0</v>
          </cell>
          <cell r="E2881">
            <v>0</v>
          </cell>
          <cell r="F2881">
            <v>0</v>
          </cell>
          <cell r="G2881">
            <v>0</v>
          </cell>
        </row>
        <row r="2882">
          <cell r="D2882">
            <v>0</v>
          </cell>
          <cell r="E2882">
            <v>0</v>
          </cell>
          <cell r="F2882">
            <v>0</v>
          </cell>
          <cell r="G2882">
            <v>0</v>
          </cell>
        </row>
        <row r="2883">
          <cell r="D2883">
            <v>0</v>
          </cell>
          <cell r="E2883">
            <v>0</v>
          </cell>
          <cell r="F2883">
            <v>0</v>
          </cell>
          <cell r="G2883">
            <v>0</v>
          </cell>
        </row>
        <row r="2884">
          <cell r="D2884">
            <v>0</v>
          </cell>
          <cell r="E2884">
            <v>0</v>
          </cell>
          <cell r="F2884">
            <v>0</v>
          </cell>
          <cell r="G2884">
            <v>0</v>
          </cell>
        </row>
        <row r="2885">
          <cell r="D2885">
            <v>0</v>
          </cell>
          <cell r="E2885">
            <v>0</v>
          </cell>
          <cell r="F2885">
            <v>0</v>
          </cell>
          <cell r="G2885">
            <v>0</v>
          </cell>
        </row>
        <row r="2886">
          <cell r="D2886">
            <v>0</v>
          </cell>
          <cell r="E2886">
            <v>0</v>
          </cell>
          <cell r="F2886">
            <v>0</v>
          </cell>
          <cell r="G2886">
            <v>0</v>
          </cell>
        </row>
        <row r="2887">
          <cell r="D2887">
            <v>0</v>
          </cell>
          <cell r="E2887">
            <v>0</v>
          </cell>
          <cell r="F2887">
            <v>0</v>
          </cell>
          <cell r="G2887">
            <v>0</v>
          </cell>
        </row>
        <row r="2888">
          <cell r="D2888">
            <v>0</v>
          </cell>
          <cell r="E2888">
            <v>0</v>
          </cell>
          <cell r="F2888">
            <v>0</v>
          </cell>
          <cell r="G2888">
            <v>0</v>
          </cell>
        </row>
        <row r="2889">
          <cell r="D2889">
            <v>0</v>
          </cell>
          <cell r="E2889">
            <v>0</v>
          </cell>
          <cell r="F2889">
            <v>0</v>
          </cell>
          <cell r="G2889">
            <v>0</v>
          </cell>
        </row>
        <row r="2890">
          <cell r="D2890">
            <v>0</v>
          </cell>
          <cell r="E2890">
            <v>0</v>
          </cell>
          <cell r="F2890">
            <v>0</v>
          </cell>
          <cell r="G2890">
            <v>0</v>
          </cell>
        </row>
        <row r="2891">
          <cell r="D2891">
            <v>0</v>
          </cell>
          <cell r="E2891">
            <v>0</v>
          </cell>
          <cell r="F2891">
            <v>0</v>
          </cell>
          <cell r="G2891">
            <v>0</v>
          </cell>
        </row>
        <row r="2892">
          <cell r="D2892">
            <v>0</v>
          </cell>
          <cell r="E2892">
            <v>0</v>
          </cell>
          <cell r="F2892">
            <v>0</v>
          </cell>
          <cell r="G2892">
            <v>0</v>
          </cell>
        </row>
        <row r="2893">
          <cell r="D2893">
            <v>0</v>
          </cell>
          <cell r="E2893">
            <v>0</v>
          </cell>
          <cell r="F2893">
            <v>0</v>
          </cell>
          <cell r="G2893">
            <v>0</v>
          </cell>
        </row>
        <row r="2894">
          <cell r="D2894">
            <v>0</v>
          </cell>
          <cell r="E2894">
            <v>0</v>
          </cell>
          <cell r="F2894">
            <v>0</v>
          </cell>
          <cell r="G2894">
            <v>0</v>
          </cell>
        </row>
        <row r="2895">
          <cell r="D2895">
            <v>0</v>
          </cell>
          <cell r="E2895">
            <v>0</v>
          </cell>
          <cell r="F2895">
            <v>0</v>
          </cell>
          <cell r="G2895">
            <v>0</v>
          </cell>
        </row>
        <row r="2896">
          <cell r="D2896">
            <v>0</v>
          </cell>
          <cell r="E2896">
            <v>0</v>
          </cell>
          <cell r="F2896">
            <v>0</v>
          </cell>
          <cell r="G2896">
            <v>0</v>
          </cell>
        </row>
        <row r="2897">
          <cell r="D2897">
            <v>0</v>
          </cell>
          <cell r="E2897">
            <v>0</v>
          </cell>
          <cell r="F2897">
            <v>0</v>
          </cell>
          <cell r="G2897">
            <v>0</v>
          </cell>
        </row>
        <row r="2898">
          <cell r="D2898">
            <v>0</v>
          </cell>
          <cell r="E2898">
            <v>0</v>
          </cell>
          <cell r="F2898">
            <v>0</v>
          </cell>
          <cell r="G2898">
            <v>0</v>
          </cell>
        </row>
        <row r="2899">
          <cell r="D2899">
            <v>0</v>
          </cell>
          <cell r="E2899">
            <v>0</v>
          </cell>
          <cell r="F2899">
            <v>0</v>
          </cell>
          <cell r="G2899">
            <v>0</v>
          </cell>
        </row>
        <row r="2900">
          <cell r="D2900">
            <v>0</v>
          </cell>
          <cell r="E2900">
            <v>0</v>
          </cell>
          <cell r="F2900">
            <v>0</v>
          </cell>
          <cell r="G2900">
            <v>0</v>
          </cell>
        </row>
        <row r="2901">
          <cell r="D2901">
            <v>0</v>
          </cell>
          <cell r="E2901">
            <v>0</v>
          </cell>
          <cell r="F2901">
            <v>0</v>
          </cell>
          <cell r="G2901">
            <v>0</v>
          </cell>
        </row>
        <row r="2902">
          <cell r="D2902">
            <v>0</v>
          </cell>
          <cell r="E2902">
            <v>0</v>
          </cell>
          <cell r="F2902">
            <v>0</v>
          </cell>
          <cell r="G2902">
            <v>0</v>
          </cell>
        </row>
        <row r="2903">
          <cell r="D2903">
            <v>0</v>
          </cell>
          <cell r="E2903">
            <v>0</v>
          </cell>
          <cell r="F2903">
            <v>0</v>
          </cell>
          <cell r="G2903">
            <v>0</v>
          </cell>
        </row>
        <row r="2904">
          <cell r="D2904">
            <v>0</v>
          </cell>
          <cell r="E2904">
            <v>0</v>
          </cell>
          <cell r="F2904">
            <v>0</v>
          </cell>
          <cell r="G2904">
            <v>0</v>
          </cell>
        </row>
        <row r="2905">
          <cell r="D2905">
            <v>0</v>
          </cell>
          <cell r="E2905">
            <v>0</v>
          </cell>
          <cell r="F2905">
            <v>0</v>
          </cell>
          <cell r="G2905">
            <v>0</v>
          </cell>
        </row>
        <row r="2906">
          <cell r="D2906">
            <v>0</v>
          </cell>
          <cell r="E2906">
            <v>0</v>
          </cell>
          <cell r="F2906">
            <v>0</v>
          </cell>
          <cell r="G2906">
            <v>0</v>
          </cell>
        </row>
        <row r="2907">
          <cell r="D2907">
            <v>0</v>
          </cell>
          <cell r="E2907">
            <v>0</v>
          </cell>
          <cell r="F2907">
            <v>0</v>
          </cell>
          <cell r="G2907">
            <v>0</v>
          </cell>
        </row>
        <row r="2908">
          <cell r="D2908">
            <v>0</v>
          </cell>
          <cell r="E2908">
            <v>0</v>
          </cell>
          <cell r="F2908">
            <v>0</v>
          </cell>
          <cell r="G2908">
            <v>0</v>
          </cell>
        </row>
        <row r="2909">
          <cell r="D2909">
            <v>0</v>
          </cell>
          <cell r="E2909">
            <v>0</v>
          </cell>
          <cell r="F2909">
            <v>0</v>
          </cell>
          <cell r="G2909">
            <v>0</v>
          </cell>
        </row>
        <row r="2910">
          <cell r="D2910">
            <v>0</v>
          </cell>
          <cell r="E2910">
            <v>0</v>
          </cell>
          <cell r="F2910">
            <v>0</v>
          </cell>
          <cell r="G2910">
            <v>0</v>
          </cell>
        </row>
        <row r="2911">
          <cell r="D2911">
            <v>0</v>
          </cell>
          <cell r="E2911">
            <v>0</v>
          </cell>
          <cell r="F2911">
            <v>0</v>
          </cell>
          <cell r="G2911">
            <v>0</v>
          </cell>
        </row>
        <row r="2912">
          <cell r="D2912">
            <v>0</v>
          </cell>
          <cell r="E2912">
            <v>0</v>
          </cell>
          <cell r="F2912">
            <v>0</v>
          </cell>
          <cell r="G2912">
            <v>0</v>
          </cell>
        </row>
        <row r="2913">
          <cell r="D2913">
            <v>0</v>
          </cell>
          <cell r="E2913">
            <v>0</v>
          </cell>
          <cell r="F2913">
            <v>0</v>
          </cell>
          <cell r="G2913">
            <v>0</v>
          </cell>
        </row>
        <row r="2914">
          <cell r="D2914">
            <v>0</v>
          </cell>
          <cell r="E2914">
            <v>0</v>
          </cell>
          <cell r="F2914">
            <v>0</v>
          </cell>
          <cell r="G2914">
            <v>0</v>
          </cell>
        </row>
        <row r="2915">
          <cell r="D2915">
            <v>0</v>
          </cell>
          <cell r="E2915">
            <v>0</v>
          </cell>
          <cell r="F2915">
            <v>0</v>
          </cell>
          <cell r="G2915">
            <v>0</v>
          </cell>
        </row>
        <row r="2916">
          <cell r="D2916">
            <v>0</v>
          </cell>
          <cell r="E2916">
            <v>0</v>
          </cell>
          <cell r="F2916">
            <v>0</v>
          </cell>
          <cell r="G2916">
            <v>0</v>
          </cell>
        </row>
        <row r="2917">
          <cell r="D2917">
            <v>0</v>
          </cell>
          <cell r="E2917">
            <v>0</v>
          </cell>
          <cell r="F2917">
            <v>0</v>
          </cell>
          <cell r="G2917">
            <v>0</v>
          </cell>
        </row>
        <row r="2918">
          <cell r="D2918">
            <v>0</v>
          </cell>
          <cell r="E2918">
            <v>0</v>
          </cell>
          <cell r="F2918">
            <v>0</v>
          </cell>
          <cell r="G2918">
            <v>0</v>
          </cell>
        </row>
        <row r="2919">
          <cell r="D2919">
            <v>0</v>
          </cell>
          <cell r="E2919">
            <v>0</v>
          </cell>
          <cell r="F2919">
            <v>0</v>
          </cell>
          <cell r="G2919">
            <v>0</v>
          </cell>
        </row>
        <row r="2920">
          <cell r="D2920">
            <v>0</v>
          </cell>
          <cell r="E2920">
            <v>0</v>
          </cell>
          <cell r="F2920">
            <v>0</v>
          </cell>
          <cell r="G2920">
            <v>0</v>
          </cell>
        </row>
        <row r="2921">
          <cell r="D2921">
            <v>0</v>
          </cell>
          <cell r="E2921">
            <v>0</v>
          </cell>
          <cell r="F2921">
            <v>0</v>
          </cell>
          <cell r="G2921">
            <v>0</v>
          </cell>
        </row>
        <row r="2922">
          <cell r="D2922">
            <v>0</v>
          </cell>
          <cell r="E2922">
            <v>0</v>
          </cell>
          <cell r="F2922">
            <v>0</v>
          </cell>
          <cell r="G2922">
            <v>0</v>
          </cell>
        </row>
        <row r="2923">
          <cell r="D2923">
            <v>0</v>
          </cell>
          <cell r="E2923">
            <v>0</v>
          </cell>
          <cell r="F2923">
            <v>0</v>
          </cell>
          <cell r="G2923">
            <v>0</v>
          </cell>
        </row>
        <row r="2924">
          <cell r="D2924">
            <v>0</v>
          </cell>
          <cell r="E2924">
            <v>0</v>
          </cell>
          <cell r="F2924">
            <v>0</v>
          </cell>
          <cell r="G2924">
            <v>0</v>
          </cell>
        </row>
        <row r="2925">
          <cell r="D2925">
            <v>0</v>
          </cell>
          <cell r="E2925">
            <v>0</v>
          </cell>
          <cell r="F2925">
            <v>0</v>
          </cell>
          <cell r="G2925">
            <v>0</v>
          </cell>
        </row>
        <row r="2926">
          <cell r="D2926">
            <v>0</v>
          </cell>
          <cell r="E2926">
            <v>0</v>
          </cell>
          <cell r="F2926">
            <v>0</v>
          </cell>
          <cell r="G2926">
            <v>0</v>
          </cell>
        </row>
        <row r="2927">
          <cell r="D2927">
            <v>0</v>
          </cell>
          <cell r="E2927">
            <v>0</v>
          </cell>
          <cell r="F2927">
            <v>0</v>
          </cell>
          <cell r="G2927">
            <v>0</v>
          </cell>
        </row>
        <row r="2928">
          <cell r="D2928">
            <v>0</v>
          </cell>
          <cell r="E2928">
            <v>0</v>
          </cell>
          <cell r="F2928">
            <v>0</v>
          </cell>
          <cell r="G2928">
            <v>0</v>
          </cell>
        </row>
        <row r="2929">
          <cell r="D2929">
            <v>0</v>
          </cell>
          <cell r="E2929">
            <v>0</v>
          </cell>
          <cell r="F2929">
            <v>0</v>
          </cell>
          <cell r="G2929">
            <v>0</v>
          </cell>
        </row>
        <row r="2930">
          <cell r="D2930">
            <v>0</v>
          </cell>
          <cell r="E2930">
            <v>0</v>
          </cell>
          <cell r="F2930">
            <v>0</v>
          </cell>
          <cell r="G2930">
            <v>0</v>
          </cell>
        </row>
        <row r="2931">
          <cell r="D2931">
            <v>0</v>
          </cell>
          <cell r="E2931">
            <v>0</v>
          </cell>
          <cell r="F2931">
            <v>0</v>
          </cell>
          <cell r="G2931">
            <v>0</v>
          </cell>
        </row>
        <row r="2932">
          <cell r="D2932">
            <v>0</v>
          </cell>
          <cell r="E2932">
            <v>0</v>
          </cell>
          <cell r="F2932">
            <v>0</v>
          </cell>
          <cell r="G2932">
            <v>0</v>
          </cell>
        </row>
        <row r="2933">
          <cell r="D2933">
            <v>0</v>
          </cell>
          <cell r="E2933">
            <v>0</v>
          </cell>
          <cell r="F2933">
            <v>0</v>
          </cell>
          <cell r="G2933">
            <v>0</v>
          </cell>
        </row>
        <row r="2934">
          <cell r="D2934">
            <v>0</v>
          </cell>
          <cell r="E2934">
            <v>0</v>
          </cell>
          <cell r="F2934">
            <v>0</v>
          </cell>
          <cell r="G2934">
            <v>0</v>
          </cell>
        </row>
        <row r="2935">
          <cell r="D2935">
            <v>0</v>
          </cell>
          <cell r="E2935">
            <v>0</v>
          </cell>
          <cell r="F2935">
            <v>0</v>
          </cell>
          <cell r="G2935">
            <v>0</v>
          </cell>
        </row>
        <row r="2936">
          <cell r="D2936">
            <v>0</v>
          </cell>
          <cell r="E2936">
            <v>0</v>
          </cell>
          <cell r="F2936">
            <v>0</v>
          </cell>
          <cell r="G2936">
            <v>0</v>
          </cell>
        </row>
        <row r="2937">
          <cell r="D2937">
            <v>0</v>
          </cell>
          <cell r="E2937">
            <v>0</v>
          </cell>
          <cell r="F2937">
            <v>0</v>
          </cell>
          <cell r="G2937">
            <v>0</v>
          </cell>
        </row>
        <row r="2938">
          <cell r="D2938">
            <v>0</v>
          </cell>
          <cell r="E2938">
            <v>0</v>
          </cell>
          <cell r="F2938">
            <v>0</v>
          </cell>
          <cell r="G2938">
            <v>0</v>
          </cell>
        </row>
        <row r="2939">
          <cell r="D2939">
            <v>0</v>
          </cell>
          <cell r="E2939">
            <v>0</v>
          </cell>
          <cell r="F2939">
            <v>0</v>
          </cell>
          <cell r="G2939">
            <v>0</v>
          </cell>
        </row>
        <row r="2940">
          <cell r="D2940">
            <v>0</v>
          </cell>
          <cell r="E2940">
            <v>0</v>
          </cell>
          <cell r="F2940">
            <v>0</v>
          </cell>
          <cell r="G2940">
            <v>0</v>
          </cell>
        </row>
        <row r="2941">
          <cell r="D2941">
            <v>0</v>
          </cell>
          <cell r="E2941">
            <v>0</v>
          </cell>
          <cell r="F2941">
            <v>0</v>
          </cell>
          <cell r="G2941">
            <v>0</v>
          </cell>
        </row>
        <row r="2942">
          <cell r="D2942">
            <v>0</v>
          </cell>
          <cell r="E2942">
            <v>0</v>
          </cell>
          <cell r="F2942">
            <v>0</v>
          </cell>
          <cell r="G2942">
            <v>0</v>
          </cell>
        </row>
        <row r="2943">
          <cell r="D2943">
            <v>0</v>
          </cell>
          <cell r="E2943">
            <v>0</v>
          </cell>
          <cell r="F2943">
            <v>0</v>
          </cell>
          <cell r="G2943">
            <v>0</v>
          </cell>
        </row>
        <row r="2944">
          <cell r="D2944">
            <v>0</v>
          </cell>
          <cell r="E2944">
            <v>0</v>
          </cell>
          <cell r="F2944">
            <v>0</v>
          </cell>
          <cell r="G2944">
            <v>0</v>
          </cell>
        </row>
        <row r="2945">
          <cell r="D2945">
            <v>0</v>
          </cell>
          <cell r="E2945">
            <v>0</v>
          </cell>
          <cell r="F2945">
            <v>0</v>
          </cell>
          <cell r="G2945">
            <v>0</v>
          </cell>
        </row>
        <row r="2946">
          <cell r="D2946">
            <v>0</v>
          </cell>
          <cell r="E2946">
            <v>0</v>
          </cell>
          <cell r="F2946">
            <v>0</v>
          </cell>
          <cell r="G2946">
            <v>0</v>
          </cell>
        </row>
        <row r="2947">
          <cell r="D2947">
            <v>0</v>
          </cell>
          <cell r="E2947">
            <v>0</v>
          </cell>
          <cell r="F2947">
            <v>0</v>
          </cell>
          <cell r="G2947">
            <v>0</v>
          </cell>
        </row>
        <row r="2948">
          <cell r="D2948">
            <v>0</v>
          </cell>
          <cell r="E2948">
            <v>0</v>
          </cell>
          <cell r="F2948">
            <v>0</v>
          </cell>
          <cell r="G2948">
            <v>0</v>
          </cell>
        </row>
        <row r="2949">
          <cell r="D2949">
            <v>0</v>
          </cell>
          <cell r="E2949">
            <v>0</v>
          </cell>
          <cell r="F2949">
            <v>0</v>
          </cell>
          <cell r="G2949">
            <v>0</v>
          </cell>
        </row>
        <row r="2950">
          <cell r="D2950">
            <v>0</v>
          </cell>
          <cell r="E2950">
            <v>0</v>
          </cell>
          <cell r="F2950">
            <v>0</v>
          </cell>
          <cell r="G2950">
            <v>0</v>
          </cell>
        </row>
        <row r="2951">
          <cell r="D2951">
            <v>0</v>
          </cell>
          <cell r="E2951">
            <v>0</v>
          </cell>
          <cell r="F2951">
            <v>0</v>
          </cell>
          <cell r="G2951">
            <v>0</v>
          </cell>
        </row>
        <row r="2952">
          <cell r="D2952">
            <v>0</v>
          </cell>
          <cell r="E2952">
            <v>0</v>
          </cell>
          <cell r="F2952">
            <v>0</v>
          </cell>
          <cell r="G2952">
            <v>0</v>
          </cell>
        </row>
        <row r="2953">
          <cell r="D2953">
            <v>0</v>
          </cell>
          <cell r="E2953">
            <v>0</v>
          </cell>
          <cell r="F2953">
            <v>0</v>
          </cell>
          <cell r="G2953">
            <v>0</v>
          </cell>
        </row>
        <row r="2954">
          <cell r="D2954">
            <v>0</v>
          </cell>
          <cell r="E2954">
            <v>0</v>
          </cell>
          <cell r="F2954">
            <v>0</v>
          </cell>
          <cell r="G2954">
            <v>0</v>
          </cell>
        </row>
        <row r="2955">
          <cell r="D2955">
            <v>0</v>
          </cell>
          <cell r="E2955">
            <v>0</v>
          </cell>
          <cell r="F2955">
            <v>0</v>
          </cell>
          <cell r="G2955">
            <v>0</v>
          </cell>
        </row>
        <row r="2956">
          <cell r="D2956">
            <v>0</v>
          </cell>
          <cell r="E2956">
            <v>0</v>
          </cell>
          <cell r="F2956">
            <v>0</v>
          </cell>
          <cell r="G2956">
            <v>0</v>
          </cell>
        </row>
        <row r="2957">
          <cell r="D2957">
            <v>0</v>
          </cell>
          <cell r="E2957">
            <v>0</v>
          </cell>
          <cell r="F2957">
            <v>0</v>
          </cell>
          <cell r="G2957">
            <v>0</v>
          </cell>
        </row>
        <row r="2958">
          <cell r="D2958">
            <v>0</v>
          </cell>
          <cell r="E2958">
            <v>0</v>
          </cell>
          <cell r="F2958">
            <v>0</v>
          </cell>
          <cell r="G2958">
            <v>0</v>
          </cell>
        </row>
        <row r="2959">
          <cell r="D2959">
            <v>0</v>
          </cell>
          <cell r="E2959">
            <v>0</v>
          </cell>
          <cell r="F2959">
            <v>0</v>
          </cell>
          <cell r="G2959">
            <v>0</v>
          </cell>
        </row>
        <row r="2960">
          <cell r="D2960">
            <v>0</v>
          </cell>
          <cell r="E2960">
            <v>0</v>
          </cell>
          <cell r="F2960">
            <v>0</v>
          </cell>
          <cell r="G2960">
            <v>0</v>
          </cell>
        </row>
        <row r="2961">
          <cell r="D2961">
            <v>0</v>
          </cell>
          <cell r="E2961">
            <v>0</v>
          </cell>
          <cell r="F2961">
            <v>0</v>
          </cell>
          <cell r="G2961">
            <v>0</v>
          </cell>
        </row>
        <row r="2962">
          <cell r="D2962">
            <v>0</v>
          </cell>
          <cell r="E2962">
            <v>0</v>
          </cell>
          <cell r="F2962">
            <v>0</v>
          </cell>
          <cell r="G2962">
            <v>0</v>
          </cell>
        </row>
        <row r="2963">
          <cell r="D2963">
            <v>0</v>
          </cell>
          <cell r="E2963">
            <v>0</v>
          </cell>
          <cell r="F2963">
            <v>0</v>
          </cell>
          <cell r="G2963">
            <v>0</v>
          </cell>
        </row>
        <row r="2964">
          <cell r="D2964">
            <v>0</v>
          </cell>
          <cell r="E2964">
            <v>0</v>
          </cell>
          <cell r="F2964">
            <v>0</v>
          </cell>
          <cell r="G2964">
            <v>0</v>
          </cell>
        </row>
        <row r="2965">
          <cell r="D2965">
            <v>0</v>
          </cell>
          <cell r="E2965">
            <v>0</v>
          </cell>
          <cell r="F2965">
            <v>0</v>
          </cell>
          <cell r="G2965">
            <v>0</v>
          </cell>
        </row>
        <row r="2966">
          <cell r="D2966">
            <v>0</v>
          </cell>
          <cell r="E2966">
            <v>0</v>
          </cell>
          <cell r="F2966">
            <v>0</v>
          </cell>
          <cell r="G2966">
            <v>0</v>
          </cell>
        </row>
        <row r="2967">
          <cell r="D2967">
            <v>0</v>
          </cell>
          <cell r="E2967">
            <v>0</v>
          </cell>
          <cell r="F2967">
            <v>0</v>
          </cell>
          <cell r="G2967">
            <v>0</v>
          </cell>
        </row>
        <row r="2968">
          <cell r="D2968">
            <v>0</v>
          </cell>
          <cell r="E2968">
            <v>0</v>
          </cell>
          <cell r="F2968">
            <v>0</v>
          </cell>
          <cell r="G2968">
            <v>0</v>
          </cell>
        </row>
        <row r="2969">
          <cell r="D2969">
            <v>0</v>
          </cell>
          <cell r="E2969">
            <v>0</v>
          </cell>
          <cell r="F2969">
            <v>0</v>
          </cell>
          <cell r="G2969">
            <v>0</v>
          </cell>
        </row>
        <row r="2970">
          <cell r="D2970">
            <v>0</v>
          </cell>
          <cell r="E2970">
            <v>0</v>
          </cell>
          <cell r="F2970">
            <v>0</v>
          </cell>
          <cell r="G2970">
            <v>0</v>
          </cell>
        </row>
        <row r="2971">
          <cell r="D2971">
            <v>0</v>
          </cell>
          <cell r="E2971">
            <v>0</v>
          </cell>
          <cell r="F2971">
            <v>0</v>
          </cell>
          <cell r="G2971">
            <v>0</v>
          </cell>
        </row>
        <row r="2972">
          <cell r="D2972">
            <v>0</v>
          </cell>
          <cell r="E2972">
            <v>0</v>
          </cell>
          <cell r="F2972">
            <v>0</v>
          </cell>
          <cell r="G2972">
            <v>0</v>
          </cell>
        </row>
        <row r="2973">
          <cell r="D2973">
            <v>0</v>
          </cell>
          <cell r="E2973">
            <v>0</v>
          </cell>
          <cell r="F2973">
            <v>0</v>
          </cell>
          <cell r="G2973">
            <v>0</v>
          </cell>
        </row>
        <row r="2974">
          <cell r="D2974">
            <v>0</v>
          </cell>
          <cell r="E2974">
            <v>0</v>
          </cell>
          <cell r="F2974">
            <v>0</v>
          </cell>
          <cell r="G2974">
            <v>0</v>
          </cell>
        </row>
        <row r="2975">
          <cell r="D2975">
            <v>0</v>
          </cell>
          <cell r="E2975">
            <v>0</v>
          </cell>
          <cell r="F2975">
            <v>0</v>
          </cell>
          <cell r="G2975">
            <v>0</v>
          </cell>
        </row>
        <row r="2976">
          <cell r="D2976">
            <v>0</v>
          </cell>
          <cell r="E2976">
            <v>0</v>
          </cell>
          <cell r="F2976">
            <v>0</v>
          </cell>
          <cell r="G2976">
            <v>0</v>
          </cell>
        </row>
        <row r="2977">
          <cell r="D2977">
            <v>0</v>
          </cell>
          <cell r="E2977">
            <v>0</v>
          </cell>
          <cell r="F2977">
            <v>0</v>
          </cell>
          <cell r="G2977">
            <v>0</v>
          </cell>
        </row>
        <row r="2978">
          <cell r="D2978">
            <v>0</v>
          </cell>
          <cell r="E2978">
            <v>0</v>
          </cell>
          <cell r="F2978">
            <v>0</v>
          </cell>
          <cell r="G2978">
            <v>0</v>
          </cell>
        </row>
        <row r="2979">
          <cell r="D2979">
            <v>0</v>
          </cell>
          <cell r="E2979">
            <v>0</v>
          </cell>
          <cell r="F2979">
            <v>0</v>
          </cell>
          <cell r="G2979">
            <v>0</v>
          </cell>
        </row>
        <row r="2980">
          <cell r="D2980">
            <v>0</v>
          </cell>
          <cell r="E2980">
            <v>0</v>
          </cell>
          <cell r="F2980">
            <v>0</v>
          </cell>
          <cell r="G2980">
            <v>0</v>
          </cell>
        </row>
        <row r="2981">
          <cell r="D2981">
            <v>0</v>
          </cell>
          <cell r="E2981">
            <v>0</v>
          </cell>
          <cell r="F2981">
            <v>0</v>
          </cell>
          <cell r="G2981">
            <v>0</v>
          </cell>
        </row>
        <row r="2982">
          <cell r="D2982">
            <v>0</v>
          </cell>
          <cell r="E2982">
            <v>0</v>
          </cell>
          <cell r="F2982">
            <v>0</v>
          </cell>
          <cell r="G2982">
            <v>0</v>
          </cell>
        </row>
        <row r="2983">
          <cell r="D2983">
            <v>0</v>
          </cell>
          <cell r="E2983">
            <v>0</v>
          </cell>
          <cell r="F2983">
            <v>0</v>
          </cell>
          <cell r="G2983">
            <v>0</v>
          </cell>
        </row>
        <row r="2984">
          <cell r="D2984">
            <v>0</v>
          </cell>
          <cell r="E2984">
            <v>0</v>
          </cell>
          <cell r="F2984">
            <v>0</v>
          </cell>
          <cell r="G2984">
            <v>0</v>
          </cell>
        </row>
        <row r="2985">
          <cell r="D2985">
            <v>0</v>
          </cell>
          <cell r="E2985">
            <v>0</v>
          </cell>
          <cell r="F2985">
            <v>0</v>
          </cell>
          <cell r="G2985">
            <v>0</v>
          </cell>
        </row>
        <row r="2986">
          <cell r="D2986">
            <v>0</v>
          </cell>
          <cell r="E2986">
            <v>0</v>
          </cell>
          <cell r="F2986">
            <v>0</v>
          </cell>
          <cell r="G2986">
            <v>0</v>
          </cell>
        </row>
        <row r="2987">
          <cell r="D2987">
            <v>0</v>
          </cell>
          <cell r="E2987">
            <v>0</v>
          </cell>
          <cell r="F2987">
            <v>0</v>
          </cell>
          <cell r="G2987">
            <v>0</v>
          </cell>
        </row>
        <row r="2988">
          <cell r="D2988">
            <v>0</v>
          </cell>
          <cell r="E2988">
            <v>0</v>
          </cell>
          <cell r="F2988">
            <v>0</v>
          </cell>
          <cell r="G2988">
            <v>0</v>
          </cell>
        </row>
        <row r="2989">
          <cell r="D2989">
            <v>0</v>
          </cell>
          <cell r="E2989">
            <v>0</v>
          </cell>
          <cell r="F2989">
            <v>0</v>
          </cell>
          <cell r="G2989">
            <v>0</v>
          </cell>
        </row>
        <row r="2990">
          <cell r="D2990">
            <v>0</v>
          </cell>
          <cell r="E2990">
            <v>0</v>
          </cell>
          <cell r="F2990">
            <v>0</v>
          </cell>
          <cell r="G2990">
            <v>0</v>
          </cell>
        </row>
        <row r="2991">
          <cell r="D2991">
            <v>0</v>
          </cell>
          <cell r="E2991">
            <v>0</v>
          </cell>
          <cell r="F2991">
            <v>0</v>
          </cell>
          <cell r="G2991">
            <v>0</v>
          </cell>
        </row>
        <row r="2992">
          <cell r="D2992">
            <v>0</v>
          </cell>
          <cell r="E2992">
            <v>0</v>
          </cell>
          <cell r="F2992">
            <v>0</v>
          </cell>
          <cell r="G2992">
            <v>0</v>
          </cell>
        </row>
        <row r="2993">
          <cell r="D2993">
            <v>0</v>
          </cell>
          <cell r="E2993">
            <v>0</v>
          </cell>
          <cell r="F2993">
            <v>0</v>
          </cell>
          <cell r="G2993">
            <v>0</v>
          </cell>
        </row>
        <row r="2994">
          <cell r="D2994">
            <v>0</v>
          </cell>
          <cell r="E2994">
            <v>0</v>
          </cell>
          <cell r="F2994">
            <v>0</v>
          </cell>
          <cell r="G2994">
            <v>0</v>
          </cell>
        </row>
        <row r="2995">
          <cell r="D2995">
            <v>0</v>
          </cell>
          <cell r="E2995">
            <v>0</v>
          </cell>
          <cell r="F2995">
            <v>0</v>
          </cell>
          <cell r="G2995">
            <v>0</v>
          </cell>
        </row>
        <row r="2996">
          <cell r="D2996">
            <v>0</v>
          </cell>
          <cell r="E2996">
            <v>0</v>
          </cell>
          <cell r="F2996">
            <v>0</v>
          </cell>
          <cell r="G2996">
            <v>0</v>
          </cell>
        </row>
        <row r="2997">
          <cell r="D2997">
            <v>0</v>
          </cell>
          <cell r="E2997">
            <v>0</v>
          </cell>
          <cell r="F2997">
            <v>0</v>
          </cell>
          <cell r="G2997">
            <v>0</v>
          </cell>
        </row>
        <row r="2998">
          <cell r="D2998">
            <v>0</v>
          </cell>
          <cell r="E2998">
            <v>0</v>
          </cell>
          <cell r="F2998">
            <v>0</v>
          </cell>
          <cell r="G2998">
            <v>0</v>
          </cell>
        </row>
        <row r="2999">
          <cell r="D2999">
            <v>0</v>
          </cell>
          <cell r="E2999">
            <v>0</v>
          </cell>
          <cell r="F2999">
            <v>0</v>
          </cell>
          <cell r="G2999">
            <v>0</v>
          </cell>
        </row>
        <row r="3000">
          <cell r="D3000">
            <v>0</v>
          </cell>
          <cell r="E3000">
            <v>0</v>
          </cell>
          <cell r="F3000">
            <v>0</v>
          </cell>
          <cell r="G3000">
            <v>0</v>
          </cell>
        </row>
        <row r="3001">
          <cell r="D3001">
            <v>0</v>
          </cell>
          <cell r="E3001">
            <v>0</v>
          </cell>
          <cell r="F3001">
            <v>0</v>
          </cell>
          <cell r="G3001">
            <v>0</v>
          </cell>
        </row>
        <row r="3002">
          <cell r="D3002">
            <v>0</v>
          </cell>
          <cell r="E3002">
            <v>0</v>
          </cell>
          <cell r="F3002">
            <v>0</v>
          </cell>
          <cell r="G3002">
            <v>0</v>
          </cell>
        </row>
        <row r="3003">
          <cell r="D3003">
            <v>0</v>
          </cell>
          <cell r="E3003">
            <v>0</v>
          </cell>
          <cell r="F3003">
            <v>0</v>
          </cell>
          <cell r="G3003">
            <v>0</v>
          </cell>
        </row>
        <row r="3004">
          <cell r="D3004">
            <v>0</v>
          </cell>
          <cell r="E3004">
            <v>0</v>
          </cell>
          <cell r="F3004">
            <v>0</v>
          </cell>
          <cell r="G3004">
            <v>0</v>
          </cell>
        </row>
        <row r="3005">
          <cell r="D3005">
            <v>0</v>
          </cell>
          <cell r="E3005">
            <v>0</v>
          </cell>
          <cell r="F3005">
            <v>0</v>
          </cell>
          <cell r="G3005">
            <v>0</v>
          </cell>
        </row>
        <row r="3006">
          <cell r="D3006">
            <v>0</v>
          </cell>
          <cell r="E3006">
            <v>0</v>
          </cell>
          <cell r="F3006">
            <v>0</v>
          </cell>
          <cell r="G3006">
            <v>0</v>
          </cell>
        </row>
        <row r="3007">
          <cell r="D3007">
            <v>0</v>
          </cell>
          <cell r="E3007">
            <v>0</v>
          </cell>
          <cell r="F3007">
            <v>0</v>
          </cell>
          <cell r="G3007">
            <v>0</v>
          </cell>
        </row>
        <row r="3008">
          <cell r="D3008">
            <v>0</v>
          </cell>
          <cell r="E3008">
            <v>0</v>
          </cell>
          <cell r="F3008">
            <v>0</v>
          </cell>
          <cell r="G3008">
            <v>0</v>
          </cell>
        </row>
        <row r="3009">
          <cell r="D3009">
            <v>0</v>
          </cell>
          <cell r="E3009">
            <v>0</v>
          </cell>
          <cell r="F3009">
            <v>0</v>
          </cell>
          <cell r="G3009">
            <v>0</v>
          </cell>
        </row>
        <row r="3010">
          <cell r="D3010">
            <v>0</v>
          </cell>
          <cell r="E3010">
            <v>0</v>
          </cell>
          <cell r="F3010">
            <v>0</v>
          </cell>
          <cell r="G3010">
            <v>0</v>
          </cell>
        </row>
        <row r="3011">
          <cell r="D3011">
            <v>0</v>
          </cell>
          <cell r="E3011">
            <v>0</v>
          </cell>
          <cell r="F3011">
            <v>0</v>
          </cell>
          <cell r="G3011">
            <v>0</v>
          </cell>
        </row>
        <row r="3012">
          <cell r="D3012">
            <v>0</v>
          </cell>
          <cell r="E3012">
            <v>0</v>
          </cell>
          <cell r="F3012">
            <v>0</v>
          </cell>
          <cell r="G3012">
            <v>0</v>
          </cell>
        </row>
        <row r="3013">
          <cell r="D3013">
            <v>0</v>
          </cell>
          <cell r="E3013">
            <v>0</v>
          </cell>
          <cell r="F3013">
            <v>0</v>
          </cell>
          <cell r="G3013">
            <v>0</v>
          </cell>
        </row>
        <row r="3014">
          <cell r="D3014">
            <v>0</v>
          </cell>
          <cell r="E3014">
            <v>0</v>
          </cell>
          <cell r="F3014">
            <v>0</v>
          </cell>
          <cell r="G3014">
            <v>0</v>
          </cell>
        </row>
        <row r="3015">
          <cell r="D3015">
            <v>0</v>
          </cell>
          <cell r="E3015">
            <v>0</v>
          </cell>
          <cell r="F3015">
            <v>0</v>
          </cell>
          <cell r="G3015">
            <v>0</v>
          </cell>
        </row>
        <row r="3016">
          <cell r="D3016">
            <v>0</v>
          </cell>
          <cell r="E3016">
            <v>0</v>
          </cell>
          <cell r="F3016">
            <v>0</v>
          </cell>
          <cell r="G3016">
            <v>0</v>
          </cell>
        </row>
        <row r="3017">
          <cell r="D3017">
            <v>0</v>
          </cell>
          <cell r="E3017">
            <v>0</v>
          </cell>
          <cell r="F3017">
            <v>0</v>
          </cell>
          <cell r="G3017">
            <v>0</v>
          </cell>
        </row>
        <row r="3018">
          <cell r="D3018">
            <v>0</v>
          </cell>
          <cell r="E3018">
            <v>0</v>
          </cell>
          <cell r="F3018">
            <v>0</v>
          </cell>
          <cell r="G3018">
            <v>0</v>
          </cell>
        </row>
        <row r="3019">
          <cell r="D3019">
            <v>0</v>
          </cell>
          <cell r="E3019">
            <v>0</v>
          </cell>
          <cell r="F3019">
            <v>0</v>
          </cell>
          <cell r="G3019">
            <v>0</v>
          </cell>
        </row>
        <row r="3020">
          <cell r="D3020">
            <v>0</v>
          </cell>
          <cell r="E3020">
            <v>0</v>
          </cell>
          <cell r="F3020">
            <v>0</v>
          </cell>
          <cell r="G3020">
            <v>0</v>
          </cell>
        </row>
        <row r="3021">
          <cell r="D3021">
            <v>0</v>
          </cell>
          <cell r="E3021">
            <v>0</v>
          </cell>
          <cell r="F3021">
            <v>0</v>
          </cell>
          <cell r="G3021">
            <v>0</v>
          </cell>
        </row>
        <row r="3022">
          <cell r="D3022">
            <v>0</v>
          </cell>
          <cell r="E3022">
            <v>0</v>
          </cell>
          <cell r="F3022">
            <v>0</v>
          </cell>
          <cell r="G3022">
            <v>0</v>
          </cell>
        </row>
        <row r="3023">
          <cell r="D3023">
            <v>0</v>
          </cell>
          <cell r="E3023">
            <v>0</v>
          </cell>
          <cell r="F3023">
            <v>0</v>
          </cell>
          <cell r="G3023">
            <v>0</v>
          </cell>
        </row>
        <row r="3024">
          <cell r="D3024">
            <v>0</v>
          </cell>
          <cell r="E3024">
            <v>0</v>
          </cell>
          <cell r="F3024">
            <v>0</v>
          </cell>
          <cell r="G3024">
            <v>0</v>
          </cell>
        </row>
        <row r="3025">
          <cell r="D3025">
            <v>0</v>
          </cell>
          <cell r="E3025">
            <v>0</v>
          </cell>
          <cell r="F3025">
            <v>0</v>
          </cell>
          <cell r="G3025">
            <v>0</v>
          </cell>
        </row>
        <row r="3026">
          <cell r="D3026">
            <v>0</v>
          </cell>
          <cell r="E3026">
            <v>0</v>
          </cell>
          <cell r="F3026">
            <v>0</v>
          </cell>
          <cell r="G3026">
            <v>0</v>
          </cell>
        </row>
        <row r="3027">
          <cell r="D3027">
            <v>0</v>
          </cell>
          <cell r="E3027">
            <v>0</v>
          </cell>
          <cell r="F3027">
            <v>0</v>
          </cell>
          <cell r="G3027">
            <v>0</v>
          </cell>
        </row>
        <row r="3028">
          <cell r="D3028">
            <v>0</v>
          </cell>
          <cell r="E3028">
            <v>0</v>
          </cell>
          <cell r="F3028">
            <v>0</v>
          </cell>
          <cell r="G3028">
            <v>0</v>
          </cell>
        </row>
        <row r="3029">
          <cell r="D3029">
            <v>0</v>
          </cell>
          <cell r="E3029">
            <v>0</v>
          </cell>
          <cell r="F3029">
            <v>0</v>
          </cell>
          <cell r="G3029">
            <v>0</v>
          </cell>
        </row>
        <row r="3030">
          <cell r="D3030">
            <v>0</v>
          </cell>
          <cell r="E3030">
            <v>0</v>
          </cell>
          <cell r="F3030">
            <v>0</v>
          </cell>
          <cell r="G3030">
            <v>0</v>
          </cell>
        </row>
        <row r="3031">
          <cell r="D3031">
            <v>0</v>
          </cell>
          <cell r="E3031">
            <v>0</v>
          </cell>
          <cell r="F3031">
            <v>0</v>
          </cell>
          <cell r="G3031">
            <v>0</v>
          </cell>
        </row>
        <row r="3032">
          <cell r="D3032">
            <v>0</v>
          </cell>
          <cell r="E3032">
            <v>0</v>
          </cell>
          <cell r="F3032">
            <v>0</v>
          </cell>
          <cell r="G3032">
            <v>0</v>
          </cell>
        </row>
        <row r="3033">
          <cell r="D3033">
            <v>0</v>
          </cell>
          <cell r="E3033">
            <v>0</v>
          </cell>
          <cell r="F3033">
            <v>0</v>
          </cell>
          <cell r="G3033">
            <v>0</v>
          </cell>
        </row>
        <row r="3034">
          <cell r="D3034">
            <v>0</v>
          </cell>
          <cell r="E3034">
            <v>0</v>
          </cell>
          <cell r="F3034">
            <v>0</v>
          </cell>
          <cell r="G3034">
            <v>0</v>
          </cell>
        </row>
        <row r="3035">
          <cell r="D3035">
            <v>0</v>
          </cell>
          <cell r="E3035">
            <v>0</v>
          </cell>
          <cell r="F3035">
            <v>0</v>
          </cell>
          <cell r="G3035">
            <v>0</v>
          </cell>
        </row>
        <row r="3036">
          <cell r="D3036">
            <v>0</v>
          </cell>
          <cell r="E3036">
            <v>0</v>
          </cell>
          <cell r="F3036">
            <v>0</v>
          </cell>
          <cell r="G3036">
            <v>0</v>
          </cell>
        </row>
        <row r="3037">
          <cell r="D3037">
            <v>0</v>
          </cell>
          <cell r="E3037">
            <v>0</v>
          </cell>
          <cell r="F3037">
            <v>0</v>
          </cell>
          <cell r="G3037">
            <v>0</v>
          </cell>
        </row>
        <row r="3038">
          <cell r="D3038">
            <v>0</v>
          </cell>
          <cell r="E3038">
            <v>0</v>
          </cell>
          <cell r="F3038">
            <v>0</v>
          </cell>
          <cell r="G3038">
            <v>0</v>
          </cell>
        </row>
        <row r="3039">
          <cell r="D3039">
            <v>0</v>
          </cell>
          <cell r="E3039">
            <v>0</v>
          </cell>
          <cell r="F3039">
            <v>0</v>
          </cell>
          <cell r="G3039">
            <v>0</v>
          </cell>
        </row>
        <row r="3040">
          <cell r="D3040">
            <v>0</v>
          </cell>
          <cell r="E3040">
            <v>0</v>
          </cell>
          <cell r="F3040">
            <v>0</v>
          </cell>
          <cell r="G3040">
            <v>0</v>
          </cell>
        </row>
        <row r="3041">
          <cell r="D3041">
            <v>0</v>
          </cell>
          <cell r="E3041">
            <v>0</v>
          </cell>
          <cell r="F3041">
            <v>0</v>
          </cell>
          <cell r="G3041">
            <v>0</v>
          </cell>
        </row>
        <row r="3042">
          <cell r="D3042">
            <v>0</v>
          </cell>
          <cell r="E3042">
            <v>0</v>
          </cell>
          <cell r="F3042">
            <v>0</v>
          </cell>
          <cell r="G3042">
            <v>0</v>
          </cell>
        </row>
        <row r="3043">
          <cell r="D3043">
            <v>0</v>
          </cell>
          <cell r="E3043">
            <v>0</v>
          </cell>
          <cell r="F3043">
            <v>0</v>
          </cell>
          <cell r="G3043">
            <v>0</v>
          </cell>
        </row>
        <row r="3044">
          <cell r="D3044">
            <v>0</v>
          </cell>
          <cell r="E3044">
            <v>0</v>
          </cell>
          <cell r="F3044">
            <v>0</v>
          </cell>
          <cell r="G3044">
            <v>0</v>
          </cell>
        </row>
        <row r="3045">
          <cell r="D3045">
            <v>0</v>
          </cell>
          <cell r="E3045">
            <v>0</v>
          </cell>
          <cell r="F3045">
            <v>0</v>
          </cell>
          <cell r="G3045">
            <v>0</v>
          </cell>
        </row>
        <row r="3046">
          <cell r="D3046">
            <v>0</v>
          </cell>
          <cell r="E3046">
            <v>0</v>
          </cell>
          <cell r="F3046">
            <v>0</v>
          </cell>
          <cell r="G3046">
            <v>0</v>
          </cell>
        </row>
        <row r="3047">
          <cell r="D3047">
            <v>0</v>
          </cell>
          <cell r="E3047">
            <v>0</v>
          </cell>
          <cell r="F3047">
            <v>0</v>
          </cell>
          <cell r="G3047">
            <v>0</v>
          </cell>
        </row>
        <row r="3048">
          <cell r="D3048">
            <v>0</v>
          </cell>
          <cell r="E3048">
            <v>0</v>
          </cell>
          <cell r="F3048">
            <v>0</v>
          </cell>
          <cell r="G3048">
            <v>0</v>
          </cell>
        </row>
        <row r="3049">
          <cell r="D3049">
            <v>0</v>
          </cell>
          <cell r="E3049">
            <v>0</v>
          </cell>
          <cell r="F3049">
            <v>0</v>
          </cell>
          <cell r="G3049">
            <v>0</v>
          </cell>
        </row>
        <row r="3050">
          <cell r="D3050">
            <v>0</v>
          </cell>
          <cell r="E3050">
            <v>0</v>
          </cell>
          <cell r="F3050">
            <v>0</v>
          </cell>
          <cell r="G3050">
            <v>0</v>
          </cell>
        </row>
        <row r="3051">
          <cell r="D3051">
            <v>0</v>
          </cell>
          <cell r="E3051">
            <v>0</v>
          </cell>
          <cell r="F3051">
            <v>0</v>
          </cell>
          <cell r="G3051">
            <v>0</v>
          </cell>
        </row>
        <row r="3052">
          <cell r="D3052">
            <v>0</v>
          </cell>
          <cell r="E3052">
            <v>0</v>
          </cell>
          <cell r="F3052">
            <v>0</v>
          </cell>
          <cell r="G3052">
            <v>0</v>
          </cell>
        </row>
        <row r="3053">
          <cell r="D3053">
            <v>0</v>
          </cell>
          <cell r="E3053">
            <v>0</v>
          </cell>
          <cell r="F3053">
            <v>0</v>
          </cell>
          <cell r="G3053">
            <v>0</v>
          </cell>
        </row>
        <row r="3054">
          <cell r="D3054">
            <v>0</v>
          </cell>
          <cell r="E3054">
            <v>0</v>
          </cell>
          <cell r="F3054">
            <v>0</v>
          </cell>
          <cell r="G3054">
            <v>0</v>
          </cell>
        </row>
        <row r="3055">
          <cell r="D3055">
            <v>0</v>
          </cell>
          <cell r="E3055">
            <v>0</v>
          </cell>
          <cell r="F3055">
            <v>0</v>
          </cell>
          <cell r="G3055">
            <v>0</v>
          </cell>
        </row>
        <row r="3056">
          <cell r="D3056">
            <v>0</v>
          </cell>
          <cell r="E3056">
            <v>0</v>
          </cell>
          <cell r="F3056">
            <v>0</v>
          </cell>
          <cell r="G3056">
            <v>0</v>
          </cell>
        </row>
        <row r="3057">
          <cell r="D3057">
            <v>0</v>
          </cell>
          <cell r="E3057">
            <v>0</v>
          </cell>
          <cell r="F3057">
            <v>0</v>
          </cell>
          <cell r="G3057">
            <v>0</v>
          </cell>
        </row>
        <row r="3058">
          <cell r="D3058">
            <v>0</v>
          </cell>
          <cell r="E3058">
            <v>0</v>
          </cell>
          <cell r="F3058">
            <v>0</v>
          </cell>
          <cell r="G3058">
            <v>0</v>
          </cell>
        </row>
        <row r="3059">
          <cell r="D3059">
            <v>0</v>
          </cell>
          <cell r="E3059">
            <v>0</v>
          </cell>
          <cell r="F3059">
            <v>0</v>
          </cell>
          <cell r="G3059">
            <v>0</v>
          </cell>
        </row>
        <row r="3060">
          <cell r="D3060">
            <v>0</v>
          </cell>
          <cell r="E3060">
            <v>0</v>
          </cell>
          <cell r="F3060">
            <v>0</v>
          </cell>
          <cell r="G3060">
            <v>0</v>
          </cell>
        </row>
        <row r="3061">
          <cell r="D3061">
            <v>0</v>
          </cell>
          <cell r="E3061">
            <v>0</v>
          </cell>
          <cell r="F3061">
            <v>0</v>
          </cell>
          <cell r="G3061">
            <v>0</v>
          </cell>
        </row>
        <row r="3062">
          <cell r="D3062">
            <v>0</v>
          </cell>
          <cell r="E3062">
            <v>0</v>
          </cell>
          <cell r="F3062">
            <v>0</v>
          </cell>
          <cell r="G3062">
            <v>0</v>
          </cell>
        </row>
        <row r="3063">
          <cell r="D3063">
            <v>0</v>
          </cell>
          <cell r="E3063">
            <v>0</v>
          </cell>
          <cell r="F3063">
            <v>0</v>
          </cell>
          <cell r="G3063">
            <v>0</v>
          </cell>
        </row>
        <row r="3064">
          <cell r="D3064">
            <v>0</v>
          </cell>
          <cell r="E3064">
            <v>0</v>
          </cell>
          <cell r="F3064">
            <v>0</v>
          </cell>
          <cell r="G3064">
            <v>0</v>
          </cell>
        </row>
        <row r="3065">
          <cell r="D3065">
            <v>0</v>
          </cell>
          <cell r="E3065">
            <v>0</v>
          </cell>
          <cell r="F3065">
            <v>0</v>
          </cell>
          <cell r="G3065">
            <v>0</v>
          </cell>
        </row>
        <row r="3066">
          <cell r="D3066">
            <v>0</v>
          </cell>
          <cell r="E3066">
            <v>0</v>
          </cell>
          <cell r="F3066">
            <v>0</v>
          </cell>
          <cell r="G3066">
            <v>0</v>
          </cell>
        </row>
        <row r="3067">
          <cell r="D3067">
            <v>0</v>
          </cell>
          <cell r="E3067">
            <v>0</v>
          </cell>
          <cell r="F3067">
            <v>0</v>
          </cell>
          <cell r="G3067">
            <v>0</v>
          </cell>
        </row>
        <row r="3068">
          <cell r="D3068">
            <v>0</v>
          </cell>
          <cell r="E3068">
            <v>0</v>
          </cell>
          <cell r="F3068">
            <v>0</v>
          </cell>
          <cell r="G3068">
            <v>0</v>
          </cell>
        </row>
        <row r="3069">
          <cell r="D3069">
            <v>0</v>
          </cell>
          <cell r="E3069">
            <v>0</v>
          </cell>
          <cell r="F3069">
            <v>0</v>
          </cell>
          <cell r="G3069">
            <v>0</v>
          </cell>
        </row>
        <row r="3070">
          <cell r="D3070">
            <v>0</v>
          </cell>
          <cell r="E3070">
            <v>0</v>
          </cell>
          <cell r="F3070">
            <v>0</v>
          </cell>
          <cell r="G3070">
            <v>0</v>
          </cell>
        </row>
        <row r="3071">
          <cell r="D3071">
            <v>0</v>
          </cell>
          <cell r="E3071">
            <v>0</v>
          </cell>
          <cell r="F3071">
            <v>0</v>
          </cell>
          <cell r="G3071">
            <v>0</v>
          </cell>
        </row>
        <row r="3072">
          <cell r="D3072">
            <v>0</v>
          </cell>
          <cell r="E3072">
            <v>0</v>
          </cell>
          <cell r="F3072">
            <v>0</v>
          </cell>
          <cell r="G3072">
            <v>0</v>
          </cell>
        </row>
        <row r="3073">
          <cell r="D3073">
            <v>0</v>
          </cell>
          <cell r="E3073">
            <v>0</v>
          </cell>
          <cell r="F3073">
            <v>0</v>
          </cell>
          <cell r="G3073">
            <v>0</v>
          </cell>
        </row>
        <row r="3074">
          <cell r="D3074">
            <v>0</v>
          </cell>
          <cell r="E3074">
            <v>0</v>
          </cell>
          <cell r="F3074">
            <v>0</v>
          </cell>
          <cell r="G3074">
            <v>0</v>
          </cell>
        </row>
        <row r="3075">
          <cell r="D3075">
            <v>0</v>
          </cell>
          <cell r="E3075">
            <v>0</v>
          </cell>
          <cell r="F3075">
            <v>0</v>
          </cell>
          <cell r="G3075">
            <v>0</v>
          </cell>
        </row>
        <row r="3076">
          <cell r="D3076">
            <v>0</v>
          </cell>
          <cell r="E3076">
            <v>0</v>
          </cell>
          <cell r="F3076">
            <v>0</v>
          </cell>
          <cell r="G3076">
            <v>0</v>
          </cell>
        </row>
        <row r="3077">
          <cell r="D3077">
            <v>0</v>
          </cell>
          <cell r="E3077">
            <v>0</v>
          </cell>
          <cell r="F3077">
            <v>0</v>
          </cell>
          <cell r="G3077">
            <v>0</v>
          </cell>
        </row>
        <row r="3078">
          <cell r="D3078">
            <v>0</v>
          </cell>
          <cell r="E3078">
            <v>0</v>
          </cell>
          <cell r="F3078">
            <v>0</v>
          </cell>
          <cell r="G3078">
            <v>0</v>
          </cell>
        </row>
        <row r="3079">
          <cell r="D3079">
            <v>0</v>
          </cell>
          <cell r="E3079">
            <v>0</v>
          </cell>
          <cell r="F3079">
            <v>0</v>
          </cell>
          <cell r="G3079">
            <v>0</v>
          </cell>
        </row>
        <row r="3080">
          <cell r="D3080">
            <v>0</v>
          </cell>
          <cell r="E3080">
            <v>0</v>
          </cell>
          <cell r="F3080">
            <v>0</v>
          </cell>
          <cell r="G3080">
            <v>0</v>
          </cell>
        </row>
        <row r="3081">
          <cell r="D3081">
            <v>0</v>
          </cell>
          <cell r="E3081">
            <v>0</v>
          </cell>
          <cell r="F3081">
            <v>0</v>
          </cell>
          <cell r="G3081">
            <v>0</v>
          </cell>
        </row>
        <row r="3082">
          <cell r="D3082">
            <v>0</v>
          </cell>
          <cell r="E3082">
            <v>0</v>
          </cell>
          <cell r="F3082">
            <v>0</v>
          </cell>
          <cell r="G3082">
            <v>0</v>
          </cell>
        </row>
        <row r="3083">
          <cell r="D3083">
            <v>0</v>
          </cell>
          <cell r="E3083">
            <v>0</v>
          </cell>
          <cell r="F3083">
            <v>0</v>
          </cell>
          <cell r="G3083">
            <v>0</v>
          </cell>
        </row>
        <row r="3084">
          <cell r="D3084">
            <v>0</v>
          </cell>
          <cell r="E3084">
            <v>0</v>
          </cell>
          <cell r="F3084">
            <v>0</v>
          </cell>
          <cell r="G3084">
            <v>0</v>
          </cell>
        </row>
        <row r="3085">
          <cell r="D3085">
            <v>0</v>
          </cell>
          <cell r="E3085">
            <v>0</v>
          </cell>
          <cell r="F3085">
            <v>0</v>
          </cell>
          <cell r="G3085">
            <v>0</v>
          </cell>
        </row>
        <row r="3086">
          <cell r="D3086">
            <v>0</v>
          </cell>
          <cell r="E3086">
            <v>0</v>
          </cell>
          <cell r="F3086">
            <v>0</v>
          </cell>
          <cell r="G3086">
            <v>0</v>
          </cell>
        </row>
        <row r="3087">
          <cell r="D3087">
            <v>0</v>
          </cell>
          <cell r="E3087">
            <v>0</v>
          </cell>
          <cell r="F3087">
            <v>0</v>
          </cell>
          <cell r="G3087">
            <v>0</v>
          </cell>
        </row>
        <row r="3088">
          <cell r="D3088">
            <v>0</v>
          </cell>
          <cell r="E3088">
            <v>0</v>
          </cell>
          <cell r="F3088">
            <v>0</v>
          </cell>
          <cell r="G3088">
            <v>0</v>
          </cell>
        </row>
        <row r="3089">
          <cell r="D3089">
            <v>0</v>
          </cell>
          <cell r="E3089">
            <v>0</v>
          </cell>
          <cell r="F3089">
            <v>0</v>
          </cell>
          <cell r="G3089">
            <v>0</v>
          </cell>
        </row>
        <row r="3090">
          <cell r="D3090">
            <v>0</v>
          </cell>
          <cell r="E3090">
            <v>0</v>
          </cell>
          <cell r="F3090">
            <v>0</v>
          </cell>
          <cell r="G3090">
            <v>0</v>
          </cell>
        </row>
        <row r="3091">
          <cell r="D3091">
            <v>0</v>
          </cell>
          <cell r="E3091">
            <v>0</v>
          </cell>
          <cell r="F3091">
            <v>0</v>
          </cell>
          <cell r="G3091">
            <v>0</v>
          </cell>
        </row>
        <row r="3092">
          <cell r="D3092">
            <v>0</v>
          </cell>
          <cell r="E3092">
            <v>0</v>
          </cell>
          <cell r="F3092">
            <v>0</v>
          </cell>
          <cell r="G3092">
            <v>0</v>
          </cell>
        </row>
        <row r="3093">
          <cell r="D3093">
            <v>0</v>
          </cell>
          <cell r="E3093">
            <v>0</v>
          </cell>
          <cell r="F3093">
            <v>0</v>
          </cell>
          <cell r="G3093">
            <v>0</v>
          </cell>
        </row>
        <row r="3094">
          <cell r="D3094">
            <v>0</v>
          </cell>
          <cell r="E3094">
            <v>0</v>
          </cell>
          <cell r="F3094">
            <v>0</v>
          </cell>
          <cell r="G3094">
            <v>0</v>
          </cell>
        </row>
        <row r="3095">
          <cell r="D3095">
            <v>0</v>
          </cell>
          <cell r="E3095">
            <v>0</v>
          </cell>
          <cell r="F3095">
            <v>0</v>
          </cell>
          <cell r="G3095">
            <v>0</v>
          </cell>
        </row>
        <row r="3096">
          <cell r="D3096">
            <v>0</v>
          </cell>
          <cell r="E3096">
            <v>0</v>
          </cell>
          <cell r="F3096">
            <v>0</v>
          </cell>
          <cell r="G3096">
            <v>0</v>
          </cell>
        </row>
        <row r="3097">
          <cell r="D3097">
            <v>0</v>
          </cell>
          <cell r="E3097">
            <v>0</v>
          </cell>
          <cell r="F3097">
            <v>0</v>
          </cell>
          <cell r="G3097">
            <v>0</v>
          </cell>
        </row>
        <row r="3098">
          <cell r="D3098">
            <v>0</v>
          </cell>
          <cell r="E3098">
            <v>0</v>
          </cell>
          <cell r="F3098">
            <v>0</v>
          </cell>
          <cell r="G3098">
            <v>0</v>
          </cell>
        </row>
        <row r="3099">
          <cell r="D3099">
            <v>0</v>
          </cell>
          <cell r="E3099">
            <v>0</v>
          </cell>
          <cell r="F3099">
            <v>0</v>
          </cell>
          <cell r="G3099">
            <v>0</v>
          </cell>
        </row>
        <row r="3100">
          <cell r="D3100">
            <v>0</v>
          </cell>
          <cell r="E3100">
            <v>0</v>
          </cell>
          <cell r="F3100">
            <v>0</v>
          </cell>
          <cell r="G3100">
            <v>0</v>
          </cell>
        </row>
        <row r="3101">
          <cell r="D3101">
            <v>0</v>
          </cell>
          <cell r="E3101">
            <v>0</v>
          </cell>
          <cell r="F3101">
            <v>0</v>
          </cell>
          <cell r="G3101">
            <v>0</v>
          </cell>
        </row>
        <row r="3102">
          <cell r="D3102">
            <v>0</v>
          </cell>
          <cell r="E3102">
            <v>0</v>
          </cell>
          <cell r="F3102">
            <v>0</v>
          </cell>
          <cell r="G3102">
            <v>0</v>
          </cell>
        </row>
        <row r="3103">
          <cell r="D3103">
            <v>0</v>
          </cell>
          <cell r="E3103">
            <v>0</v>
          </cell>
          <cell r="F3103">
            <v>0</v>
          </cell>
          <cell r="G3103">
            <v>0</v>
          </cell>
        </row>
        <row r="3104">
          <cell r="D3104">
            <v>0</v>
          </cell>
          <cell r="E3104">
            <v>0</v>
          </cell>
          <cell r="F3104">
            <v>0</v>
          </cell>
          <cell r="G3104">
            <v>0</v>
          </cell>
        </row>
        <row r="3105">
          <cell r="D3105">
            <v>0</v>
          </cell>
          <cell r="E3105">
            <v>0</v>
          </cell>
          <cell r="F3105">
            <v>0</v>
          </cell>
          <cell r="G3105">
            <v>0</v>
          </cell>
        </row>
        <row r="3106">
          <cell r="D3106">
            <v>0</v>
          </cell>
          <cell r="E3106">
            <v>0</v>
          </cell>
          <cell r="F3106">
            <v>0</v>
          </cell>
          <cell r="G3106">
            <v>0</v>
          </cell>
        </row>
        <row r="3107">
          <cell r="D3107">
            <v>0</v>
          </cell>
          <cell r="E3107">
            <v>0</v>
          </cell>
          <cell r="F3107">
            <v>0</v>
          </cell>
          <cell r="G3107">
            <v>0</v>
          </cell>
        </row>
        <row r="3108">
          <cell r="D3108">
            <v>0</v>
          </cell>
          <cell r="E3108">
            <v>0</v>
          </cell>
          <cell r="F3108">
            <v>0</v>
          </cell>
          <cell r="G3108">
            <v>0</v>
          </cell>
        </row>
        <row r="3109">
          <cell r="D3109">
            <v>0</v>
          </cell>
          <cell r="E3109">
            <v>0</v>
          </cell>
          <cell r="F3109">
            <v>0</v>
          </cell>
          <cell r="G3109">
            <v>0</v>
          </cell>
        </row>
        <row r="3110">
          <cell r="D3110">
            <v>0</v>
          </cell>
          <cell r="E3110">
            <v>0</v>
          </cell>
          <cell r="F3110">
            <v>0</v>
          </cell>
          <cell r="G3110">
            <v>0</v>
          </cell>
        </row>
        <row r="3111">
          <cell r="D3111">
            <v>0</v>
          </cell>
          <cell r="E3111">
            <v>0</v>
          </cell>
          <cell r="F3111">
            <v>0</v>
          </cell>
          <cell r="G3111">
            <v>0</v>
          </cell>
        </row>
        <row r="3112">
          <cell r="D3112">
            <v>0</v>
          </cell>
          <cell r="E3112">
            <v>0</v>
          </cell>
          <cell r="F3112">
            <v>0</v>
          </cell>
          <cell r="G3112">
            <v>0</v>
          </cell>
        </row>
        <row r="3113">
          <cell r="D3113">
            <v>0</v>
          </cell>
          <cell r="E3113">
            <v>0</v>
          </cell>
          <cell r="F3113">
            <v>0</v>
          </cell>
          <cell r="G3113">
            <v>0</v>
          </cell>
        </row>
        <row r="3114">
          <cell r="D3114">
            <v>0</v>
          </cell>
          <cell r="E3114">
            <v>0</v>
          </cell>
          <cell r="F3114">
            <v>0</v>
          </cell>
          <cell r="G3114">
            <v>0</v>
          </cell>
        </row>
        <row r="3115">
          <cell r="D3115">
            <v>0</v>
          </cell>
          <cell r="E3115">
            <v>0</v>
          </cell>
          <cell r="F3115">
            <v>0</v>
          </cell>
          <cell r="G3115">
            <v>0</v>
          </cell>
        </row>
        <row r="3116">
          <cell r="D3116">
            <v>0</v>
          </cell>
          <cell r="E3116">
            <v>0</v>
          </cell>
          <cell r="F3116">
            <v>0</v>
          </cell>
          <cell r="G3116">
            <v>0</v>
          </cell>
        </row>
        <row r="3117">
          <cell r="D3117">
            <v>0</v>
          </cell>
          <cell r="E3117">
            <v>0</v>
          </cell>
          <cell r="F3117">
            <v>0</v>
          </cell>
          <cell r="G3117">
            <v>0</v>
          </cell>
        </row>
        <row r="3118">
          <cell r="D3118">
            <v>0</v>
          </cell>
          <cell r="E3118">
            <v>0</v>
          </cell>
          <cell r="F3118">
            <v>0</v>
          </cell>
          <cell r="G3118">
            <v>0</v>
          </cell>
        </row>
        <row r="3119">
          <cell r="D3119">
            <v>0</v>
          </cell>
          <cell r="E3119">
            <v>0</v>
          </cell>
          <cell r="F3119">
            <v>0</v>
          </cell>
          <cell r="G3119">
            <v>0</v>
          </cell>
        </row>
        <row r="3120">
          <cell r="D3120">
            <v>0</v>
          </cell>
          <cell r="E3120">
            <v>0</v>
          </cell>
          <cell r="F3120">
            <v>0</v>
          </cell>
          <cell r="G3120">
            <v>0</v>
          </cell>
        </row>
        <row r="3121">
          <cell r="D3121">
            <v>0</v>
          </cell>
          <cell r="E3121">
            <v>0</v>
          </cell>
          <cell r="F3121">
            <v>0</v>
          </cell>
          <cell r="G3121">
            <v>0</v>
          </cell>
        </row>
        <row r="3122">
          <cell r="D3122">
            <v>0</v>
          </cell>
          <cell r="E3122">
            <v>0</v>
          </cell>
          <cell r="F3122">
            <v>0</v>
          </cell>
          <cell r="G3122">
            <v>0</v>
          </cell>
        </row>
        <row r="3123">
          <cell r="D3123">
            <v>0</v>
          </cell>
          <cell r="E3123">
            <v>0</v>
          </cell>
          <cell r="F3123">
            <v>0</v>
          </cell>
          <cell r="G3123">
            <v>0</v>
          </cell>
        </row>
        <row r="3124">
          <cell r="D3124">
            <v>0</v>
          </cell>
          <cell r="E3124">
            <v>0</v>
          </cell>
          <cell r="F3124">
            <v>0</v>
          </cell>
          <cell r="G3124">
            <v>0</v>
          </cell>
        </row>
        <row r="3125">
          <cell r="D3125">
            <v>0</v>
          </cell>
          <cell r="E3125">
            <v>0</v>
          </cell>
          <cell r="F3125">
            <v>0</v>
          </cell>
          <cell r="G3125">
            <v>0</v>
          </cell>
        </row>
        <row r="3126">
          <cell r="D3126">
            <v>0</v>
          </cell>
          <cell r="E3126">
            <v>0</v>
          </cell>
          <cell r="F3126">
            <v>0</v>
          </cell>
          <cell r="G3126">
            <v>0</v>
          </cell>
        </row>
        <row r="3127">
          <cell r="D3127">
            <v>0</v>
          </cell>
          <cell r="E3127">
            <v>0</v>
          </cell>
          <cell r="F3127">
            <v>0</v>
          </cell>
          <cell r="G3127">
            <v>0</v>
          </cell>
        </row>
        <row r="3128">
          <cell r="D3128">
            <v>0</v>
          </cell>
          <cell r="E3128">
            <v>0</v>
          </cell>
          <cell r="F3128">
            <v>0</v>
          </cell>
          <cell r="G3128">
            <v>0</v>
          </cell>
        </row>
        <row r="3129">
          <cell r="D3129">
            <v>0</v>
          </cell>
          <cell r="E3129">
            <v>0</v>
          </cell>
          <cell r="F3129">
            <v>0</v>
          </cell>
          <cell r="G3129">
            <v>0</v>
          </cell>
        </row>
        <row r="3130">
          <cell r="D3130">
            <v>0</v>
          </cell>
          <cell r="E3130">
            <v>0</v>
          </cell>
          <cell r="F3130">
            <v>0</v>
          </cell>
          <cell r="G3130">
            <v>0</v>
          </cell>
        </row>
        <row r="3131">
          <cell r="D3131">
            <v>0</v>
          </cell>
          <cell r="E3131">
            <v>0</v>
          </cell>
          <cell r="F3131">
            <v>0</v>
          </cell>
          <cell r="G3131">
            <v>0</v>
          </cell>
        </row>
        <row r="3132">
          <cell r="D3132">
            <v>0</v>
          </cell>
          <cell r="E3132">
            <v>0</v>
          </cell>
          <cell r="F3132">
            <v>0</v>
          </cell>
          <cell r="G3132">
            <v>0</v>
          </cell>
        </row>
        <row r="3133">
          <cell r="D3133">
            <v>0</v>
          </cell>
          <cell r="E3133">
            <v>0</v>
          </cell>
          <cell r="F3133">
            <v>0</v>
          </cell>
          <cell r="G3133">
            <v>0</v>
          </cell>
        </row>
        <row r="3134">
          <cell r="D3134">
            <v>0</v>
          </cell>
          <cell r="E3134">
            <v>0</v>
          </cell>
          <cell r="F3134">
            <v>0</v>
          </cell>
          <cell r="G3134">
            <v>0</v>
          </cell>
        </row>
        <row r="3135">
          <cell r="D3135">
            <v>0</v>
          </cell>
          <cell r="E3135">
            <v>0</v>
          </cell>
          <cell r="F3135">
            <v>0</v>
          </cell>
          <cell r="G3135">
            <v>0</v>
          </cell>
        </row>
        <row r="3136">
          <cell r="D3136">
            <v>0</v>
          </cell>
          <cell r="E3136">
            <v>0</v>
          </cell>
          <cell r="F3136">
            <v>0</v>
          </cell>
          <cell r="G3136">
            <v>0</v>
          </cell>
        </row>
        <row r="3137">
          <cell r="D3137">
            <v>0</v>
          </cell>
          <cell r="E3137">
            <v>0</v>
          </cell>
          <cell r="F3137">
            <v>0</v>
          </cell>
          <cell r="G3137">
            <v>0</v>
          </cell>
        </row>
        <row r="3138">
          <cell r="D3138">
            <v>0</v>
          </cell>
          <cell r="E3138">
            <v>0</v>
          </cell>
          <cell r="F3138">
            <v>0</v>
          </cell>
          <cell r="G3138">
            <v>0</v>
          </cell>
        </row>
        <row r="3139">
          <cell r="D3139">
            <v>0</v>
          </cell>
          <cell r="E3139">
            <v>0</v>
          </cell>
          <cell r="F3139">
            <v>0</v>
          </cell>
          <cell r="G3139">
            <v>0</v>
          </cell>
        </row>
        <row r="3140">
          <cell r="D3140">
            <v>0</v>
          </cell>
          <cell r="E3140">
            <v>0</v>
          </cell>
          <cell r="F3140">
            <v>0</v>
          </cell>
          <cell r="G3140">
            <v>0</v>
          </cell>
        </row>
        <row r="3141">
          <cell r="D3141">
            <v>0</v>
          </cell>
          <cell r="E3141">
            <v>0</v>
          </cell>
          <cell r="F3141">
            <v>0</v>
          </cell>
          <cell r="G3141">
            <v>0</v>
          </cell>
        </row>
        <row r="3142">
          <cell r="D3142">
            <v>0</v>
          </cell>
          <cell r="E3142">
            <v>0</v>
          </cell>
          <cell r="F3142">
            <v>0</v>
          </cell>
          <cell r="G3142">
            <v>0</v>
          </cell>
        </row>
        <row r="3143">
          <cell r="D3143">
            <v>0</v>
          </cell>
          <cell r="E3143">
            <v>0</v>
          </cell>
          <cell r="F3143">
            <v>0</v>
          </cell>
          <cell r="G3143">
            <v>0</v>
          </cell>
        </row>
        <row r="3144">
          <cell r="D3144">
            <v>0</v>
          </cell>
          <cell r="E3144">
            <v>0</v>
          </cell>
          <cell r="F3144">
            <v>0</v>
          </cell>
          <cell r="G3144">
            <v>0</v>
          </cell>
        </row>
        <row r="3145">
          <cell r="D3145">
            <v>0</v>
          </cell>
          <cell r="E3145">
            <v>0</v>
          </cell>
          <cell r="F3145">
            <v>0</v>
          </cell>
          <cell r="G3145">
            <v>0</v>
          </cell>
        </row>
        <row r="3146">
          <cell r="D3146">
            <v>0</v>
          </cell>
          <cell r="E3146">
            <v>0</v>
          </cell>
          <cell r="F3146">
            <v>0</v>
          </cell>
          <cell r="G3146">
            <v>0</v>
          </cell>
        </row>
        <row r="3147">
          <cell r="D3147">
            <v>0</v>
          </cell>
          <cell r="E3147">
            <v>0</v>
          </cell>
          <cell r="F3147">
            <v>0</v>
          </cell>
          <cell r="G3147">
            <v>0</v>
          </cell>
        </row>
        <row r="3148">
          <cell r="D3148">
            <v>0</v>
          </cell>
          <cell r="E3148">
            <v>0</v>
          </cell>
          <cell r="F3148">
            <v>0</v>
          </cell>
          <cell r="G3148">
            <v>0</v>
          </cell>
        </row>
        <row r="3149">
          <cell r="D3149">
            <v>0</v>
          </cell>
          <cell r="E3149">
            <v>0</v>
          </cell>
          <cell r="F3149">
            <v>0</v>
          </cell>
          <cell r="G3149">
            <v>0</v>
          </cell>
        </row>
        <row r="3150">
          <cell r="D3150">
            <v>0</v>
          </cell>
          <cell r="E3150">
            <v>0</v>
          </cell>
          <cell r="F3150">
            <v>0</v>
          </cell>
          <cell r="G3150">
            <v>0</v>
          </cell>
        </row>
        <row r="3151">
          <cell r="D3151">
            <v>0</v>
          </cell>
          <cell r="E3151">
            <v>0</v>
          </cell>
          <cell r="F3151">
            <v>0</v>
          </cell>
          <cell r="G3151">
            <v>0</v>
          </cell>
        </row>
        <row r="3152">
          <cell r="D3152">
            <v>0</v>
          </cell>
          <cell r="E3152">
            <v>0</v>
          </cell>
          <cell r="F3152">
            <v>0</v>
          </cell>
          <cell r="G3152">
            <v>0</v>
          </cell>
        </row>
        <row r="3153">
          <cell r="D3153">
            <v>0</v>
          </cell>
          <cell r="E3153">
            <v>0</v>
          </cell>
          <cell r="F3153">
            <v>0</v>
          </cell>
          <cell r="G3153">
            <v>0</v>
          </cell>
        </row>
        <row r="3154">
          <cell r="D3154">
            <v>0</v>
          </cell>
          <cell r="E3154">
            <v>0</v>
          </cell>
          <cell r="F3154">
            <v>0</v>
          </cell>
          <cell r="G3154">
            <v>0</v>
          </cell>
        </row>
        <row r="3155">
          <cell r="D3155">
            <v>0</v>
          </cell>
          <cell r="E3155">
            <v>0</v>
          </cell>
          <cell r="F3155">
            <v>0</v>
          </cell>
          <cell r="G3155">
            <v>0</v>
          </cell>
        </row>
        <row r="3156">
          <cell r="D3156">
            <v>0</v>
          </cell>
          <cell r="E3156">
            <v>0</v>
          </cell>
          <cell r="F3156">
            <v>0</v>
          </cell>
          <cell r="G3156">
            <v>0</v>
          </cell>
        </row>
        <row r="3157">
          <cell r="D3157">
            <v>0</v>
          </cell>
          <cell r="E3157">
            <v>0</v>
          </cell>
          <cell r="F3157">
            <v>0</v>
          </cell>
          <cell r="G3157">
            <v>0</v>
          </cell>
        </row>
        <row r="3158">
          <cell r="D3158">
            <v>0</v>
          </cell>
          <cell r="E3158">
            <v>0</v>
          </cell>
          <cell r="F3158">
            <v>0</v>
          </cell>
          <cell r="G3158">
            <v>0</v>
          </cell>
        </row>
        <row r="3159">
          <cell r="D3159">
            <v>0</v>
          </cell>
          <cell r="E3159">
            <v>0</v>
          </cell>
          <cell r="F3159">
            <v>0</v>
          </cell>
          <cell r="G3159">
            <v>0</v>
          </cell>
        </row>
        <row r="3160">
          <cell r="D3160">
            <v>0</v>
          </cell>
          <cell r="E3160">
            <v>0</v>
          </cell>
          <cell r="F3160">
            <v>0</v>
          </cell>
          <cell r="G3160">
            <v>0</v>
          </cell>
        </row>
        <row r="3161">
          <cell r="D3161">
            <v>0</v>
          </cell>
          <cell r="E3161">
            <v>0</v>
          </cell>
          <cell r="F3161">
            <v>0</v>
          </cell>
          <cell r="G3161">
            <v>0</v>
          </cell>
        </row>
        <row r="3162">
          <cell r="D3162">
            <v>0</v>
          </cell>
          <cell r="E3162">
            <v>0</v>
          </cell>
          <cell r="F3162">
            <v>0</v>
          </cell>
          <cell r="G3162">
            <v>0</v>
          </cell>
        </row>
        <row r="3163">
          <cell r="D3163">
            <v>0</v>
          </cell>
          <cell r="E3163">
            <v>0</v>
          </cell>
          <cell r="F3163">
            <v>0</v>
          </cell>
          <cell r="G3163">
            <v>0</v>
          </cell>
        </row>
        <row r="3164">
          <cell r="D3164">
            <v>0</v>
          </cell>
          <cell r="E3164">
            <v>0</v>
          </cell>
          <cell r="F3164">
            <v>0</v>
          </cell>
          <cell r="G3164">
            <v>0</v>
          </cell>
        </row>
        <row r="3165">
          <cell r="D3165">
            <v>0</v>
          </cell>
          <cell r="E3165">
            <v>0</v>
          </cell>
          <cell r="F3165">
            <v>0</v>
          </cell>
          <cell r="G3165">
            <v>0</v>
          </cell>
        </row>
        <row r="3166">
          <cell r="D3166">
            <v>0</v>
          </cell>
          <cell r="E3166">
            <v>0</v>
          </cell>
          <cell r="F3166">
            <v>0</v>
          </cell>
          <cell r="G3166">
            <v>0</v>
          </cell>
        </row>
        <row r="3167">
          <cell r="D3167">
            <v>0</v>
          </cell>
          <cell r="E3167">
            <v>0</v>
          </cell>
          <cell r="F3167">
            <v>0</v>
          </cell>
          <cell r="G3167">
            <v>0</v>
          </cell>
        </row>
        <row r="3168">
          <cell r="D3168">
            <v>0</v>
          </cell>
          <cell r="E3168">
            <v>0</v>
          </cell>
          <cell r="F3168">
            <v>0</v>
          </cell>
          <cell r="G3168">
            <v>0</v>
          </cell>
        </row>
        <row r="3169">
          <cell r="D3169">
            <v>0</v>
          </cell>
          <cell r="E3169">
            <v>0</v>
          </cell>
          <cell r="F3169">
            <v>0</v>
          </cell>
          <cell r="G3169">
            <v>0</v>
          </cell>
        </row>
        <row r="3170">
          <cell r="D3170">
            <v>0</v>
          </cell>
          <cell r="E3170">
            <v>0</v>
          </cell>
          <cell r="F3170">
            <v>0</v>
          </cell>
          <cell r="G3170">
            <v>0</v>
          </cell>
        </row>
        <row r="3171">
          <cell r="D3171">
            <v>0</v>
          </cell>
          <cell r="E3171">
            <v>0</v>
          </cell>
          <cell r="F3171">
            <v>0</v>
          </cell>
          <cell r="G3171">
            <v>0</v>
          </cell>
        </row>
        <row r="3172">
          <cell r="D3172">
            <v>0</v>
          </cell>
          <cell r="E3172">
            <v>0</v>
          </cell>
          <cell r="F3172">
            <v>0</v>
          </cell>
          <cell r="G3172">
            <v>0</v>
          </cell>
        </row>
        <row r="3173">
          <cell r="D3173">
            <v>0</v>
          </cell>
          <cell r="E3173">
            <v>0</v>
          </cell>
          <cell r="F3173">
            <v>0</v>
          </cell>
          <cell r="G3173">
            <v>0</v>
          </cell>
        </row>
        <row r="3174">
          <cell r="D3174">
            <v>0</v>
          </cell>
          <cell r="E3174">
            <v>0</v>
          </cell>
          <cell r="F3174">
            <v>0</v>
          </cell>
          <cell r="G3174">
            <v>0</v>
          </cell>
        </row>
        <row r="3175">
          <cell r="D3175">
            <v>0</v>
          </cell>
          <cell r="E3175">
            <v>0</v>
          </cell>
          <cell r="F3175">
            <v>0</v>
          </cell>
          <cell r="G3175">
            <v>0</v>
          </cell>
        </row>
        <row r="3176">
          <cell r="D3176">
            <v>0</v>
          </cell>
          <cell r="E3176">
            <v>0</v>
          </cell>
          <cell r="F3176">
            <v>0</v>
          </cell>
          <cell r="G3176">
            <v>0</v>
          </cell>
        </row>
        <row r="3177">
          <cell r="D3177">
            <v>0</v>
          </cell>
          <cell r="E3177">
            <v>0</v>
          </cell>
          <cell r="F3177">
            <v>0</v>
          </cell>
          <cell r="G3177">
            <v>0</v>
          </cell>
        </row>
        <row r="3178">
          <cell r="D3178">
            <v>0</v>
          </cell>
          <cell r="E3178">
            <v>0</v>
          </cell>
          <cell r="F3178">
            <v>0</v>
          </cell>
          <cell r="G3178">
            <v>0</v>
          </cell>
        </row>
        <row r="3179">
          <cell r="D3179">
            <v>0</v>
          </cell>
          <cell r="E3179">
            <v>0</v>
          </cell>
          <cell r="F3179">
            <v>0</v>
          </cell>
          <cell r="G3179">
            <v>0</v>
          </cell>
        </row>
        <row r="3180">
          <cell r="D3180">
            <v>0</v>
          </cell>
          <cell r="E3180">
            <v>0</v>
          </cell>
          <cell r="F3180">
            <v>0</v>
          </cell>
          <cell r="G3180">
            <v>0</v>
          </cell>
        </row>
        <row r="3181">
          <cell r="D3181">
            <v>0</v>
          </cell>
          <cell r="E3181">
            <v>0</v>
          </cell>
          <cell r="F3181">
            <v>0</v>
          </cell>
          <cell r="G3181">
            <v>0</v>
          </cell>
        </row>
        <row r="3182">
          <cell r="D3182">
            <v>0</v>
          </cell>
          <cell r="E3182">
            <v>0</v>
          </cell>
          <cell r="F3182">
            <v>0</v>
          </cell>
          <cell r="G3182">
            <v>0</v>
          </cell>
        </row>
        <row r="3183">
          <cell r="D3183">
            <v>0</v>
          </cell>
          <cell r="E3183">
            <v>0</v>
          </cell>
          <cell r="F3183">
            <v>0</v>
          </cell>
          <cell r="G3183">
            <v>0</v>
          </cell>
        </row>
        <row r="3184">
          <cell r="D3184">
            <v>0</v>
          </cell>
          <cell r="E3184">
            <v>0</v>
          </cell>
          <cell r="F3184">
            <v>0</v>
          </cell>
          <cell r="G3184">
            <v>0</v>
          </cell>
        </row>
        <row r="3185">
          <cell r="D3185">
            <v>0</v>
          </cell>
          <cell r="E3185">
            <v>0</v>
          </cell>
          <cell r="F3185">
            <v>0</v>
          </cell>
          <cell r="G3185">
            <v>0</v>
          </cell>
        </row>
        <row r="3186">
          <cell r="D3186">
            <v>0</v>
          </cell>
          <cell r="E3186">
            <v>0</v>
          </cell>
          <cell r="F3186">
            <v>0</v>
          </cell>
          <cell r="G3186">
            <v>0</v>
          </cell>
        </row>
        <row r="3187">
          <cell r="D3187">
            <v>0</v>
          </cell>
          <cell r="E3187">
            <v>0</v>
          </cell>
          <cell r="F3187">
            <v>0</v>
          </cell>
          <cell r="G3187">
            <v>0</v>
          </cell>
        </row>
        <row r="3188">
          <cell r="D3188">
            <v>0</v>
          </cell>
          <cell r="E3188">
            <v>0</v>
          </cell>
          <cell r="F3188">
            <v>0</v>
          </cell>
          <cell r="G3188">
            <v>0</v>
          </cell>
        </row>
        <row r="3189">
          <cell r="D3189">
            <v>0</v>
          </cell>
          <cell r="E3189">
            <v>0</v>
          </cell>
          <cell r="F3189">
            <v>0</v>
          </cell>
          <cell r="G3189">
            <v>0</v>
          </cell>
        </row>
        <row r="3190">
          <cell r="D3190">
            <v>0</v>
          </cell>
          <cell r="E3190">
            <v>0</v>
          </cell>
          <cell r="F3190">
            <v>0</v>
          </cell>
          <cell r="G3190">
            <v>0</v>
          </cell>
        </row>
        <row r="3191">
          <cell r="D3191">
            <v>0</v>
          </cell>
          <cell r="E3191">
            <v>0</v>
          </cell>
          <cell r="F3191">
            <v>0</v>
          </cell>
          <cell r="G3191">
            <v>0</v>
          </cell>
        </row>
        <row r="3192">
          <cell r="D3192">
            <v>0</v>
          </cell>
          <cell r="E3192">
            <v>0</v>
          </cell>
          <cell r="F3192">
            <v>0</v>
          </cell>
          <cell r="G3192">
            <v>0</v>
          </cell>
        </row>
        <row r="3193">
          <cell r="D3193">
            <v>0</v>
          </cell>
          <cell r="E3193">
            <v>0</v>
          </cell>
          <cell r="F3193">
            <v>0</v>
          </cell>
          <cell r="G3193">
            <v>0</v>
          </cell>
        </row>
        <row r="3194">
          <cell r="D3194">
            <v>0</v>
          </cell>
          <cell r="E3194">
            <v>0</v>
          </cell>
          <cell r="F3194">
            <v>0</v>
          </cell>
          <cell r="G3194">
            <v>0</v>
          </cell>
        </row>
        <row r="3195">
          <cell r="D3195">
            <v>0</v>
          </cell>
          <cell r="E3195">
            <v>0</v>
          </cell>
          <cell r="F3195">
            <v>0</v>
          </cell>
          <cell r="G3195">
            <v>0</v>
          </cell>
        </row>
        <row r="3196">
          <cell r="D3196">
            <v>0</v>
          </cell>
          <cell r="E3196">
            <v>0</v>
          </cell>
          <cell r="F3196">
            <v>0</v>
          </cell>
          <cell r="G3196">
            <v>0</v>
          </cell>
        </row>
        <row r="3197">
          <cell r="D3197">
            <v>0</v>
          </cell>
          <cell r="E3197">
            <v>0</v>
          </cell>
          <cell r="F3197">
            <v>0</v>
          </cell>
          <cell r="G3197">
            <v>0</v>
          </cell>
        </row>
        <row r="3198">
          <cell r="D3198">
            <v>0</v>
          </cell>
          <cell r="E3198">
            <v>0</v>
          </cell>
          <cell r="F3198">
            <v>0</v>
          </cell>
          <cell r="G3198">
            <v>0</v>
          </cell>
        </row>
        <row r="3199">
          <cell r="D3199">
            <v>0</v>
          </cell>
          <cell r="E3199">
            <v>0</v>
          </cell>
          <cell r="F3199">
            <v>0</v>
          </cell>
          <cell r="G3199">
            <v>0</v>
          </cell>
        </row>
        <row r="3200">
          <cell r="D3200">
            <v>0</v>
          </cell>
          <cell r="E3200">
            <v>0</v>
          </cell>
          <cell r="F3200">
            <v>0</v>
          </cell>
          <cell r="G3200">
            <v>0</v>
          </cell>
        </row>
        <row r="3201">
          <cell r="D3201">
            <v>0</v>
          </cell>
          <cell r="E3201">
            <v>0</v>
          </cell>
          <cell r="F3201">
            <v>0</v>
          </cell>
          <cell r="G3201">
            <v>0</v>
          </cell>
        </row>
        <row r="3202">
          <cell r="D3202">
            <v>0</v>
          </cell>
          <cell r="E3202">
            <v>0</v>
          </cell>
          <cell r="F3202">
            <v>0</v>
          </cell>
          <cell r="G3202">
            <v>0</v>
          </cell>
        </row>
        <row r="3203">
          <cell r="D3203">
            <v>0</v>
          </cell>
          <cell r="E3203">
            <v>0</v>
          </cell>
          <cell r="F3203">
            <v>0</v>
          </cell>
          <cell r="G3203">
            <v>0</v>
          </cell>
        </row>
        <row r="3204">
          <cell r="D3204">
            <v>0</v>
          </cell>
          <cell r="E3204">
            <v>0</v>
          </cell>
          <cell r="F3204">
            <v>0</v>
          </cell>
          <cell r="G3204">
            <v>0</v>
          </cell>
        </row>
        <row r="3205">
          <cell r="D3205">
            <v>0</v>
          </cell>
          <cell r="E3205">
            <v>0</v>
          </cell>
          <cell r="F3205">
            <v>0</v>
          </cell>
          <cell r="G3205">
            <v>0</v>
          </cell>
        </row>
        <row r="3206">
          <cell r="D3206">
            <v>0</v>
          </cell>
          <cell r="E3206">
            <v>0</v>
          </cell>
          <cell r="F3206">
            <v>0</v>
          </cell>
          <cell r="G3206">
            <v>0</v>
          </cell>
        </row>
        <row r="3207">
          <cell r="D3207">
            <v>0</v>
          </cell>
          <cell r="E3207">
            <v>0</v>
          </cell>
          <cell r="F3207">
            <v>0</v>
          </cell>
          <cell r="G3207">
            <v>0</v>
          </cell>
        </row>
        <row r="3208">
          <cell r="D3208">
            <v>0</v>
          </cell>
          <cell r="E3208">
            <v>0</v>
          </cell>
          <cell r="F3208">
            <v>0</v>
          </cell>
          <cell r="G3208">
            <v>0</v>
          </cell>
        </row>
        <row r="3209">
          <cell r="D3209">
            <v>0</v>
          </cell>
          <cell r="E3209">
            <v>0</v>
          </cell>
          <cell r="F3209">
            <v>0</v>
          </cell>
          <cell r="G3209">
            <v>0</v>
          </cell>
        </row>
        <row r="3210">
          <cell r="D3210">
            <v>0</v>
          </cell>
          <cell r="E3210">
            <v>0</v>
          </cell>
          <cell r="F3210">
            <v>0</v>
          </cell>
          <cell r="G3210">
            <v>0</v>
          </cell>
        </row>
        <row r="3211">
          <cell r="D3211">
            <v>0</v>
          </cell>
          <cell r="E3211">
            <v>0</v>
          </cell>
          <cell r="F3211">
            <v>0</v>
          </cell>
          <cell r="G3211">
            <v>0</v>
          </cell>
        </row>
        <row r="3212">
          <cell r="D3212">
            <v>0</v>
          </cell>
          <cell r="E3212">
            <v>0</v>
          </cell>
          <cell r="F3212">
            <v>0</v>
          </cell>
          <cell r="G3212">
            <v>0</v>
          </cell>
        </row>
        <row r="3213">
          <cell r="D3213">
            <v>0</v>
          </cell>
          <cell r="E3213">
            <v>0</v>
          </cell>
          <cell r="F3213">
            <v>0</v>
          </cell>
          <cell r="G3213">
            <v>0</v>
          </cell>
        </row>
        <row r="3214">
          <cell r="D3214">
            <v>0</v>
          </cell>
          <cell r="E3214">
            <v>0</v>
          </cell>
          <cell r="F3214">
            <v>0</v>
          </cell>
          <cell r="G3214">
            <v>0</v>
          </cell>
        </row>
        <row r="3215">
          <cell r="D3215">
            <v>0</v>
          </cell>
          <cell r="E3215">
            <v>0</v>
          </cell>
          <cell r="F3215">
            <v>0</v>
          </cell>
          <cell r="G3215">
            <v>0</v>
          </cell>
        </row>
        <row r="3216">
          <cell r="D3216">
            <v>0</v>
          </cell>
          <cell r="E3216">
            <v>0</v>
          </cell>
          <cell r="F3216">
            <v>0</v>
          </cell>
          <cell r="G3216">
            <v>0</v>
          </cell>
        </row>
        <row r="3217">
          <cell r="D3217">
            <v>0</v>
          </cell>
          <cell r="E3217">
            <v>0</v>
          </cell>
          <cell r="F3217">
            <v>0</v>
          </cell>
          <cell r="G3217">
            <v>0</v>
          </cell>
        </row>
        <row r="3218">
          <cell r="D3218">
            <v>0</v>
          </cell>
          <cell r="E3218">
            <v>0</v>
          </cell>
          <cell r="F3218">
            <v>0</v>
          </cell>
          <cell r="G3218">
            <v>0</v>
          </cell>
        </row>
        <row r="3219">
          <cell r="D3219">
            <v>0</v>
          </cell>
          <cell r="E3219">
            <v>0</v>
          </cell>
          <cell r="F3219">
            <v>0</v>
          </cell>
          <cell r="G3219">
            <v>0</v>
          </cell>
        </row>
        <row r="3220">
          <cell r="D3220">
            <v>0</v>
          </cell>
          <cell r="E3220">
            <v>0</v>
          </cell>
          <cell r="F3220">
            <v>0</v>
          </cell>
          <cell r="G3220">
            <v>0</v>
          </cell>
        </row>
        <row r="3221">
          <cell r="D3221">
            <v>0</v>
          </cell>
          <cell r="E3221">
            <v>0</v>
          </cell>
          <cell r="F3221">
            <v>0</v>
          </cell>
          <cell r="G3221">
            <v>0</v>
          </cell>
        </row>
        <row r="3222">
          <cell r="D3222">
            <v>0</v>
          </cell>
          <cell r="E3222">
            <v>0</v>
          </cell>
          <cell r="F3222">
            <v>0</v>
          </cell>
          <cell r="G3222">
            <v>0</v>
          </cell>
        </row>
        <row r="3223">
          <cell r="D3223">
            <v>0</v>
          </cell>
          <cell r="E3223">
            <v>0</v>
          </cell>
          <cell r="F3223">
            <v>0</v>
          </cell>
          <cell r="G3223">
            <v>0</v>
          </cell>
        </row>
        <row r="3224">
          <cell r="D3224">
            <v>0</v>
          </cell>
          <cell r="E3224">
            <v>0</v>
          </cell>
          <cell r="F3224">
            <v>0</v>
          </cell>
          <cell r="G3224">
            <v>0</v>
          </cell>
        </row>
        <row r="3225">
          <cell r="D3225">
            <v>0</v>
          </cell>
          <cell r="E3225">
            <v>0</v>
          </cell>
          <cell r="F3225">
            <v>0</v>
          </cell>
          <cell r="G3225">
            <v>0</v>
          </cell>
        </row>
        <row r="3226">
          <cell r="D3226">
            <v>0</v>
          </cell>
          <cell r="E3226">
            <v>0</v>
          </cell>
          <cell r="F3226">
            <v>0</v>
          </cell>
          <cell r="G3226">
            <v>0</v>
          </cell>
        </row>
        <row r="3227">
          <cell r="D3227">
            <v>0</v>
          </cell>
          <cell r="E3227">
            <v>0</v>
          </cell>
          <cell r="F3227">
            <v>0</v>
          </cell>
          <cell r="G3227">
            <v>0</v>
          </cell>
        </row>
        <row r="3228">
          <cell r="D3228">
            <v>0</v>
          </cell>
          <cell r="E3228">
            <v>0</v>
          </cell>
          <cell r="F3228">
            <v>0</v>
          </cell>
          <cell r="G3228">
            <v>0</v>
          </cell>
        </row>
        <row r="3229">
          <cell r="D3229">
            <v>0</v>
          </cell>
          <cell r="E3229">
            <v>0</v>
          </cell>
          <cell r="F3229">
            <v>0</v>
          </cell>
          <cell r="G3229">
            <v>0</v>
          </cell>
        </row>
        <row r="3230">
          <cell r="D3230">
            <v>0</v>
          </cell>
          <cell r="E3230">
            <v>0</v>
          </cell>
          <cell r="F3230">
            <v>0</v>
          </cell>
          <cell r="G3230">
            <v>0</v>
          </cell>
        </row>
        <row r="3231">
          <cell r="D3231">
            <v>0</v>
          </cell>
          <cell r="E3231">
            <v>0</v>
          </cell>
          <cell r="F3231">
            <v>0</v>
          </cell>
          <cell r="G3231">
            <v>0</v>
          </cell>
        </row>
        <row r="3232">
          <cell r="D3232">
            <v>0</v>
          </cell>
          <cell r="E3232">
            <v>0</v>
          </cell>
          <cell r="F3232">
            <v>0</v>
          </cell>
          <cell r="G3232">
            <v>0</v>
          </cell>
        </row>
        <row r="3233">
          <cell r="D3233">
            <v>0</v>
          </cell>
          <cell r="E3233">
            <v>0</v>
          </cell>
          <cell r="F3233">
            <v>0</v>
          </cell>
          <cell r="G3233">
            <v>0</v>
          </cell>
        </row>
        <row r="3234">
          <cell r="D3234">
            <v>0</v>
          </cell>
          <cell r="E3234">
            <v>0</v>
          </cell>
          <cell r="F3234">
            <v>0</v>
          </cell>
          <cell r="G3234">
            <v>0</v>
          </cell>
        </row>
        <row r="3235">
          <cell r="D3235">
            <v>0</v>
          </cell>
          <cell r="E3235">
            <v>0</v>
          </cell>
          <cell r="F3235">
            <v>0</v>
          </cell>
          <cell r="G3235">
            <v>0</v>
          </cell>
        </row>
        <row r="3236">
          <cell r="D3236">
            <v>0</v>
          </cell>
          <cell r="E3236">
            <v>0</v>
          </cell>
          <cell r="F3236">
            <v>0</v>
          </cell>
          <cell r="G3236">
            <v>0</v>
          </cell>
        </row>
        <row r="3237">
          <cell r="D3237">
            <v>0</v>
          </cell>
          <cell r="E3237">
            <v>0</v>
          </cell>
          <cell r="F3237">
            <v>0</v>
          </cell>
          <cell r="G3237">
            <v>0</v>
          </cell>
        </row>
        <row r="3238">
          <cell r="D3238">
            <v>0</v>
          </cell>
          <cell r="E3238">
            <v>0</v>
          </cell>
          <cell r="F3238">
            <v>0</v>
          </cell>
          <cell r="G3238">
            <v>0</v>
          </cell>
        </row>
        <row r="3239">
          <cell r="D3239">
            <v>0</v>
          </cell>
          <cell r="E3239">
            <v>0</v>
          </cell>
          <cell r="F3239">
            <v>0</v>
          </cell>
          <cell r="G3239">
            <v>0</v>
          </cell>
        </row>
        <row r="3240">
          <cell r="D3240">
            <v>0</v>
          </cell>
          <cell r="E3240">
            <v>0</v>
          </cell>
          <cell r="F3240">
            <v>0</v>
          </cell>
          <cell r="G3240">
            <v>0</v>
          </cell>
        </row>
        <row r="3241">
          <cell r="D3241">
            <v>0</v>
          </cell>
          <cell r="E3241">
            <v>0</v>
          </cell>
          <cell r="F3241">
            <v>0</v>
          </cell>
          <cell r="G3241">
            <v>0</v>
          </cell>
        </row>
        <row r="3242">
          <cell r="D3242">
            <v>0</v>
          </cell>
          <cell r="E3242">
            <v>0</v>
          </cell>
          <cell r="F3242">
            <v>0</v>
          </cell>
          <cell r="G3242">
            <v>0</v>
          </cell>
        </row>
        <row r="3243">
          <cell r="D3243">
            <v>0</v>
          </cell>
          <cell r="E3243">
            <v>0</v>
          </cell>
          <cell r="F3243">
            <v>0</v>
          </cell>
          <cell r="G3243">
            <v>0</v>
          </cell>
        </row>
        <row r="3244">
          <cell r="D3244">
            <v>0</v>
          </cell>
          <cell r="E3244">
            <v>0</v>
          </cell>
          <cell r="F3244">
            <v>0</v>
          </cell>
          <cell r="G3244">
            <v>0</v>
          </cell>
        </row>
        <row r="3245">
          <cell r="D3245">
            <v>0</v>
          </cell>
          <cell r="E3245">
            <v>0</v>
          </cell>
          <cell r="F3245">
            <v>0</v>
          </cell>
          <cell r="G3245">
            <v>0</v>
          </cell>
        </row>
        <row r="3246">
          <cell r="D3246">
            <v>0</v>
          </cell>
          <cell r="E3246">
            <v>0</v>
          </cell>
          <cell r="F3246">
            <v>0</v>
          </cell>
          <cell r="G3246">
            <v>0</v>
          </cell>
        </row>
        <row r="3247">
          <cell r="D3247">
            <v>0</v>
          </cell>
          <cell r="E3247">
            <v>0</v>
          </cell>
          <cell r="F3247">
            <v>0</v>
          </cell>
          <cell r="G3247">
            <v>0</v>
          </cell>
        </row>
        <row r="3248">
          <cell r="D3248">
            <v>0</v>
          </cell>
          <cell r="E3248">
            <v>0</v>
          </cell>
          <cell r="F3248">
            <v>0</v>
          </cell>
          <cell r="G3248">
            <v>0</v>
          </cell>
        </row>
        <row r="3249">
          <cell r="D3249">
            <v>0</v>
          </cell>
          <cell r="E3249">
            <v>0</v>
          </cell>
          <cell r="F3249">
            <v>0</v>
          </cell>
          <cell r="G3249">
            <v>0</v>
          </cell>
        </row>
        <row r="3250">
          <cell r="D3250">
            <v>0</v>
          </cell>
          <cell r="E3250">
            <v>0</v>
          </cell>
          <cell r="F3250">
            <v>0</v>
          </cell>
          <cell r="G3250">
            <v>0</v>
          </cell>
        </row>
        <row r="3251">
          <cell r="D3251">
            <v>0</v>
          </cell>
          <cell r="E3251">
            <v>0</v>
          </cell>
          <cell r="F3251">
            <v>0</v>
          </cell>
          <cell r="G3251">
            <v>0</v>
          </cell>
        </row>
        <row r="3252">
          <cell r="D3252">
            <v>0</v>
          </cell>
          <cell r="E3252">
            <v>0</v>
          </cell>
          <cell r="F3252">
            <v>0</v>
          </cell>
          <cell r="G3252">
            <v>0</v>
          </cell>
        </row>
        <row r="3253">
          <cell r="D3253">
            <v>0</v>
          </cell>
          <cell r="E3253">
            <v>0</v>
          </cell>
          <cell r="F3253">
            <v>0</v>
          </cell>
          <cell r="G3253">
            <v>0</v>
          </cell>
        </row>
        <row r="3254">
          <cell r="D3254">
            <v>0</v>
          </cell>
          <cell r="E3254">
            <v>0</v>
          </cell>
          <cell r="F3254">
            <v>0</v>
          </cell>
          <cell r="G3254">
            <v>0</v>
          </cell>
        </row>
        <row r="3255">
          <cell r="D3255">
            <v>0</v>
          </cell>
          <cell r="E3255">
            <v>0</v>
          </cell>
          <cell r="F3255">
            <v>0</v>
          </cell>
          <cell r="G3255">
            <v>0</v>
          </cell>
        </row>
        <row r="3256">
          <cell r="D3256">
            <v>0</v>
          </cell>
          <cell r="E3256">
            <v>0</v>
          </cell>
          <cell r="F3256">
            <v>0</v>
          </cell>
          <cell r="G3256">
            <v>0</v>
          </cell>
        </row>
        <row r="3257">
          <cell r="D3257">
            <v>0</v>
          </cell>
          <cell r="E3257">
            <v>0</v>
          </cell>
          <cell r="F3257">
            <v>0</v>
          </cell>
          <cell r="G3257">
            <v>0</v>
          </cell>
        </row>
        <row r="3258">
          <cell r="D3258">
            <v>0</v>
          </cell>
          <cell r="E3258">
            <v>0</v>
          </cell>
          <cell r="F3258">
            <v>0</v>
          </cell>
          <cell r="G3258">
            <v>0</v>
          </cell>
        </row>
        <row r="3259">
          <cell r="D3259">
            <v>0</v>
          </cell>
          <cell r="E3259">
            <v>0</v>
          </cell>
          <cell r="F3259">
            <v>0</v>
          </cell>
          <cell r="G3259">
            <v>0</v>
          </cell>
        </row>
        <row r="3260">
          <cell r="D3260">
            <v>0</v>
          </cell>
          <cell r="E3260">
            <v>0</v>
          </cell>
          <cell r="F3260">
            <v>0</v>
          </cell>
          <cell r="G3260">
            <v>0</v>
          </cell>
        </row>
        <row r="3261">
          <cell r="D3261">
            <v>0</v>
          </cell>
          <cell r="E3261">
            <v>0</v>
          </cell>
          <cell r="F3261">
            <v>0</v>
          </cell>
          <cell r="G3261">
            <v>0</v>
          </cell>
        </row>
        <row r="3262">
          <cell r="D3262">
            <v>0</v>
          </cell>
          <cell r="E3262">
            <v>0</v>
          </cell>
          <cell r="F3262">
            <v>0</v>
          </cell>
          <cell r="G3262">
            <v>0</v>
          </cell>
        </row>
        <row r="3263">
          <cell r="D3263">
            <v>0</v>
          </cell>
          <cell r="E3263">
            <v>0</v>
          </cell>
          <cell r="F3263">
            <v>0</v>
          </cell>
          <cell r="G3263">
            <v>0</v>
          </cell>
        </row>
        <row r="3264">
          <cell r="D3264">
            <v>0</v>
          </cell>
          <cell r="E3264">
            <v>0</v>
          </cell>
          <cell r="F3264">
            <v>0</v>
          </cell>
          <cell r="G3264">
            <v>0</v>
          </cell>
        </row>
        <row r="3265">
          <cell r="D3265">
            <v>0</v>
          </cell>
          <cell r="E3265">
            <v>0</v>
          </cell>
          <cell r="F3265">
            <v>0</v>
          </cell>
          <cell r="G3265">
            <v>0</v>
          </cell>
        </row>
        <row r="3266">
          <cell r="D3266">
            <v>0</v>
          </cell>
          <cell r="E3266">
            <v>0</v>
          </cell>
          <cell r="F3266">
            <v>0</v>
          </cell>
          <cell r="G3266">
            <v>0</v>
          </cell>
        </row>
        <row r="3267">
          <cell r="D3267">
            <v>0</v>
          </cell>
          <cell r="E3267">
            <v>0</v>
          </cell>
          <cell r="F3267">
            <v>0</v>
          </cell>
          <cell r="G3267">
            <v>0</v>
          </cell>
        </row>
        <row r="3268">
          <cell r="D3268">
            <v>0</v>
          </cell>
          <cell r="E3268">
            <v>0</v>
          </cell>
          <cell r="F3268">
            <v>0</v>
          </cell>
          <cell r="G3268">
            <v>0</v>
          </cell>
        </row>
        <row r="3269">
          <cell r="D3269">
            <v>0</v>
          </cell>
          <cell r="E3269">
            <v>0</v>
          </cell>
          <cell r="F3269">
            <v>0</v>
          </cell>
          <cell r="G3269">
            <v>0</v>
          </cell>
        </row>
        <row r="3270">
          <cell r="D3270">
            <v>0</v>
          </cell>
          <cell r="E3270">
            <v>0</v>
          </cell>
          <cell r="F3270">
            <v>0</v>
          </cell>
          <cell r="G3270">
            <v>0</v>
          </cell>
        </row>
        <row r="3271">
          <cell r="D3271">
            <v>0</v>
          </cell>
          <cell r="E3271">
            <v>0</v>
          </cell>
          <cell r="F3271">
            <v>0</v>
          </cell>
          <cell r="G3271">
            <v>0</v>
          </cell>
        </row>
        <row r="3272">
          <cell r="D3272">
            <v>0</v>
          </cell>
          <cell r="E3272">
            <v>0</v>
          </cell>
          <cell r="F3272">
            <v>0</v>
          </cell>
          <cell r="G3272">
            <v>0</v>
          </cell>
        </row>
        <row r="3273">
          <cell r="D3273">
            <v>0</v>
          </cell>
          <cell r="E3273">
            <v>0</v>
          </cell>
          <cell r="F3273">
            <v>0</v>
          </cell>
          <cell r="G3273">
            <v>0</v>
          </cell>
        </row>
        <row r="3274">
          <cell r="D3274">
            <v>0</v>
          </cell>
          <cell r="E3274">
            <v>0</v>
          </cell>
          <cell r="F3274">
            <v>0</v>
          </cell>
          <cell r="G3274">
            <v>0</v>
          </cell>
        </row>
        <row r="3275">
          <cell r="D3275">
            <v>0</v>
          </cell>
          <cell r="E3275">
            <v>0</v>
          </cell>
          <cell r="F3275">
            <v>0</v>
          </cell>
          <cell r="G3275">
            <v>0</v>
          </cell>
        </row>
        <row r="3276">
          <cell r="D3276">
            <v>0</v>
          </cell>
          <cell r="E3276">
            <v>0</v>
          </cell>
          <cell r="F3276">
            <v>0</v>
          </cell>
          <cell r="G3276">
            <v>0</v>
          </cell>
        </row>
        <row r="3277">
          <cell r="D3277">
            <v>0</v>
          </cell>
          <cell r="E3277">
            <v>0</v>
          </cell>
          <cell r="F3277">
            <v>0</v>
          </cell>
          <cell r="G3277">
            <v>0</v>
          </cell>
        </row>
        <row r="3278">
          <cell r="D3278">
            <v>0</v>
          </cell>
          <cell r="E3278">
            <v>0</v>
          </cell>
          <cell r="F3278">
            <v>0</v>
          </cell>
          <cell r="G3278">
            <v>0</v>
          </cell>
        </row>
        <row r="3279">
          <cell r="D3279">
            <v>0</v>
          </cell>
          <cell r="E3279">
            <v>0</v>
          </cell>
          <cell r="F3279">
            <v>0</v>
          </cell>
          <cell r="G3279">
            <v>0</v>
          </cell>
        </row>
        <row r="3280">
          <cell r="D3280">
            <v>0</v>
          </cell>
          <cell r="E3280">
            <v>0</v>
          </cell>
          <cell r="F3280">
            <v>0</v>
          </cell>
          <cell r="G3280">
            <v>0</v>
          </cell>
        </row>
        <row r="3281">
          <cell r="D3281">
            <v>0</v>
          </cell>
          <cell r="E3281">
            <v>0</v>
          </cell>
          <cell r="F3281">
            <v>0</v>
          </cell>
          <cell r="G3281">
            <v>0</v>
          </cell>
        </row>
        <row r="3282">
          <cell r="D3282">
            <v>0</v>
          </cell>
          <cell r="E3282">
            <v>0</v>
          </cell>
          <cell r="F3282">
            <v>0</v>
          </cell>
          <cell r="G3282">
            <v>0</v>
          </cell>
        </row>
        <row r="3283">
          <cell r="D3283">
            <v>0</v>
          </cell>
          <cell r="E3283">
            <v>0</v>
          </cell>
          <cell r="F3283">
            <v>0</v>
          </cell>
          <cell r="G3283">
            <v>0</v>
          </cell>
        </row>
        <row r="3284">
          <cell r="D3284">
            <v>0</v>
          </cell>
          <cell r="E3284">
            <v>0</v>
          </cell>
          <cell r="F3284">
            <v>0</v>
          </cell>
          <cell r="G3284">
            <v>0</v>
          </cell>
        </row>
        <row r="3285">
          <cell r="D3285">
            <v>0</v>
          </cell>
          <cell r="E3285">
            <v>0</v>
          </cell>
          <cell r="F3285">
            <v>0</v>
          </cell>
          <cell r="G3285">
            <v>0</v>
          </cell>
        </row>
        <row r="3286">
          <cell r="D3286">
            <v>0</v>
          </cell>
          <cell r="E3286">
            <v>0</v>
          </cell>
          <cell r="F3286">
            <v>0</v>
          </cell>
          <cell r="G3286">
            <v>0</v>
          </cell>
        </row>
        <row r="3287">
          <cell r="D3287">
            <v>0</v>
          </cell>
          <cell r="E3287">
            <v>0</v>
          </cell>
          <cell r="F3287">
            <v>0</v>
          </cell>
          <cell r="G3287">
            <v>0</v>
          </cell>
        </row>
        <row r="3288">
          <cell r="D3288">
            <v>0</v>
          </cell>
          <cell r="E3288">
            <v>0</v>
          </cell>
          <cell r="F3288">
            <v>0</v>
          </cell>
          <cell r="G3288">
            <v>0</v>
          </cell>
        </row>
        <row r="3289">
          <cell r="D3289">
            <v>0</v>
          </cell>
          <cell r="E3289">
            <v>0</v>
          </cell>
          <cell r="F3289">
            <v>0</v>
          </cell>
          <cell r="G3289">
            <v>0</v>
          </cell>
        </row>
        <row r="3290">
          <cell r="D3290">
            <v>0</v>
          </cell>
          <cell r="E3290">
            <v>0</v>
          </cell>
          <cell r="F3290">
            <v>0</v>
          </cell>
          <cell r="G3290">
            <v>0</v>
          </cell>
        </row>
        <row r="3291">
          <cell r="D3291">
            <v>0</v>
          </cell>
          <cell r="E3291">
            <v>0</v>
          </cell>
          <cell r="F3291">
            <v>0</v>
          </cell>
          <cell r="G3291">
            <v>0</v>
          </cell>
        </row>
        <row r="3292">
          <cell r="D3292">
            <v>0</v>
          </cell>
          <cell r="E3292">
            <v>0</v>
          </cell>
          <cell r="F3292">
            <v>0</v>
          </cell>
          <cell r="G3292">
            <v>0</v>
          </cell>
        </row>
        <row r="3293">
          <cell r="D3293">
            <v>0</v>
          </cell>
          <cell r="E3293">
            <v>0</v>
          </cell>
          <cell r="F3293">
            <v>0</v>
          </cell>
          <cell r="G3293">
            <v>0</v>
          </cell>
        </row>
        <row r="3294">
          <cell r="D3294">
            <v>0</v>
          </cell>
          <cell r="E3294">
            <v>0</v>
          </cell>
          <cell r="F3294">
            <v>0</v>
          </cell>
          <cell r="G3294">
            <v>0</v>
          </cell>
        </row>
        <row r="3295">
          <cell r="D3295">
            <v>0</v>
          </cell>
          <cell r="E3295">
            <v>0</v>
          </cell>
          <cell r="F3295">
            <v>0</v>
          </cell>
          <cell r="G3295">
            <v>0</v>
          </cell>
        </row>
        <row r="3296">
          <cell r="D3296">
            <v>0</v>
          </cell>
          <cell r="E3296">
            <v>0</v>
          </cell>
          <cell r="F3296">
            <v>0</v>
          </cell>
          <cell r="G3296">
            <v>0</v>
          </cell>
        </row>
        <row r="3297">
          <cell r="D3297">
            <v>0</v>
          </cell>
          <cell r="E3297">
            <v>0</v>
          </cell>
          <cell r="F3297">
            <v>0</v>
          </cell>
          <cell r="G3297">
            <v>0</v>
          </cell>
        </row>
        <row r="3298">
          <cell r="D3298">
            <v>0</v>
          </cell>
          <cell r="E3298">
            <v>0</v>
          </cell>
          <cell r="F3298">
            <v>0</v>
          </cell>
          <cell r="G3298">
            <v>0</v>
          </cell>
        </row>
        <row r="3299">
          <cell r="D3299">
            <v>0</v>
          </cell>
          <cell r="E3299">
            <v>0</v>
          </cell>
          <cell r="F3299">
            <v>0</v>
          </cell>
          <cell r="G3299">
            <v>0</v>
          </cell>
        </row>
        <row r="3300">
          <cell r="D3300">
            <v>0</v>
          </cell>
          <cell r="E3300">
            <v>0</v>
          </cell>
          <cell r="F3300">
            <v>0</v>
          </cell>
          <cell r="G3300">
            <v>0</v>
          </cell>
        </row>
        <row r="3301">
          <cell r="D3301">
            <v>0</v>
          </cell>
          <cell r="E3301">
            <v>0</v>
          </cell>
          <cell r="F3301">
            <v>0</v>
          </cell>
          <cell r="G3301">
            <v>0</v>
          </cell>
        </row>
        <row r="3302">
          <cell r="D3302">
            <v>0</v>
          </cell>
          <cell r="E3302">
            <v>0</v>
          </cell>
          <cell r="F3302">
            <v>0</v>
          </cell>
          <cell r="G3302">
            <v>0</v>
          </cell>
        </row>
        <row r="3303">
          <cell r="D3303">
            <v>0</v>
          </cell>
          <cell r="E3303">
            <v>0</v>
          </cell>
          <cell r="F3303">
            <v>0</v>
          </cell>
          <cell r="G3303">
            <v>0</v>
          </cell>
        </row>
        <row r="3304">
          <cell r="D3304">
            <v>0</v>
          </cell>
          <cell r="E3304">
            <v>0</v>
          </cell>
          <cell r="F3304">
            <v>0</v>
          </cell>
          <cell r="G3304">
            <v>0</v>
          </cell>
        </row>
        <row r="3305">
          <cell r="D3305">
            <v>0</v>
          </cell>
          <cell r="E3305">
            <v>0</v>
          </cell>
          <cell r="F3305">
            <v>0</v>
          </cell>
          <cell r="G3305">
            <v>0</v>
          </cell>
        </row>
        <row r="3306">
          <cell r="D3306">
            <v>0</v>
          </cell>
          <cell r="E3306">
            <v>0</v>
          </cell>
          <cell r="F3306">
            <v>0</v>
          </cell>
          <cell r="G3306">
            <v>0</v>
          </cell>
        </row>
        <row r="3307">
          <cell r="D3307">
            <v>0</v>
          </cell>
          <cell r="E3307">
            <v>0</v>
          </cell>
          <cell r="F3307">
            <v>0</v>
          </cell>
          <cell r="G3307">
            <v>0</v>
          </cell>
        </row>
        <row r="3308">
          <cell r="D3308">
            <v>0</v>
          </cell>
          <cell r="E3308">
            <v>0</v>
          </cell>
          <cell r="F3308">
            <v>0</v>
          </cell>
          <cell r="G3308">
            <v>0</v>
          </cell>
        </row>
        <row r="3309">
          <cell r="D3309">
            <v>0</v>
          </cell>
          <cell r="E3309">
            <v>0</v>
          </cell>
          <cell r="F3309">
            <v>0</v>
          </cell>
          <cell r="G3309">
            <v>0</v>
          </cell>
        </row>
        <row r="3310">
          <cell r="D3310">
            <v>0</v>
          </cell>
          <cell r="E3310">
            <v>0</v>
          </cell>
          <cell r="F3310">
            <v>0</v>
          </cell>
          <cell r="G3310">
            <v>0</v>
          </cell>
        </row>
        <row r="3311">
          <cell r="D3311">
            <v>0</v>
          </cell>
          <cell r="E3311">
            <v>0</v>
          </cell>
          <cell r="F3311">
            <v>0</v>
          </cell>
          <cell r="G3311">
            <v>0</v>
          </cell>
        </row>
        <row r="3312">
          <cell r="D3312">
            <v>0</v>
          </cell>
          <cell r="E3312">
            <v>0</v>
          </cell>
          <cell r="F3312">
            <v>0</v>
          </cell>
          <cell r="G3312">
            <v>0</v>
          </cell>
        </row>
        <row r="3313">
          <cell r="D3313">
            <v>0</v>
          </cell>
          <cell r="E3313">
            <v>0</v>
          </cell>
          <cell r="F3313">
            <v>0</v>
          </cell>
          <cell r="G3313">
            <v>0</v>
          </cell>
        </row>
        <row r="3314">
          <cell r="D3314">
            <v>0</v>
          </cell>
          <cell r="E3314">
            <v>0</v>
          </cell>
          <cell r="F3314">
            <v>0</v>
          </cell>
          <cell r="G3314">
            <v>0</v>
          </cell>
        </row>
        <row r="3315">
          <cell r="D3315">
            <v>0</v>
          </cell>
          <cell r="E3315">
            <v>0</v>
          </cell>
          <cell r="F3315">
            <v>0</v>
          </cell>
          <cell r="G3315">
            <v>0</v>
          </cell>
        </row>
        <row r="3316">
          <cell r="D3316">
            <v>0</v>
          </cell>
          <cell r="E3316">
            <v>0</v>
          </cell>
          <cell r="F3316">
            <v>0</v>
          </cell>
          <cell r="G3316">
            <v>0</v>
          </cell>
        </row>
        <row r="3317">
          <cell r="D3317">
            <v>0</v>
          </cell>
          <cell r="E3317">
            <v>0</v>
          </cell>
          <cell r="F3317">
            <v>0</v>
          </cell>
          <cell r="G3317">
            <v>0</v>
          </cell>
        </row>
        <row r="3318">
          <cell r="D3318">
            <v>0</v>
          </cell>
          <cell r="E3318">
            <v>0</v>
          </cell>
          <cell r="F3318">
            <v>0</v>
          </cell>
          <cell r="G3318">
            <v>0</v>
          </cell>
        </row>
        <row r="3319">
          <cell r="D3319">
            <v>0</v>
          </cell>
          <cell r="E3319">
            <v>0</v>
          </cell>
          <cell r="F3319">
            <v>0</v>
          </cell>
          <cell r="G3319">
            <v>0</v>
          </cell>
        </row>
        <row r="3320">
          <cell r="D3320">
            <v>0</v>
          </cell>
          <cell r="E3320">
            <v>0</v>
          </cell>
          <cell r="F3320">
            <v>0</v>
          </cell>
          <cell r="G3320">
            <v>0</v>
          </cell>
        </row>
        <row r="3321">
          <cell r="D3321">
            <v>0</v>
          </cell>
          <cell r="E3321">
            <v>0</v>
          </cell>
          <cell r="F3321">
            <v>0</v>
          </cell>
          <cell r="G3321">
            <v>0</v>
          </cell>
        </row>
        <row r="3322">
          <cell r="D3322">
            <v>0</v>
          </cell>
          <cell r="E3322">
            <v>0</v>
          </cell>
          <cell r="F3322">
            <v>0</v>
          </cell>
          <cell r="G3322">
            <v>0</v>
          </cell>
        </row>
        <row r="3323">
          <cell r="D3323">
            <v>0</v>
          </cell>
          <cell r="E3323">
            <v>0</v>
          </cell>
          <cell r="F3323">
            <v>0</v>
          </cell>
          <cell r="G3323">
            <v>0</v>
          </cell>
        </row>
        <row r="3324">
          <cell r="D3324">
            <v>0</v>
          </cell>
          <cell r="E3324">
            <v>0</v>
          </cell>
          <cell r="F3324">
            <v>0</v>
          </cell>
          <cell r="G3324">
            <v>0</v>
          </cell>
        </row>
        <row r="3325">
          <cell r="D3325">
            <v>0</v>
          </cell>
          <cell r="E3325">
            <v>0</v>
          </cell>
          <cell r="F3325">
            <v>0</v>
          </cell>
          <cell r="G3325">
            <v>0</v>
          </cell>
        </row>
        <row r="3326">
          <cell r="D3326">
            <v>0</v>
          </cell>
          <cell r="E3326">
            <v>0</v>
          </cell>
          <cell r="F3326">
            <v>0</v>
          </cell>
          <cell r="G3326">
            <v>0</v>
          </cell>
        </row>
        <row r="3327">
          <cell r="D3327">
            <v>0</v>
          </cell>
          <cell r="E3327">
            <v>0</v>
          </cell>
          <cell r="F3327">
            <v>0</v>
          </cell>
          <cell r="G3327">
            <v>0</v>
          </cell>
        </row>
        <row r="3328">
          <cell r="D3328">
            <v>0</v>
          </cell>
          <cell r="E3328">
            <v>0</v>
          </cell>
          <cell r="F3328">
            <v>0</v>
          </cell>
          <cell r="G3328">
            <v>0</v>
          </cell>
        </row>
        <row r="3329">
          <cell r="D3329">
            <v>0</v>
          </cell>
          <cell r="E3329">
            <v>0</v>
          </cell>
          <cell r="F3329">
            <v>0</v>
          </cell>
          <cell r="G3329">
            <v>0</v>
          </cell>
        </row>
        <row r="3330">
          <cell r="D3330">
            <v>0</v>
          </cell>
          <cell r="E3330">
            <v>0</v>
          </cell>
          <cell r="F3330">
            <v>0</v>
          </cell>
          <cell r="G3330">
            <v>0</v>
          </cell>
        </row>
        <row r="3331">
          <cell r="D3331">
            <v>0</v>
          </cell>
          <cell r="E3331">
            <v>0</v>
          </cell>
          <cell r="F3331">
            <v>0</v>
          </cell>
          <cell r="G3331">
            <v>0</v>
          </cell>
        </row>
        <row r="3332">
          <cell r="D3332">
            <v>0</v>
          </cell>
          <cell r="E3332">
            <v>0</v>
          </cell>
          <cell r="F3332">
            <v>0</v>
          </cell>
          <cell r="G3332">
            <v>0</v>
          </cell>
        </row>
        <row r="3333">
          <cell r="D3333">
            <v>0</v>
          </cell>
          <cell r="E3333">
            <v>0</v>
          </cell>
          <cell r="F3333">
            <v>0</v>
          </cell>
          <cell r="G3333">
            <v>0</v>
          </cell>
        </row>
        <row r="3334">
          <cell r="D3334">
            <v>0</v>
          </cell>
          <cell r="E3334">
            <v>0</v>
          </cell>
          <cell r="F3334">
            <v>0</v>
          </cell>
          <cell r="G3334">
            <v>0</v>
          </cell>
        </row>
        <row r="3335">
          <cell r="D3335">
            <v>0</v>
          </cell>
          <cell r="E3335">
            <v>0</v>
          </cell>
          <cell r="F3335">
            <v>0</v>
          </cell>
          <cell r="G3335">
            <v>0</v>
          </cell>
        </row>
        <row r="3336">
          <cell r="D3336">
            <v>0</v>
          </cell>
          <cell r="E3336">
            <v>0</v>
          </cell>
          <cell r="F3336">
            <v>0</v>
          </cell>
          <cell r="G3336">
            <v>0</v>
          </cell>
        </row>
        <row r="3337">
          <cell r="D3337">
            <v>0</v>
          </cell>
          <cell r="E3337">
            <v>0</v>
          </cell>
          <cell r="F3337">
            <v>0</v>
          </cell>
          <cell r="G3337">
            <v>0</v>
          </cell>
        </row>
        <row r="3338">
          <cell r="D3338">
            <v>0</v>
          </cell>
          <cell r="E3338">
            <v>0</v>
          </cell>
          <cell r="F3338">
            <v>0</v>
          </cell>
          <cell r="G3338">
            <v>0</v>
          </cell>
        </row>
        <row r="3339">
          <cell r="D3339">
            <v>0</v>
          </cell>
          <cell r="E3339">
            <v>0</v>
          </cell>
          <cell r="F3339">
            <v>0</v>
          </cell>
          <cell r="G3339">
            <v>0</v>
          </cell>
        </row>
        <row r="3340">
          <cell r="D3340">
            <v>0</v>
          </cell>
          <cell r="E3340">
            <v>0</v>
          </cell>
          <cell r="F3340">
            <v>0</v>
          </cell>
          <cell r="G3340">
            <v>0</v>
          </cell>
        </row>
        <row r="3341">
          <cell r="D3341">
            <v>0</v>
          </cell>
          <cell r="E3341">
            <v>0</v>
          </cell>
          <cell r="F3341">
            <v>0</v>
          </cell>
          <cell r="G3341">
            <v>0</v>
          </cell>
        </row>
        <row r="3342">
          <cell r="D3342">
            <v>0</v>
          </cell>
          <cell r="E3342">
            <v>0</v>
          </cell>
          <cell r="F3342">
            <v>0</v>
          </cell>
          <cell r="G3342">
            <v>0</v>
          </cell>
        </row>
        <row r="3343">
          <cell r="D3343">
            <v>0</v>
          </cell>
          <cell r="E3343">
            <v>0</v>
          </cell>
          <cell r="F3343">
            <v>0</v>
          </cell>
          <cell r="G3343">
            <v>0</v>
          </cell>
        </row>
        <row r="3344">
          <cell r="D3344">
            <v>0</v>
          </cell>
          <cell r="E3344">
            <v>0</v>
          </cell>
          <cell r="F3344">
            <v>0</v>
          </cell>
          <cell r="G3344">
            <v>0</v>
          </cell>
        </row>
        <row r="3345">
          <cell r="D3345">
            <v>0</v>
          </cell>
          <cell r="E3345">
            <v>0</v>
          </cell>
          <cell r="F3345">
            <v>0</v>
          </cell>
          <cell r="G3345">
            <v>0</v>
          </cell>
        </row>
        <row r="3346">
          <cell r="D3346">
            <v>0</v>
          </cell>
          <cell r="E3346">
            <v>0</v>
          </cell>
          <cell r="F3346">
            <v>0</v>
          </cell>
          <cell r="G3346">
            <v>0</v>
          </cell>
        </row>
        <row r="3347">
          <cell r="D3347">
            <v>0</v>
          </cell>
          <cell r="E3347">
            <v>0</v>
          </cell>
          <cell r="F3347">
            <v>0</v>
          </cell>
          <cell r="G3347">
            <v>0</v>
          </cell>
        </row>
        <row r="3348">
          <cell r="D3348">
            <v>0</v>
          </cell>
          <cell r="E3348">
            <v>0</v>
          </cell>
          <cell r="F3348">
            <v>0</v>
          </cell>
          <cell r="G3348">
            <v>0</v>
          </cell>
        </row>
        <row r="3349">
          <cell r="D3349">
            <v>0</v>
          </cell>
          <cell r="E3349">
            <v>0</v>
          </cell>
          <cell r="F3349">
            <v>0</v>
          </cell>
          <cell r="G3349">
            <v>0</v>
          </cell>
        </row>
        <row r="3350">
          <cell r="D3350">
            <v>0</v>
          </cell>
          <cell r="E3350">
            <v>0</v>
          </cell>
          <cell r="F3350">
            <v>0</v>
          </cell>
          <cell r="G3350">
            <v>0</v>
          </cell>
        </row>
        <row r="3351">
          <cell r="D3351">
            <v>0</v>
          </cell>
          <cell r="E3351">
            <v>0</v>
          </cell>
          <cell r="F3351">
            <v>0</v>
          </cell>
          <cell r="G3351">
            <v>0</v>
          </cell>
        </row>
        <row r="3352">
          <cell r="D3352">
            <v>0</v>
          </cell>
          <cell r="E3352">
            <v>0</v>
          </cell>
          <cell r="F3352">
            <v>0</v>
          </cell>
          <cell r="G3352">
            <v>0</v>
          </cell>
        </row>
        <row r="3353">
          <cell r="D3353">
            <v>0</v>
          </cell>
          <cell r="E3353">
            <v>0</v>
          </cell>
          <cell r="F3353">
            <v>0</v>
          </cell>
          <cell r="G3353">
            <v>0</v>
          </cell>
        </row>
        <row r="3354">
          <cell r="D3354">
            <v>0</v>
          </cell>
          <cell r="E3354">
            <v>0</v>
          </cell>
          <cell r="F3354">
            <v>0</v>
          </cell>
          <cell r="G3354">
            <v>0</v>
          </cell>
        </row>
        <row r="3355">
          <cell r="D3355">
            <v>0</v>
          </cell>
          <cell r="E3355">
            <v>0</v>
          </cell>
          <cell r="F3355">
            <v>0</v>
          </cell>
          <cell r="G3355">
            <v>0</v>
          </cell>
        </row>
        <row r="3356">
          <cell r="D3356">
            <v>0</v>
          </cell>
          <cell r="E3356">
            <v>0</v>
          </cell>
          <cell r="F3356">
            <v>0</v>
          </cell>
          <cell r="G3356">
            <v>0</v>
          </cell>
        </row>
        <row r="3357">
          <cell r="D3357">
            <v>0</v>
          </cell>
          <cell r="E3357">
            <v>0</v>
          </cell>
          <cell r="F3357">
            <v>0</v>
          </cell>
          <cell r="G3357">
            <v>0</v>
          </cell>
        </row>
        <row r="3358">
          <cell r="D3358">
            <v>0</v>
          </cell>
          <cell r="E3358">
            <v>0</v>
          </cell>
          <cell r="F3358">
            <v>0</v>
          </cell>
          <cell r="G3358">
            <v>0</v>
          </cell>
        </row>
        <row r="3359">
          <cell r="D3359">
            <v>0</v>
          </cell>
          <cell r="E3359">
            <v>0</v>
          </cell>
          <cell r="F3359">
            <v>0</v>
          </cell>
          <cell r="G3359">
            <v>0</v>
          </cell>
        </row>
        <row r="3360">
          <cell r="D3360">
            <v>0</v>
          </cell>
          <cell r="E3360">
            <v>0</v>
          </cell>
          <cell r="F3360">
            <v>0</v>
          </cell>
          <cell r="G3360">
            <v>0</v>
          </cell>
        </row>
        <row r="3361">
          <cell r="D3361">
            <v>0</v>
          </cell>
          <cell r="E3361">
            <v>0</v>
          </cell>
          <cell r="F3361">
            <v>0</v>
          </cell>
          <cell r="G3361">
            <v>0</v>
          </cell>
        </row>
        <row r="3362">
          <cell r="D3362">
            <v>0</v>
          </cell>
          <cell r="E3362">
            <v>0</v>
          </cell>
          <cell r="F3362">
            <v>0</v>
          </cell>
          <cell r="G3362">
            <v>0</v>
          </cell>
        </row>
        <row r="3363">
          <cell r="D3363">
            <v>0</v>
          </cell>
          <cell r="E3363">
            <v>0</v>
          </cell>
          <cell r="F3363">
            <v>0</v>
          </cell>
          <cell r="G3363">
            <v>0</v>
          </cell>
        </row>
        <row r="3364">
          <cell r="D3364">
            <v>0</v>
          </cell>
          <cell r="E3364">
            <v>0</v>
          </cell>
          <cell r="F3364">
            <v>0</v>
          </cell>
          <cell r="G3364">
            <v>0</v>
          </cell>
        </row>
        <row r="3365">
          <cell r="D3365">
            <v>0</v>
          </cell>
          <cell r="E3365">
            <v>0</v>
          </cell>
          <cell r="F3365">
            <v>0</v>
          </cell>
          <cell r="G3365">
            <v>0</v>
          </cell>
        </row>
        <row r="3366">
          <cell r="D3366">
            <v>0</v>
          </cell>
          <cell r="E3366">
            <v>0</v>
          </cell>
          <cell r="F3366">
            <v>0</v>
          </cell>
          <cell r="G3366">
            <v>0</v>
          </cell>
        </row>
        <row r="3367">
          <cell r="D3367">
            <v>0</v>
          </cell>
          <cell r="E3367">
            <v>0</v>
          </cell>
          <cell r="F3367">
            <v>0</v>
          </cell>
          <cell r="G3367">
            <v>0</v>
          </cell>
        </row>
        <row r="3368">
          <cell r="D3368">
            <v>0</v>
          </cell>
          <cell r="E3368">
            <v>0</v>
          </cell>
          <cell r="F3368">
            <v>0</v>
          </cell>
          <cell r="G3368">
            <v>0</v>
          </cell>
        </row>
        <row r="3369">
          <cell r="D3369">
            <v>0</v>
          </cell>
          <cell r="E3369">
            <v>0</v>
          </cell>
          <cell r="F3369">
            <v>0</v>
          </cell>
          <cell r="G3369">
            <v>0</v>
          </cell>
        </row>
        <row r="3370">
          <cell r="D3370">
            <v>0</v>
          </cell>
          <cell r="E3370">
            <v>0</v>
          </cell>
          <cell r="F3370">
            <v>0</v>
          </cell>
          <cell r="G3370">
            <v>0</v>
          </cell>
        </row>
        <row r="3371">
          <cell r="D3371">
            <v>0</v>
          </cell>
          <cell r="E3371">
            <v>0</v>
          </cell>
          <cell r="F3371">
            <v>0</v>
          </cell>
          <cell r="G3371">
            <v>0</v>
          </cell>
        </row>
        <row r="3372">
          <cell r="D3372">
            <v>0</v>
          </cell>
          <cell r="E3372">
            <v>0</v>
          </cell>
          <cell r="F3372">
            <v>0</v>
          </cell>
          <cell r="G3372">
            <v>0</v>
          </cell>
        </row>
        <row r="3373">
          <cell r="D3373">
            <v>0</v>
          </cell>
          <cell r="E3373">
            <v>0</v>
          </cell>
          <cell r="F3373">
            <v>0</v>
          </cell>
          <cell r="G3373">
            <v>0</v>
          </cell>
        </row>
        <row r="3374">
          <cell r="D3374">
            <v>0</v>
          </cell>
          <cell r="E3374">
            <v>0</v>
          </cell>
          <cell r="F3374">
            <v>0</v>
          </cell>
          <cell r="G3374">
            <v>0</v>
          </cell>
        </row>
        <row r="3375">
          <cell r="D3375">
            <v>0</v>
          </cell>
          <cell r="E3375">
            <v>0</v>
          </cell>
          <cell r="F3375">
            <v>0</v>
          </cell>
          <cell r="G3375">
            <v>0</v>
          </cell>
        </row>
        <row r="3376">
          <cell r="D3376">
            <v>0</v>
          </cell>
          <cell r="E3376">
            <v>0</v>
          </cell>
          <cell r="F3376">
            <v>0</v>
          </cell>
          <cell r="G3376">
            <v>0</v>
          </cell>
        </row>
        <row r="3377">
          <cell r="D3377">
            <v>0</v>
          </cell>
          <cell r="E3377">
            <v>0</v>
          </cell>
          <cell r="F3377">
            <v>0</v>
          </cell>
          <cell r="G3377">
            <v>0</v>
          </cell>
        </row>
        <row r="3378">
          <cell r="D3378">
            <v>0</v>
          </cell>
          <cell r="E3378">
            <v>0</v>
          </cell>
          <cell r="F3378">
            <v>0</v>
          </cell>
          <cell r="G3378">
            <v>0</v>
          </cell>
        </row>
        <row r="3379">
          <cell r="D3379">
            <v>0</v>
          </cell>
          <cell r="E3379">
            <v>0</v>
          </cell>
          <cell r="F3379">
            <v>0</v>
          </cell>
          <cell r="G3379">
            <v>0</v>
          </cell>
        </row>
        <row r="3380">
          <cell r="D3380">
            <v>0</v>
          </cell>
          <cell r="E3380">
            <v>0</v>
          </cell>
          <cell r="F3380">
            <v>0</v>
          </cell>
          <cell r="G3380">
            <v>0</v>
          </cell>
        </row>
        <row r="3381">
          <cell r="D3381">
            <v>0</v>
          </cell>
          <cell r="E3381">
            <v>0</v>
          </cell>
          <cell r="F3381">
            <v>0</v>
          </cell>
          <cell r="G3381">
            <v>0</v>
          </cell>
        </row>
        <row r="3382">
          <cell r="D3382">
            <v>0</v>
          </cell>
          <cell r="E3382">
            <v>0</v>
          </cell>
          <cell r="F3382">
            <v>0</v>
          </cell>
          <cell r="G3382">
            <v>0</v>
          </cell>
        </row>
        <row r="3383">
          <cell r="D3383">
            <v>0</v>
          </cell>
          <cell r="E3383">
            <v>0</v>
          </cell>
          <cell r="F3383">
            <v>0</v>
          </cell>
          <cell r="G3383">
            <v>0</v>
          </cell>
        </row>
        <row r="3384">
          <cell r="D3384">
            <v>0</v>
          </cell>
          <cell r="E3384">
            <v>0</v>
          </cell>
          <cell r="F3384">
            <v>0</v>
          </cell>
          <cell r="G3384">
            <v>0</v>
          </cell>
        </row>
        <row r="3385">
          <cell r="D3385">
            <v>0</v>
          </cell>
          <cell r="E3385">
            <v>0</v>
          </cell>
          <cell r="F3385">
            <v>0</v>
          </cell>
          <cell r="G3385">
            <v>0</v>
          </cell>
        </row>
        <row r="3386">
          <cell r="D3386">
            <v>0</v>
          </cell>
          <cell r="E3386">
            <v>0</v>
          </cell>
          <cell r="F3386">
            <v>0</v>
          </cell>
          <cell r="G3386">
            <v>0</v>
          </cell>
        </row>
        <row r="3387">
          <cell r="D3387">
            <v>0</v>
          </cell>
          <cell r="E3387">
            <v>0</v>
          </cell>
          <cell r="F3387">
            <v>0</v>
          </cell>
          <cell r="G3387">
            <v>0</v>
          </cell>
        </row>
        <row r="3388">
          <cell r="D3388">
            <v>0</v>
          </cell>
          <cell r="E3388">
            <v>0</v>
          </cell>
          <cell r="F3388">
            <v>0</v>
          </cell>
          <cell r="G3388">
            <v>0</v>
          </cell>
        </row>
        <row r="3389">
          <cell r="D3389">
            <v>0</v>
          </cell>
          <cell r="E3389">
            <v>0</v>
          </cell>
          <cell r="F3389">
            <v>0</v>
          </cell>
          <cell r="G3389">
            <v>0</v>
          </cell>
        </row>
        <row r="3390">
          <cell r="D3390">
            <v>0</v>
          </cell>
          <cell r="E3390">
            <v>0</v>
          </cell>
          <cell r="F3390">
            <v>0</v>
          </cell>
          <cell r="G3390">
            <v>0</v>
          </cell>
        </row>
        <row r="3391">
          <cell r="D3391">
            <v>0</v>
          </cell>
          <cell r="E3391">
            <v>0</v>
          </cell>
          <cell r="F3391">
            <v>0</v>
          </cell>
          <cell r="G3391">
            <v>0</v>
          </cell>
        </row>
        <row r="3392">
          <cell r="D3392">
            <v>0</v>
          </cell>
          <cell r="E3392">
            <v>0</v>
          </cell>
          <cell r="F3392">
            <v>0</v>
          </cell>
          <cell r="G3392">
            <v>0</v>
          </cell>
        </row>
        <row r="3393">
          <cell r="D3393">
            <v>0</v>
          </cell>
          <cell r="E3393">
            <v>0</v>
          </cell>
          <cell r="F3393">
            <v>0</v>
          </cell>
          <cell r="G3393">
            <v>0</v>
          </cell>
        </row>
        <row r="3394">
          <cell r="D3394">
            <v>0</v>
          </cell>
          <cell r="E3394">
            <v>0</v>
          </cell>
          <cell r="F3394">
            <v>0</v>
          </cell>
          <cell r="G3394">
            <v>0</v>
          </cell>
        </row>
        <row r="3395">
          <cell r="D3395">
            <v>0</v>
          </cell>
          <cell r="E3395">
            <v>0</v>
          </cell>
          <cell r="F3395">
            <v>0</v>
          </cell>
          <cell r="G3395">
            <v>0</v>
          </cell>
        </row>
        <row r="3396">
          <cell r="D3396">
            <v>0</v>
          </cell>
          <cell r="E3396">
            <v>0</v>
          </cell>
          <cell r="F3396">
            <v>0</v>
          </cell>
          <cell r="G3396">
            <v>0</v>
          </cell>
        </row>
        <row r="3397">
          <cell r="D3397">
            <v>0</v>
          </cell>
          <cell r="E3397">
            <v>0</v>
          </cell>
          <cell r="F3397">
            <v>0</v>
          </cell>
          <cell r="G3397">
            <v>0</v>
          </cell>
        </row>
        <row r="3398">
          <cell r="D3398">
            <v>0</v>
          </cell>
          <cell r="E3398">
            <v>0</v>
          </cell>
          <cell r="F3398">
            <v>0</v>
          </cell>
          <cell r="G3398">
            <v>0</v>
          </cell>
        </row>
        <row r="3399">
          <cell r="D3399">
            <v>0</v>
          </cell>
          <cell r="E3399">
            <v>0</v>
          </cell>
          <cell r="F3399">
            <v>0</v>
          </cell>
          <cell r="G3399">
            <v>0</v>
          </cell>
        </row>
        <row r="3400">
          <cell r="D3400">
            <v>0</v>
          </cell>
          <cell r="E3400">
            <v>0</v>
          </cell>
          <cell r="F3400">
            <v>0</v>
          </cell>
          <cell r="G3400">
            <v>0</v>
          </cell>
        </row>
        <row r="3401">
          <cell r="D3401">
            <v>0</v>
          </cell>
          <cell r="E3401">
            <v>0</v>
          </cell>
          <cell r="F3401">
            <v>0</v>
          </cell>
          <cell r="G3401">
            <v>0</v>
          </cell>
        </row>
        <row r="3402">
          <cell r="D3402">
            <v>0</v>
          </cell>
          <cell r="E3402">
            <v>0</v>
          </cell>
          <cell r="F3402">
            <v>0</v>
          </cell>
          <cell r="G3402">
            <v>0</v>
          </cell>
        </row>
        <row r="3403">
          <cell r="D3403">
            <v>0</v>
          </cell>
          <cell r="E3403">
            <v>0</v>
          </cell>
          <cell r="F3403">
            <v>0</v>
          </cell>
          <cell r="G3403">
            <v>0</v>
          </cell>
        </row>
        <row r="3404">
          <cell r="D3404">
            <v>0</v>
          </cell>
          <cell r="E3404">
            <v>0</v>
          </cell>
          <cell r="F3404">
            <v>0</v>
          </cell>
          <cell r="G3404">
            <v>0</v>
          </cell>
        </row>
        <row r="3405">
          <cell r="D3405">
            <v>0</v>
          </cell>
          <cell r="E3405">
            <v>0</v>
          </cell>
          <cell r="F3405">
            <v>0</v>
          </cell>
          <cell r="G3405">
            <v>0</v>
          </cell>
        </row>
        <row r="3406">
          <cell r="D3406">
            <v>0</v>
          </cell>
          <cell r="E3406">
            <v>0</v>
          </cell>
          <cell r="F3406">
            <v>0</v>
          </cell>
          <cell r="G3406">
            <v>0</v>
          </cell>
        </row>
        <row r="3407">
          <cell r="D3407">
            <v>0</v>
          </cell>
          <cell r="E3407">
            <v>0</v>
          </cell>
          <cell r="F3407">
            <v>0</v>
          </cell>
          <cell r="G3407">
            <v>0</v>
          </cell>
        </row>
        <row r="3408">
          <cell r="D3408">
            <v>0</v>
          </cell>
          <cell r="E3408">
            <v>0</v>
          </cell>
          <cell r="F3408">
            <v>0</v>
          </cell>
          <cell r="G3408">
            <v>0</v>
          </cell>
        </row>
        <row r="3409">
          <cell r="D3409">
            <v>0</v>
          </cell>
          <cell r="E3409">
            <v>0</v>
          </cell>
          <cell r="F3409">
            <v>0</v>
          </cell>
          <cell r="G3409">
            <v>0</v>
          </cell>
        </row>
        <row r="3410">
          <cell r="D3410">
            <v>0</v>
          </cell>
          <cell r="E3410">
            <v>0</v>
          </cell>
          <cell r="F3410">
            <v>0</v>
          </cell>
          <cell r="G3410">
            <v>0</v>
          </cell>
        </row>
        <row r="3411">
          <cell r="D3411">
            <v>0</v>
          </cell>
          <cell r="E3411">
            <v>0</v>
          </cell>
          <cell r="F3411">
            <v>0</v>
          </cell>
          <cell r="G3411">
            <v>0</v>
          </cell>
        </row>
        <row r="3412">
          <cell r="D3412">
            <v>0</v>
          </cell>
          <cell r="E3412">
            <v>0</v>
          </cell>
          <cell r="F3412">
            <v>0</v>
          </cell>
          <cell r="G3412">
            <v>0</v>
          </cell>
        </row>
        <row r="3413">
          <cell r="D3413">
            <v>0</v>
          </cell>
          <cell r="E3413">
            <v>0</v>
          </cell>
          <cell r="F3413">
            <v>0</v>
          </cell>
          <cell r="G3413">
            <v>0</v>
          </cell>
        </row>
        <row r="3414">
          <cell r="D3414">
            <v>0</v>
          </cell>
          <cell r="E3414">
            <v>0</v>
          </cell>
          <cell r="F3414">
            <v>0</v>
          </cell>
          <cell r="G3414">
            <v>0</v>
          </cell>
        </row>
        <row r="3415">
          <cell r="D3415">
            <v>0</v>
          </cell>
          <cell r="E3415">
            <v>0</v>
          </cell>
          <cell r="F3415">
            <v>0</v>
          </cell>
          <cell r="G3415">
            <v>0</v>
          </cell>
        </row>
        <row r="3416">
          <cell r="D3416">
            <v>0</v>
          </cell>
          <cell r="E3416">
            <v>0</v>
          </cell>
          <cell r="F3416">
            <v>0</v>
          </cell>
          <cell r="G3416">
            <v>0</v>
          </cell>
        </row>
        <row r="3417">
          <cell r="D3417">
            <v>0</v>
          </cell>
          <cell r="E3417">
            <v>0</v>
          </cell>
          <cell r="F3417">
            <v>0</v>
          </cell>
          <cell r="G3417">
            <v>0</v>
          </cell>
        </row>
        <row r="3418">
          <cell r="D3418">
            <v>0</v>
          </cell>
          <cell r="E3418">
            <v>0</v>
          </cell>
          <cell r="F3418">
            <v>0</v>
          </cell>
          <cell r="G3418">
            <v>0</v>
          </cell>
        </row>
        <row r="3419">
          <cell r="D3419">
            <v>0</v>
          </cell>
          <cell r="E3419">
            <v>0</v>
          </cell>
          <cell r="F3419">
            <v>0</v>
          </cell>
          <cell r="G3419">
            <v>0</v>
          </cell>
        </row>
        <row r="3420">
          <cell r="D3420">
            <v>0</v>
          </cell>
          <cell r="E3420">
            <v>0</v>
          </cell>
          <cell r="F3420">
            <v>0</v>
          </cell>
          <cell r="G3420">
            <v>0</v>
          </cell>
        </row>
        <row r="3421">
          <cell r="D3421">
            <v>0</v>
          </cell>
          <cell r="E3421">
            <v>0</v>
          </cell>
          <cell r="F3421">
            <v>0</v>
          </cell>
          <cell r="G3421">
            <v>0</v>
          </cell>
        </row>
        <row r="3422">
          <cell r="D3422">
            <v>0</v>
          </cell>
          <cell r="E3422">
            <v>0</v>
          </cell>
          <cell r="F3422">
            <v>0</v>
          </cell>
          <cell r="G3422">
            <v>0</v>
          </cell>
        </row>
        <row r="3423">
          <cell r="D3423">
            <v>0</v>
          </cell>
          <cell r="E3423">
            <v>0</v>
          </cell>
          <cell r="F3423">
            <v>0</v>
          </cell>
          <cell r="G3423">
            <v>0</v>
          </cell>
        </row>
        <row r="3424">
          <cell r="D3424">
            <v>0</v>
          </cell>
          <cell r="E3424">
            <v>0</v>
          </cell>
          <cell r="F3424">
            <v>0</v>
          </cell>
          <cell r="G3424">
            <v>0</v>
          </cell>
        </row>
        <row r="3425">
          <cell r="D3425">
            <v>0</v>
          </cell>
          <cell r="E3425">
            <v>0</v>
          </cell>
          <cell r="F3425">
            <v>0</v>
          </cell>
          <cell r="G3425">
            <v>0</v>
          </cell>
        </row>
        <row r="3426">
          <cell r="D3426">
            <v>0</v>
          </cell>
          <cell r="E3426">
            <v>0</v>
          </cell>
          <cell r="F3426">
            <v>0</v>
          </cell>
          <cell r="G3426">
            <v>0</v>
          </cell>
        </row>
        <row r="3427">
          <cell r="D3427">
            <v>0</v>
          </cell>
          <cell r="E3427">
            <v>0</v>
          </cell>
          <cell r="F3427">
            <v>0</v>
          </cell>
          <cell r="G3427">
            <v>0</v>
          </cell>
        </row>
        <row r="3428">
          <cell r="D3428">
            <v>0</v>
          </cell>
          <cell r="E3428">
            <v>0</v>
          </cell>
          <cell r="F3428">
            <v>0</v>
          </cell>
          <cell r="G3428">
            <v>0</v>
          </cell>
        </row>
        <row r="3429">
          <cell r="D3429">
            <v>0</v>
          </cell>
          <cell r="E3429">
            <v>0</v>
          </cell>
          <cell r="F3429">
            <v>0</v>
          </cell>
          <cell r="G3429">
            <v>0</v>
          </cell>
        </row>
        <row r="3430">
          <cell r="D3430">
            <v>0</v>
          </cell>
          <cell r="E3430">
            <v>0</v>
          </cell>
          <cell r="F3430">
            <v>0</v>
          </cell>
          <cell r="G3430">
            <v>0</v>
          </cell>
        </row>
        <row r="3431">
          <cell r="D3431">
            <v>0</v>
          </cell>
          <cell r="E3431">
            <v>0</v>
          </cell>
          <cell r="F3431">
            <v>0</v>
          </cell>
          <cell r="G3431">
            <v>0</v>
          </cell>
        </row>
        <row r="3432">
          <cell r="D3432">
            <v>0</v>
          </cell>
          <cell r="E3432">
            <v>0</v>
          </cell>
          <cell r="F3432">
            <v>0</v>
          </cell>
          <cell r="G3432">
            <v>0</v>
          </cell>
        </row>
        <row r="3433">
          <cell r="D3433">
            <v>0</v>
          </cell>
          <cell r="E3433">
            <v>0</v>
          </cell>
          <cell r="F3433">
            <v>0</v>
          </cell>
          <cell r="G3433">
            <v>0</v>
          </cell>
        </row>
        <row r="3434">
          <cell r="D3434">
            <v>0</v>
          </cell>
          <cell r="E3434">
            <v>0</v>
          </cell>
          <cell r="F3434">
            <v>0</v>
          </cell>
          <cell r="G3434">
            <v>0</v>
          </cell>
        </row>
        <row r="3435">
          <cell r="D3435">
            <v>0</v>
          </cell>
          <cell r="E3435">
            <v>0</v>
          </cell>
          <cell r="F3435">
            <v>0</v>
          </cell>
          <cell r="G3435">
            <v>0</v>
          </cell>
        </row>
        <row r="3436">
          <cell r="D3436">
            <v>0</v>
          </cell>
          <cell r="E3436">
            <v>0</v>
          </cell>
          <cell r="F3436">
            <v>0</v>
          </cell>
          <cell r="G3436">
            <v>0</v>
          </cell>
        </row>
        <row r="3437">
          <cell r="D3437">
            <v>0</v>
          </cell>
          <cell r="E3437">
            <v>0</v>
          </cell>
          <cell r="F3437">
            <v>0</v>
          </cell>
          <cell r="G3437">
            <v>0</v>
          </cell>
        </row>
        <row r="3438">
          <cell r="D3438">
            <v>0</v>
          </cell>
          <cell r="E3438">
            <v>0</v>
          </cell>
          <cell r="F3438">
            <v>0</v>
          </cell>
          <cell r="G3438">
            <v>0</v>
          </cell>
        </row>
        <row r="3439">
          <cell r="D3439">
            <v>0</v>
          </cell>
          <cell r="E3439">
            <v>0</v>
          </cell>
          <cell r="F3439">
            <v>0</v>
          </cell>
          <cell r="G3439">
            <v>0</v>
          </cell>
        </row>
        <row r="3440">
          <cell r="D3440">
            <v>0</v>
          </cell>
          <cell r="E3440">
            <v>0</v>
          </cell>
          <cell r="F3440">
            <v>0</v>
          </cell>
          <cell r="G3440">
            <v>0</v>
          </cell>
        </row>
        <row r="3441">
          <cell r="D3441">
            <v>0</v>
          </cell>
          <cell r="E3441">
            <v>0</v>
          </cell>
          <cell r="F3441">
            <v>0</v>
          </cell>
          <cell r="G3441">
            <v>0</v>
          </cell>
        </row>
        <row r="3442">
          <cell r="D3442">
            <v>0</v>
          </cell>
          <cell r="E3442">
            <v>0</v>
          </cell>
          <cell r="F3442">
            <v>0</v>
          </cell>
          <cell r="G3442">
            <v>0</v>
          </cell>
        </row>
        <row r="3443">
          <cell r="D3443">
            <v>0</v>
          </cell>
          <cell r="E3443">
            <v>0</v>
          </cell>
          <cell r="F3443">
            <v>0</v>
          </cell>
          <cell r="G3443">
            <v>0</v>
          </cell>
        </row>
        <row r="3444">
          <cell r="D3444">
            <v>0</v>
          </cell>
          <cell r="E3444">
            <v>0</v>
          </cell>
          <cell r="F3444">
            <v>0</v>
          </cell>
          <cell r="G3444">
            <v>0</v>
          </cell>
        </row>
        <row r="3445">
          <cell r="D3445">
            <v>0</v>
          </cell>
          <cell r="E3445">
            <v>0</v>
          </cell>
          <cell r="F3445">
            <v>0</v>
          </cell>
          <cell r="G3445">
            <v>0</v>
          </cell>
        </row>
        <row r="3446">
          <cell r="D3446">
            <v>0</v>
          </cell>
          <cell r="E3446">
            <v>0</v>
          </cell>
          <cell r="F3446">
            <v>0</v>
          </cell>
          <cell r="G3446">
            <v>0</v>
          </cell>
        </row>
        <row r="3447">
          <cell r="D3447">
            <v>0</v>
          </cell>
          <cell r="E3447">
            <v>0</v>
          </cell>
          <cell r="F3447">
            <v>0</v>
          </cell>
          <cell r="G3447">
            <v>0</v>
          </cell>
        </row>
        <row r="3448">
          <cell r="D3448">
            <v>0</v>
          </cell>
          <cell r="E3448">
            <v>0</v>
          </cell>
          <cell r="F3448">
            <v>0</v>
          </cell>
          <cell r="G3448">
            <v>0</v>
          </cell>
        </row>
        <row r="3449">
          <cell r="D3449">
            <v>0</v>
          </cell>
          <cell r="E3449">
            <v>0</v>
          </cell>
          <cell r="F3449">
            <v>0</v>
          </cell>
          <cell r="G3449">
            <v>0</v>
          </cell>
        </row>
        <row r="3450">
          <cell r="D3450">
            <v>0</v>
          </cell>
          <cell r="E3450">
            <v>0</v>
          </cell>
          <cell r="F3450">
            <v>0</v>
          </cell>
          <cell r="G3450">
            <v>0</v>
          </cell>
        </row>
        <row r="3451">
          <cell r="D3451">
            <v>0</v>
          </cell>
          <cell r="E3451">
            <v>0</v>
          </cell>
          <cell r="F3451">
            <v>0</v>
          </cell>
          <cell r="G3451">
            <v>0</v>
          </cell>
        </row>
        <row r="3452">
          <cell r="D3452">
            <v>0</v>
          </cell>
          <cell r="E3452">
            <v>0</v>
          </cell>
          <cell r="F3452">
            <v>0</v>
          </cell>
          <cell r="G3452">
            <v>0</v>
          </cell>
        </row>
        <row r="3453">
          <cell r="D3453">
            <v>0</v>
          </cell>
          <cell r="E3453">
            <v>0</v>
          </cell>
          <cell r="F3453">
            <v>0</v>
          </cell>
          <cell r="G3453">
            <v>0</v>
          </cell>
        </row>
        <row r="3454">
          <cell r="D3454">
            <v>0</v>
          </cell>
          <cell r="E3454">
            <v>0</v>
          </cell>
          <cell r="F3454">
            <v>0</v>
          </cell>
          <cell r="G3454">
            <v>0</v>
          </cell>
        </row>
        <row r="3455">
          <cell r="D3455">
            <v>0</v>
          </cell>
          <cell r="E3455">
            <v>0</v>
          </cell>
          <cell r="F3455">
            <v>0</v>
          </cell>
          <cell r="G3455">
            <v>0</v>
          </cell>
        </row>
        <row r="3456">
          <cell r="D3456">
            <v>0</v>
          </cell>
          <cell r="E3456">
            <v>0</v>
          </cell>
          <cell r="F3456">
            <v>0</v>
          </cell>
          <cell r="G3456">
            <v>0</v>
          </cell>
        </row>
        <row r="3457">
          <cell r="D3457">
            <v>0</v>
          </cell>
          <cell r="E3457">
            <v>0</v>
          </cell>
          <cell r="F3457">
            <v>0</v>
          </cell>
          <cell r="G3457">
            <v>0</v>
          </cell>
        </row>
        <row r="3458">
          <cell r="D3458">
            <v>0</v>
          </cell>
          <cell r="E3458">
            <v>0</v>
          </cell>
          <cell r="F3458">
            <v>0</v>
          </cell>
          <cell r="G3458">
            <v>0</v>
          </cell>
        </row>
        <row r="3459">
          <cell r="D3459">
            <v>0</v>
          </cell>
          <cell r="E3459">
            <v>0</v>
          </cell>
          <cell r="F3459">
            <v>0</v>
          </cell>
          <cell r="G3459">
            <v>0</v>
          </cell>
        </row>
        <row r="3460">
          <cell r="D3460">
            <v>0</v>
          </cell>
          <cell r="E3460">
            <v>0</v>
          </cell>
          <cell r="F3460">
            <v>0</v>
          </cell>
          <cell r="G3460">
            <v>0</v>
          </cell>
        </row>
        <row r="3461">
          <cell r="D3461">
            <v>0</v>
          </cell>
          <cell r="E3461">
            <v>0</v>
          </cell>
          <cell r="F3461">
            <v>0</v>
          </cell>
          <cell r="G3461">
            <v>0</v>
          </cell>
        </row>
        <row r="3462">
          <cell r="D3462">
            <v>0</v>
          </cell>
          <cell r="E3462">
            <v>0</v>
          </cell>
          <cell r="F3462">
            <v>0</v>
          </cell>
          <cell r="G3462">
            <v>0</v>
          </cell>
        </row>
        <row r="3463">
          <cell r="D3463">
            <v>0</v>
          </cell>
          <cell r="E3463">
            <v>0</v>
          </cell>
          <cell r="F3463">
            <v>0</v>
          </cell>
          <cell r="G3463">
            <v>0</v>
          </cell>
        </row>
        <row r="3464">
          <cell r="D3464">
            <v>0</v>
          </cell>
          <cell r="E3464">
            <v>0</v>
          </cell>
          <cell r="F3464">
            <v>0</v>
          </cell>
          <cell r="G3464">
            <v>0</v>
          </cell>
        </row>
        <row r="3465">
          <cell r="D3465">
            <v>0</v>
          </cell>
          <cell r="E3465">
            <v>0</v>
          </cell>
          <cell r="F3465">
            <v>0</v>
          </cell>
          <cell r="G3465">
            <v>0</v>
          </cell>
        </row>
        <row r="3466">
          <cell r="D3466">
            <v>0</v>
          </cell>
          <cell r="E3466">
            <v>0</v>
          </cell>
          <cell r="F3466">
            <v>0</v>
          </cell>
          <cell r="G3466">
            <v>0</v>
          </cell>
        </row>
        <row r="3467">
          <cell r="D3467">
            <v>0</v>
          </cell>
          <cell r="E3467">
            <v>0</v>
          </cell>
          <cell r="F3467">
            <v>0</v>
          </cell>
          <cell r="G3467">
            <v>0</v>
          </cell>
        </row>
        <row r="3468">
          <cell r="D3468">
            <v>0</v>
          </cell>
          <cell r="E3468">
            <v>0</v>
          </cell>
          <cell r="F3468">
            <v>0</v>
          </cell>
          <cell r="G3468">
            <v>0</v>
          </cell>
        </row>
        <row r="3469">
          <cell r="D3469">
            <v>0</v>
          </cell>
          <cell r="E3469">
            <v>0</v>
          </cell>
          <cell r="F3469">
            <v>0</v>
          </cell>
          <cell r="G3469">
            <v>0</v>
          </cell>
        </row>
        <row r="3470">
          <cell r="D3470">
            <v>0</v>
          </cell>
          <cell r="E3470">
            <v>0</v>
          </cell>
          <cell r="F3470">
            <v>0</v>
          </cell>
          <cell r="G3470">
            <v>0</v>
          </cell>
        </row>
        <row r="3471">
          <cell r="D3471">
            <v>0</v>
          </cell>
          <cell r="E3471">
            <v>0</v>
          </cell>
          <cell r="F3471">
            <v>0</v>
          </cell>
          <cell r="G3471">
            <v>0</v>
          </cell>
        </row>
        <row r="3472">
          <cell r="D3472">
            <v>0</v>
          </cell>
          <cell r="E3472">
            <v>0</v>
          </cell>
          <cell r="F3472">
            <v>0</v>
          </cell>
          <cell r="G3472">
            <v>0</v>
          </cell>
        </row>
        <row r="3473">
          <cell r="D3473">
            <v>0</v>
          </cell>
          <cell r="E3473">
            <v>0</v>
          </cell>
          <cell r="F3473">
            <v>0</v>
          </cell>
          <cell r="G3473">
            <v>0</v>
          </cell>
        </row>
        <row r="3474">
          <cell r="D3474">
            <v>0</v>
          </cell>
          <cell r="E3474">
            <v>0</v>
          </cell>
          <cell r="F3474">
            <v>0</v>
          </cell>
          <cell r="G3474">
            <v>0</v>
          </cell>
        </row>
        <row r="3475">
          <cell r="D3475">
            <v>0</v>
          </cell>
          <cell r="E3475">
            <v>0</v>
          </cell>
          <cell r="F3475">
            <v>0</v>
          </cell>
          <cell r="G3475">
            <v>0</v>
          </cell>
        </row>
        <row r="3476">
          <cell r="D3476">
            <v>0</v>
          </cell>
          <cell r="E3476">
            <v>0</v>
          </cell>
          <cell r="F3476">
            <v>0</v>
          </cell>
          <cell r="G3476">
            <v>0</v>
          </cell>
        </row>
        <row r="3477">
          <cell r="D3477">
            <v>0</v>
          </cell>
          <cell r="E3477">
            <v>0</v>
          </cell>
          <cell r="F3477">
            <v>0</v>
          </cell>
          <cell r="G3477">
            <v>0</v>
          </cell>
        </row>
        <row r="3478">
          <cell r="D3478">
            <v>0</v>
          </cell>
          <cell r="E3478">
            <v>0</v>
          </cell>
          <cell r="F3478">
            <v>0</v>
          </cell>
          <cell r="G3478">
            <v>0</v>
          </cell>
        </row>
        <row r="3479">
          <cell r="D3479">
            <v>0</v>
          </cell>
          <cell r="E3479">
            <v>0</v>
          </cell>
          <cell r="F3479">
            <v>0</v>
          </cell>
          <cell r="G3479">
            <v>0</v>
          </cell>
        </row>
        <row r="3480">
          <cell r="D3480">
            <v>0</v>
          </cell>
          <cell r="E3480">
            <v>0</v>
          </cell>
          <cell r="F3480">
            <v>0</v>
          </cell>
          <cell r="G3480">
            <v>0</v>
          </cell>
        </row>
        <row r="3481">
          <cell r="D3481">
            <v>0</v>
          </cell>
          <cell r="E3481">
            <v>0</v>
          </cell>
          <cell r="F3481">
            <v>0</v>
          </cell>
          <cell r="G3481">
            <v>0</v>
          </cell>
        </row>
        <row r="3482">
          <cell r="D3482">
            <v>0</v>
          </cell>
          <cell r="E3482">
            <v>0</v>
          </cell>
          <cell r="F3482">
            <v>0</v>
          </cell>
          <cell r="G3482">
            <v>0</v>
          </cell>
        </row>
        <row r="3483">
          <cell r="D3483">
            <v>0</v>
          </cell>
          <cell r="E3483">
            <v>0</v>
          </cell>
          <cell r="F3483">
            <v>0</v>
          </cell>
          <cell r="G3483">
            <v>0</v>
          </cell>
        </row>
        <row r="3484">
          <cell r="D3484">
            <v>0</v>
          </cell>
          <cell r="E3484">
            <v>0</v>
          </cell>
          <cell r="F3484">
            <v>0</v>
          </cell>
          <cell r="G3484">
            <v>0</v>
          </cell>
        </row>
        <row r="3485">
          <cell r="D3485">
            <v>0</v>
          </cell>
          <cell r="E3485">
            <v>0</v>
          </cell>
          <cell r="F3485">
            <v>0</v>
          </cell>
          <cell r="G3485">
            <v>0</v>
          </cell>
        </row>
        <row r="3486">
          <cell r="D3486">
            <v>0</v>
          </cell>
          <cell r="E3486">
            <v>0</v>
          </cell>
          <cell r="F3486">
            <v>0</v>
          </cell>
          <cell r="G3486">
            <v>0</v>
          </cell>
        </row>
        <row r="3487">
          <cell r="D3487">
            <v>0</v>
          </cell>
          <cell r="E3487">
            <v>0</v>
          </cell>
          <cell r="F3487">
            <v>0</v>
          </cell>
          <cell r="G3487">
            <v>0</v>
          </cell>
        </row>
        <row r="3488">
          <cell r="D3488">
            <v>0</v>
          </cell>
          <cell r="E3488">
            <v>0</v>
          </cell>
          <cell r="F3488">
            <v>0</v>
          </cell>
          <cell r="G3488">
            <v>0</v>
          </cell>
        </row>
        <row r="3489">
          <cell r="D3489">
            <v>0</v>
          </cell>
          <cell r="E3489">
            <v>0</v>
          </cell>
          <cell r="F3489">
            <v>0</v>
          </cell>
          <cell r="G3489">
            <v>0</v>
          </cell>
        </row>
        <row r="3490">
          <cell r="D3490">
            <v>0</v>
          </cell>
          <cell r="E3490">
            <v>0</v>
          </cell>
          <cell r="F3490">
            <v>0</v>
          </cell>
          <cell r="G3490">
            <v>0</v>
          </cell>
        </row>
        <row r="3491">
          <cell r="D3491">
            <v>0</v>
          </cell>
          <cell r="E3491">
            <v>0</v>
          </cell>
          <cell r="F3491">
            <v>0</v>
          </cell>
          <cell r="G3491">
            <v>0</v>
          </cell>
        </row>
        <row r="3492">
          <cell r="D3492">
            <v>0</v>
          </cell>
          <cell r="E3492">
            <v>0</v>
          </cell>
          <cell r="F3492">
            <v>0</v>
          </cell>
          <cell r="G3492">
            <v>0</v>
          </cell>
        </row>
        <row r="3493">
          <cell r="D3493">
            <v>0</v>
          </cell>
          <cell r="E3493">
            <v>0</v>
          </cell>
          <cell r="F3493">
            <v>0</v>
          </cell>
          <cell r="G3493">
            <v>0</v>
          </cell>
        </row>
        <row r="3494">
          <cell r="D3494">
            <v>0</v>
          </cell>
          <cell r="E3494">
            <v>0</v>
          </cell>
          <cell r="F3494">
            <v>0</v>
          </cell>
          <cell r="G3494">
            <v>0</v>
          </cell>
        </row>
        <row r="3495">
          <cell r="D3495">
            <v>0</v>
          </cell>
          <cell r="E3495">
            <v>0</v>
          </cell>
          <cell r="F3495">
            <v>0</v>
          </cell>
          <cell r="G3495">
            <v>0</v>
          </cell>
        </row>
        <row r="3496">
          <cell r="D3496">
            <v>0</v>
          </cell>
          <cell r="E3496">
            <v>0</v>
          </cell>
          <cell r="F3496">
            <v>0</v>
          </cell>
          <cell r="G3496">
            <v>0</v>
          </cell>
        </row>
        <row r="3497">
          <cell r="D3497">
            <v>0</v>
          </cell>
          <cell r="E3497">
            <v>0</v>
          </cell>
          <cell r="F3497">
            <v>0</v>
          </cell>
          <cell r="G3497">
            <v>0</v>
          </cell>
        </row>
        <row r="3498">
          <cell r="D3498">
            <v>0</v>
          </cell>
          <cell r="E3498">
            <v>0</v>
          </cell>
          <cell r="F3498">
            <v>0</v>
          </cell>
          <cell r="G3498">
            <v>0</v>
          </cell>
        </row>
        <row r="3499">
          <cell r="D3499">
            <v>0</v>
          </cell>
          <cell r="E3499">
            <v>0</v>
          </cell>
          <cell r="F3499">
            <v>0</v>
          </cell>
          <cell r="G3499">
            <v>0</v>
          </cell>
        </row>
        <row r="3500">
          <cell r="D3500">
            <v>0</v>
          </cell>
          <cell r="E3500">
            <v>0</v>
          </cell>
          <cell r="F3500">
            <v>0</v>
          </cell>
          <cell r="G3500">
            <v>0</v>
          </cell>
        </row>
        <row r="3501">
          <cell r="D3501">
            <v>0</v>
          </cell>
          <cell r="E3501">
            <v>0</v>
          </cell>
          <cell r="F3501">
            <v>0</v>
          </cell>
          <cell r="G3501">
            <v>0</v>
          </cell>
        </row>
        <row r="3502">
          <cell r="D3502">
            <v>0</v>
          </cell>
          <cell r="E3502">
            <v>0</v>
          </cell>
          <cell r="F3502">
            <v>0</v>
          </cell>
          <cell r="G3502">
            <v>0</v>
          </cell>
        </row>
        <row r="3503">
          <cell r="D3503">
            <v>0</v>
          </cell>
          <cell r="E3503">
            <v>0</v>
          </cell>
          <cell r="F3503">
            <v>0</v>
          </cell>
          <cell r="G3503">
            <v>0</v>
          </cell>
        </row>
        <row r="3504">
          <cell r="D3504">
            <v>0</v>
          </cell>
          <cell r="E3504">
            <v>0</v>
          </cell>
          <cell r="F3504">
            <v>0</v>
          </cell>
          <cell r="G3504">
            <v>0</v>
          </cell>
        </row>
        <row r="3505">
          <cell r="D3505">
            <v>0</v>
          </cell>
          <cell r="E3505">
            <v>0</v>
          </cell>
          <cell r="F3505">
            <v>0</v>
          </cell>
          <cell r="G3505">
            <v>0</v>
          </cell>
        </row>
        <row r="3506">
          <cell r="D3506">
            <v>0</v>
          </cell>
          <cell r="E3506">
            <v>0</v>
          </cell>
          <cell r="F3506">
            <v>0</v>
          </cell>
          <cell r="G3506">
            <v>0</v>
          </cell>
        </row>
        <row r="3507">
          <cell r="D3507">
            <v>0</v>
          </cell>
          <cell r="E3507">
            <v>0</v>
          </cell>
          <cell r="F3507">
            <v>0</v>
          </cell>
          <cell r="G3507">
            <v>0</v>
          </cell>
        </row>
        <row r="3508">
          <cell r="D3508">
            <v>0</v>
          </cell>
          <cell r="E3508">
            <v>0</v>
          </cell>
          <cell r="F3508">
            <v>0</v>
          </cell>
          <cell r="G3508">
            <v>0</v>
          </cell>
        </row>
        <row r="3509">
          <cell r="D3509">
            <v>0</v>
          </cell>
          <cell r="E3509">
            <v>0</v>
          </cell>
          <cell r="F3509">
            <v>0</v>
          </cell>
          <cell r="G3509">
            <v>0</v>
          </cell>
        </row>
        <row r="3510">
          <cell r="D3510">
            <v>0</v>
          </cell>
          <cell r="E3510">
            <v>0</v>
          </cell>
          <cell r="F3510">
            <v>0</v>
          </cell>
          <cell r="G3510">
            <v>0</v>
          </cell>
        </row>
        <row r="3511">
          <cell r="D3511">
            <v>0</v>
          </cell>
          <cell r="E3511">
            <v>0</v>
          </cell>
          <cell r="F3511">
            <v>0</v>
          </cell>
          <cell r="G3511">
            <v>0</v>
          </cell>
        </row>
        <row r="3512">
          <cell r="D3512">
            <v>0</v>
          </cell>
          <cell r="E3512">
            <v>0</v>
          </cell>
          <cell r="F3512">
            <v>0</v>
          </cell>
          <cell r="G3512">
            <v>0</v>
          </cell>
        </row>
        <row r="3513">
          <cell r="D3513">
            <v>0</v>
          </cell>
          <cell r="E3513">
            <v>0</v>
          </cell>
          <cell r="F3513">
            <v>0</v>
          </cell>
          <cell r="G3513">
            <v>0</v>
          </cell>
        </row>
        <row r="3514">
          <cell r="D3514">
            <v>0</v>
          </cell>
          <cell r="E3514">
            <v>0</v>
          </cell>
          <cell r="F3514">
            <v>0</v>
          </cell>
          <cell r="G3514">
            <v>0</v>
          </cell>
        </row>
        <row r="3515">
          <cell r="D3515">
            <v>0</v>
          </cell>
          <cell r="E3515">
            <v>0</v>
          </cell>
          <cell r="F3515">
            <v>0</v>
          </cell>
          <cell r="G3515">
            <v>0</v>
          </cell>
        </row>
        <row r="3516">
          <cell r="D3516">
            <v>0</v>
          </cell>
          <cell r="E3516">
            <v>0</v>
          </cell>
          <cell r="F3516">
            <v>0</v>
          </cell>
          <cell r="G3516">
            <v>0</v>
          </cell>
        </row>
        <row r="3517">
          <cell r="D3517">
            <v>0</v>
          </cell>
          <cell r="E3517">
            <v>0</v>
          </cell>
          <cell r="F3517">
            <v>0</v>
          </cell>
          <cell r="G3517">
            <v>0</v>
          </cell>
        </row>
        <row r="3518">
          <cell r="D3518">
            <v>0</v>
          </cell>
          <cell r="E3518">
            <v>0</v>
          </cell>
          <cell r="F3518">
            <v>0</v>
          </cell>
          <cell r="G3518">
            <v>0</v>
          </cell>
        </row>
        <row r="3519">
          <cell r="D3519">
            <v>0</v>
          </cell>
          <cell r="E3519">
            <v>0</v>
          </cell>
          <cell r="F3519">
            <v>0</v>
          </cell>
          <cell r="G3519">
            <v>0</v>
          </cell>
        </row>
        <row r="3520">
          <cell r="D3520">
            <v>0</v>
          </cell>
          <cell r="E3520">
            <v>0</v>
          </cell>
          <cell r="F3520">
            <v>0</v>
          </cell>
          <cell r="G3520">
            <v>0</v>
          </cell>
        </row>
        <row r="3521">
          <cell r="D3521">
            <v>0</v>
          </cell>
          <cell r="E3521">
            <v>0</v>
          </cell>
          <cell r="F3521">
            <v>0</v>
          </cell>
          <cell r="G3521">
            <v>0</v>
          </cell>
        </row>
        <row r="3522">
          <cell r="D3522">
            <v>0</v>
          </cell>
          <cell r="E3522">
            <v>0</v>
          </cell>
          <cell r="F3522">
            <v>0</v>
          </cell>
          <cell r="G3522">
            <v>0</v>
          </cell>
        </row>
        <row r="3523">
          <cell r="D3523">
            <v>0</v>
          </cell>
          <cell r="E3523">
            <v>0</v>
          </cell>
          <cell r="F3523">
            <v>0</v>
          </cell>
          <cell r="G3523">
            <v>0</v>
          </cell>
        </row>
        <row r="3524">
          <cell r="D3524">
            <v>0</v>
          </cell>
          <cell r="E3524">
            <v>0</v>
          </cell>
          <cell r="F3524">
            <v>0</v>
          </cell>
          <cell r="G3524">
            <v>0</v>
          </cell>
        </row>
        <row r="3525">
          <cell r="D3525">
            <v>0</v>
          </cell>
          <cell r="E3525">
            <v>0</v>
          </cell>
          <cell r="F3525">
            <v>0</v>
          </cell>
          <cell r="G3525">
            <v>0</v>
          </cell>
        </row>
        <row r="3526">
          <cell r="D3526">
            <v>0</v>
          </cell>
          <cell r="E3526">
            <v>0</v>
          </cell>
          <cell r="F3526">
            <v>0</v>
          </cell>
          <cell r="G3526">
            <v>0</v>
          </cell>
        </row>
        <row r="3527">
          <cell r="D3527">
            <v>0</v>
          </cell>
          <cell r="E3527">
            <v>0</v>
          </cell>
          <cell r="F3527">
            <v>0</v>
          </cell>
          <cell r="G3527">
            <v>0</v>
          </cell>
        </row>
        <row r="3528">
          <cell r="D3528">
            <v>0</v>
          </cell>
          <cell r="E3528">
            <v>0</v>
          </cell>
          <cell r="F3528">
            <v>0</v>
          </cell>
          <cell r="G3528">
            <v>0</v>
          </cell>
        </row>
        <row r="3529">
          <cell r="D3529">
            <v>0</v>
          </cell>
          <cell r="E3529">
            <v>0</v>
          </cell>
          <cell r="F3529">
            <v>0</v>
          </cell>
          <cell r="G3529">
            <v>0</v>
          </cell>
        </row>
        <row r="3530">
          <cell r="D3530">
            <v>0</v>
          </cell>
          <cell r="E3530">
            <v>0</v>
          </cell>
          <cell r="F3530">
            <v>0</v>
          </cell>
          <cell r="G3530">
            <v>0</v>
          </cell>
        </row>
        <row r="3531">
          <cell r="D3531">
            <v>0</v>
          </cell>
          <cell r="E3531">
            <v>0</v>
          </cell>
          <cell r="F3531">
            <v>0</v>
          </cell>
          <cell r="G3531">
            <v>0</v>
          </cell>
        </row>
        <row r="3532">
          <cell r="D3532">
            <v>0</v>
          </cell>
          <cell r="E3532">
            <v>0</v>
          </cell>
          <cell r="F3532">
            <v>0</v>
          </cell>
          <cell r="G3532">
            <v>0</v>
          </cell>
        </row>
        <row r="3533">
          <cell r="D3533">
            <v>0</v>
          </cell>
          <cell r="E3533">
            <v>0</v>
          </cell>
          <cell r="F3533">
            <v>0</v>
          </cell>
          <cell r="G3533">
            <v>0</v>
          </cell>
        </row>
        <row r="3534">
          <cell r="D3534">
            <v>0</v>
          </cell>
          <cell r="E3534">
            <v>0</v>
          </cell>
          <cell r="F3534">
            <v>0</v>
          </cell>
          <cell r="G3534">
            <v>0</v>
          </cell>
        </row>
        <row r="3535">
          <cell r="D3535">
            <v>0</v>
          </cell>
          <cell r="E3535">
            <v>0</v>
          </cell>
          <cell r="F3535">
            <v>0</v>
          </cell>
          <cell r="G3535">
            <v>0</v>
          </cell>
        </row>
        <row r="3536">
          <cell r="D3536">
            <v>0</v>
          </cell>
          <cell r="E3536">
            <v>0</v>
          </cell>
          <cell r="F3536">
            <v>0</v>
          </cell>
          <cell r="G3536">
            <v>0</v>
          </cell>
        </row>
        <row r="3537">
          <cell r="D3537">
            <v>0</v>
          </cell>
          <cell r="E3537">
            <v>0</v>
          </cell>
          <cell r="F3537">
            <v>0</v>
          </cell>
          <cell r="G3537">
            <v>0</v>
          </cell>
        </row>
        <row r="3538">
          <cell r="D3538">
            <v>0</v>
          </cell>
          <cell r="E3538">
            <v>0</v>
          </cell>
          <cell r="F3538">
            <v>0</v>
          </cell>
          <cell r="G3538">
            <v>0</v>
          </cell>
        </row>
        <row r="3539">
          <cell r="D3539">
            <v>0</v>
          </cell>
          <cell r="E3539">
            <v>0</v>
          </cell>
          <cell r="F3539">
            <v>0</v>
          </cell>
          <cell r="G3539">
            <v>0</v>
          </cell>
        </row>
        <row r="3540">
          <cell r="D3540">
            <v>0</v>
          </cell>
          <cell r="E3540">
            <v>0</v>
          </cell>
          <cell r="F3540">
            <v>0</v>
          </cell>
          <cell r="G3540">
            <v>0</v>
          </cell>
        </row>
        <row r="3541">
          <cell r="D3541">
            <v>0</v>
          </cell>
          <cell r="E3541">
            <v>0</v>
          </cell>
          <cell r="F3541">
            <v>0</v>
          </cell>
          <cell r="G3541">
            <v>0</v>
          </cell>
        </row>
        <row r="3542">
          <cell r="D3542">
            <v>0</v>
          </cell>
          <cell r="E3542">
            <v>0</v>
          </cell>
          <cell r="F3542">
            <v>0</v>
          </cell>
          <cell r="G3542">
            <v>0</v>
          </cell>
        </row>
        <row r="3543">
          <cell r="D3543">
            <v>0</v>
          </cell>
          <cell r="E3543">
            <v>0</v>
          </cell>
          <cell r="F3543">
            <v>0</v>
          </cell>
          <cell r="G3543">
            <v>0</v>
          </cell>
        </row>
        <row r="3544">
          <cell r="D3544">
            <v>0</v>
          </cell>
          <cell r="E3544">
            <v>0</v>
          </cell>
          <cell r="F3544">
            <v>0</v>
          </cell>
          <cell r="G3544">
            <v>0</v>
          </cell>
        </row>
        <row r="3545">
          <cell r="D3545">
            <v>0</v>
          </cell>
          <cell r="E3545">
            <v>0</v>
          </cell>
          <cell r="F3545">
            <v>0</v>
          </cell>
          <cell r="G3545">
            <v>0</v>
          </cell>
        </row>
        <row r="3546">
          <cell r="D3546">
            <v>0</v>
          </cell>
          <cell r="E3546">
            <v>0</v>
          </cell>
          <cell r="F3546">
            <v>0</v>
          </cell>
          <cell r="G3546">
            <v>0</v>
          </cell>
        </row>
        <row r="3547">
          <cell r="D3547">
            <v>0</v>
          </cell>
          <cell r="E3547">
            <v>0</v>
          </cell>
          <cell r="F3547">
            <v>0</v>
          </cell>
          <cell r="G3547">
            <v>0</v>
          </cell>
        </row>
        <row r="3548">
          <cell r="D3548">
            <v>0</v>
          </cell>
          <cell r="E3548">
            <v>0</v>
          </cell>
          <cell r="F3548">
            <v>0</v>
          </cell>
          <cell r="G3548">
            <v>0</v>
          </cell>
        </row>
        <row r="3549">
          <cell r="D3549">
            <v>0</v>
          </cell>
          <cell r="E3549">
            <v>0</v>
          </cell>
          <cell r="F3549">
            <v>0</v>
          </cell>
          <cell r="G3549">
            <v>0</v>
          </cell>
        </row>
        <row r="3550">
          <cell r="D3550">
            <v>0</v>
          </cell>
          <cell r="E3550">
            <v>0</v>
          </cell>
          <cell r="F3550">
            <v>0</v>
          </cell>
          <cell r="G3550">
            <v>0</v>
          </cell>
        </row>
        <row r="3551">
          <cell r="D3551">
            <v>0</v>
          </cell>
          <cell r="E3551">
            <v>0</v>
          </cell>
          <cell r="F3551">
            <v>0</v>
          </cell>
          <cell r="G3551">
            <v>0</v>
          </cell>
        </row>
        <row r="3552">
          <cell r="D3552">
            <v>0</v>
          </cell>
          <cell r="E3552">
            <v>0</v>
          </cell>
          <cell r="F3552">
            <v>0</v>
          </cell>
          <cell r="G3552">
            <v>0</v>
          </cell>
        </row>
        <row r="3553">
          <cell r="D3553">
            <v>0</v>
          </cell>
          <cell r="E3553">
            <v>0</v>
          </cell>
          <cell r="F3553">
            <v>0</v>
          </cell>
          <cell r="G3553">
            <v>0</v>
          </cell>
        </row>
        <row r="3554">
          <cell r="D3554">
            <v>0</v>
          </cell>
          <cell r="E3554">
            <v>0</v>
          </cell>
          <cell r="F3554">
            <v>0</v>
          </cell>
          <cell r="G3554">
            <v>0</v>
          </cell>
        </row>
        <row r="3555">
          <cell r="D3555">
            <v>0</v>
          </cell>
          <cell r="E3555">
            <v>0</v>
          </cell>
          <cell r="F3555">
            <v>0</v>
          </cell>
          <cell r="G3555">
            <v>0</v>
          </cell>
        </row>
        <row r="3556">
          <cell r="D3556">
            <v>0</v>
          </cell>
          <cell r="E3556">
            <v>0</v>
          </cell>
          <cell r="F3556">
            <v>0</v>
          </cell>
          <cell r="G3556">
            <v>0</v>
          </cell>
        </row>
        <row r="3557">
          <cell r="D3557">
            <v>0</v>
          </cell>
          <cell r="E3557">
            <v>0</v>
          </cell>
          <cell r="F3557">
            <v>0</v>
          </cell>
          <cell r="G3557">
            <v>0</v>
          </cell>
        </row>
        <row r="3558">
          <cell r="D3558">
            <v>0</v>
          </cell>
          <cell r="E3558">
            <v>0</v>
          </cell>
          <cell r="F3558">
            <v>0</v>
          </cell>
          <cell r="G3558">
            <v>0</v>
          </cell>
        </row>
        <row r="3559">
          <cell r="D3559">
            <v>0</v>
          </cell>
          <cell r="E3559">
            <v>0</v>
          </cell>
          <cell r="F3559">
            <v>0</v>
          </cell>
          <cell r="G3559">
            <v>0</v>
          </cell>
        </row>
        <row r="3560">
          <cell r="D3560">
            <v>0</v>
          </cell>
          <cell r="E3560">
            <v>0</v>
          </cell>
          <cell r="F3560">
            <v>0</v>
          </cell>
          <cell r="G3560">
            <v>0</v>
          </cell>
        </row>
        <row r="3561">
          <cell r="D3561">
            <v>0</v>
          </cell>
          <cell r="E3561">
            <v>0</v>
          </cell>
          <cell r="F3561">
            <v>0</v>
          </cell>
          <cell r="G3561">
            <v>0</v>
          </cell>
        </row>
        <row r="3562">
          <cell r="D3562">
            <v>0</v>
          </cell>
          <cell r="E3562">
            <v>0</v>
          </cell>
          <cell r="F3562">
            <v>0</v>
          </cell>
          <cell r="G3562">
            <v>0</v>
          </cell>
        </row>
        <row r="3563">
          <cell r="D3563">
            <v>0</v>
          </cell>
          <cell r="E3563">
            <v>0</v>
          </cell>
          <cell r="F3563">
            <v>0</v>
          </cell>
          <cell r="G3563">
            <v>0</v>
          </cell>
        </row>
        <row r="3564">
          <cell r="D3564">
            <v>0</v>
          </cell>
          <cell r="E3564">
            <v>0</v>
          </cell>
          <cell r="F3564">
            <v>0</v>
          </cell>
          <cell r="G3564">
            <v>0</v>
          </cell>
        </row>
        <row r="3565">
          <cell r="D3565">
            <v>0</v>
          </cell>
          <cell r="E3565">
            <v>0</v>
          </cell>
          <cell r="F3565">
            <v>0</v>
          </cell>
          <cell r="G3565">
            <v>0</v>
          </cell>
        </row>
        <row r="3566">
          <cell r="D3566">
            <v>0</v>
          </cell>
          <cell r="E3566">
            <v>0</v>
          </cell>
          <cell r="F3566">
            <v>0</v>
          </cell>
          <cell r="G3566">
            <v>0</v>
          </cell>
        </row>
        <row r="3567">
          <cell r="D3567">
            <v>0</v>
          </cell>
          <cell r="E3567">
            <v>0</v>
          </cell>
          <cell r="F3567">
            <v>0</v>
          </cell>
          <cell r="G3567">
            <v>0</v>
          </cell>
        </row>
        <row r="3568">
          <cell r="D3568">
            <v>0</v>
          </cell>
          <cell r="E3568">
            <v>0</v>
          </cell>
          <cell r="F3568">
            <v>0</v>
          </cell>
          <cell r="G3568">
            <v>0</v>
          </cell>
        </row>
        <row r="3569">
          <cell r="D3569">
            <v>0</v>
          </cell>
          <cell r="E3569">
            <v>0</v>
          </cell>
          <cell r="F3569">
            <v>0</v>
          </cell>
          <cell r="G3569">
            <v>0</v>
          </cell>
        </row>
        <row r="3570">
          <cell r="D3570">
            <v>0</v>
          </cell>
          <cell r="E3570">
            <v>0</v>
          </cell>
          <cell r="F3570">
            <v>0</v>
          </cell>
          <cell r="G3570">
            <v>0</v>
          </cell>
        </row>
        <row r="3571">
          <cell r="D3571">
            <v>0</v>
          </cell>
          <cell r="E3571">
            <v>0</v>
          </cell>
          <cell r="F3571">
            <v>0</v>
          </cell>
          <cell r="G3571">
            <v>0</v>
          </cell>
        </row>
        <row r="3572">
          <cell r="D3572">
            <v>0</v>
          </cell>
          <cell r="E3572">
            <v>0</v>
          </cell>
          <cell r="F3572">
            <v>0</v>
          </cell>
          <cell r="G3572">
            <v>0</v>
          </cell>
        </row>
        <row r="3573">
          <cell r="D3573">
            <v>0</v>
          </cell>
          <cell r="E3573">
            <v>0</v>
          </cell>
          <cell r="F3573">
            <v>0</v>
          </cell>
          <cell r="G3573">
            <v>0</v>
          </cell>
        </row>
        <row r="3574">
          <cell r="D3574">
            <v>0</v>
          </cell>
          <cell r="E3574">
            <v>0</v>
          </cell>
          <cell r="F3574">
            <v>0</v>
          </cell>
          <cell r="G3574">
            <v>0</v>
          </cell>
        </row>
        <row r="3575">
          <cell r="D3575">
            <v>0</v>
          </cell>
          <cell r="E3575">
            <v>0</v>
          </cell>
          <cell r="F3575">
            <v>0</v>
          </cell>
          <cell r="G3575">
            <v>0</v>
          </cell>
        </row>
        <row r="3576">
          <cell r="D3576">
            <v>0</v>
          </cell>
          <cell r="E3576">
            <v>0</v>
          </cell>
          <cell r="F3576">
            <v>0</v>
          </cell>
          <cell r="G3576">
            <v>0</v>
          </cell>
        </row>
        <row r="3577">
          <cell r="D3577">
            <v>0</v>
          </cell>
          <cell r="E3577">
            <v>0</v>
          </cell>
          <cell r="F3577">
            <v>0</v>
          </cell>
          <cell r="G3577">
            <v>0</v>
          </cell>
        </row>
        <row r="3578">
          <cell r="D3578">
            <v>0</v>
          </cell>
          <cell r="E3578">
            <v>0</v>
          </cell>
          <cell r="F3578">
            <v>0</v>
          </cell>
          <cell r="G3578">
            <v>0</v>
          </cell>
        </row>
        <row r="3579">
          <cell r="D3579">
            <v>0</v>
          </cell>
          <cell r="E3579">
            <v>0</v>
          </cell>
          <cell r="F3579">
            <v>0</v>
          </cell>
          <cell r="G3579">
            <v>0</v>
          </cell>
        </row>
        <row r="3580">
          <cell r="D3580">
            <v>0</v>
          </cell>
          <cell r="E3580">
            <v>0</v>
          </cell>
          <cell r="F3580">
            <v>0</v>
          </cell>
          <cell r="G3580">
            <v>0</v>
          </cell>
        </row>
        <row r="3581">
          <cell r="D3581">
            <v>0</v>
          </cell>
          <cell r="E3581">
            <v>0</v>
          </cell>
          <cell r="F3581">
            <v>0</v>
          </cell>
          <cell r="G3581">
            <v>0</v>
          </cell>
        </row>
        <row r="3582">
          <cell r="D3582">
            <v>0</v>
          </cell>
          <cell r="E3582">
            <v>0</v>
          </cell>
          <cell r="F3582">
            <v>0</v>
          </cell>
          <cell r="G3582">
            <v>0</v>
          </cell>
        </row>
        <row r="3583">
          <cell r="D3583">
            <v>0</v>
          </cell>
          <cell r="E3583">
            <v>0</v>
          </cell>
          <cell r="F3583">
            <v>0</v>
          </cell>
          <cell r="G3583">
            <v>0</v>
          </cell>
        </row>
        <row r="3584">
          <cell r="D3584">
            <v>0</v>
          </cell>
          <cell r="E3584">
            <v>0</v>
          </cell>
          <cell r="F3584">
            <v>0</v>
          </cell>
          <cell r="G3584">
            <v>0</v>
          </cell>
        </row>
        <row r="3585">
          <cell r="D3585">
            <v>0</v>
          </cell>
          <cell r="E3585">
            <v>0</v>
          </cell>
          <cell r="F3585">
            <v>0</v>
          </cell>
          <cell r="G3585">
            <v>0</v>
          </cell>
        </row>
        <row r="3586">
          <cell r="D3586">
            <v>0</v>
          </cell>
          <cell r="E3586">
            <v>0</v>
          </cell>
          <cell r="F3586">
            <v>0</v>
          </cell>
          <cell r="G3586">
            <v>0</v>
          </cell>
        </row>
        <row r="3587">
          <cell r="D3587">
            <v>0</v>
          </cell>
          <cell r="E3587">
            <v>0</v>
          </cell>
          <cell r="F3587">
            <v>0</v>
          </cell>
          <cell r="G3587">
            <v>0</v>
          </cell>
        </row>
        <row r="3588">
          <cell r="D3588">
            <v>0</v>
          </cell>
          <cell r="E3588">
            <v>0</v>
          </cell>
          <cell r="F3588">
            <v>0</v>
          </cell>
          <cell r="G3588">
            <v>0</v>
          </cell>
        </row>
        <row r="3589">
          <cell r="D3589">
            <v>0</v>
          </cell>
          <cell r="E3589">
            <v>0</v>
          </cell>
          <cell r="F3589">
            <v>0</v>
          </cell>
          <cell r="G3589">
            <v>0</v>
          </cell>
        </row>
        <row r="3590">
          <cell r="D3590">
            <v>0</v>
          </cell>
          <cell r="E3590">
            <v>0</v>
          </cell>
          <cell r="F3590">
            <v>0</v>
          </cell>
          <cell r="G3590">
            <v>0</v>
          </cell>
        </row>
        <row r="3591">
          <cell r="D3591">
            <v>0</v>
          </cell>
          <cell r="E3591">
            <v>0</v>
          </cell>
          <cell r="F3591">
            <v>0</v>
          </cell>
          <cell r="G3591">
            <v>0</v>
          </cell>
        </row>
        <row r="3592">
          <cell r="D3592">
            <v>0</v>
          </cell>
          <cell r="E3592">
            <v>0</v>
          </cell>
          <cell r="F3592">
            <v>0</v>
          </cell>
          <cell r="G3592">
            <v>0</v>
          </cell>
        </row>
        <row r="3593">
          <cell r="D3593">
            <v>0</v>
          </cell>
          <cell r="E3593">
            <v>0</v>
          </cell>
          <cell r="F3593">
            <v>0</v>
          </cell>
          <cell r="G3593">
            <v>0</v>
          </cell>
        </row>
        <row r="3594">
          <cell r="D3594">
            <v>0</v>
          </cell>
          <cell r="E3594">
            <v>0</v>
          </cell>
          <cell r="F3594">
            <v>0</v>
          </cell>
          <cell r="G3594">
            <v>0</v>
          </cell>
        </row>
        <row r="3595">
          <cell r="D3595">
            <v>0</v>
          </cell>
          <cell r="E3595">
            <v>0</v>
          </cell>
          <cell r="F3595">
            <v>0</v>
          </cell>
          <cell r="G3595">
            <v>0</v>
          </cell>
        </row>
        <row r="3596">
          <cell r="D3596">
            <v>0</v>
          </cell>
          <cell r="E3596">
            <v>0</v>
          </cell>
          <cell r="F3596">
            <v>0</v>
          </cell>
          <cell r="G3596">
            <v>0</v>
          </cell>
        </row>
        <row r="3597">
          <cell r="D3597">
            <v>0</v>
          </cell>
          <cell r="E3597">
            <v>0</v>
          </cell>
          <cell r="F3597">
            <v>0</v>
          </cell>
          <cell r="G3597">
            <v>0</v>
          </cell>
        </row>
        <row r="3598">
          <cell r="D3598">
            <v>0</v>
          </cell>
          <cell r="E3598">
            <v>0</v>
          </cell>
          <cell r="F3598">
            <v>0</v>
          </cell>
          <cell r="G3598">
            <v>0</v>
          </cell>
        </row>
        <row r="3599">
          <cell r="D3599">
            <v>0</v>
          </cell>
          <cell r="E3599">
            <v>0</v>
          </cell>
          <cell r="F3599">
            <v>0</v>
          </cell>
          <cell r="G3599">
            <v>0</v>
          </cell>
        </row>
        <row r="3600">
          <cell r="D3600">
            <v>0</v>
          </cell>
          <cell r="E3600">
            <v>0</v>
          </cell>
          <cell r="F3600">
            <v>0</v>
          </cell>
          <cell r="G3600">
            <v>0</v>
          </cell>
        </row>
        <row r="3601">
          <cell r="D3601">
            <v>0</v>
          </cell>
          <cell r="E3601">
            <v>0</v>
          </cell>
          <cell r="F3601">
            <v>0</v>
          </cell>
          <cell r="G3601">
            <v>0</v>
          </cell>
        </row>
        <row r="3602">
          <cell r="D3602">
            <v>0</v>
          </cell>
          <cell r="E3602">
            <v>0</v>
          </cell>
          <cell r="F3602">
            <v>0</v>
          </cell>
          <cell r="G3602">
            <v>0</v>
          </cell>
        </row>
        <row r="3603">
          <cell r="D3603">
            <v>0</v>
          </cell>
          <cell r="E3603">
            <v>0</v>
          </cell>
          <cell r="F3603">
            <v>0</v>
          </cell>
          <cell r="G3603">
            <v>0</v>
          </cell>
        </row>
        <row r="3604">
          <cell r="D3604">
            <v>0</v>
          </cell>
          <cell r="E3604">
            <v>0</v>
          </cell>
          <cell r="F3604">
            <v>0</v>
          </cell>
          <cell r="G3604">
            <v>0</v>
          </cell>
        </row>
        <row r="3605">
          <cell r="D3605">
            <v>0</v>
          </cell>
          <cell r="E3605">
            <v>0</v>
          </cell>
          <cell r="F3605">
            <v>0</v>
          </cell>
          <cell r="G3605">
            <v>0</v>
          </cell>
        </row>
        <row r="3606">
          <cell r="D3606">
            <v>0</v>
          </cell>
          <cell r="E3606">
            <v>0</v>
          </cell>
          <cell r="F3606">
            <v>0</v>
          </cell>
          <cell r="G3606">
            <v>0</v>
          </cell>
        </row>
        <row r="3607">
          <cell r="D3607">
            <v>0</v>
          </cell>
          <cell r="E3607">
            <v>0</v>
          </cell>
          <cell r="F3607">
            <v>0</v>
          </cell>
          <cell r="G3607">
            <v>0</v>
          </cell>
        </row>
        <row r="3608">
          <cell r="D3608">
            <v>0</v>
          </cell>
          <cell r="E3608">
            <v>0</v>
          </cell>
          <cell r="F3608">
            <v>0</v>
          </cell>
          <cell r="G3608">
            <v>0</v>
          </cell>
        </row>
        <row r="3609">
          <cell r="D3609">
            <v>0</v>
          </cell>
          <cell r="E3609">
            <v>0</v>
          </cell>
          <cell r="F3609">
            <v>0</v>
          </cell>
          <cell r="G3609">
            <v>0</v>
          </cell>
        </row>
        <row r="3610">
          <cell r="D3610">
            <v>0</v>
          </cell>
          <cell r="E3610">
            <v>0</v>
          </cell>
          <cell r="F3610">
            <v>0</v>
          </cell>
          <cell r="G3610">
            <v>0</v>
          </cell>
        </row>
        <row r="3611">
          <cell r="D3611">
            <v>0</v>
          </cell>
          <cell r="E3611">
            <v>0</v>
          </cell>
          <cell r="F3611">
            <v>0</v>
          </cell>
          <cell r="G3611">
            <v>0</v>
          </cell>
        </row>
        <row r="3612">
          <cell r="D3612">
            <v>0</v>
          </cell>
          <cell r="E3612">
            <v>0</v>
          </cell>
          <cell r="F3612">
            <v>0</v>
          </cell>
          <cell r="G3612">
            <v>0</v>
          </cell>
        </row>
        <row r="3613">
          <cell r="D3613">
            <v>0</v>
          </cell>
          <cell r="E3613">
            <v>0</v>
          </cell>
          <cell r="F3613">
            <v>0</v>
          </cell>
          <cell r="G3613">
            <v>0</v>
          </cell>
        </row>
        <row r="3614">
          <cell r="D3614">
            <v>0</v>
          </cell>
          <cell r="E3614">
            <v>0</v>
          </cell>
          <cell r="F3614">
            <v>0</v>
          </cell>
          <cell r="G3614">
            <v>0</v>
          </cell>
        </row>
        <row r="3615">
          <cell r="D3615">
            <v>0</v>
          </cell>
          <cell r="E3615">
            <v>0</v>
          </cell>
          <cell r="F3615">
            <v>0</v>
          </cell>
          <cell r="G3615">
            <v>0</v>
          </cell>
        </row>
        <row r="3616">
          <cell r="D3616">
            <v>0</v>
          </cell>
          <cell r="E3616">
            <v>0</v>
          </cell>
          <cell r="F3616">
            <v>0</v>
          </cell>
          <cell r="G3616">
            <v>0</v>
          </cell>
        </row>
        <row r="3617">
          <cell r="D3617">
            <v>0</v>
          </cell>
          <cell r="E3617">
            <v>0</v>
          </cell>
          <cell r="F3617">
            <v>0</v>
          </cell>
          <cell r="G3617">
            <v>0</v>
          </cell>
        </row>
        <row r="3618">
          <cell r="D3618">
            <v>0</v>
          </cell>
          <cell r="E3618">
            <v>0</v>
          </cell>
          <cell r="F3618">
            <v>0</v>
          </cell>
          <cell r="G3618">
            <v>0</v>
          </cell>
        </row>
        <row r="3619">
          <cell r="D3619">
            <v>0</v>
          </cell>
          <cell r="E3619">
            <v>0</v>
          </cell>
          <cell r="F3619">
            <v>0</v>
          </cell>
          <cell r="G3619">
            <v>0</v>
          </cell>
        </row>
        <row r="3620">
          <cell r="D3620">
            <v>0</v>
          </cell>
          <cell r="E3620">
            <v>0</v>
          </cell>
          <cell r="F3620">
            <v>0</v>
          </cell>
          <cell r="G3620">
            <v>0</v>
          </cell>
        </row>
        <row r="3621">
          <cell r="D3621">
            <v>0</v>
          </cell>
          <cell r="E3621">
            <v>0</v>
          </cell>
          <cell r="F3621">
            <v>0</v>
          </cell>
          <cell r="G3621">
            <v>0</v>
          </cell>
        </row>
        <row r="3622">
          <cell r="D3622">
            <v>0</v>
          </cell>
          <cell r="E3622">
            <v>0</v>
          </cell>
          <cell r="F3622">
            <v>0</v>
          </cell>
          <cell r="G3622">
            <v>0</v>
          </cell>
        </row>
        <row r="3623">
          <cell r="D3623">
            <v>0</v>
          </cell>
          <cell r="E3623">
            <v>0</v>
          </cell>
          <cell r="F3623">
            <v>0</v>
          </cell>
          <cell r="G3623">
            <v>0</v>
          </cell>
        </row>
        <row r="3624">
          <cell r="D3624">
            <v>0</v>
          </cell>
          <cell r="E3624">
            <v>0</v>
          </cell>
          <cell r="F3624">
            <v>0</v>
          </cell>
          <cell r="G3624">
            <v>0</v>
          </cell>
        </row>
        <row r="3625">
          <cell r="D3625">
            <v>0</v>
          </cell>
          <cell r="E3625">
            <v>0</v>
          </cell>
          <cell r="F3625">
            <v>0</v>
          </cell>
          <cell r="G3625">
            <v>0</v>
          </cell>
        </row>
        <row r="3626">
          <cell r="D3626">
            <v>0</v>
          </cell>
          <cell r="E3626">
            <v>0</v>
          </cell>
          <cell r="F3626">
            <v>0</v>
          </cell>
          <cell r="G3626">
            <v>0</v>
          </cell>
        </row>
        <row r="3627">
          <cell r="D3627">
            <v>0</v>
          </cell>
          <cell r="E3627">
            <v>0</v>
          </cell>
          <cell r="F3627">
            <v>0</v>
          </cell>
          <cell r="G3627">
            <v>0</v>
          </cell>
        </row>
        <row r="3628">
          <cell r="D3628">
            <v>0</v>
          </cell>
          <cell r="E3628">
            <v>0</v>
          </cell>
          <cell r="F3628">
            <v>0</v>
          </cell>
          <cell r="G3628">
            <v>0</v>
          </cell>
        </row>
        <row r="3629">
          <cell r="D3629">
            <v>0</v>
          </cell>
          <cell r="E3629">
            <v>0</v>
          </cell>
          <cell r="F3629">
            <v>0</v>
          </cell>
          <cell r="G3629">
            <v>0</v>
          </cell>
        </row>
        <row r="3630">
          <cell r="D3630">
            <v>0</v>
          </cell>
          <cell r="E3630">
            <v>0</v>
          </cell>
          <cell r="F3630">
            <v>0</v>
          </cell>
          <cell r="G3630">
            <v>0</v>
          </cell>
        </row>
        <row r="3631">
          <cell r="D3631">
            <v>0</v>
          </cell>
          <cell r="E3631">
            <v>0</v>
          </cell>
          <cell r="F3631">
            <v>0</v>
          </cell>
          <cell r="G3631">
            <v>0</v>
          </cell>
        </row>
        <row r="3632">
          <cell r="D3632">
            <v>0</v>
          </cell>
          <cell r="E3632">
            <v>0</v>
          </cell>
          <cell r="F3632">
            <v>0</v>
          </cell>
          <cell r="G3632">
            <v>0</v>
          </cell>
        </row>
        <row r="3633">
          <cell r="D3633">
            <v>0</v>
          </cell>
          <cell r="E3633">
            <v>0</v>
          </cell>
          <cell r="F3633">
            <v>0</v>
          </cell>
          <cell r="G3633">
            <v>0</v>
          </cell>
        </row>
        <row r="3634">
          <cell r="D3634">
            <v>0</v>
          </cell>
          <cell r="E3634">
            <v>0</v>
          </cell>
          <cell r="F3634">
            <v>0</v>
          </cell>
          <cell r="G3634">
            <v>0</v>
          </cell>
        </row>
        <row r="3635">
          <cell r="D3635">
            <v>0</v>
          </cell>
          <cell r="E3635">
            <v>0</v>
          </cell>
          <cell r="F3635">
            <v>0</v>
          </cell>
          <cell r="G3635">
            <v>0</v>
          </cell>
        </row>
        <row r="3636">
          <cell r="D3636">
            <v>0</v>
          </cell>
          <cell r="E3636">
            <v>0</v>
          </cell>
          <cell r="F3636">
            <v>0</v>
          </cell>
          <cell r="G3636">
            <v>0</v>
          </cell>
        </row>
        <row r="3637">
          <cell r="D3637">
            <v>0</v>
          </cell>
          <cell r="E3637">
            <v>0</v>
          </cell>
          <cell r="F3637">
            <v>0</v>
          </cell>
          <cell r="G3637">
            <v>0</v>
          </cell>
        </row>
        <row r="3638">
          <cell r="D3638">
            <v>0</v>
          </cell>
          <cell r="E3638">
            <v>0</v>
          </cell>
          <cell r="F3638">
            <v>0</v>
          </cell>
          <cell r="G3638">
            <v>0</v>
          </cell>
        </row>
        <row r="3639">
          <cell r="D3639">
            <v>0</v>
          </cell>
          <cell r="E3639">
            <v>0</v>
          </cell>
          <cell r="F3639">
            <v>0</v>
          </cell>
          <cell r="G3639">
            <v>0</v>
          </cell>
        </row>
        <row r="3640">
          <cell r="D3640">
            <v>0</v>
          </cell>
          <cell r="E3640">
            <v>0</v>
          </cell>
          <cell r="F3640">
            <v>0</v>
          </cell>
          <cell r="G3640">
            <v>0</v>
          </cell>
        </row>
        <row r="3641">
          <cell r="D3641">
            <v>0</v>
          </cell>
          <cell r="E3641">
            <v>0</v>
          </cell>
          <cell r="F3641">
            <v>0</v>
          </cell>
          <cell r="G3641">
            <v>0</v>
          </cell>
        </row>
        <row r="3642">
          <cell r="D3642">
            <v>0</v>
          </cell>
          <cell r="E3642">
            <v>0</v>
          </cell>
          <cell r="F3642">
            <v>0</v>
          </cell>
          <cell r="G3642">
            <v>0</v>
          </cell>
        </row>
        <row r="3643">
          <cell r="D3643">
            <v>0</v>
          </cell>
          <cell r="E3643">
            <v>0</v>
          </cell>
          <cell r="F3643">
            <v>0</v>
          </cell>
          <cell r="G3643">
            <v>0</v>
          </cell>
        </row>
        <row r="3644">
          <cell r="D3644">
            <v>0</v>
          </cell>
          <cell r="E3644">
            <v>0</v>
          </cell>
          <cell r="F3644">
            <v>0</v>
          </cell>
          <cell r="G3644">
            <v>0</v>
          </cell>
        </row>
        <row r="3645">
          <cell r="D3645">
            <v>0</v>
          </cell>
          <cell r="E3645">
            <v>0</v>
          </cell>
          <cell r="F3645">
            <v>0</v>
          </cell>
          <cell r="G3645">
            <v>0</v>
          </cell>
        </row>
        <row r="3646">
          <cell r="D3646">
            <v>0</v>
          </cell>
          <cell r="E3646">
            <v>0</v>
          </cell>
          <cell r="F3646">
            <v>0</v>
          </cell>
          <cell r="G3646">
            <v>0</v>
          </cell>
        </row>
        <row r="3647">
          <cell r="D3647">
            <v>0</v>
          </cell>
          <cell r="E3647">
            <v>0</v>
          </cell>
          <cell r="F3647">
            <v>0</v>
          </cell>
          <cell r="G3647">
            <v>0</v>
          </cell>
        </row>
        <row r="3648">
          <cell r="D3648">
            <v>0</v>
          </cell>
          <cell r="E3648">
            <v>0</v>
          </cell>
          <cell r="F3648">
            <v>0</v>
          </cell>
          <cell r="G3648">
            <v>0</v>
          </cell>
        </row>
        <row r="3649">
          <cell r="D3649">
            <v>0</v>
          </cell>
          <cell r="E3649">
            <v>0</v>
          </cell>
          <cell r="F3649">
            <v>0</v>
          </cell>
          <cell r="G3649">
            <v>0</v>
          </cell>
        </row>
        <row r="3650">
          <cell r="D3650">
            <v>0</v>
          </cell>
          <cell r="E3650">
            <v>0</v>
          </cell>
          <cell r="F3650">
            <v>0</v>
          </cell>
          <cell r="G3650">
            <v>0</v>
          </cell>
        </row>
        <row r="3651">
          <cell r="D3651">
            <v>0</v>
          </cell>
          <cell r="E3651">
            <v>0</v>
          </cell>
          <cell r="F3651">
            <v>0</v>
          </cell>
          <cell r="G3651">
            <v>0</v>
          </cell>
        </row>
        <row r="3652">
          <cell r="D3652">
            <v>0</v>
          </cell>
          <cell r="E3652">
            <v>0</v>
          </cell>
          <cell r="F3652">
            <v>0</v>
          </cell>
          <cell r="G3652">
            <v>0</v>
          </cell>
        </row>
        <row r="3653">
          <cell r="D3653">
            <v>0</v>
          </cell>
          <cell r="E3653">
            <v>0</v>
          </cell>
          <cell r="F3653">
            <v>0</v>
          </cell>
          <cell r="G3653">
            <v>0</v>
          </cell>
        </row>
        <row r="3654">
          <cell r="D3654">
            <v>0</v>
          </cell>
          <cell r="E3654">
            <v>0</v>
          </cell>
          <cell r="F3654">
            <v>0</v>
          </cell>
          <cell r="G3654">
            <v>0</v>
          </cell>
        </row>
        <row r="3655">
          <cell r="D3655">
            <v>0</v>
          </cell>
          <cell r="E3655">
            <v>0</v>
          </cell>
          <cell r="F3655">
            <v>0</v>
          </cell>
          <cell r="G3655">
            <v>0</v>
          </cell>
        </row>
        <row r="3656">
          <cell r="D3656">
            <v>0</v>
          </cell>
          <cell r="E3656">
            <v>0</v>
          </cell>
          <cell r="F3656">
            <v>0</v>
          </cell>
          <cell r="G3656">
            <v>0</v>
          </cell>
        </row>
        <row r="3657">
          <cell r="D3657">
            <v>0</v>
          </cell>
          <cell r="E3657">
            <v>0</v>
          </cell>
          <cell r="F3657">
            <v>0</v>
          </cell>
          <cell r="G3657">
            <v>0</v>
          </cell>
        </row>
        <row r="3658">
          <cell r="D3658">
            <v>0</v>
          </cell>
          <cell r="E3658">
            <v>0</v>
          </cell>
          <cell r="F3658">
            <v>0</v>
          </cell>
          <cell r="G3658">
            <v>0</v>
          </cell>
        </row>
        <row r="3659">
          <cell r="D3659">
            <v>0</v>
          </cell>
          <cell r="E3659">
            <v>0</v>
          </cell>
          <cell r="F3659">
            <v>0</v>
          </cell>
          <cell r="G3659">
            <v>0</v>
          </cell>
        </row>
        <row r="3660">
          <cell r="D3660">
            <v>0</v>
          </cell>
          <cell r="E3660">
            <v>0</v>
          </cell>
          <cell r="F3660">
            <v>0</v>
          </cell>
          <cell r="G3660">
            <v>0</v>
          </cell>
        </row>
        <row r="3661">
          <cell r="D3661">
            <v>0</v>
          </cell>
          <cell r="E3661">
            <v>0</v>
          </cell>
          <cell r="F3661">
            <v>0</v>
          </cell>
          <cell r="G3661">
            <v>0</v>
          </cell>
        </row>
        <row r="3662">
          <cell r="D3662">
            <v>0</v>
          </cell>
          <cell r="E3662">
            <v>0</v>
          </cell>
          <cell r="F3662">
            <v>0</v>
          </cell>
          <cell r="G3662">
            <v>0</v>
          </cell>
        </row>
        <row r="3663">
          <cell r="D3663">
            <v>0</v>
          </cell>
          <cell r="E3663">
            <v>0</v>
          </cell>
          <cell r="F3663">
            <v>0</v>
          </cell>
          <cell r="G3663">
            <v>0</v>
          </cell>
        </row>
        <row r="3664">
          <cell r="D3664">
            <v>0</v>
          </cell>
          <cell r="E3664">
            <v>0</v>
          </cell>
          <cell r="F3664">
            <v>0</v>
          </cell>
          <cell r="G3664">
            <v>0</v>
          </cell>
        </row>
        <row r="3665">
          <cell r="D3665">
            <v>0</v>
          </cell>
          <cell r="E3665">
            <v>0</v>
          </cell>
          <cell r="F3665">
            <v>0</v>
          </cell>
          <cell r="G3665">
            <v>0</v>
          </cell>
        </row>
        <row r="3666">
          <cell r="D3666">
            <v>0</v>
          </cell>
          <cell r="E3666">
            <v>0</v>
          </cell>
          <cell r="F3666">
            <v>0</v>
          </cell>
          <cell r="G3666">
            <v>0</v>
          </cell>
        </row>
        <row r="3667">
          <cell r="D3667">
            <v>0</v>
          </cell>
          <cell r="E3667">
            <v>0</v>
          </cell>
          <cell r="F3667">
            <v>0</v>
          </cell>
          <cell r="G3667">
            <v>0</v>
          </cell>
        </row>
        <row r="3668">
          <cell r="D3668">
            <v>0</v>
          </cell>
          <cell r="E3668">
            <v>0</v>
          </cell>
          <cell r="F3668">
            <v>0</v>
          </cell>
          <cell r="G3668">
            <v>0</v>
          </cell>
        </row>
        <row r="3669">
          <cell r="D3669">
            <v>0</v>
          </cell>
          <cell r="E3669">
            <v>0</v>
          </cell>
          <cell r="F3669">
            <v>0</v>
          </cell>
          <cell r="G3669">
            <v>0</v>
          </cell>
        </row>
        <row r="3670">
          <cell r="D3670">
            <v>0</v>
          </cell>
          <cell r="E3670">
            <v>0</v>
          </cell>
          <cell r="F3670">
            <v>0</v>
          </cell>
          <cell r="G3670">
            <v>0</v>
          </cell>
        </row>
        <row r="3671">
          <cell r="D3671">
            <v>0</v>
          </cell>
          <cell r="E3671">
            <v>0</v>
          </cell>
          <cell r="F3671">
            <v>0</v>
          </cell>
          <cell r="G3671">
            <v>0</v>
          </cell>
        </row>
        <row r="3672">
          <cell r="D3672">
            <v>0</v>
          </cell>
          <cell r="E3672">
            <v>0</v>
          </cell>
          <cell r="F3672">
            <v>0</v>
          </cell>
          <cell r="G3672">
            <v>0</v>
          </cell>
        </row>
        <row r="3673">
          <cell r="D3673">
            <v>0</v>
          </cell>
          <cell r="E3673">
            <v>0</v>
          </cell>
          <cell r="F3673">
            <v>0</v>
          </cell>
          <cell r="G3673">
            <v>0</v>
          </cell>
        </row>
        <row r="3674">
          <cell r="D3674">
            <v>0</v>
          </cell>
          <cell r="E3674">
            <v>0</v>
          </cell>
          <cell r="F3674">
            <v>0</v>
          </cell>
          <cell r="G3674">
            <v>0</v>
          </cell>
        </row>
        <row r="3675">
          <cell r="D3675">
            <v>0</v>
          </cell>
          <cell r="E3675">
            <v>0</v>
          </cell>
          <cell r="F3675">
            <v>0</v>
          </cell>
          <cell r="G3675">
            <v>0</v>
          </cell>
        </row>
        <row r="3676">
          <cell r="D3676">
            <v>0</v>
          </cell>
          <cell r="E3676">
            <v>0</v>
          </cell>
          <cell r="F3676">
            <v>0</v>
          </cell>
          <cell r="G3676">
            <v>0</v>
          </cell>
        </row>
        <row r="3677">
          <cell r="D3677">
            <v>0</v>
          </cell>
          <cell r="E3677">
            <v>0</v>
          </cell>
          <cell r="F3677">
            <v>0</v>
          </cell>
          <cell r="G3677">
            <v>0</v>
          </cell>
        </row>
        <row r="3678">
          <cell r="D3678">
            <v>0</v>
          </cell>
          <cell r="E3678">
            <v>0</v>
          </cell>
          <cell r="F3678">
            <v>0</v>
          </cell>
          <cell r="G3678">
            <v>0</v>
          </cell>
        </row>
        <row r="3679">
          <cell r="D3679">
            <v>0</v>
          </cell>
          <cell r="E3679">
            <v>0</v>
          </cell>
          <cell r="F3679">
            <v>0</v>
          </cell>
          <cell r="G3679">
            <v>0</v>
          </cell>
        </row>
        <row r="3680">
          <cell r="D3680">
            <v>0</v>
          </cell>
          <cell r="E3680">
            <v>0</v>
          </cell>
          <cell r="F3680">
            <v>0</v>
          </cell>
          <cell r="G3680">
            <v>0</v>
          </cell>
        </row>
        <row r="3681">
          <cell r="D3681">
            <v>0</v>
          </cell>
          <cell r="E3681">
            <v>0</v>
          </cell>
          <cell r="F3681">
            <v>0</v>
          </cell>
          <cell r="G3681">
            <v>0</v>
          </cell>
        </row>
        <row r="3682">
          <cell r="D3682">
            <v>0</v>
          </cell>
          <cell r="E3682">
            <v>0</v>
          </cell>
          <cell r="F3682">
            <v>0</v>
          </cell>
          <cell r="G3682">
            <v>0</v>
          </cell>
        </row>
        <row r="3683">
          <cell r="D3683">
            <v>0</v>
          </cell>
          <cell r="E3683">
            <v>0</v>
          </cell>
          <cell r="F3683">
            <v>0</v>
          </cell>
          <cell r="G3683">
            <v>0</v>
          </cell>
        </row>
        <row r="3684">
          <cell r="D3684">
            <v>0</v>
          </cell>
          <cell r="E3684">
            <v>0</v>
          </cell>
          <cell r="F3684">
            <v>0</v>
          </cell>
          <cell r="G3684">
            <v>0</v>
          </cell>
        </row>
        <row r="3685">
          <cell r="D3685">
            <v>0</v>
          </cell>
          <cell r="E3685">
            <v>0</v>
          </cell>
          <cell r="F3685">
            <v>0</v>
          </cell>
          <cell r="G3685">
            <v>0</v>
          </cell>
        </row>
        <row r="3686">
          <cell r="D3686">
            <v>0</v>
          </cell>
          <cell r="E3686">
            <v>0</v>
          </cell>
          <cell r="F3686">
            <v>0</v>
          </cell>
          <cell r="G3686">
            <v>0</v>
          </cell>
        </row>
        <row r="3687">
          <cell r="D3687">
            <v>0</v>
          </cell>
          <cell r="E3687">
            <v>0</v>
          </cell>
          <cell r="F3687">
            <v>0</v>
          </cell>
          <cell r="G3687">
            <v>0</v>
          </cell>
        </row>
        <row r="3688">
          <cell r="D3688">
            <v>0</v>
          </cell>
          <cell r="E3688">
            <v>0</v>
          </cell>
          <cell r="F3688">
            <v>0</v>
          </cell>
          <cell r="G3688">
            <v>0</v>
          </cell>
        </row>
        <row r="3689">
          <cell r="D3689">
            <v>0</v>
          </cell>
          <cell r="E3689">
            <v>0</v>
          </cell>
          <cell r="F3689">
            <v>0</v>
          </cell>
          <cell r="G3689">
            <v>0</v>
          </cell>
        </row>
        <row r="3690">
          <cell r="D3690">
            <v>0</v>
          </cell>
          <cell r="E3690">
            <v>0</v>
          </cell>
          <cell r="F3690">
            <v>0</v>
          </cell>
          <cell r="G3690">
            <v>0</v>
          </cell>
        </row>
        <row r="3691">
          <cell r="D3691">
            <v>0</v>
          </cell>
          <cell r="E3691">
            <v>0</v>
          </cell>
          <cell r="F3691">
            <v>0</v>
          </cell>
          <cell r="G3691">
            <v>0</v>
          </cell>
        </row>
        <row r="3692">
          <cell r="D3692">
            <v>0</v>
          </cell>
          <cell r="E3692">
            <v>0</v>
          </cell>
          <cell r="F3692">
            <v>0</v>
          </cell>
          <cell r="G3692">
            <v>0</v>
          </cell>
        </row>
        <row r="3693">
          <cell r="D3693">
            <v>0</v>
          </cell>
          <cell r="E3693">
            <v>0</v>
          </cell>
          <cell r="F3693">
            <v>0</v>
          </cell>
          <cell r="G3693">
            <v>0</v>
          </cell>
        </row>
        <row r="3694">
          <cell r="D3694">
            <v>0</v>
          </cell>
          <cell r="E3694">
            <v>0</v>
          </cell>
          <cell r="F3694">
            <v>0</v>
          </cell>
          <cell r="G3694">
            <v>0</v>
          </cell>
        </row>
        <row r="3695">
          <cell r="D3695">
            <v>0</v>
          </cell>
          <cell r="E3695">
            <v>0</v>
          </cell>
          <cell r="F3695">
            <v>0</v>
          </cell>
          <cell r="G3695">
            <v>0</v>
          </cell>
        </row>
        <row r="3696">
          <cell r="D3696">
            <v>0</v>
          </cell>
          <cell r="E3696">
            <v>0</v>
          </cell>
          <cell r="F3696">
            <v>0</v>
          </cell>
          <cell r="G3696">
            <v>0</v>
          </cell>
        </row>
        <row r="3697">
          <cell r="D3697">
            <v>0</v>
          </cell>
          <cell r="E3697">
            <v>0</v>
          </cell>
          <cell r="F3697">
            <v>0</v>
          </cell>
          <cell r="G3697">
            <v>0</v>
          </cell>
        </row>
        <row r="3698">
          <cell r="D3698">
            <v>0</v>
          </cell>
          <cell r="E3698">
            <v>0</v>
          </cell>
          <cell r="F3698">
            <v>0</v>
          </cell>
          <cell r="G3698">
            <v>0</v>
          </cell>
        </row>
        <row r="3699">
          <cell r="D3699">
            <v>0</v>
          </cell>
          <cell r="E3699">
            <v>0</v>
          </cell>
          <cell r="F3699">
            <v>0</v>
          </cell>
          <cell r="G3699">
            <v>0</v>
          </cell>
        </row>
        <row r="3700">
          <cell r="D3700">
            <v>0</v>
          </cell>
          <cell r="E3700">
            <v>0</v>
          </cell>
          <cell r="F3700">
            <v>0</v>
          </cell>
          <cell r="G3700">
            <v>0</v>
          </cell>
        </row>
        <row r="3701">
          <cell r="D3701">
            <v>0</v>
          </cell>
          <cell r="E3701">
            <v>0</v>
          </cell>
          <cell r="F3701">
            <v>0</v>
          </cell>
          <cell r="G3701">
            <v>0</v>
          </cell>
        </row>
        <row r="3702">
          <cell r="D3702">
            <v>0</v>
          </cell>
          <cell r="E3702">
            <v>0</v>
          </cell>
          <cell r="F3702">
            <v>0</v>
          </cell>
          <cell r="G3702">
            <v>0</v>
          </cell>
        </row>
        <row r="3703">
          <cell r="D3703">
            <v>0</v>
          </cell>
          <cell r="E3703">
            <v>0</v>
          </cell>
          <cell r="F3703">
            <v>0</v>
          </cell>
          <cell r="G3703">
            <v>0</v>
          </cell>
        </row>
        <row r="3704">
          <cell r="D3704">
            <v>0</v>
          </cell>
          <cell r="E3704">
            <v>0</v>
          </cell>
          <cell r="F3704">
            <v>0</v>
          </cell>
          <cell r="G3704">
            <v>0</v>
          </cell>
        </row>
        <row r="3705">
          <cell r="D3705">
            <v>0</v>
          </cell>
          <cell r="E3705">
            <v>0</v>
          </cell>
          <cell r="F3705">
            <v>0</v>
          </cell>
          <cell r="G3705">
            <v>0</v>
          </cell>
        </row>
        <row r="3706">
          <cell r="D3706">
            <v>0</v>
          </cell>
          <cell r="E3706">
            <v>0</v>
          </cell>
          <cell r="F3706">
            <v>0</v>
          </cell>
          <cell r="G3706">
            <v>0</v>
          </cell>
        </row>
        <row r="3707">
          <cell r="D3707">
            <v>0</v>
          </cell>
          <cell r="E3707">
            <v>0</v>
          </cell>
          <cell r="F3707">
            <v>0</v>
          </cell>
          <cell r="G3707">
            <v>0</v>
          </cell>
        </row>
        <row r="3708">
          <cell r="D3708">
            <v>0</v>
          </cell>
          <cell r="E3708">
            <v>0</v>
          </cell>
          <cell r="F3708">
            <v>0</v>
          </cell>
          <cell r="G3708">
            <v>0</v>
          </cell>
        </row>
        <row r="3709">
          <cell r="D3709">
            <v>0</v>
          </cell>
          <cell r="E3709">
            <v>0</v>
          </cell>
          <cell r="F3709">
            <v>0</v>
          </cell>
          <cell r="G3709">
            <v>0</v>
          </cell>
        </row>
        <row r="3710">
          <cell r="D3710">
            <v>0</v>
          </cell>
          <cell r="E3710">
            <v>0</v>
          </cell>
          <cell r="F3710">
            <v>0</v>
          </cell>
          <cell r="G3710">
            <v>0</v>
          </cell>
        </row>
        <row r="3711">
          <cell r="D3711">
            <v>0</v>
          </cell>
          <cell r="E3711">
            <v>0</v>
          </cell>
          <cell r="F3711">
            <v>0</v>
          </cell>
          <cell r="G3711">
            <v>0</v>
          </cell>
        </row>
        <row r="3712">
          <cell r="D3712">
            <v>0</v>
          </cell>
          <cell r="E3712">
            <v>0</v>
          </cell>
          <cell r="F3712">
            <v>0</v>
          </cell>
          <cell r="G3712">
            <v>0</v>
          </cell>
        </row>
        <row r="3713">
          <cell r="D3713">
            <v>0</v>
          </cell>
          <cell r="E3713">
            <v>0</v>
          </cell>
          <cell r="F3713">
            <v>0</v>
          </cell>
          <cell r="G3713">
            <v>0</v>
          </cell>
        </row>
        <row r="3714">
          <cell r="D3714">
            <v>0</v>
          </cell>
          <cell r="E3714">
            <v>0</v>
          </cell>
          <cell r="F3714">
            <v>0</v>
          </cell>
          <cell r="G3714">
            <v>0</v>
          </cell>
        </row>
        <row r="3715">
          <cell r="D3715">
            <v>0</v>
          </cell>
          <cell r="E3715">
            <v>0</v>
          </cell>
          <cell r="F3715">
            <v>0</v>
          </cell>
          <cell r="G3715">
            <v>0</v>
          </cell>
        </row>
        <row r="3716">
          <cell r="D3716">
            <v>0</v>
          </cell>
          <cell r="E3716">
            <v>0</v>
          </cell>
          <cell r="F3716">
            <v>0</v>
          </cell>
          <cell r="G3716">
            <v>0</v>
          </cell>
        </row>
        <row r="3717">
          <cell r="D3717">
            <v>0</v>
          </cell>
          <cell r="E3717">
            <v>0</v>
          </cell>
          <cell r="F3717">
            <v>0</v>
          </cell>
          <cell r="G3717">
            <v>0</v>
          </cell>
        </row>
        <row r="3718">
          <cell r="D3718">
            <v>0</v>
          </cell>
          <cell r="E3718">
            <v>0</v>
          </cell>
          <cell r="F3718">
            <v>0</v>
          </cell>
          <cell r="G3718">
            <v>0</v>
          </cell>
        </row>
        <row r="3719">
          <cell r="D3719">
            <v>0</v>
          </cell>
          <cell r="E3719">
            <v>0</v>
          </cell>
          <cell r="F3719">
            <v>0</v>
          </cell>
          <cell r="G3719">
            <v>0</v>
          </cell>
        </row>
        <row r="3720">
          <cell r="D3720">
            <v>0</v>
          </cell>
          <cell r="E3720">
            <v>0</v>
          </cell>
          <cell r="F3720">
            <v>0</v>
          </cell>
          <cell r="G3720">
            <v>0</v>
          </cell>
        </row>
        <row r="3721">
          <cell r="D3721">
            <v>0</v>
          </cell>
          <cell r="E3721">
            <v>0</v>
          </cell>
          <cell r="F3721">
            <v>0</v>
          </cell>
          <cell r="G3721">
            <v>0</v>
          </cell>
        </row>
        <row r="3722">
          <cell r="D3722">
            <v>0</v>
          </cell>
          <cell r="E3722">
            <v>0</v>
          </cell>
          <cell r="F3722">
            <v>0</v>
          </cell>
          <cell r="G3722">
            <v>0</v>
          </cell>
        </row>
        <row r="3723">
          <cell r="D3723">
            <v>0</v>
          </cell>
          <cell r="E3723">
            <v>0</v>
          </cell>
          <cell r="F3723">
            <v>0</v>
          </cell>
          <cell r="G3723">
            <v>0</v>
          </cell>
        </row>
        <row r="3724">
          <cell r="D3724">
            <v>0</v>
          </cell>
          <cell r="E3724">
            <v>0</v>
          </cell>
          <cell r="F3724">
            <v>0</v>
          </cell>
          <cell r="G3724">
            <v>0</v>
          </cell>
        </row>
        <row r="3725">
          <cell r="D3725">
            <v>0</v>
          </cell>
          <cell r="E3725">
            <v>0</v>
          </cell>
          <cell r="F3725">
            <v>0</v>
          </cell>
          <cell r="G3725">
            <v>0</v>
          </cell>
        </row>
        <row r="3726">
          <cell r="D3726">
            <v>0</v>
          </cell>
          <cell r="E3726">
            <v>0</v>
          </cell>
          <cell r="F3726">
            <v>0</v>
          </cell>
          <cell r="G3726">
            <v>0</v>
          </cell>
        </row>
        <row r="3727">
          <cell r="D3727">
            <v>0</v>
          </cell>
          <cell r="E3727">
            <v>0</v>
          </cell>
          <cell r="F3727">
            <v>0</v>
          </cell>
          <cell r="G3727">
            <v>0</v>
          </cell>
        </row>
        <row r="3728">
          <cell r="D3728">
            <v>0</v>
          </cell>
          <cell r="E3728">
            <v>0</v>
          </cell>
          <cell r="F3728">
            <v>0</v>
          </cell>
          <cell r="G3728">
            <v>0</v>
          </cell>
        </row>
        <row r="3729">
          <cell r="D3729">
            <v>0</v>
          </cell>
          <cell r="E3729">
            <v>0</v>
          </cell>
          <cell r="F3729">
            <v>0</v>
          </cell>
          <cell r="G3729">
            <v>0</v>
          </cell>
        </row>
        <row r="3730">
          <cell r="D3730">
            <v>0</v>
          </cell>
          <cell r="E3730">
            <v>0</v>
          </cell>
          <cell r="F3730">
            <v>0</v>
          </cell>
          <cell r="G3730">
            <v>0</v>
          </cell>
        </row>
        <row r="3731">
          <cell r="D3731">
            <v>0</v>
          </cell>
          <cell r="E3731">
            <v>0</v>
          </cell>
          <cell r="F3731">
            <v>0</v>
          </cell>
          <cell r="G3731">
            <v>0</v>
          </cell>
        </row>
        <row r="3732">
          <cell r="D3732">
            <v>0</v>
          </cell>
          <cell r="E3732">
            <v>0</v>
          </cell>
          <cell r="F3732">
            <v>0</v>
          </cell>
          <cell r="G3732">
            <v>0</v>
          </cell>
        </row>
        <row r="3733">
          <cell r="D3733">
            <v>0</v>
          </cell>
          <cell r="E3733">
            <v>0</v>
          </cell>
          <cell r="F3733">
            <v>0</v>
          </cell>
          <cell r="G3733">
            <v>0</v>
          </cell>
        </row>
        <row r="3734">
          <cell r="D3734">
            <v>0</v>
          </cell>
          <cell r="E3734">
            <v>0</v>
          </cell>
          <cell r="F3734">
            <v>0</v>
          </cell>
          <cell r="G3734">
            <v>0</v>
          </cell>
        </row>
        <row r="3735">
          <cell r="D3735">
            <v>0</v>
          </cell>
          <cell r="E3735">
            <v>0</v>
          </cell>
          <cell r="F3735">
            <v>0</v>
          </cell>
          <cell r="G3735">
            <v>0</v>
          </cell>
        </row>
        <row r="3736">
          <cell r="D3736">
            <v>0</v>
          </cell>
          <cell r="E3736">
            <v>0</v>
          </cell>
          <cell r="F3736">
            <v>0</v>
          </cell>
          <cell r="G3736">
            <v>0</v>
          </cell>
        </row>
        <row r="3737">
          <cell r="D3737">
            <v>0</v>
          </cell>
          <cell r="E3737">
            <v>0</v>
          </cell>
          <cell r="F3737">
            <v>0</v>
          </cell>
          <cell r="G3737">
            <v>0</v>
          </cell>
        </row>
        <row r="3738">
          <cell r="D3738">
            <v>0</v>
          </cell>
          <cell r="E3738">
            <v>0</v>
          </cell>
          <cell r="F3738">
            <v>0</v>
          </cell>
          <cell r="G3738">
            <v>0</v>
          </cell>
        </row>
        <row r="3739">
          <cell r="D3739">
            <v>0</v>
          </cell>
          <cell r="E3739">
            <v>0</v>
          </cell>
          <cell r="F3739">
            <v>0</v>
          </cell>
          <cell r="G3739">
            <v>0</v>
          </cell>
        </row>
        <row r="3740">
          <cell r="D3740">
            <v>0</v>
          </cell>
          <cell r="E3740">
            <v>0</v>
          </cell>
          <cell r="F3740">
            <v>0</v>
          </cell>
          <cell r="G3740">
            <v>0</v>
          </cell>
        </row>
        <row r="3741">
          <cell r="D3741">
            <v>0</v>
          </cell>
          <cell r="E3741">
            <v>0</v>
          </cell>
          <cell r="F3741">
            <v>0</v>
          </cell>
          <cell r="G3741">
            <v>0</v>
          </cell>
        </row>
        <row r="3742">
          <cell r="D3742">
            <v>0</v>
          </cell>
          <cell r="E3742">
            <v>0</v>
          </cell>
          <cell r="F3742">
            <v>0</v>
          </cell>
          <cell r="G3742">
            <v>0</v>
          </cell>
        </row>
        <row r="3743">
          <cell r="D3743">
            <v>0</v>
          </cell>
          <cell r="E3743">
            <v>0</v>
          </cell>
          <cell r="F3743">
            <v>0</v>
          </cell>
          <cell r="G3743">
            <v>0</v>
          </cell>
        </row>
        <row r="3744">
          <cell r="D3744">
            <v>0</v>
          </cell>
          <cell r="E3744">
            <v>0</v>
          </cell>
          <cell r="F3744">
            <v>0</v>
          </cell>
          <cell r="G3744">
            <v>0</v>
          </cell>
        </row>
        <row r="3745">
          <cell r="D3745">
            <v>0</v>
          </cell>
          <cell r="E3745">
            <v>0</v>
          </cell>
          <cell r="F3745">
            <v>0</v>
          </cell>
          <cell r="G3745">
            <v>0</v>
          </cell>
        </row>
        <row r="3746">
          <cell r="D3746">
            <v>0</v>
          </cell>
          <cell r="E3746">
            <v>0</v>
          </cell>
          <cell r="F3746">
            <v>0</v>
          </cell>
          <cell r="G3746">
            <v>0</v>
          </cell>
        </row>
        <row r="3747">
          <cell r="D3747">
            <v>0</v>
          </cell>
          <cell r="E3747">
            <v>0</v>
          </cell>
          <cell r="F3747">
            <v>0</v>
          </cell>
          <cell r="G3747">
            <v>0</v>
          </cell>
        </row>
        <row r="3748">
          <cell r="D3748">
            <v>0</v>
          </cell>
          <cell r="E3748">
            <v>0</v>
          </cell>
          <cell r="F3748">
            <v>0</v>
          </cell>
          <cell r="G3748">
            <v>0</v>
          </cell>
        </row>
        <row r="3749">
          <cell r="D3749">
            <v>0</v>
          </cell>
          <cell r="E3749">
            <v>0</v>
          </cell>
          <cell r="F3749">
            <v>0</v>
          </cell>
          <cell r="G3749">
            <v>0</v>
          </cell>
        </row>
        <row r="3750">
          <cell r="D3750">
            <v>0</v>
          </cell>
          <cell r="E3750">
            <v>0</v>
          </cell>
          <cell r="F3750">
            <v>0</v>
          </cell>
          <cell r="G3750">
            <v>0</v>
          </cell>
        </row>
        <row r="3751">
          <cell r="D3751">
            <v>0</v>
          </cell>
          <cell r="E3751">
            <v>0</v>
          </cell>
          <cell r="F3751">
            <v>0</v>
          </cell>
          <cell r="G3751">
            <v>0</v>
          </cell>
        </row>
        <row r="3752">
          <cell r="D3752">
            <v>0</v>
          </cell>
          <cell r="E3752">
            <v>0</v>
          </cell>
          <cell r="F3752">
            <v>0</v>
          </cell>
          <cell r="G3752">
            <v>0</v>
          </cell>
        </row>
        <row r="3753">
          <cell r="D3753">
            <v>0</v>
          </cell>
          <cell r="E3753">
            <v>0</v>
          </cell>
          <cell r="F3753">
            <v>0</v>
          </cell>
          <cell r="G3753">
            <v>0</v>
          </cell>
        </row>
        <row r="3754">
          <cell r="D3754">
            <v>0</v>
          </cell>
          <cell r="E3754">
            <v>0</v>
          </cell>
          <cell r="F3754">
            <v>0</v>
          </cell>
          <cell r="G3754">
            <v>0</v>
          </cell>
        </row>
        <row r="3755">
          <cell r="D3755">
            <v>0</v>
          </cell>
          <cell r="E3755">
            <v>0</v>
          </cell>
          <cell r="F3755">
            <v>0</v>
          </cell>
          <cell r="G3755">
            <v>0</v>
          </cell>
        </row>
        <row r="3756">
          <cell r="D3756">
            <v>0</v>
          </cell>
          <cell r="E3756">
            <v>0</v>
          </cell>
          <cell r="F3756">
            <v>0</v>
          </cell>
          <cell r="G3756">
            <v>0</v>
          </cell>
        </row>
        <row r="3757">
          <cell r="D3757">
            <v>0</v>
          </cell>
          <cell r="E3757">
            <v>0</v>
          </cell>
          <cell r="F3757">
            <v>0</v>
          </cell>
          <cell r="G3757">
            <v>0</v>
          </cell>
        </row>
        <row r="3758">
          <cell r="D3758">
            <v>0</v>
          </cell>
          <cell r="E3758">
            <v>0</v>
          </cell>
          <cell r="F3758">
            <v>0</v>
          </cell>
          <cell r="G3758">
            <v>0</v>
          </cell>
        </row>
        <row r="3759">
          <cell r="D3759">
            <v>0</v>
          </cell>
          <cell r="E3759">
            <v>0</v>
          </cell>
          <cell r="F3759">
            <v>0</v>
          </cell>
          <cell r="G3759">
            <v>0</v>
          </cell>
        </row>
        <row r="3760">
          <cell r="D3760">
            <v>0</v>
          </cell>
          <cell r="E3760">
            <v>0</v>
          </cell>
          <cell r="F3760">
            <v>0</v>
          </cell>
          <cell r="G3760">
            <v>0</v>
          </cell>
        </row>
        <row r="3761">
          <cell r="D3761">
            <v>0</v>
          </cell>
          <cell r="E3761">
            <v>0</v>
          </cell>
          <cell r="F3761">
            <v>0</v>
          </cell>
          <cell r="G3761">
            <v>0</v>
          </cell>
        </row>
        <row r="3762">
          <cell r="D3762">
            <v>0</v>
          </cell>
          <cell r="E3762">
            <v>0</v>
          </cell>
          <cell r="F3762">
            <v>0</v>
          </cell>
          <cell r="G3762">
            <v>0</v>
          </cell>
        </row>
        <row r="3763">
          <cell r="D3763">
            <v>0</v>
          </cell>
          <cell r="E3763">
            <v>0</v>
          </cell>
          <cell r="F3763">
            <v>0</v>
          </cell>
          <cell r="G3763">
            <v>0</v>
          </cell>
        </row>
        <row r="3764">
          <cell r="D3764">
            <v>0</v>
          </cell>
          <cell r="E3764">
            <v>0</v>
          </cell>
          <cell r="F3764">
            <v>0</v>
          </cell>
          <cell r="G3764">
            <v>0</v>
          </cell>
        </row>
        <row r="3765">
          <cell r="D3765">
            <v>0</v>
          </cell>
          <cell r="E3765">
            <v>0</v>
          </cell>
          <cell r="F3765">
            <v>0</v>
          </cell>
          <cell r="G3765">
            <v>0</v>
          </cell>
        </row>
        <row r="3766">
          <cell r="D3766">
            <v>0</v>
          </cell>
          <cell r="E3766">
            <v>0</v>
          </cell>
          <cell r="F3766">
            <v>0</v>
          </cell>
          <cell r="G3766">
            <v>0</v>
          </cell>
        </row>
        <row r="3767">
          <cell r="D3767">
            <v>0</v>
          </cell>
          <cell r="E3767">
            <v>0</v>
          </cell>
          <cell r="F3767">
            <v>0</v>
          </cell>
          <cell r="G3767">
            <v>0</v>
          </cell>
        </row>
        <row r="3768">
          <cell r="D3768">
            <v>0</v>
          </cell>
          <cell r="E3768">
            <v>0</v>
          </cell>
          <cell r="F3768">
            <v>0</v>
          </cell>
          <cell r="G3768">
            <v>0</v>
          </cell>
        </row>
        <row r="3769">
          <cell r="D3769">
            <v>0</v>
          </cell>
          <cell r="E3769">
            <v>0</v>
          </cell>
          <cell r="F3769">
            <v>0</v>
          </cell>
          <cell r="G3769">
            <v>0</v>
          </cell>
        </row>
        <row r="3770">
          <cell r="D3770">
            <v>0</v>
          </cell>
          <cell r="E3770">
            <v>0</v>
          </cell>
          <cell r="F3770">
            <v>0</v>
          </cell>
          <cell r="G3770">
            <v>0</v>
          </cell>
        </row>
        <row r="3771">
          <cell r="D3771">
            <v>0</v>
          </cell>
          <cell r="E3771">
            <v>0</v>
          </cell>
          <cell r="F3771">
            <v>0</v>
          </cell>
          <cell r="G3771">
            <v>0</v>
          </cell>
        </row>
        <row r="3772">
          <cell r="D3772">
            <v>0</v>
          </cell>
          <cell r="E3772">
            <v>0</v>
          </cell>
          <cell r="F3772">
            <v>0</v>
          </cell>
          <cell r="G3772">
            <v>0</v>
          </cell>
        </row>
        <row r="3773">
          <cell r="D3773">
            <v>0</v>
          </cell>
          <cell r="E3773">
            <v>0</v>
          </cell>
          <cell r="F3773">
            <v>0</v>
          </cell>
          <cell r="G3773">
            <v>0</v>
          </cell>
        </row>
        <row r="3774">
          <cell r="D3774">
            <v>0</v>
          </cell>
          <cell r="E3774">
            <v>0</v>
          </cell>
          <cell r="F3774">
            <v>0</v>
          </cell>
          <cell r="G3774">
            <v>0</v>
          </cell>
        </row>
        <row r="3775">
          <cell r="D3775">
            <v>0</v>
          </cell>
          <cell r="E3775">
            <v>0</v>
          </cell>
          <cell r="F3775">
            <v>0</v>
          </cell>
          <cell r="G3775">
            <v>0</v>
          </cell>
        </row>
        <row r="3776">
          <cell r="D3776">
            <v>0</v>
          </cell>
          <cell r="E3776">
            <v>0</v>
          </cell>
          <cell r="F3776">
            <v>0</v>
          </cell>
          <cell r="G3776">
            <v>0</v>
          </cell>
        </row>
        <row r="3777">
          <cell r="D3777">
            <v>0</v>
          </cell>
          <cell r="E3777">
            <v>0</v>
          </cell>
          <cell r="F3777">
            <v>0</v>
          </cell>
          <cell r="G3777">
            <v>0</v>
          </cell>
        </row>
        <row r="3778">
          <cell r="D3778">
            <v>0</v>
          </cell>
          <cell r="E3778">
            <v>0</v>
          </cell>
          <cell r="F3778">
            <v>0</v>
          </cell>
          <cell r="G3778">
            <v>0</v>
          </cell>
        </row>
        <row r="3779">
          <cell r="D3779">
            <v>0</v>
          </cell>
          <cell r="E3779">
            <v>0</v>
          </cell>
          <cell r="F3779">
            <v>0</v>
          </cell>
          <cell r="G3779">
            <v>0</v>
          </cell>
        </row>
        <row r="3780">
          <cell r="D3780">
            <v>0</v>
          </cell>
          <cell r="E3780">
            <v>0</v>
          </cell>
          <cell r="F3780">
            <v>0</v>
          </cell>
          <cell r="G3780">
            <v>0</v>
          </cell>
        </row>
        <row r="3781">
          <cell r="D3781">
            <v>0</v>
          </cell>
          <cell r="E3781">
            <v>0</v>
          </cell>
          <cell r="F3781">
            <v>0</v>
          </cell>
          <cell r="G3781">
            <v>0</v>
          </cell>
        </row>
        <row r="3782">
          <cell r="D3782">
            <v>0</v>
          </cell>
          <cell r="E3782">
            <v>0</v>
          </cell>
          <cell r="F3782">
            <v>0</v>
          </cell>
          <cell r="G3782">
            <v>0</v>
          </cell>
        </row>
        <row r="3783">
          <cell r="D3783">
            <v>0</v>
          </cell>
          <cell r="E3783">
            <v>0</v>
          </cell>
          <cell r="F3783">
            <v>0</v>
          </cell>
          <cell r="G3783">
            <v>0</v>
          </cell>
        </row>
        <row r="3784">
          <cell r="D3784">
            <v>0</v>
          </cell>
          <cell r="E3784">
            <v>0</v>
          </cell>
          <cell r="F3784">
            <v>0</v>
          </cell>
          <cell r="G3784">
            <v>0</v>
          </cell>
        </row>
        <row r="3785">
          <cell r="D3785">
            <v>0</v>
          </cell>
          <cell r="E3785">
            <v>0</v>
          </cell>
          <cell r="F3785">
            <v>0</v>
          </cell>
          <cell r="G3785">
            <v>0</v>
          </cell>
        </row>
        <row r="3786">
          <cell r="D3786">
            <v>0</v>
          </cell>
          <cell r="E3786">
            <v>0</v>
          </cell>
          <cell r="F3786">
            <v>0</v>
          </cell>
          <cell r="G3786">
            <v>0</v>
          </cell>
        </row>
        <row r="3787">
          <cell r="D3787">
            <v>0</v>
          </cell>
          <cell r="E3787">
            <v>0</v>
          </cell>
          <cell r="F3787">
            <v>0</v>
          </cell>
          <cell r="G3787">
            <v>0</v>
          </cell>
        </row>
        <row r="3788">
          <cell r="D3788">
            <v>0</v>
          </cell>
          <cell r="E3788">
            <v>0</v>
          </cell>
          <cell r="F3788">
            <v>0</v>
          </cell>
          <cell r="G3788">
            <v>0</v>
          </cell>
        </row>
        <row r="3789">
          <cell r="D3789">
            <v>0</v>
          </cell>
          <cell r="E3789">
            <v>0</v>
          </cell>
          <cell r="F3789">
            <v>0</v>
          </cell>
          <cell r="G3789">
            <v>0</v>
          </cell>
        </row>
        <row r="3790">
          <cell r="D3790">
            <v>0</v>
          </cell>
          <cell r="E3790">
            <v>0</v>
          </cell>
          <cell r="F3790">
            <v>0</v>
          </cell>
          <cell r="G3790">
            <v>0</v>
          </cell>
        </row>
        <row r="3791">
          <cell r="D3791">
            <v>0</v>
          </cell>
          <cell r="E3791">
            <v>0</v>
          </cell>
          <cell r="F3791">
            <v>0</v>
          </cell>
          <cell r="G3791">
            <v>0</v>
          </cell>
        </row>
        <row r="3792">
          <cell r="D3792">
            <v>0</v>
          </cell>
          <cell r="E3792">
            <v>0</v>
          </cell>
          <cell r="F3792">
            <v>0</v>
          </cell>
          <cell r="G3792">
            <v>0</v>
          </cell>
        </row>
        <row r="3793">
          <cell r="D3793">
            <v>0</v>
          </cell>
          <cell r="E3793">
            <v>0</v>
          </cell>
          <cell r="F3793">
            <v>0</v>
          </cell>
          <cell r="G3793">
            <v>0</v>
          </cell>
        </row>
        <row r="3794">
          <cell r="D3794">
            <v>0</v>
          </cell>
          <cell r="E3794">
            <v>0</v>
          </cell>
          <cell r="F3794">
            <v>0</v>
          </cell>
          <cell r="G3794">
            <v>0</v>
          </cell>
        </row>
        <row r="3795">
          <cell r="D3795">
            <v>0</v>
          </cell>
          <cell r="E3795">
            <v>0</v>
          </cell>
          <cell r="F3795">
            <v>0</v>
          </cell>
          <cell r="G3795">
            <v>0</v>
          </cell>
        </row>
        <row r="3796">
          <cell r="D3796">
            <v>0</v>
          </cell>
          <cell r="E3796">
            <v>0</v>
          </cell>
          <cell r="F3796">
            <v>0</v>
          </cell>
          <cell r="G3796">
            <v>0</v>
          </cell>
        </row>
        <row r="3797">
          <cell r="D3797">
            <v>0</v>
          </cell>
          <cell r="E3797">
            <v>0</v>
          </cell>
          <cell r="F3797">
            <v>0</v>
          </cell>
          <cell r="G3797">
            <v>0</v>
          </cell>
        </row>
        <row r="3798">
          <cell r="D3798">
            <v>0</v>
          </cell>
          <cell r="E3798">
            <v>0</v>
          </cell>
          <cell r="F3798">
            <v>0</v>
          </cell>
          <cell r="G3798">
            <v>0</v>
          </cell>
        </row>
        <row r="3799">
          <cell r="D3799">
            <v>0</v>
          </cell>
          <cell r="E3799">
            <v>0</v>
          </cell>
          <cell r="F3799">
            <v>0</v>
          </cell>
          <cell r="G3799">
            <v>0</v>
          </cell>
        </row>
        <row r="3800">
          <cell r="D3800">
            <v>0</v>
          </cell>
          <cell r="E3800">
            <v>0</v>
          </cell>
          <cell r="F3800">
            <v>0</v>
          </cell>
          <cell r="G3800">
            <v>0</v>
          </cell>
        </row>
        <row r="3801">
          <cell r="D3801">
            <v>0</v>
          </cell>
          <cell r="E3801">
            <v>0</v>
          </cell>
          <cell r="F3801">
            <v>0</v>
          </cell>
          <cell r="G3801">
            <v>0</v>
          </cell>
        </row>
        <row r="3802">
          <cell r="D3802">
            <v>0</v>
          </cell>
          <cell r="E3802">
            <v>0</v>
          </cell>
          <cell r="F3802">
            <v>0</v>
          </cell>
          <cell r="G3802">
            <v>0</v>
          </cell>
        </row>
        <row r="3803">
          <cell r="D3803">
            <v>0</v>
          </cell>
          <cell r="E3803">
            <v>0</v>
          </cell>
          <cell r="F3803">
            <v>0</v>
          </cell>
          <cell r="G3803">
            <v>0</v>
          </cell>
        </row>
        <row r="3804">
          <cell r="D3804">
            <v>0</v>
          </cell>
          <cell r="E3804">
            <v>0</v>
          </cell>
          <cell r="F3804">
            <v>0</v>
          </cell>
          <cell r="G3804">
            <v>0</v>
          </cell>
        </row>
        <row r="3805">
          <cell r="D3805">
            <v>0</v>
          </cell>
          <cell r="E3805">
            <v>0</v>
          </cell>
          <cell r="F3805">
            <v>0</v>
          </cell>
          <cell r="G3805">
            <v>0</v>
          </cell>
        </row>
        <row r="3806">
          <cell r="D3806">
            <v>0</v>
          </cell>
          <cell r="E3806">
            <v>0</v>
          </cell>
          <cell r="F3806">
            <v>0</v>
          </cell>
          <cell r="G3806">
            <v>0</v>
          </cell>
        </row>
        <row r="3807">
          <cell r="D3807">
            <v>0</v>
          </cell>
          <cell r="E3807">
            <v>0</v>
          </cell>
          <cell r="F3807">
            <v>0</v>
          </cell>
          <cell r="G3807">
            <v>0</v>
          </cell>
        </row>
        <row r="3808">
          <cell r="D3808">
            <v>0</v>
          </cell>
          <cell r="E3808">
            <v>0</v>
          </cell>
          <cell r="F3808">
            <v>0</v>
          </cell>
          <cell r="G3808">
            <v>0</v>
          </cell>
        </row>
        <row r="3809">
          <cell r="D3809">
            <v>0</v>
          </cell>
          <cell r="E3809">
            <v>0</v>
          </cell>
          <cell r="F3809">
            <v>0</v>
          </cell>
          <cell r="G3809">
            <v>0</v>
          </cell>
        </row>
        <row r="3810">
          <cell r="D3810">
            <v>0</v>
          </cell>
          <cell r="E3810">
            <v>0</v>
          </cell>
          <cell r="F3810">
            <v>0</v>
          </cell>
          <cell r="G3810">
            <v>0</v>
          </cell>
        </row>
        <row r="3811">
          <cell r="D3811">
            <v>0</v>
          </cell>
          <cell r="E3811">
            <v>0</v>
          </cell>
          <cell r="F3811">
            <v>0</v>
          </cell>
          <cell r="G3811">
            <v>0</v>
          </cell>
        </row>
        <row r="3812">
          <cell r="D3812">
            <v>0</v>
          </cell>
          <cell r="E3812">
            <v>0</v>
          </cell>
          <cell r="F3812">
            <v>0</v>
          </cell>
          <cell r="G3812">
            <v>0</v>
          </cell>
        </row>
        <row r="3813">
          <cell r="D3813">
            <v>0</v>
          </cell>
          <cell r="E3813">
            <v>0</v>
          </cell>
          <cell r="F3813">
            <v>0</v>
          </cell>
          <cell r="G3813">
            <v>0</v>
          </cell>
        </row>
        <row r="3814">
          <cell r="D3814">
            <v>0</v>
          </cell>
          <cell r="E3814">
            <v>0</v>
          </cell>
          <cell r="F3814">
            <v>0</v>
          </cell>
          <cell r="G3814">
            <v>0</v>
          </cell>
        </row>
        <row r="3815">
          <cell r="D3815">
            <v>0</v>
          </cell>
          <cell r="E3815">
            <v>0</v>
          </cell>
          <cell r="F3815">
            <v>0</v>
          </cell>
          <cell r="G3815">
            <v>0</v>
          </cell>
        </row>
        <row r="3816">
          <cell r="D3816">
            <v>0</v>
          </cell>
          <cell r="E3816">
            <v>0</v>
          </cell>
          <cell r="F3816">
            <v>0</v>
          </cell>
          <cell r="G3816">
            <v>0</v>
          </cell>
        </row>
        <row r="3817">
          <cell r="D3817">
            <v>0</v>
          </cell>
          <cell r="E3817">
            <v>0</v>
          </cell>
          <cell r="F3817">
            <v>0</v>
          </cell>
          <cell r="G3817">
            <v>0</v>
          </cell>
        </row>
        <row r="3818">
          <cell r="D3818">
            <v>0</v>
          </cell>
          <cell r="E3818">
            <v>0</v>
          </cell>
          <cell r="F3818">
            <v>0</v>
          </cell>
          <cell r="G3818">
            <v>0</v>
          </cell>
        </row>
        <row r="3819">
          <cell r="D3819">
            <v>0</v>
          </cell>
          <cell r="E3819">
            <v>0</v>
          </cell>
          <cell r="F3819">
            <v>0</v>
          </cell>
          <cell r="G3819">
            <v>0</v>
          </cell>
        </row>
        <row r="3820">
          <cell r="D3820">
            <v>0</v>
          </cell>
          <cell r="E3820">
            <v>0</v>
          </cell>
          <cell r="F3820">
            <v>0</v>
          </cell>
          <cell r="G3820">
            <v>0</v>
          </cell>
        </row>
        <row r="3821">
          <cell r="D3821">
            <v>0</v>
          </cell>
          <cell r="E3821">
            <v>0</v>
          </cell>
          <cell r="F3821">
            <v>0</v>
          </cell>
          <cell r="G3821">
            <v>0</v>
          </cell>
        </row>
        <row r="3822">
          <cell r="D3822">
            <v>0</v>
          </cell>
          <cell r="E3822">
            <v>0</v>
          </cell>
          <cell r="F3822">
            <v>0</v>
          </cell>
          <cell r="G3822">
            <v>0</v>
          </cell>
        </row>
        <row r="3823">
          <cell r="D3823">
            <v>0</v>
          </cell>
          <cell r="E3823">
            <v>0</v>
          </cell>
          <cell r="F3823">
            <v>0</v>
          </cell>
          <cell r="G3823">
            <v>0</v>
          </cell>
        </row>
        <row r="3824">
          <cell r="D3824">
            <v>0</v>
          </cell>
          <cell r="E3824">
            <v>0</v>
          </cell>
          <cell r="F3824">
            <v>0</v>
          </cell>
          <cell r="G3824">
            <v>0</v>
          </cell>
        </row>
        <row r="3825">
          <cell r="D3825">
            <v>0</v>
          </cell>
          <cell r="E3825">
            <v>0</v>
          </cell>
          <cell r="F3825">
            <v>0</v>
          </cell>
          <cell r="G3825">
            <v>0</v>
          </cell>
        </row>
        <row r="3826">
          <cell r="D3826">
            <v>0</v>
          </cell>
          <cell r="E3826">
            <v>0</v>
          </cell>
          <cell r="F3826">
            <v>0</v>
          </cell>
          <cell r="G3826">
            <v>0</v>
          </cell>
        </row>
        <row r="3827">
          <cell r="D3827">
            <v>0</v>
          </cell>
          <cell r="E3827">
            <v>0</v>
          </cell>
          <cell r="F3827">
            <v>0</v>
          </cell>
          <cell r="G3827">
            <v>0</v>
          </cell>
        </row>
        <row r="3828">
          <cell r="D3828">
            <v>0</v>
          </cell>
          <cell r="E3828">
            <v>0</v>
          </cell>
          <cell r="F3828">
            <v>0</v>
          </cell>
          <cell r="G3828">
            <v>0</v>
          </cell>
        </row>
        <row r="3829">
          <cell r="D3829">
            <v>0</v>
          </cell>
          <cell r="E3829">
            <v>0</v>
          </cell>
          <cell r="F3829">
            <v>0</v>
          </cell>
          <cell r="G3829">
            <v>0</v>
          </cell>
        </row>
        <row r="3830">
          <cell r="D3830">
            <v>0</v>
          </cell>
          <cell r="E3830">
            <v>0</v>
          </cell>
          <cell r="F3830">
            <v>0</v>
          </cell>
          <cell r="G3830">
            <v>0</v>
          </cell>
        </row>
        <row r="3831">
          <cell r="D3831">
            <v>0</v>
          </cell>
          <cell r="E3831">
            <v>0</v>
          </cell>
          <cell r="F3831">
            <v>0</v>
          </cell>
          <cell r="G3831">
            <v>0</v>
          </cell>
        </row>
        <row r="3832">
          <cell r="D3832">
            <v>0</v>
          </cell>
          <cell r="E3832">
            <v>0</v>
          </cell>
          <cell r="F3832">
            <v>0</v>
          </cell>
          <cell r="G3832">
            <v>0</v>
          </cell>
        </row>
        <row r="3833">
          <cell r="D3833">
            <v>0</v>
          </cell>
          <cell r="E3833">
            <v>0</v>
          </cell>
          <cell r="F3833">
            <v>0</v>
          </cell>
          <cell r="G3833">
            <v>0</v>
          </cell>
        </row>
        <row r="3834">
          <cell r="D3834">
            <v>0</v>
          </cell>
          <cell r="E3834">
            <v>0</v>
          </cell>
          <cell r="F3834">
            <v>0</v>
          </cell>
          <cell r="G3834">
            <v>0</v>
          </cell>
        </row>
        <row r="3835">
          <cell r="D3835">
            <v>0</v>
          </cell>
          <cell r="E3835">
            <v>0</v>
          </cell>
          <cell r="F3835">
            <v>0</v>
          </cell>
          <cell r="G3835">
            <v>0</v>
          </cell>
        </row>
        <row r="3836">
          <cell r="D3836">
            <v>0</v>
          </cell>
          <cell r="E3836">
            <v>0</v>
          </cell>
          <cell r="F3836">
            <v>0</v>
          </cell>
          <cell r="G3836">
            <v>0</v>
          </cell>
        </row>
        <row r="3837">
          <cell r="D3837">
            <v>0</v>
          </cell>
          <cell r="E3837">
            <v>0</v>
          </cell>
          <cell r="F3837">
            <v>0</v>
          </cell>
          <cell r="G3837">
            <v>0</v>
          </cell>
        </row>
        <row r="3838">
          <cell r="D3838">
            <v>0</v>
          </cell>
          <cell r="E3838">
            <v>0</v>
          </cell>
          <cell r="F3838">
            <v>0</v>
          </cell>
          <cell r="G3838">
            <v>0</v>
          </cell>
        </row>
        <row r="3839">
          <cell r="D3839">
            <v>0</v>
          </cell>
          <cell r="E3839">
            <v>0</v>
          </cell>
          <cell r="F3839">
            <v>0</v>
          </cell>
          <cell r="G3839">
            <v>0</v>
          </cell>
        </row>
        <row r="3840">
          <cell r="D3840">
            <v>0</v>
          </cell>
          <cell r="E3840">
            <v>0</v>
          </cell>
          <cell r="F3840">
            <v>0</v>
          </cell>
          <cell r="G3840">
            <v>0</v>
          </cell>
        </row>
        <row r="3841">
          <cell r="D3841">
            <v>0</v>
          </cell>
          <cell r="E3841">
            <v>0</v>
          </cell>
          <cell r="F3841">
            <v>0</v>
          </cell>
          <cell r="G3841">
            <v>0</v>
          </cell>
        </row>
        <row r="3842">
          <cell r="D3842">
            <v>0</v>
          </cell>
          <cell r="E3842">
            <v>0</v>
          </cell>
          <cell r="F3842">
            <v>0</v>
          </cell>
          <cell r="G3842">
            <v>0</v>
          </cell>
        </row>
        <row r="3843">
          <cell r="D3843">
            <v>0</v>
          </cell>
          <cell r="E3843">
            <v>0</v>
          </cell>
          <cell r="F3843">
            <v>0</v>
          </cell>
          <cell r="G3843">
            <v>0</v>
          </cell>
        </row>
        <row r="3844">
          <cell r="D3844">
            <v>0</v>
          </cell>
          <cell r="E3844">
            <v>0</v>
          </cell>
          <cell r="F3844">
            <v>0</v>
          </cell>
          <cell r="G3844">
            <v>0</v>
          </cell>
        </row>
        <row r="3845">
          <cell r="D3845">
            <v>0</v>
          </cell>
          <cell r="E3845">
            <v>0</v>
          </cell>
          <cell r="F3845">
            <v>0</v>
          </cell>
          <cell r="G3845">
            <v>0</v>
          </cell>
        </row>
        <row r="3846">
          <cell r="D3846">
            <v>0</v>
          </cell>
          <cell r="E3846">
            <v>0</v>
          </cell>
          <cell r="F3846">
            <v>0</v>
          </cell>
          <cell r="G3846">
            <v>0</v>
          </cell>
        </row>
        <row r="3847">
          <cell r="D3847">
            <v>0</v>
          </cell>
          <cell r="E3847">
            <v>0</v>
          </cell>
          <cell r="F3847">
            <v>0</v>
          </cell>
          <cell r="G3847">
            <v>0</v>
          </cell>
        </row>
        <row r="3848">
          <cell r="D3848">
            <v>0</v>
          </cell>
          <cell r="E3848">
            <v>0</v>
          </cell>
          <cell r="F3848">
            <v>0</v>
          </cell>
          <cell r="G3848">
            <v>0</v>
          </cell>
        </row>
        <row r="3849">
          <cell r="D3849">
            <v>0</v>
          </cell>
          <cell r="E3849">
            <v>0</v>
          </cell>
          <cell r="F3849">
            <v>0</v>
          </cell>
          <cell r="G3849">
            <v>0</v>
          </cell>
        </row>
        <row r="3850">
          <cell r="D3850">
            <v>0</v>
          </cell>
          <cell r="E3850">
            <v>0</v>
          </cell>
          <cell r="F3850">
            <v>0</v>
          </cell>
          <cell r="G3850">
            <v>0</v>
          </cell>
        </row>
        <row r="3851">
          <cell r="D3851">
            <v>0</v>
          </cell>
          <cell r="E3851">
            <v>0</v>
          </cell>
          <cell r="F3851">
            <v>0</v>
          </cell>
          <cell r="G3851">
            <v>0</v>
          </cell>
        </row>
        <row r="3852">
          <cell r="D3852">
            <v>0</v>
          </cell>
          <cell r="E3852">
            <v>0</v>
          </cell>
          <cell r="F3852">
            <v>0</v>
          </cell>
          <cell r="G3852">
            <v>0</v>
          </cell>
        </row>
        <row r="3853">
          <cell r="D3853">
            <v>0</v>
          </cell>
          <cell r="E3853">
            <v>0</v>
          </cell>
          <cell r="F3853">
            <v>0</v>
          </cell>
          <cell r="G3853">
            <v>0</v>
          </cell>
        </row>
        <row r="3854">
          <cell r="D3854">
            <v>0</v>
          </cell>
          <cell r="E3854">
            <v>0</v>
          </cell>
          <cell r="F3854">
            <v>0</v>
          </cell>
          <cell r="G3854">
            <v>0</v>
          </cell>
        </row>
        <row r="3855">
          <cell r="D3855">
            <v>0</v>
          </cell>
          <cell r="E3855">
            <v>0</v>
          </cell>
          <cell r="F3855">
            <v>0</v>
          </cell>
          <cell r="G3855">
            <v>0</v>
          </cell>
        </row>
        <row r="3856">
          <cell r="D3856">
            <v>0</v>
          </cell>
          <cell r="E3856">
            <v>0</v>
          </cell>
          <cell r="F3856">
            <v>0</v>
          </cell>
          <cell r="G3856">
            <v>0</v>
          </cell>
        </row>
        <row r="3857">
          <cell r="D3857">
            <v>0</v>
          </cell>
          <cell r="E3857">
            <v>0</v>
          </cell>
          <cell r="F3857">
            <v>0</v>
          </cell>
          <cell r="G3857">
            <v>0</v>
          </cell>
        </row>
        <row r="3858">
          <cell r="D3858">
            <v>0</v>
          </cell>
          <cell r="E3858">
            <v>0</v>
          </cell>
          <cell r="F3858">
            <v>0</v>
          </cell>
          <cell r="G3858">
            <v>0</v>
          </cell>
        </row>
        <row r="3859">
          <cell r="D3859">
            <v>0</v>
          </cell>
          <cell r="E3859">
            <v>0</v>
          </cell>
          <cell r="F3859">
            <v>0</v>
          </cell>
          <cell r="G3859">
            <v>0</v>
          </cell>
        </row>
        <row r="3860">
          <cell r="D3860">
            <v>0</v>
          </cell>
          <cell r="E3860">
            <v>0</v>
          </cell>
          <cell r="F3860">
            <v>0</v>
          </cell>
          <cell r="G3860">
            <v>0</v>
          </cell>
        </row>
        <row r="3861">
          <cell r="D3861">
            <v>0</v>
          </cell>
          <cell r="E3861">
            <v>0</v>
          </cell>
          <cell r="F3861">
            <v>0</v>
          </cell>
          <cell r="G3861">
            <v>0</v>
          </cell>
        </row>
        <row r="3862">
          <cell r="D3862">
            <v>0</v>
          </cell>
          <cell r="E3862">
            <v>0</v>
          </cell>
          <cell r="F3862">
            <v>0</v>
          </cell>
          <cell r="G3862">
            <v>0</v>
          </cell>
        </row>
        <row r="3863">
          <cell r="D3863">
            <v>0</v>
          </cell>
          <cell r="E3863">
            <v>0</v>
          </cell>
          <cell r="F3863">
            <v>0</v>
          </cell>
          <cell r="G3863">
            <v>0</v>
          </cell>
        </row>
        <row r="3864">
          <cell r="D3864">
            <v>0</v>
          </cell>
          <cell r="E3864">
            <v>0</v>
          </cell>
          <cell r="F3864">
            <v>0</v>
          </cell>
          <cell r="G3864">
            <v>0</v>
          </cell>
        </row>
        <row r="3865">
          <cell r="D3865">
            <v>0</v>
          </cell>
          <cell r="E3865">
            <v>0</v>
          </cell>
          <cell r="F3865">
            <v>0</v>
          </cell>
          <cell r="G3865">
            <v>0</v>
          </cell>
        </row>
        <row r="3866">
          <cell r="D3866">
            <v>0</v>
          </cell>
          <cell r="E3866">
            <v>0</v>
          </cell>
          <cell r="F3866">
            <v>0</v>
          </cell>
          <cell r="G3866">
            <v>0</v>
          </cell>
        </row>
        <row r="3867">
          <cell r="D3867">
            <v>0</v>
          </cell>
          <cell r="E3867">
            <v>0</v>
          </cell>
          <cell r="F3867">
            <v>0</v>
          </cell>
          <cell r="G3867">
            <v>0</v>
          </cell>
        </row>
        <row r="3868">
          <cell r="D3868">
            <v>0</v>
          </cell>
          <cell r="E3868">
            <v>0</v>
          </cell>
          <cell r="F3868">
            <v>0</v>
          </cell>
          <cell r="G3868">
            <v>0</v>
          </cell>
        </row>
        <row r="3869">
          <cell r="D3869">
            <v>0</v>
          </cell>
          <cell r="E3869">
            <v>0</v>
          </cell>
          <cell r="F3869">
            <v>0</v>
          </cell>
          <cell r="G3869">
            <v>0</v>
          </cell>
        </row>
        <row r="3870">
          <cell r="D3870">
            <v>0</v>
          </cell>
          <cell r="E3870">
            <v>0</v>
          </cell>
          <cell r="F3870">
            <v>0</v>
          </cell>
          <cell r="G3870">
            <v>0</v>
          </cell>
        </row>
        <row r="3871">
          <cell r="D3871">
            <v>0</v>
          </cell>
          <cell r="E3871">
            <v>0</v>
          </cell>
          <cell r="F3871">
            <v>0</v>
          </cell>
          <cell r="G3871">
            <v>0</v>
          </cell>
        </row>
        <row r="3872">
          <cell r="D3872">
            <v>0</v>
          </cell>
          <cell r="E3872">
            <v>0</v>
          </cell>
          <cell r="F3872">
            <v>0</v>
          </cell>
          <cell r="G3872">
            <v>0</v>
          </cell>
        </row>
        <row r="3873">
          <cell r="D3873">
            <v>0</v>
          </cell>
          <cell r="E3873">
            <v>0</v>
          </cell>
          <cell r="F3873">
            <v>0</v>
          </cell>
          <cell r="G3873">
            <v>0</v>
          </cell>
        </row>
        <row r="3874">
          <cell r="D3874">
            <v>0</v>
          </cell>
          <cell r="E3874">
            <v>0</v>
          </cell>
          <cell r="F3874">
            <v>0</v>
          </cell>
          <cell r="G3874">
            <v>0</v>
          </cell>
        </row>
        <row r="3875">
          <cell r="D3875">
            <v>0</v>
          </cell>
          <cell r="E3875">
            <v>0</v>
          </cell>
          <cell r="F3875">
            <v>0</v>
          </cell>
          <cell r="G3875">
            <v>0</v>
          </cell>
        </row>
        <row r="3876">
          <cell r="D3876">
            <v>0</v>
          </cell>
          <cell r="E3876">
            <v>0</v>
          </cell>
          <cell r="F3876">
            <v>0</v>
          </cell>
          <cell r="G3876">
            <v>0</v>
          </cell>
        </row>
        <row r="3877">
          <cell r="D3877">
            <v>0</v>
          </cell>
          <cell r="E3877">
            <v>0</v>
          </cell>
          <cell r="F3877">
            <v>0</v>
          </cell>
          <cell r="G3877">
            <v>0</v>
          </cell>
        </row>
        <row r="3878">
          <cell r="D3878">
            <v>0</v>
          </cell>
          <cell r="E3878">
            <v>0</v>
          </cell>
          <cell r="F3878">
            <v>0</v>
          </cell>
          <cell r="G3878">
            <v>0</v>
          </cell>
        </row>
        <row r="3879">
          <cell r="D3879">
            <v>0</v>
          </cell>
          <cell r="E3879">
            <v>0</v>
          </cell>
          <cell r="F3879">
            <v>0</v>
          </cell>
          <cell r="G3879">
            <v>0</v>
          </cell>
        </row>
        <row r="3880">
          <cell r="D3880">
            <v>0</v>
          </cell>
          <cell r="E3880">
            <v>0</v>
          </cell>
          <cell r="F3880">
            <v>0</v>
          </cell>
          <cell r="G3880">
            <v>0</v>
          </cell>
        </row>
        <row r="3881">
          <cell r="D3881">
            <v>0</v>
          </cell>
          <cell r="E3881">
            <v>0</v>
          </cell>
          <cell r="F3881">
            <v>0</v>
          </cell>
          <cell r="G3881">
            <v>0</v>
          </cell>
        </row>
        <row r="3882">
          <cell r="D3882">
            <v>0</v>
          </cell>
          <cell r="E3882">
            <v>0</v>
          </cell>
          <cell r="F3882">
            <v>0</v>
          </cell>
          <cell r="G3882">
            <v>0</v>
          </cell>
        </row>
        <row r="3883">
          <cell r="D3883">
            <v>0</v>
          </cell>
          <cell r="E3883">
            <v>0</v>
          </cell>
          <cell r="F3883">
            <v>0</v>
          </cell>
          <cell r="G3883">
            <v>0</v>
          </cell>
        </row>
        <row r="3884">
          <cell r="D3884">
            <v>0</v>
          </cell>
          <cell r="E3884">
            <v>0</v>
          </cell>
          <cell r="F3884">
            <v>0</v>
          </cell>
          <cell r="G3884">
            <v>0</v>
          </cell>
        </row>
        <row r="3885">
          <cell r="D3885">
            <v>0</v>
          </cell>
          <cell r="E3885">
            <v>0</v>
          </cell>
          <cell r="F3885">
            <v>0</v>
          </cell>
          <cell r="G3885">
            <v>0</v>
          </cell>
        </row>
        <row r="3886">
          <cell r="D3886">
            <v>0</v>
          </cell>
          <cell r="E3886">
            <v>0</v>
          </cell>
          <cell r="F3886">
            <v>0</v>
          </cell>
          <cell r="G3886">
            <v>0</v>
          </cell>
        </row>
        <row r="3887">
          <cell r="D3887">
            <v>0</v>
          </cell>
          <cell r="E3887">
            <v>0</v>
          </cell>
          <cell r="F3887">
            <v>0</v>
          </cell>
          <cell r="G3887">
            <v>0</v>
          </cell>
        </row>
        <row r="3888">
          <cell r="D3888">
            <v>0</v>
          </cell>
          <cell r="E3888">
            <v>0</v>
          </cell>
          <cell r="F3888">
            <v>0</v>
          </cell>
          <cell r="G3888">
            <v>0</v>
          </cell>
        </row>
        <row r="3889">
          <cell r="D3889">
            <v>0</v>
          </cell>
          <cell r="E3889">
            <v>0</v>
          </cell>
          <cell r="F3889">
            <v>0</v>
          </cell>
          <cell r="G3889">
            <v>0</v>
          </cell>
        </row>
        <row r="3890">
          <cell r="D3890">
            <v>0</v>
          </cell>
          <cell r="E3890">
            <v>0</v>
          </cell>
          <cell r="F3890">
            <v>0</v>
          </cell>
          <cell r="G3890">
            <v>0</v>
          </cell>
        </row>
        <row r="3891">
          <cell r="D3891">
            <v>0</v>
          </cell>
          <cell r="E3891">
            <v>0</v>
          </cell>
          <cell r="F3891">
            <v>0</v>
          </cell>
          <cell r="G3891">
            <v>0</v>
          </cell>
        </row>
        <row r="3892">
          <cell r="D3892">
            <v>0</v>
          </cell>
          <cell r="E3892">
            <v>0</v>
          </cell>
          <cell r="F3892">
            <v>0</v>
          </cell>
          <cell r="G3892">
            <v>0</v>
          </cell>
        </row>
        <row r="3893">
          <cell r="D3893">
            <v>0</v>
          </cell>
          <cell r="E3893">
            <v>0</v>
          </cell>
          <cell r="F3893">
            <v>0</v>
          </cell>
          <cell r="G3893">
            <v>0</v>
          </cell>
        </row>
        <row r="3894">
          <cell r="D3894">
            <v>0</v>
          </cell>
          <cell r="E3894">
            <v>0</v>
          </cell>
          <cell r="F3894">
            <v>0</v>
          </cell>
          <cell r="G3894">
            <v>0</v>
          </cell>
        </row>
        <row r="3895">
          <cell r="D3895">
            <v>0</v>
          </cell>
          <cell r="E3895">
            <v>0</v>
          </cell>
          <cell r="F3895">
            <v>0</v>
          </cell>
          <cell r="G3895">
            <v>0</v>
          </cell>
        </row>
        <row r="3896">
          <cell r="D3896">
            <v>0</v>
          </cell>
          <cell r="E3896">
            <v>0</v>
          </cell>
          <cell r="F3896">
            <v>0</v>
          </cell>
          <cell r="G3896">
            <v>0</v>
          </cell>
        </row>
        <row r="3897">
          <cell r="D3897">
            <v>0</v>
          </cell>
          <cell r="E3897">
            <v>0</v>
          </cell>
          <cell r="F3897">
            <v>0</v>
          </cell>
          <cell r="G3897">
            <v>0</v>
          </cell>
        </row>
        <row r="3898">
          <cell r="D3898">
            <v>0</v>
          </cell>
          <cell r="E3898">
            <v>0</v>
          </cell>
          <cell r="F3898">
            <v>0</v>
          </cell>
          <cell r="G3898">
            <v>0</v>
          </cell>
        </row>
        <row r="3899">
          <cell r="D3899">
            <v>0</v>
          </cell>
          <cell r="E3899">
            <v>0</v>
          </cell>
          <cell r="F3899">
            <v>0</v>
          </cell>
          <cell r="G3899">
            <v>0</v>
          </cell>
        </row>
        <row r="3900">
          <cell r="D3900">
            <v>0</v>
          </cell>
          <cell r="E3900">
            <v>0</v>
          </cell>
          <cell r="F3900">
            <v>0</v>
          </cell>
          <cell r="G3900">
            <v>0</v>
          </cell>
        </row>
        <row r="3901">
          <cell r="D3901">
            <v>0</v>
          </cell>
          <cell r="E3901">
            <v>0</v>
          </cell>
          <cell r="F3901">
            <v>0</v>
          </cell>
          <cell r="G3901">
            <v>0</v>
          </cell>
        </row>
        <row r="3902">
          <cell r="D3902">
            <v>0</v>
          </cell>
          <cell r="E3902">
            <v>0</v>
          </cell>
          <cell r="F3902">
            <v>0</v>
          </cell>
          <cell r="G3902">
            <v>0</v>
          </cell>
        </row>
        <row r="3903">
          <cell r="D3903">
            <v>0</v>
          </cell>
          <cell r="E3903">
            <v>0</v>
          </cell>
          <cell r="F3903">
            <v>0</v>
          </cell>
          <cell r="G3903">
            <v>0</v>
          </cell>
        </row>
        <row r="3904">
          <cell r="D3904">
            <v>0</v>
          </cell>
          <cell r="E3904">
            <v>0</v>
          </cell>
          <cell r="F3904">
            <v>0</v>
          </cell>
          <cell r="G3904">
            <v>0</v>
          </cell>
        </row>
        <row r="3905">
          <cell r="D3905">
            <v>0</v>
          </cell>
          <cell r="E3905">
            <v>0</v>
          </cell>
          <cell r="F3905">
            <v>0</v>
          </cell>
          <cell r="G3905">
            <v>0</v>
          </cell>
        </row>
        <row r="3906">
          <cell r="D3906">
            <v>0</v>
          </cell>
          <cell r="E3906">
            <v>0</v>
          </cell>
          <cell r="F3906">
            <v>0</v>
          </cell>
          <cell r="G3906">
            <v>0</v>
          </cell>
        </row>
        <row r="3907">
          <cell r="D3907">
            <v>0</v>
          </cell>
          <cell r="E3907">
            <v>0</v>
          </cell>
          <cell r="F3907">
            <v>0</v>
          </cell>
          <cell r="G3907">
            <v>0</v>
          </cell>
        </row>
        <row r="3908">
          <cell r="D3908">
            <v>0</v>
          </cell>
          <cell r="E3908">
            <v>0</v>
          </cell>
          <cell r="F3908">
            <v>0</v>
          </cell>
          <cell r="G3908">
            <v>0</v>
          </cell>
        </row>
        <row r="3909">
          <cell r="D3909">
            <v>0</v>
          </cell>
          <cell r="E3909">
            <v>0</v>
          </cell>
          <cell r="F3909">
            <v>0</v>
          </cell>
          <cell r="G3909">
            <v>0</v>
          </cell>
        </row>
        <row r="3910">
          <cell r="D3910">
            <v>0</v>
          </cell>
          <cell r="E3910">
            <v>0</v>
          </cell>
          <cell r="F3910">
            <v>0</v>
          </cell>
          <cell r="G3910">
            <v>0</v>
          </cell>
        </row>
        <row r="3911">
          <cell r="D3911">
            <v>0</v>
          </cell>
          <cell r="E3911">
            <v>0</v>
          </cell>
          <cell r="F3911">
            <v>0</v>
          </cell>
          <cell r="G3911">
            <v>0</v>
          </cell>
        </row>
        <row r="3912">
          <cell r="D3912">
            <v>0</v>
          </cell>
          <cell r="E3912">
            <v>0</v>
          </cell>
          <cell r="F3912">
            <v>0</v>
          </cell>
          <cell r="G3912">
            <v>0</v>
          </cell>
        </row>
        <row r="3913">
          <cell r="D3913">
            <v>0</v>
          </cell>
          <cell r="E3913">
            <v>0</v>
          </cell>
          <cell r="F3913">
            <v>0</v>
          </cell>
          <cell r="G3913">
            <v>0</v>
          </cell>
        </row>
        <row r="3914">
          <cell r="D3914">
            <v>0</v>
          </cell>
          <cell r="E3914">
            <v>0</v>
          </cell>
          <cell r="F3914">
            <v>0</v>
          </cell>
          <cell r="G3914">
            <v>0</v>
          </cell>
        </row>
        <row r="3915">
          <cell r="D3915">
            <v>0</v>
          </cell>
          <cell r="E3915">
            <v>0</v>
          </cell>
          <cell r="F3915">
            <v>0</v>
          </cell>
          <cell r="G3915">
            <v>0</v>
          </cell>
        </row>
        <row r="3916">
          <cell r="D3916">
            <v>0</v>
          </cell>
          <cell r="E3916">
            <v>0</v>
          </cell>
          <cell r="F3916">
            <v>0</v>
          </cell>
          <cell r="G3916">
            <v>0</v>
          </cell>
        </row>
        <row r="3917">
          <cell r="D3917">
            <v>0</v>
          </cell>
          <cell r="E3917">
            <v>0</v>
          </cell>
          <cell r="F3917">
            <v>0</v>
          </cell>
          <cell r="G3917">
            <v>0</v>
          </cell>
        </row>
        <row r="3918">
          <cell r="D3918">
            <v>0</v>
          </cell>
          <cell r="E3918">
            <v>0</v>
          </cell>
          <cell r="F3918">
            <v>0</v>
          </cell>
          <cell r="G3918">
            <v>0</v>
          </cell>
        </row>
        <row r="3919">
          <cell r="D3919">
            <v>0</v>
          </cell>
          <cell r="E3919">
            <v>0</v>
          </cell>
          <cell r="F3919">
            <v>0</v>
          </cell>
          <cell r="G3919">
            <v>0</v>
          </cell>
        </row>
        <row r="3920">
          <cell r="D3920">
            <v>0</v>
          </cell>
          <cell r="E3920">
            <v>0</v>
          </cell>
          <cell r="F3920">
            <v>0</v>
          </cell>
          <cell r="G3920">
            <v>0</v>
          </cell>
        </row>
        <row r="3921">
          <cell r="D3921">
            <v>0</v>
          </cell>
          <cell r="E3921">
            <v>0</v>
          </cell>
          <cell r="F3921">
            <v>0</v>
          </cell>
          <cell r="G3921">
            <v>0</v>
          </cell>
        </row>
        <row r="3922">
          <cell r="D3922">
            <v>0</v>
          </cell>
          <cell r="E3922">
            <v>0</v>
          </cell>
          <cell r="F3922">
            <v>0</v>
          </cell>
          <cell r="G3922">
            <v>0</v>
          </cell>
        </row>
        <row r="3923">
          <cell r="D3923">
            <v>0</v>
          </cell>
          <cell r="E3923">
            <v>0</v>
          </cell>
          <cell r="F3923">
            <v>0</v>
          </cell>
          <cell r="G3923">
            <v>0</v>
          </cell>
        </row>
        <row r="3924">
          <cell r="D3924">
            <v>0</v>
          </cell>
          <cell r="E3924">
            <v>0</v>
          </cell>
          <cell r="F3924">
            <v>0</v>
          </cell>
          <cell r="G3924">
            <v>0</v>
          </cell>
        </row>
        <row r="3925">
          <cell r="D3925">
            <v>0</v>
          </cell>
          <cell r="E3925">
            <v>0</v>
          </cell>
          <cell r="F3925">
            <v>0</v>
          </cell>
          <cell r="G3925">
            <v>0</v>
          </cell>
        </row>
        <row r="3926">
          <cell r="D3926">
            <v>0</v>
          </cell>
          <cell r="E3926">
            <v>0</v>
          </cell>
          <cell r="F3926">
            <v>0</v>
          </cell>
          <cell r="G3926">
            <v>0</v>
          </cell>
        </row>
        <row r="3927">
          <cell r="D3927">
            <v>0</v>
          </cell>
          <cell r="E3927">
            <v>0</v>
          </cell>
          <cell r="F3927">
            <v>0</v>
          </cell>
          <cell r="G3927">
            <v>0</v>
          </cell>
        </row>
        <row r="3928">
          <cell r="D3928">
            <v>0</v>
          </cell>
          <cell r="E3928">
            <v>0</v>
          </cell>
          <cell r="F3928">
            <v>0</v>
          </cell>
          <cell r="G3928">
            <v>0</v>
          </cell>
        </row>
        <row r="3929">
          <cell r="D3929">
            <v>0</v>
          </cell>
          <cell r="E3929">
            <v>0</v>
          </cell>
          <cell r="F3929">
            <v>0</v>
          </cell>
          <cell r="G3929">
            <v>0</v>
          </cell>
        </row>
        <row r="3930">
          <cell r="D3930">
            <v>0</v>
          </cell>
          <cell r="E3930">
            <v>0</v>
          </cell>
          <cell r="F3930">
            <v>0</v>
          </cell>
          <cell r="G3930">
            <v>0</v>
          </cell>
        </row>
        <row r="3931">
          <cell r="D3931">
            <v>0</v>
          </cell>
          <cell r="E3931">
            <v>0</v>
          </cell>
          <cell r="F3931">
            <v>0</v>
          </cell>
          <cell r="G3931">
            <v>0</v>
          </cell>
        </row>
        <row r="3932">
          <cell r="D3932">
            <v>0</v>
          </cell>
          <cell r="E3932">
            <v>0</v>
          </cell>
          <cell r="F3932">
            <v>0</v>
          </cell>
          <cell r="G3932">
            <v>0</v>
          </cell>
        </row>
        <row r="3933">
          <cell r="D3933">
            <v>0</v>
          </cell>
          <cell r="E3933">
            <v>0</v>
          </cell>
          <cell r="F3933">
            <v>0</v>
          </cell>
          <cell r="G3933">
            <v>0</v>
          </cell>
        </row>
        <row r="3934">
          <cell r="D3934">
            <v>0</v>
          </cell>
          <cell r="E3934">
            <v>0</v>
          </cell>
          <cell r="F3934">
            <v>0</v>
          </cell>
          <cell r="G3934">
            <v>0</v>
          </cell>
        </row>
        <row r="3935">
          <cell r="D3935">
            <v>0</v>
          </cell>
          <cell r="E3935">
            <v>0</v>
          </cell>
          <cell r="F3935">
            <v>0</v>
          </cell>
          <cell r="G3935">
            <v>0</v>
          </cell>
        </row>
        <row r="3936">
          <cell r="D3936">
            <v>0</v>
          </cell>
          <cell r="E3936">
            <v>0</v>
          </cell>
          <cell r="F3936">
            <v>0</v>
          </cell>
          <cell r="G3936">
            <v>0</v>
          </cell>
        </row>
        <row r="3937">
          <cell r="D3937">
            <v>0</v>
          </cell>
          <cell r="E3937">
            <v>0</v>
          </cell>
          <cell r="F3937">
            <v>0</v>
          </cell>
          <cell r="G3937">
            <v>0</v>
          </cell>
        </row>
        <row r="3938">
          <cell r="D3938">
            <v>0</v>
          </cell>
          <cell r="E3938">
            <v>0</v>
          </cell>
          <cell r="F3938">
            <v>0</v>
          </cell>
          <cell r="G3938">
            <v>0</v>
          </cell>
        </row>
        <row r="3939">
          <cell r="D3939">
            <v>0</v>
          </cell>
          <cell r="E3939">
            <v>0</v>
          </cell>
          <cell r="F3939">
            <v>0</v>
          </cell>
          <cell r="G3939">
            <v>0</v>
          </cell>
        </row>
        <row r="3940">
          <cell r="D3940">
            <v>0</v>
          </cell>
          <cell r="E3940">
            <v>0</v>
          </cell>
          <cell r="F3940">
            <v>0</v>
          </cell>
          <cell r="G3940">
            <v>0</v>
          </cell>
        </row>
        <row r="3941">
          <cell r="D3941">
            <v>0</v>
          </cell>
          <cell r="E3941">
            <v>0</v>
          </cell>
          <cell r="F3941">
            <v>0</v>
          </cell>
          <cell r="G3941">
            <v>0</v>
          </cell>
        </row>
        <row r="3942">
          <cell r="D3942">
            <v>0</v>
          </cell>
          <cell r="E3942">
            <v>0</v>
          </cell>
          <cell r="F3942">
            <v>0</v>
          </cell>
          <cell r="G3942">
            <v>0</v>
          </cell>
        </row>
        <row r="3943">
          <cell r="D3943">
            <v>0</v>
          </cell>
          <cell r="E3943">
            <v>0</v>
          </cell>
          <cell r="F3943">
            <v>0</v>
          </cell>
          <cell r="G3943">
            <v>0</v>
          </cell>
        </row>
        <row r="3944">
          <cell r="D3944">
            <v>0</v>
          </cell>
          <cell r="E3944">
            <v>0</v>
          </cell>
          <cell r="F3944">
            <v>0</v>
          </cell>
          <cell r="G3944">
            <v>0</v>
          </cell>
        </row>
        <row r="3945">
          <cell r="D3945">
            <v>0</v>
          </cell>
          <cell r="E3945">
            <v>0</v>
          </cell>
          <cell r="F3945">
            <v>0</v>
          </cell>
          <cell r="G3945">
            <v>0</v>
          </cell>
        </row>
        <row r="3946">
          <cell r="D3946">
            <v>0</v>
          </cell>
          <cell r="E3946">
            <v>0</v>
          </cell>
          <cell r="F3946">
            <v>0</v>
          </cell>
          <cell r="G3946">
            <v>0</v>
          </cell>
        </row>
        <row r="3947">
          <cell r="D3947">
            <v>0</v>
          </cell>
          <cell r="E3947">
            <v>0</v>
          </cell>
          <cell r="F3947">
            <v>0</v>
          </cell>
          <cell r="G3947">
            <v>0</v>
          </cell>
        </row>
        <row r="3948">
          <cell r="D3948">
            <v>0</v>
          </cell>
          <cell r="E3948">
            <v>0</v>
          </cell>
          <cell r="F3948">
            <v>0</v>
          </cell>
          <cell r="G3948">
            <v>0</v>
          </cell>
        </row>
        <row r="3949">
          <cell r="D3949">
            <v>0</v>
          </cell>
          <cell r="E3949">
            <v>0</v>
          </cell>
          <cell r="F3949">
            <v>0</v>
          </cell>
          <cell r="G3949">
            <v>0</v>
          </cell>
        </row>
        <row r="3950">
          <cell r="D3950">
            <v>0</v>
          </cell>
          <cell r="E3950">
            <v>0</v>
          </cell>
          <cell r="F3950">
            <v>0</v>
          </cell>
          <cell r="G3950">
            <v>0</v>
          </cell>
        </row>
        <row r="3951">
          <cell r="D3951">
            <v>0</v>
          </cell>
          <cell r="E3951">
            <v>0</v>
          </cell>
          <cell r="F3951">
            <v>0</v>
          </cell>
          <cell r="G3951">
            <v>0</v>
          </cell>
        </row>
        <row r="3952">
          <cell r="D3952">
            <v>0</v>
          </cell>
          <cell r="E3952">
            <v>0</v>
          </cell>
          <cell r="F3952">
            <v>0</v>
          </cell>
          <cell r="G3952">
            <v>0</v>
          </cell>
        </row>
        <row r="3953">
          <cell r="D3953">
            <v>0</v>
          </cell>
          <cell r="E3953">
            <v>0</v>
          </cell>
          <cell r="F3953">
            <v>0</v>
          </cell>
          <cell r="G3953">
            <v>0</v>
          </cell>
        </row>
        <row r="3954">
          <cell r="D3954">
            <v>0</v>
          </cell>
          <cell r="E3954">
            <v>0</v>
          </cell>
          <cell r="F3954">
            <v>0</v>
          </cell>
          <cell r="G3954">
            <v>0</v>
          </cell>
        </row>
        <row r="3955">
          <cell r="D3955">
            <v>0</v>
          </cell>
          <cell r="E3955">
            <v>0</v>
          </cell>
          <cell r="F3955">
            <v>0</v>
          </cell>
          <cell r="G3955">
            <v>0</v>
          </cell>
        </row>
        <row r="3956">
          <cell r="D3956">
            <v>0</v>
          </cell>
          <cell r="E3956">
            <v>0</v>
          </cell>
          <cell r="F3956">
            <v>0</v>
          </cell>
          <cell r="G3956">
            <v>0</v>
          </cell>
        </row>
        <row r="3957">
          <cell r="D3957">
            <v>0</v>
          </cell>
          <cell r="E3957">
            <v>0</v>
          </cell>
          <cell r="F3957">
            <v>0</v>
          </cell>
          <cell r="G3957">
            <v>0</v>
          </cell>
        </row>
        <row r="3958">
          <cell r="D3958">
            <v>0</v>
          </cell>
          <cell r="E3958">
            <v>0</v>
          </cell>
          <cell r="F3958">
            <v>0</v>
          </cell>
          <cell r="G3958">
            <v>0</v>
          </cell>
        </row>
        <row r="3959">
          <cell r="D3959">
            <v>0</v>
          </cell>
          <cell r="E3959">
            <v>0</v>
          </cell>
          <cell r="F3959">
            <v>0</v>
          </cell>
          <cell r="G3959">
            <v>0</v>
          </cell>
        </row>
        <row r="3960">
          <cell r="D3960">
            <v>0</v>
          </cell>
          <cell r="E3960">
            <v>0</v>
          </cell>
          <cell r="F3960">
            <v>0</v>
          </cell>
          <cell r="G3960">
            <v>0</v>
          </cell>
        </row>
        <row r="3961">
          <cell r="D3961">
            <v>0</v>
          </cell>
          <cell r="E3961">
            <v>0</v>
          </cell>
          <cell r="F3961">
            <v>0</v>
          </cell>
          <cell r="G3961">
            <v>0</v>
          </cell>
        </row>
        <row r="3962">
          <cell r="D3962">
            <v>0</v>
          </cell>
          <cell r="E3962">
            <v>0</v>
          </cell>
          <cell r="F3962">
            <v>0</v>
          </cell>
          <cell r="G3962">
            <v>0</v>
          </cell>
        </row>
        <row r="3963">
          <cell r="D3963">
            <v>0</v>
          </cell>
          <cell r="E3963">
            <v>0</v>
          </cell>
          <cell r="F3963">
            <v>0</v>
          </cell>
          <cell r="G3963">
            <v>0</v>
          </cell>
        </row>
        <row r="3964">
          <cell r="D3964">
            <v>0</v>
          </cell>
          <cell r="E3964">
            <v>0</v>
          </cell>
          <cell r="F3964">
            <v>0</v>
          </cell>
          <cell r="G3964">
            <v>0</v>
          </cell>
        </row>
        <row r="3965">
          <cell r="D3965">
            <v>0</v>
          </cell>
          <cell r="E3965">
            <v>0</v>
          </cell>
          <cell r="F3965">
            <v>0</v>
          </cell>
          <cell r="G3965">
            <v>0</v>
          </cell>
        </row>
        <row r="3966">
          <cell r="D3966">
            <v>0</v>
          </cell>
          <cell r="E3966">
            <v>0</v>
          </cell>
          <cell r="F3966">
            <v>0</v>
          </cell>
          <cell r="G3966">
            <v>0</v>
          </cell>
        </row>
        <row r="3967">
          <cell r="D3967">
            <v>0</v>
          </cell>
          <cell r="E3967">
            <v>0</v>
          </cell>
          <cell r="F3967">
            <v>0</v>
          </cell>
          <cell r="G3967">
            <v>0</v>
          </cell>
        </row>
        <row r="3968">
          <cell r="D3968">
            <v>0</v>
          </cell>
          <cell r="E3968">
            <v>0</v>
          </cell>
          <cell r="F3968">
            <v>0</v>
          </cell>
          <cell r="G3968">
            <v>0</v>
          </cell>
        </row>
        <row r="3969">
          <cell r="D3969">
            <v>0</v>
          </cell>
          <cell r="E3969">
            <v>0</v>
          </cell>
          <cell r="F3969">
            <v>0</v>
          </cell>
          <cell r="G3969">
            <v>0</v>
          </cell>
        </row>
        <row r="3970">
          <cell r="D3970">
            <v>0</v>
          </cell>
          <cell r="E3970">
            <v>0</v>
          </cell>
          <cell r="F3970">
            <v>0</v>
          </cell>
          <cell r="G3970">
            <v>0</v>
          </cell>
        </row>
        <row r="3971">
          <cell r="D3971">
            <v>0</v>
          </cell>
          <cell r="E3971">
            <v>0</v>
          </cell>
          <cell r="F3971">
            <v>0</v>
          </cell>
          <cell r="G3971">
            <v>0</v>
          </cell>
        </row>
        <row r="3972">
          <cell r="D3972">
            <v>0</v>
          </cell>
          <cell r="E3972">
            <v>0</v>
          </cell>
          <cell r="F3972">
            <v>0</v>
          </cell>
          <cell r="G3972">
            <v>0</v>
          </cell>
        </row>
        <row r="3973">
          <cell r="D3973">
            <v>0</v>
          </cell>
          <cell r="E3973">
            <v>0</v>
          </cell>
          <cell r="F3973">
            <v>0</v>
          </cell>
          <cell r="G3973">
            <v>0</v>
          </cell>
        </row>
        <row r="3974">
          <cell r="D3974">
            <v>0</v>
          </cell>
          <cell r="E3974">
            <v>0</v>
          </cell>
          <cell r="F3974">
            <v>0</v>
          </cell>
          <cell r="G3974">
            <v>0</v>
          </cell>
        </row>
        <row r="3975">
          <cell r="D3975">
            <v>0</v>
          </cell>
          <cell r="E3975">
            <v>0</v>
          </cell>
          <cell r="F3975">
            <v>0</v>
          </cell>
          <cell r="G3975">
            <v>0</v>
          </cell>
        </row>
        <row r="3976">
          <cell r="D3976">
            <v>0</v>
          </cell>
          <cell r="E3976">
            <v>0</v>
          </cell>
          <cell r="F3976">
            <v>0</v>
          </cell>
          <cell r="G3976">
            <v>0</v>
          </cell>
        </row>
        <row r="3977">
          <cell r="D3977">
            <v>0</v>
          </cell>
          <cell r="E3977">
            <v>0</v>
          </cell>
          <cell r="F3977">
            <v>0</v>
          </cell>
          <cell r="G3977">
            <v>0</v>
          </cell>
        </row>
        <row r="3978">
          <cell r="D3978">
            <v>0</v>
          </cell>
          <cell r="E3978">
            <v>0</v>
          </cell>
          <cell r="F3978">
            <v>0</v>
          </cell>
          <cell r="G3978">
            <v>0</v>
          </cell>
        </row>
        <row r="3979">
          <cell r="D3979">
            <v>0</v>
          </cell>
          <cell r="E3979">
            <v>0</v>
          </cell>
          <cell r="F3979">
            <v>0</v>
          </cell>
          <cell r="G3979">
            <v>0</v>
          </cell>
        </row>
        <row r="3980">
          <cell r="D3980">
            <v>0</v>
          </cell>
          <cell r="E3980">
            <v>0</v>
          </cell>
          <cell r="F3980">
            <v>0</v>
          </cell>
          <cell r="G3980">
            <v>0</v>
          </cell>
        </row>
        <row r="3981">
          <cell r="D3981">
            <v>0</v>
          </cell>
          <cell r="E3981">
            <v>0</v>
          </cell>
          <cell r="F3981">
            <v>0</v>
          </cell>
          <cell r="G3981">
            <v>0</v>
          </cell>
        </row>
        <row r="3982">
          <cell r="D3982">
            <v>0</v>
          </cell>
          <cell r="E3982">
            <v>0</v>
          </cell>
          <cell r="F3982">
            <v>0</v>
          </cell>
          <cell r="G3982">
            <v>0</v>
          </cell>
        </row>
        <row r="3983">
          <cell r="D3983">
            <v>0</v>
          </cell>
          <cell r="E3983">
            <v>0</v>
          </cell>
          <cell r="F3983">
            <v>0</v>
          </cell>
          <cell r="G3983">
            <v>0</v>
          </cell>
        </row>
        <row r="3984">
          <cell r="D3984">
            <v>0</v>
          </cell>
          <cell r="E3984">
            <v>0</v>
          </cell>
          <cell r="F3984">
            <v>0</v>
          </cell>
          <cell r="G3984">
            <v>0</v>
          </cell>
        </row>
        <row r="3985">
          <cell r="D3985">
            <v>0</v>
          </cell>
          <cell r="E3985">
            <v>0</v>
          </cell>
          <cell r="F3985">
            <v>0</v>
          </cell>
          <cell r="G3985">
            <v>0</v>
          </cell>
        </row>
        <row r="3986">
          <cell r="D3986">
            <v>0</v>
          </cell>
          <cell r="E3986">
            <v>0</v>
          </cell>
          <cell r="F3986">
            <v>0</v>
          </cell>
          <cell r="G3986">
            <v>0</v>
          </cell>
        </row>
        <row r="3987">
          <cell r="D3987">
            <v>0</v>
          </cell>
          <cell r="E3987">
            <v>0</v>
          </cell>
          <cell r="F3987">
            <v>0</v>
          </cell>
          <cell r="G3987">
            <v>0</v>
          </cell>
        </row>
        <row r="3988">
          <cell r="D3988">
            <v>0</v>
          </cell>
          <cell r="E3988">
            <v>0</v>
          </cell>
          <cell r="F3988">
            <v>0</v>
          </cell>
          <cell r="G3988">
            <v>0</v>
          </cell>
        </row>
        <row r="3989">
          <cell r="D3989">
            <v>0</v>
          </cell>
          <cell r="E3989">
            <v>0</v>
          </cell>
          <cell r="F3989">
            <v>0</v>
          </cell>
          <cell r="G3989">
            <v>0</v>
          </cell>
        </row>
        <row r="3990">
          <cell r="D3990">
            <v>0</v>
          </cell>
          <cell r="E3990">
            <v>0</v>
          </cell>
          <cell r="F3990">
            <v>0</v>
          </cell>
          <cell r="G3990">
            <v>0</v>
          </cell>
        </row>
        <row r="3991">
          <cell r="D3991">
            <v>0</v>
          </cell>
          <cell r="E3991">
            <v>0</v>
          </cell>
          <cell r="F3991">
            <v>0</v>
          </cell>
          <cell r="G3991">
            <v>0</v>
          </cell>
        </row>
        <row r="3992">
          <cell r="D3992">
            <v>0</v>
          </cell>
          <cell r="E3992">
            <v>0</v>
          </cell>
          <cell r="F3992">
            <v>0</v>
          </cell>
          <cell r="G3992">
            <v>0</v>
          </cell>
        </row>
        <row r="3993">
          <cell r="D3993">
            <v>0</v>
          </cell>
          <cell r="E3993">
            <v>0</v>
          </cell>
          <cell r="F3993">
            <v>0</v>
          </cell>
          <cell r="G3993">
            <v>0</v>
          </cell>
        </row>
        <row r="3994">
          <cell r="D3994">
            <v>0</v>
          </cell>
          <cell r="E3994">
            <v>0</v>
          </cell>
          <cell r="F3994">
            <v>0</v>
          </cell>
          <cell r="G3994">
            <v>0</v>
          </cell>
        </row>
        <row r="3995">
          <cell r="D3995">
            <v>0</v>
          </cell>
          <cell r="E3995">
            <v>0</v>
          </cell>
          <cell r="F3995">
            <v>0</v>
          </cell>
          <cell r="G3995">
            <v>0</v>
          </cell>
        </row>
        <row r="3996">
          <cell r="D3996">
            <v>0</v>
          </cell>
          <cell r="E3996">
            <v>0</v>
          </cell>
          <cell r="F3996">
            <v>0</v>
          </cell>
          <cell r="G3996">
            <v>0</v>
          </cell>
        </row>
        <row r="3997">
          <cell r="D3997">
            <v>0</v>
          </cell>
          <cell r="E3997">
            <v>0</v>
          </cell>
          <cell r="F3997">
            <v>0</v>
          </cell>
          <cell r="G3997">
            <v>0</v>
          </cell>
        </row>
        <row r="3998">
          <cell r="D3998">
            <v>0</v>
          </cell>
          <cell r="E3998">
            <v>0</v>
          </cell>
          <cell r="F3998">
            <v>0</v>
          </cell>
          <cell r="G3998">
            <v>0</v>
          </cell>
        </row>
        <row r="3999">
          <cell r="D3999">
            <v>0</v>
          </cell>
          <cell r="E3999">
            <v>0</v>
          </cell>
          <cell r="F3999">
            <v>0</v>
          </cell>
          <cell r="G3999">
            <v>0</v>
          </cell>
        </row>
        <row r="4000">
          <cell r="D4000">
            <v>0</v>
          </cell>
          <cell r="E4000">
            <v>0</v>
          </cell>
          <cell r="F4000">
            <v>0</v>
          </cell>
          <cell r="G4000">
            <v>0</v>
          </cell>
        </row>
        <row r="4001">
          <cell r="D4001">
            <v>0</v>
          </cell>
          <cell r="E4001">
            <v>0</v>
          </cell>
          <cell r="F4001">
            <v>0</v>
          </cell>
          <cell r="G4001">
            <v>0</v>
          </cell>
        </row>
        <row r="4002">
          <cell r="D4002">
            <v>0</v>
          </cell>
          <cell r="E4002">
            <v>0</v>
          </cell>
          <cell r="F4002">
            <v>0</v>
          </cell>
          <cell r="G4002">
            <v>0</v>
          </cell>
        </row>
        <row r="4003">
          <cell r="D4003">
            <v>0</v>
          </cell>
          <cell r="E4003">
            <v>0</v>
          </cell>
          <cell r="F4003">
            <v>0</v>
          </cell>
          <cell r="G4003">
            <v>0</v>
          </cell>
        </row>
        <row r="4004">
          <cell r="D4004">
            <v>0</v>
          </cell>
          <cell r="E4004">
            <v>0</v>
          </cell>
          <cell r="F4004">
            <v>0</v>
          </cell>
          <cell r="G4004">
            <v>0</v>
          </cell>
        </row>
        <row r="4005">
          <cell r="D4005">
            <v>0</v>
          </cell>
          <cell r="E4005">
            <v>0</v>
          </cell>
          <cell r="F4005">
            <v>0</v>
          </cell>
          <cell r="G4005">
            <v>0</v>
          </cell>
        </row>
        <row r="4006">
          <cell r="D4006">
            <v>0</v>
          </cell>
          <cell r="E4006">
            <v>0</v>
          </cell>
          <cell r="F4006">
            <v>0</v>
          </cell>
          <cell r="G4006">
            <v>0</v>
          </cell>
        </row>
        <row r="4007">
          <cell r="D4007">
            <v>0</v>
          </cell>
          <cell r="E4007">
            <v>0</v>
          </cell>
          <cell r="F4007">
            <v>0</v>
          </cell>
          <cell r="G4007">
            <v>0</v>
          </cell>
        </row>
        <row r="4008">
          <cell r="D4008">
            <v>0</v>
          </cell>
          <cell r="E4008">
            <v>0</v>
          </cell>
          <cell r="F4008">
            <v>0</v>
          </cell>
          <cell r="G4008">
            <v>0</v>
          </cell>
        </row>
        <row r="4009">
          <cell r="D4009">
            <v>0</v>
          </cell>
          <cell r="E4009">
            <v>0</v>
          </cell>
          <cell r="F4009">
            <v>0</v>
          </cell>
          <cell r="G4009">
            <v>0</v>
          </cell>
        </row>
        <row r="4010">
          <cell r="D4010">
            <v>0</v>
          </cell>
          <cell r="E4010">
            <v>0</v>
          </cell>
          <cell r="F4010">
            <v>0</v>
          </cell>
          <cell r="G4010">
            <v>0</v>
          </cell>
        </row>
        <row r="4011">
          <cell r="D4011">
            <v>0</v>
          </cell>
          <cell r="E4011">
            <v>0</v>
          </cell>
          <cell r="F4011">
            <v>0</v>
          </cell>
          <cell r="G4011">
            <v>0</v>
          </cell>
        </row>
        <row r="4012">
          <cell r="D4012">
            <v>0</v>
          </cell>
          <cell r="E4012">
            <v>0</v>
          </cell>
          <cell r="F4012">
            <v>0</v>
          </cell>
          <cell r="G4012">
            <v>0</v>
          </cell>
        </row>
        <row r="4013">
          <cell r="D4013">
            <v>0</v>
          </cell>
          <cell r="E4013">
            <v>0</v>
          </cell>
          <cell r="F4013">
            <v>0</v>
          </cell>
          <cell r="G4013">
            <v>0</v>
          </cell>
        </row>
        <row r="4014">
          <cell r="D4014">
            <v>0</v>
          </cell>
          <cell r="E4014">
            <v>0</v>
          </cell>
          <cell r="F4014">
            <v>0</v>
          </cell>
          <cell r="G4014">
            <v>0</v>
          </cell>
        </row>
        <row r="4015">
          <cell r="D4015">
            <v>0</v>
          </cell>
          <cell r="E4015">
            <v>0</v>
          </cell>
          <cell r="F4015">
            <v>0</v>
          </cell>
          <cell r="G4015">
            <v>0</v>
          </cell>
        </row>
        <row r="4016">
          <cell r="D4016">
            <v>0</v>
          </cell>
          <cell r="E4016">
            <v>0</v>
          </cell>
          <cell r="F4016">
            <v>0</v>
          </cell>
          <cell r="G4016">
            <v>0</v>
          </cell>
        </row>
        <row r="4017">
          <cell r="D4017">
            <v>0</v>
          </cell>
          <cell r="E4017">
            <v>0</v>
          </cell>
          <cell r="F4017">
            <v>0</v>
          </cell>
          <cell r="G4017">
            <v>0</v>
          </cell>
        </row>
        <row r="4018">
          <cell r="D4018">
            <v>0</v>
          </cell>
          <cell r="E4018">
            <v>0</v>
          </cell>
          <cell r="F4018">
            <v>0</v>
          </cell>
          <cell r="G4018">
            <v>0</v>
          </cell>
        </row>
        <row r="4019">
          <cell r="D4019">
            <v>0</v>
          </cell>
          <cell r="E4019">
            <v>0</v>
          </cell>
          <cell r="F4019">
            <v>0</v>
          </cell>
          <cell r="G4019">
            <v>0</v>
          </cell>
        </row>
        <row r="4020">
          <cell r="D4020">
            <v>0</v>
          </cell>
          <cell r="E4020">
            <v>0</v>
          </cell>
          <cell r="F4020">
            <v>0</v>
          </cell>
          <cell r="G4020">
            <v>0</v>
          </cell>
        </row>
        <row r="4021">
          <cell r="D4021">
            <v>0</v>
          </cell>
          <cell r="E4021">
            <v>0</v>
          </cell>
          <cell r="F4021">
            <v>0</v>
          </cell>
          <cell r="G4021">
            <v>0</v>
          </cell>
        </row>
        <row r="4022">
          <cell r="D4022">
            <v>0</v>
          </cell>
          <cell r="E4022">
            <v>0</v>
          </cell>
          <cell r="F4022">
            <v>0</v>
          </cell>
          <cell r="G4022">
            <v>0</v>
          </cell>
        </row>
        <row r="4023">
          <cell r="D4023">
            <v>0</v>
          </cell>
          <cell r="E4023">
            <v>0</v>
          </cell>
          <cell r="F4023">
            <v>0</v>
          </cell>
          <cell r="G4023">
            <v>0</v>
          </cell>
        </row>
        <row r="4024">
          <cell r="D4024">
            <v>0</v>
          </cell>
          <cell r="E4024">
            <v>0</v>
          </cell>
          <cell r="F4024">
            <v>0</v>
          </cell>
          <cell r="G4024">
            <v>0</v>
          </cell>
        </row>
        <row r="4025">
          <cell r="D4025">
            <v>0</v>
          </cell>
          <cell r="E4025">
            <v>0</v>
          </cell>
          <cell r="F4025">
            <v>0</v>
          </cell>
          <cell r="G4025">
            <v>0</v>
          </cell>
        </row>
        <row r="4026">
          <cell r="D4026">
            <v>0</v>
          </cell>
          <cell r="E4026">
            <v>0</v>
          </cell>
          <cell r="F4026">
            <v>0</v>
          </cell>
          <cell r="G4026">
            <v>0</v>
          </cell>
        </row>
        <row r="4027">
          <cell r="D4027">
            <v>0</v>
          </cell>
          <cell r="E4027">
            <v>0</v>
          </cell>
          <cell r="F4027">
            <v>0</v>
          </cell>
          <cell r="G4027">
            <v>0</v>
          </cell>
        </row>
        <row r="4028">
          <cell r="D4028">
            <v>0</v>
          </cell>
          <cell r="E4028">
            <v>0</v>
          </cell>
          <cell r="F4028">
            <v>0</v>
          </cell>
          <cell r="G4028">
            <v>0</v>
          </cell>
        </row>
        <row r="4029">
          <cell r="D4029">
            <v>0</v>
          </cell>
          <cell r="E4029">
            <v>0</v>
          </cell>
          <cell r="F4029">
            <v>0</v>
          </cell>
          <cell r="G4029">
            <v>0</v>
          </cell>
        </row>
        <row r="4030">
          <cell r="D4030">
            <v>0</v>
          </cell>
          <cell r="E4030">
            <v>0</v>
          </cell>
          <cell r="F4030">
            <v>0</v>
          </cell>
          <cell r="G4030">
            <v>0</v>
          </cell>
        </row>
        <row r="4031">
          <cell r="D4031">
            <v>0</v>
          </cell>
          <cell r="E4031">
            <v>0</v>
          </cell>
          <cell r="F4031">
            <v>0</v>
          </cell>
          <cell r="G4031">
            <v>0</v>
          </cell>
        </row>
        <row r="4032">
          <cell r="D4032">
            <v>0</v>
          </cell>
          <cell r="E4032">
            <v>0</v>
          </cell>
          <cell r="F4032">
            <v>0</v>
          </cell>
          <cell r="G4032">
            <v>0</v>
          </cell>
        </row>
        <row r="4033">
          <cell r="D4033">
            <v>0</v>
          </cell>
          <cell r="E4033">
            <v>0</v>
          </cell>
          <cell r="F4033">
            <v>0</v>
          </cell>
          <cell r="G4033">
            <v>0</v>
          </cell>
        </row>
        <row r="4034">
          <cell r="D4034">
            <v>0</v>
          </cell>
          <cell r="E4034">
            <v>0</v>
          </cell>
          <cell r="F4034">
            <v>0</v>
          </cell>
          <cell r="G4034">
            <v>0</v>
          </cell>
        </row>
        <row r="4035">
          <cell r="D4035">
            <v>0</v>
          </cell>
          <cell r="E4035">
            <v>0</v>
          </cell>
          <cell r="F4035">
            <v>0</v>
          </cell>
          <cell r="G4035">
            <v>0</v>
          </cell>
        </row>
        <row r="4036">
          <cell r="D4036">
            <v>0</v>
          </cell>
          <cell r="E4036">
            <v>0</v>
          </cell>
          <cell r="F4036">
            <v>0</v>
          </cell>
          <cell r="G4036">
            <v>0</v>
          </cell>
        </row>
        <row r="4037">
          <cell r="D4037">
            <v>0</v>
          </cell>
          <cell r="E4037">
            <v>0</v>
          </cell>
          <cell r="F4037">
            <v>0</v>
          </cell>
          <cell r="G4037">
            <v>0</v>
          </cell>
        </row>
        <row r="4038">
          <cell r="D4038">
            <v>0</v>
          </cell>
          <cell r="E4038">
            <v>0</v>
          </cell>
          <cell r="F4038">
            <v>0</v>
          </cell>
          <cell r="G4038">
            <v>0</v>
          </cell>
        </row>
        <row r="4039">
          <cell r="D4039">
            <v>0</v>
          </cell>
          <cell r="E4039">
            <v>0</v>
          </cell>
          <cell r="F4039">
            <v>0</v>
          </cell>
          <cell r="G4039">
            <v>0</v>
          </cell>
        </row>
        <row r="4040">
          <cell r="D4040">
            <v>0</v>
          </cell>
          <cell r="E4040">
            <v>0</v>
          </cell>
          <cell r="F4040">
            <v>0</v>
          </cell>
          <cell r="G4040">
            <v>0</v>
          </cell>
        </row>
        <row r="4041">
          <cell r="D4041">
            <v>0</v>
          </cell>
          <cell r="E4041">
            <v>0</v>
          </cell>
          <cell r="F4041">
            <v>0</v>
          </cell>
          <cell r="G4041">
            <v>0</v>
          </cell>
        </row>
        <row r="4042">
          <cell r="D4042">
            <v>0</v>
          </cell>
          <cell r="E4042">
            <v>0</v>
          </cell>
          <cell r="F4042">
            <v>0</v>
          </cell>
          <cell r="G4042">
            <v>0</v>
          </cell>
        </row>
        <row r="4043">
          <cell r="D4043">
            <v>0</v>
          </cell>
          <cell r="E4043">
            <v>0</v>
          </cell>
          <cell r="F4043">
            <v>0</v>
          </cell>
          <cell r="G4043">
            <v>0</v>
          </cell>
        </row>
        <row r="4044">
          <cell r="D4044">
            <v>0</v>
          </cell>
          <cell r="E4044">
            <v>0</v>
          </cell>
          <cell r="F4044">
            <v>0</v>
          </cell>
          <cell r="G4044">
            <v>0</v>
          </cell>
        </row>
        <row r="4045">
          <cell r="D4045">
            <v>0</v>
          </cell>
          <cell r="E4045">
            <v>0</v>
          </cell>
          <cell r="F4045">
            <v>0</v>
          </cell>
          <cell r="G4045">
            <v>0</v>
          </cell>
        </row>
        <row r="4046">
          <cell r="D4046">
            <v>0</v>
          </cell>
          <cell r="E4046">
            <v>0</v>
          </cell>
          <cell r="F4046">
            <v>0</v>
          </cell>
          <cell r="G4046">
            <v>0</v>
          </cell>
        </row>
        <row r="4047">
          <cell r="D4047">
            <v>0</v>
          </cell>
          <cell r="E4047">
            <v>0</v>
          </cell>
          <cell r="F4047">
            <v>0</v>
          </cell>
          <cell r="G4047">
            <v>0</v>
          </cell>
        </row>
        <row r="4048">
          <cell r="D4048">
            <v>0</v>
          </cell>
          <cell r="E4048">
            <v>0</v>
          </cell>
          <cell r="F4048">
            <v>0</v>
          </cell>
          <cell r="G4048">
            <v>0</v>
          </cell>
        </row>
        <row r="4049">
          <cell r="D4049">
            <v>0</v>
          </cell>
          <cell r="E4049">
            <v>0</v>
          </cell>
          <cell r="F4049">
            <v>0</v>
          </cell>
          <cell r="G4049">
            <v>0</v>
          </cell>
        </row>
        <row r="4050">
          <cell r="D4050">
            <v>0</v>
          </cell>
          <cell r="E4050">
            <v>0</v>
          </cell>
          <cell r="F4050">
            <v>0</v>
          </cell>
          <cell r="G4050">
            <v>0</v>
          </cell>
        </row>
        <row r="4051">
          <cell r="D4051">
            <v>0</v>
          </cell>
          <cell r="E4051">
            <v>0</v>
          </cell>
          <cell r="F4051">
            <v>0</v>
          </cell>
          <cell r="G4051">
            <v>0</v>
          </cell>
        </row>
        <row r="4052">
          <cell r="D4052">
            <v>0</v>
          </cell>
          <cell r="E4052">
            <v>0</v>
          </cell>
          <cell r="F4052">
            <v>0</v>
          </cell>
          <cell r="G4052">
            <v>0</v>
          </cell>
        </row>
        <row r="4053">
          <cell r="D4053">
            <v>0</v>
          </cell>
          <cell r="E4053">
            <v>0</v>
          </cell>
          <cell r="F4053">
            <v>0</v>
          </cell>
          <cell r="G4053">
            <v>0</v>
          </cell>
        </row>
        <row r="4054">
          <cell r="D4054">
            <v>0</v>
          </cell>
          <cell r="E4054">
            <v>0</v>
          </cell>
          <cell r="F4054">
            <v>0</v>
          </cell>
          <cell r="G4054">
            <v>0</v>
          </cell>
        </row>
        <row r="4055">
          <cell r="D4055">
            <v>0</v>
          </cell>
          <cell r="E4055">
            <v>0</v>
          </cell>
          <cell r="F4055">
            <v>0</v>
          </cell>
          <cell r="G4055">
            <v>0</v>
          </cell>
        </row>
        <row r="4056">
          <cell r="D4056">
            <v>0</v>
          </cell>
          <cell r="E4056">
            <v>0</v>
          </cell>
          <cell r="F4056">
            <v>0</v>
          </cell>
          <cell r="G4056">
            <v>0</v>
          </cell>
        </row>
        <row r="4057">
          <cell r="D4057">
            <v>0</v>
          </cell>
          <cell r="E4057">
            <v>0</v>
          </cell>
          <cell r="F4057">
            <v>0</v>
          </cell>
          <cell r="G4057">
            <v>0</v>
          </cell>
        </row>
        <row r="4058">
          <cell r="D4058">
            <v>0</v>
          </cell>
          <cell r="E4058">
            <v>0</v>
          </cell>
          <cell r="F4058">
            <v>0</v>
          </cell>
          <cell r="G4058">
            <v>0</v>
          </cell>
        </row>
        <row r="4059">
          <cell r="D4059">
            <v>0</v>
          </cell>
          <cell r="E4059">
            <v>0</v>
          </cell>
          <cell r="F4059">
            <v>0</v>
          </cell>
          <cell r="G4059">
            <v>0</v>
          </cell>
        </row>
        <row r="4060">
          <cell r="D4060">
            <v>0</v>
          </cell>
          <cell r="E4060">
            <v>0</v>
          </cell>
          <cell r="F4060">
            <v>0</v>
          </cell>
          <cell r="G4060">
            <v>0</v>
          </cell>
        </row>
        <row r="4061">
          <cell r="D4061">
            <v>0</v>
          </cell>
          <cell r="E4061">
            <v>0</v>
          </cell>
          <cell r="F4061">
            <v>0</v>
          </cell>
          <cell r="G4061">
            <v>0</v>
          </cell>
        </row>
        <row r="4062">
          <cell r="D4062">
            <v>0</v>
          </cell>
          <cell r="E4062">
            <v>0</v>
          </cell>
          <cell r="F4062">
            <v>0</v>
          </cell>
          <cell r="G4062">
            <v>0</v>
          </cell>
        </row>
        <row r="4063">
          <cell r="D4063">
            <v>0</v>
          </cell>
          <cell r="E4063">
            <v>0</v>
          </cell>
          <cell r="F4063">
            <v>0</v>
          </cell>
          <cell r="G4063">
            <v>0</v>
          </cell>
        </row>
        <row r="4064">
          <cell r="D4064">
            <v>0</v>
          </cell>
          <cell r="E4064">
            <v>0</v>
          </cell>
          <cell r="F4064">
            <v>0</v>
          </cell>
          <cell r="G4064">
            <v>0</v>
          </cell>
        </row>
        <row r="4065">
          <cell r="D4065">
            <v>0</v>
          </cell>
          <cell r="E4065">
            <v>0</v>
          </cell>
          <cell r="F4065">
            <v>0</v>
          </cell>
          <cell r="G4065">
            <v>0</v>
          </cell>
        </row>
        <row r="4066">
          <cell r="D4066">
            <v>0</v>
          </cell>
          <cell r="E4066">
            <v>0</v>
          </cell>
          <cell r="F4066">
            <v>0</v>
          </cell>
          <cell r="G4066">
            <v>0</v>
          </cell>
        </row>
        <row r="4067">
          <cell r="D4067">
            <v>0</v>
          </cell>
          <cell r="E4067">
            <v>0</v>
          </cell>
          <cell r="F4067">
            <v>0</v>
          </cell>
          <cell r="G4067">
            <v>0</v>
          </cell>
        </row>
        <row r="4068">
          <cell r="D4068">
            <v>0</v>
          </cell>
          <cell r="E4068">
            <v>0</v>
          </cell>
          <cell r="F4068">
            <v>0</v>
          </cell>
          <cell r="G4068">
            <v>0</v>
          </cell>
        </row>
        <row r="4069">
          <cell r="D4069">
            <v>0</v>
          </cell>
          <cell r="E4069">
            <v>0</v>
          </cell>
          <cell r="F4069">
            <v>0</v>
          </cell>
          <cell r="G4069">
            <v>0</v>
          </cell>
        </row>
        <row r="4070">
          <cell r="D4070">
            <v>0</v>
          </cell>
          <cell r="E4070">
            <v>0</v>
          </cell>
          <cell r="F4070">
            <v>0</v>
          </cell>
          <cell r="G4070">
            <v>0</v>
          </cell>
        </row>
        <row r="4071">
          <cell r="D4071">
            <v>0</v>
          </cell>
          <cell r="E4071">
            <v>0</v>
          </cell>
          <cell r="F4071">
            <v>0</v>
          </cell>
          <cell r="G4071">
            <v>0</v>
          </cell>
        </row>
        <row r="4072">
          <cell r="D4072">
            <v>0</v>
          </cell>
          <cell r="E4072">
            <v>0</v>
          </cell>
          <cell r="F4072">
            <v>0</v>
          </cell>
          <cell r="G4072">
            <v>0</v>
          </cell>
        </row>
        <row r="4073">
          <cell r="D4073">
            <v>0</v>
          </cell>
          <cell r="E4073">
            <v>0</v>
          </cell>
          <cell r="F4073">
            <v>0</v>
          </cell>
          <cell r="G4073">
            <v>0</v>
          </cell>
        </row>
        <row r="4074">
          <cell r="D4074">
            <v>0</v>
          </cell>
          <cell r="E4074">
            <v>0</v>
          </cell>
          <cell r="F4074">
            <v>0</v>
          </cell>
          <cell r="G4074">
            <v>0</v>
          </cell>
        </row>
        <row r="4075">
          <cell r="D4075">
            <v>0</v>
          </cell>
          <cell r="E4075">
            <v>0</v>
          </cell>
          <cell r="F4075">
            <v>0</v>
          </cell>
          <cell r="G4075">
            <v>0</v>
          </cell>
        </row>
        <row r="4076">
          <cell r="D4076">
            <v>0</v>
          </cell>
          <cell r="E4076">
            <v>0</v>
          </cell>
          <cell r="F4076">
            <v>0</v>
          </cell>
          <cell r="G4076">
            <v>0</v>
          </cell>
        </row>
        <row r="4077">
          <cell r="D4077">
            <v>0</v>
          </cell>
          <cell r="E4077">
            <v>0</v>
          </cell>
          <cell r="F4077">
            <v>0</v>
          </cell>
          <cell r="G4077">
            <v>0</v>
          </cell>
        </row>
        <row r="4078">
          <cell r="D4078">
            <v>0</v>
          </cell>
          <cell r="E4078">
            <v>0</v>
          </cell>
          <cell r="F4078">
            <v>0</v>
          </cell>
          <cell r="G4078">
            <v>0</v>
          </cell>
        </row>
        <row r="4079">
          <cell r="D4079">
            <v>0</v>
          </cell>
          <cell r="E4079">
            <v>0</v>
          </cell>
          <cell r="F4079">
            <v>0</v>
          </cell>
          <cell r="G4079">
            <v>0</v>
          </cell>
        </row>
        <row r="4080">
          <cell r="D4080">
            <v>0</v>
          </cell>
          <cell r="E4080">
            <v>0</v>
          </cell>
          <cell r="F4080">
            <v>0</v>
          </cell>
          <cell r="G4080">
            <v>0</v>
          </cell>
        </row>
        <row r="4081">
          <cell r="D4081">
            <v>0</v>
          </cell>
          <cell r="E4081">
            <v>0</v>
          </cell>
          <cell r="F4081">
            <v>0</v>
          </cell>
          <cell r="G4081">
            <v>0</v>
          </cell>
        </row>
        <row r="4082">
          <cell r="D4082">
            <v>0</v>
          </cell>
          <cell r="E4082">
            <v>0</v>
          </cell>
          <cell r="F4082">
            <v>0</v>
          </cell>
          <cell r="G4082">
            <v>0</v>
          </cell>
        </row>
        <row r="4083">
          <cell r="D4083">
            <v>0</v>
          </cell>
          <cell r="E4083">
            <v>0</v>
          </cell>
          <cell r="F4083">
            <v>0</v>
          </cell>
          <cell r="G4083">
            <v>0</v>
          </cell>
        </row>
        <row r="4084">
          <cell r="D4084">
            <v>0</v>
          </cell>
          <cell r="E4084">
            <v>0</v>
          </cell>
          <cell r="F4084">
            <v>0</v>
          </cell>
          <cell r="G4084">
            <v>0</v>
          </cell>
        </row>
        <row r="4085">
          <cell r="D4085">
            <v>0</v>
          </cell>
          <cell r="E4085">
            <v>0</v>
          </cell>
          <cell r="F4085">
            <v>0</v>
          </cell>
          <cell r="G4085">
            <v>0</v>
          </cell>
        </row>
        <row r="4086">
          <cell r="D4086">
            <v>0</v>
          </cell>
          <cell r="E4086">
            <v>0</v>
          </cell>
          <cell r="F4086">
            <v>0</v>
          </cell>
          <cell r="G4086">
            <v>0</v>
          </cell>
        </row>
        <row r="4087">
          <cell r="D4087">
            <v>0</v>
          </cell>
          <cell r="E4087">
            <v>0</v>
          </cell>
          <cell r="F4087">
            <v>0</v>
          </cell>
          <cell r="G4087">
            <v>0</v>
          </cell>
        </row>
        <row r="4088">
          <cell r="D4088">
            <v>0</v>
          </cell>
          <cell r="E4088">
            <v>0</v>
          </cell>
          <cell r="F4088">
            <v>0</v>
          </cell>
          <cell r="G4088">
            <v>0</v>
          </cell>
        </row>
        <row r="4089">
          <cell r="D4089">
            <v>0</v>
          </cell>
          <cell r="E4089">
            <v>0</v>
          </cell>
          <cell r="F4089">
            <v>0</v>
          </cell>
          <cell r="G4089">
            <v>0</v>
          </cell>
        </row>
        <row r="4090">
          <cell r="D4090">
            <v>0</v>
          </cell>
          <cell r="E4090">
            <v>0</v>
          </cell>
          <cell r="F4090">
            <v>0</v>
          </cell>
          <cell r="G4090">
            <v>0</v>
          </cell>
        </row>
        <row r="4091">
          <cell r="D4091">
            <v>0</v>
          </cell>
          <cell r="E4091">
            <v>0</v>
          </cell>
          <cell r="F4091">
            <v>0</v>
          </cell>
          <cell r="G4091">
            <v>0</v>
          </cell>
        </row>
        <row r="4092">
          <cell r="D4092">
            <v>0</v>
          </cell>
          <cell r="E4092">
            <v>0</v>
          </cell>
          <cell r="F4092">
            <v>0</v>
          </cell>
          <cell r="G4092">
            <v>0</v>
          </cell>
        </row>
        <row r="4093">
          <cell r="D4093">
            <v>0</v>
          </cell>
          <cell r="E4093">
            <v>0</v>
          </cell>
          <cell r="F4093">
            <v>0</v>
          </cell>
          <cell r="G4093">
            <v>0</v>
          </cell>
        </row>
        <row r="4094">
          <cell r="D4094">
            <v>0</v>
          </cell>
          <cell r="E4094">
            <v>0</v>
          </cell>
          <cell r="F4094">
            <v>0</v>
          </cell>
          <cell r="G4094">
            <v>0</v>
          </cell>
        </row>
        <row r="4095">
          <cell r="D4095">
            <v>0</v>
          </cell>
          <cell r="E4095">
            <v>0</v>
          </cell>
          <cell r="F4095">
            <v>0</v>
          </cell>
          <cell r="G4095">
            <v>0</v>
          </cell>
        </row>
        <row r="4096">
          <cell r="D4096">
            <v>0</v>
          </cell>
          <cell r="E4096">
            <v>0</v>
          </cell>
          <cell r="F4096">
            <v>0</v>
          </cell>
          <cell r="G4096">
            <v>0</v>
          </cell>
        </row>
        <row r="4097">
          <cell r="D4097">
            <v>0</v>
          </cell>
          <cell r="E4097">
            <v>0</v>
          </cell>
          <cell r="F4097">
            <v>0</v>
          </cell>
          <cell r="G4097">
            <v>0</v>
          </cell>
        </row>
        <row r="4098">
          <cell r="D4098">
            <v>0</v>
          </cell>
          <cell r="E4098">
            <v>0</v>
          </cell>
          <cell r="F4098">
            <v>0</v>
          </cell>
          <cell r="G4098">
            <v>0</v>
          </cell>
        </row>
        <row r="4099">
          <cell r="D4099">
            <v>0</v>
          </cell>
          <cell r="E4099">
            <v>0</v>
          </cell>
          <cell r="F4099">
            <v>0</v>
          </cell>
          <cell r="G4099">
            <v>0</v>
          </cell>
        </row>
        <row r="4100">
          <cell r="D4100">
            <v>0</v>
          </cell>
          <cell r="E4100">
            <v>0</v>
          </cell>
          <cell r="F4100">
            <v>0</v>
          </cell>
          <cell r="G4100">
            <v>0</v>
          </cell>
        </row>
        <row r="4101">
          <cell r="D4101">
            <v>0</v>
          </cell>
          <cell r="E4101">
            <v>0</v>
          </cell>
          <cell r="F4101">
            <v>0</v>
          </cell>
          <cell r="G4101">
            <v>0</v>
          </cell>
        </row>
        <row r="4102">
          <cell r="D4102">
            <v>0</v>
          </cell>
          <cell r="E4102">
            <v>0</v>
          </cell>
          <cell r="F4102">
            <v>0</v>
          </cell>
          <cell r="G4102">
            <v>0</v>
          </cell>
        </row>
        <row r="4103">
          <cell r="D4103">
            <v>0</v>
          </cell>
          <cell r="E4103">
            <v>0</v>
          </cell>
          <cell r="F4103">
            <v>0</v>
          </cell>
          <cell r="G4103">
            <v>0</v>
          </cell>
        </row>
        <row r="4104">
          <cell r="D4104">
            <v>0</v>
          </cell>
          <cell r="E4104">
            <v>0</v>
          </cell>
          <cell r="F4104">
            <v>0</v>
          </cell>
          <cell r="G4104">
            <v>0</v>
          </cell>
        </row>
        <row r="4105">
          <cell r="D4105">
            <v>0</v>
          </cell>
          <cell r="E4105">
            <v>0</v>
          </cell>
          <cell r="F4105">
            <v>0</v>
          </cell>
          <cell r="G4105">
            <v>0</v>
          </cell>
        </row>
        <row r="4106">
          <cell r="D4106">
            <v>0</v>
          </cell>
          <cell r="E4106">
            <v>0</v>
          </cell>
          <cell r="F4106">
            <v>0</v>
          </cell>
          <cell r="G4106">
            <v>0</v>
          </cell>
        </row>
        <row r="4107">
          <cell r="D4107">
            <v>0</v>
          </cell>
          <cell r="E4107">
            <v>0</v>
          </cell>
          <cell r="F4107">
            <v>0</v>
          </cell>
          <cell r="G4107">
            <v>0</v>
          </cell>
        </row>
        <row r="4108">
          <cell r="D4108">
            <v>0</v>
          </cell>
          <cell r="E4108">
            <v>0</v>
          </cell>
          <cell r="F4108">
            <v>0</v>
          </cell>
          <cell r="G4108">
            <v>0</v>
          </cell>
        </row>
        <row r="4109">
          <cell r="D4109">
            <v>0</v>
          </cell>
          <cell r="E4109">
            <v>0</v>
          </cell>
          <cell r="F4109">
            <v>0</v>
          </cell>
          <cell r="G4109">
            <v>0</v>
          </cell>
        </row>
        <row r="4110">
          <cell r="D4110">
            <v>0</v>
          </cell>
          <cell r="E4110">
            <v>0</v>
          </cell>
          <cell r="F4110">
            <v>0</v>
          </cell>
          <cell r="G4110">
            <v>0</v>
          </cell>
        </row>
        <row r="4111">
          <cell r="D4111">
            <v>0</v>
          </cell>
          <cell r="E4111">
            <v>0</v>
          </cell>
          <cell r="F4111">
            <v>0</v>
          </cell>
          <cell r="G4111">
            <v>0</v>
          </cell>
        </row>
        <row r="4112">
          <cell r="D4112">
            <v>0</v>
          </cell>
          <cell r="E4112">
            <v>0</v>
          </cell>
          <cell r="F4112">
            <v>0</v>
          </cell>
          <cell r="G4112">
            <v>0</v>
          </cell>
        </row>
        <row r="4113">
          <cell r="D4113">
            <v>0</v>
          </cell>
          <cell r="E4113">
            <v>0</v>
          </cell>
          <cell r="F4113">
            <v>0</v>
          </cell>
          <cell r="G4113">
            <v>0</v>
          </cell>
        </row>
        <row r="4114">
          <cell r="D4114">
            <v>0</v>
          </cell>
          <cell r="E4114">
            <v>0</v>
          </cell>
          <cell r="F4114">
            <v>0</v>
          </cell>
          <cell r="G4114">
            <v>0</v>
          </cell>
        </row>
        <row r="4115">
          <cell r="D4115">
            <v>0</v>
          </cell>
          <cell r="E4115">
            <v>0</v>
          </cell>
          <cell r="F4115">
            <v>0</v>
          </cell>
          <cell r="G4115">
            <v>0</v>
          </cell>
        </row>
        <row r="4116">
          <cell r="D4116">
            <v>0</v>
          </cell>
          <cell r="E4116">
            <v>0</v>
          </cell>
          <cell r="F4116">
            <v>0</v>
          </cell>
          <cell r="G4116">
            <v>0</v>
          </cell>
        </row>
        <row r="4117">
          <cell r="D4117">
            <v>0</v>
          </cell>
          <cell r="E4117">
            <v>0</v>
          </cell>
          <cell r="F4117">
            <v>0</v>
          </cell>
          <cell r="G4117">
            <v>0</v>
          </cell>
        </row>
        <row r="4118">
          <cell r="D4118">
            <v>0</v>
          </cell>
          <cell r="E4118">
            <v>0</v>
          </cell>
          <cell r="F4118">
            <v>0</v>
          </cell>
          <cell r="G4118">
            <v>0</v>
          </cell>
        </row>
        <row r="4119">
          <cell r="D4119">
            <v>0</v>
          </cell>
          <cell r="E4119">
            <v>0</v>
          </cell>
          <cell r="F4119">
            <v>0</v>
          </cell>
          <cell r="G4119">
            <v>0</v>
          </cell>
        </row>
        <row r="4120">
          <cell r="D4120">
            <v>0</v>
          </cell>
          <cell r="E4120">
            <v>0</v>
          </cell>
          <cell r="F4120">
            <v>0</v>
          </cell>
          <cell r="G4120">
            <v>0</v>
          </cell>
        </row>
        <row r="4121">
          <cell r="D4121">
            <v>0</v>
          </cell>
          <cell r="E4121">
            <v>0</v>
          </cell>
          <cell r="F4121">
            <v>0</v>
          </cell>
          <cell r="G4121">
            <v>0</v>
          </cell>
        </row>
        <row r="4122">
          <cell r="D4122">
            <v>0</v>
          </cell>
          <cell r="E4122">
            <v>0</v>
          </cell>
          <cell r="F4122">
            <v>0</v>
          </cell>
          <cell r="G4122">
            <v>0</v>
          </cell>
        </row>
        <row r="4123">
          <cell r="D4123">
            <v>0</v>
          </cell>
          <cell r="E4123">
            <v>0</v>
          </cell>
          <cell r="F4123">
            <v>0</v>
          </cell>
          <cell r="G4123">
            <v>0</v>
          </cell>
        </row>
        <row r="4124">
          <cell r="D4124">
            <v>0</v>
          </cell>
          <cell r="E4124">
            <v>0</v>
          </cell>
          <cell r="F4124">
            <v>0</v>
          </cell>
          <cell r="G4124">
            <v>0</v>
          </cell>
        </row>
        <row r="4125">
          <cell r="D4125">
            <v>0</v>
          </cell>
          <cell r="E4125">
            <v>0</v>
          </cell>
          <cell r="F4125">
            <v>0</v>
          </cell>
          <cell r="G4125">
            <v>0</v>
          </cell>
        </row>
        <row r="4126">
          <cell r="D4126">
            <v>0</v>
          </cell>
          <cell r="E4126">
            <v>0</v>
          </cell>
          <cell r="F4126">
            <v>0</v>
          </cell>
          <cell r="G4126">
            <v>0</v>
          </cell>
        </row>
        <row r="4127">
          <cell r="D4127">
            <v>0</v>
          </cell>
          <cell r="E4127">
            <v>0</v>
          </cell>
          <cell r="F4127">
            <v>0</v>
          </cell>
          <cell r="G4127">
            <v>0</v>
          </cell>
        </row>
        <row r="4128">
          <cell r="D4128">
            <v>0</v>
          </cell>
          <cell r="E4128">
            <v>0</v>
          </cell>
          <cell r="F4128">
            <v>0</v>
          </cell>
          <cell r="G4128">
            <v>0</v>
          </cell>
        </row>
        <row r="4129">
          <cell r="D4129">
            <v>0</v>
          </cell>
          <cell r="E4129">
            <v>0</v>
          </cell>
          <cell r="F4129">
            <v>0</v>
          </cell>
          <cell r="G4129">
            <v>0</v>
          </cell>
        </row>
        <row r="4130">
          <cell r="D4130">
            <v>0</v>
          </cell>
          <cell r="E4130">
            <v>0</v>
          </cell>
          <cell r="F4130">
            <v>0</v>
          </cell>
          <cell r="G4130">
            <v>0</v>
          </cell>
        </row>
        <row r="4131">
          <cell r="D4131">
            <v>0</v>
          </cell>
          <cell r="E4131">
            <v>0</v>
          </cell>
          <cell r="F4131">
            <v>0</v>
          </cell>
          <cell r="G4131">
            <v>0</v>
          </cell>
        </row>
        <row r="4132">
          <cell r="D4132">
            <v>0</v>
          </cell>
          <cell r="E4132">
            <v>0</v>
          </cell>
          <cell r="F4132">
            <v>0</v>
          </cell>
          <cell r="G4132">
            <v>0</v>
          </cell>
        </row>
        <row r="4133">
          <cell r="D4133">
            <v>0</v>
          </cell>
          <cell r="E4133">
            <v>0</v>
          </cell>
          <cell r="F4133">
            <v>0</v>
          </cell>
          <cell r="G4133">
            <v>0</v>
          </cell>
        </row>
        <row r="4134">
          <cell r="D4134">
            <v>0</v>
          </cell>
          <cell r="E4134">
            <v>0</v>
          </cell>
          <cell r="F4134">
            <v>0</v>
          </cell>
          <cell r="G4134">
            <v>0</v>
          </cell>
        </row>
        <row r="4135">
          <cell r="D4135">
            <v>0</v>
          </cell>
          <cell r="E4135">
            <v>0</v>
          </cell>
          <cell r="F4135">
            <v>0</v>
          </cell>
          <cell r="G4135">
            <v>0</v>
          </cell>
        </row>
        <row r="4136">
          <cell r="D4136">
            <v>0</v>
          </cell>
          <cell r="E4136">
            <v>0</v>
          </cell>
          <cell r="F4136">
            <v>0</v>
          </cell>
          <cell r="G4136">
            <v>0</v>
          </cell>
        </row>
        <row r="4137">
          <cell r="D4137">
            <v>0</v>
          </cell>
          <cell r="E4137">
            <v>0</v>
          </cell>
          <cell r="F4137">
            <v>0</v>
          </cell>
          <cell r="G4137">
            <v>0</v>
          </cell>
        </row>
        <row r="4138">
          <cell r="D4138">
            <v>0</v>
          </cell>
          <cell r="E4138">
            <v>0</v>
          </cell>
          <cell r="F4138">
            <v>0</v>
          </cell>
          <cell r="G4138">
            <v>0</v>
          </cell>
        </row>
        <row r="4139">
          <cell r="D4139">
            <v>0</v>
          </cell>
          <cell r="E4139">
            <v>0</v>
          </cell>
          <cell r="F4139">
            <v>0</v>
          </cell>
          <cell r="G4139">
            <v>0</v>
          </cell>
        </row>
        <row r="4140">
          <cell r="D4140">
            <v>0</v>
          </cell>
          <cell r="E4140">
            <v>0</v>
          </cell>
          <cell r="F4140">
            <v>0</v>
          </cell>
          <cell r="G4140">
            <v>0</v>
          </cell>
        </row>
        <row r="4141">
          <cell r="D4141">
            <v>0</v>
          </cell>
          <cell r="E4141">
            <v>0</v>
          </cell>
          <cell r="F4141">
            <v>0</v>
          </cell>
          <cell r="G4141">
            <v>0</v>
          </cell>
        </row>
        <row r="4142">
          <cell r="D4142">
            <v>0</v>
          </cell>
          <cell r="E4142">
            <v>0</v>
          </cell>
          <cell r="F4142">
            <v>0</v>
          </cell>
          <cell r="G4142">
            <v>0</v>
          </cell>
        </row>
        <row r="4143">
          <cell r="D4143">
            <v>0</v>
          </cell>
          <cell r="E4143">
            <v>0</v>
          </cell>
          <cell r="F4143">
            <v>0</v>
          </cell>
          <cell r="G4143">
            <v>0</v>
          </cell>
        </row>
        <row r="4144">
          <cell r="D4144">
            <v>0</v>
          </cell>
          <cell r="E4144">
            <v>0</v>
          </cell>
          <cell r="F4144">
            <v>0</v>
          </cell>
          <cell r="G4144">
            <v>0</v>
          </cell>
        </row>
        <row r="4145">
          <cell r="D4145">
            <v>0</v>
          </cell>
          <cell r="E4145">
            <v>0</v>
          </cell>
          <cell r="F4145">
            <v>0</v>
          </cell>
          <cell r="G4145">
            <v>0</v>
          </cell>
        </row>
        <row r="4146">
          <cell r="D4146">
            <v>0</v>
          </cell>
          <cell r="E4146">
            <v>0</v>
          </cell>
          <cell r="F4146">
            <v>0</v>
          </cell>
          <cell r="G4146">
            <v>0</v>
          </cell>
        </row>
        <row r="4147">
          <cell r="D4147">
            <v>0</v>
          </cell>
          <cell r="E4147">
            <v>0</v>
          </cell>
          <cell r="F4147">
            <v>0</v>
          </cell>
          <cell r="G4147">
            <v>0</v>
          </cell>
        </row>
        <row r="4148">
          <cell r="D4148">
            <v>0</v>
          </cell>
          <cell r="E4148">
            <v>0</v>
          </cell>
          <cell r="F4148">
            <v>0</v>
          </cell>
          <cell r="G4148">
            <v>0</v>
          </cell>
        </row>
        <row r="4149">
          <cell r="D4149">
            <v>0</v>
          </cell>
          <cell r="E4149">
            <v>0</v>
          </cell>
          <cell r="F4149">
            <v>0</v>
          </cell>
          <cell r="G4149">
            <v>0</v>
          </cell>
        </row>
        <row r="4150">
          <cell r="D4150">
            <v>0</v>
          </cell>
          <cell r="E4150">
            <v>0</v>
          </cell>
          <cell r="F4150">
            <v>0</v>
          </cell>
          <cell r="G4150">
            <v>0</v>
          </cell>
        </row>
        <row r="4151">
          <cell r="D4151">
            <v>0</v>
          </cell>
          <cell r="E4151">
            <v>0</v>
          </cell>
          <cell r="F4151">
            <v>0</v>
          </cell>
          <cell r="G4151">
            <v>0</v>
          </cell>
        </row>
        <row r="4152">
          <cell r="D4152">
            <v>0</v>
          </cell>
          <cell r="E4152">
            <v>0</v>
          </cell>
          <cell r="F4152">
            <v>0</v>
          </cell>
          <cell r="G4152">
            <v>0</v>
          </cell>
        </row>
        <row r="4153">
          <cell r="D4153">
            <v>0</v>
          </cell>
          <cell r="E4153">
            <v>0</v>
          </cell>
          <cell r="F4153">
            <v>0</v>
          </cell>
          <cell r="G4153">
            <v>0</v>
          </cell>
        </row>
        <row r="4154">
          <cell r="D4154">
            <v>0</v>
          </cell>
          <cell r="E4154">
            <v>0</v>
          </cell>
          <cell r="F4154">
            <v>0</v>
          </cell>
          <cell r="G4154">
            <v>0</v>
          </cell>
        </row>
        <row r="4155">
          <cell r="D4155">
            <v>0</v>
          </cell>
          <cell r="E4155">
            <v>0</v>
          </cell>
          <cell r="F4155">
            <v>0</v>
          </cell>
          <cell r="G4155">
            <v>0</v>
          </cell>
        </row>
        <row r="4156">
          <cell r="D4156">
            <v>0</v>
          </cell>
          <cell r="E4156">
            <v>0</v>
          </cell>
          <cell r="F4156">
            <v>0</v>
          </cell>
          <cell r="G4156">
            <v>0</v>
          </cell>
        </row>
        <row r="4157">
          <cell r="D4157">
            <v>0</v>
          </cell>
          <cell r="E4157">
            <v>0</v>
          </cell>
          <cell r="F4157">
            <v>0</v>
          </cell>
          <cell r="G4157">
            <v>0</v>
          </cell>
        </row>
        <row r="4158">
          <cell r="D4158">
            <v>0</v>
          </cell>
          <cell r="E4158">
            <v>0</v>
          </cell>
          <cell r="F4158">
            <v>0</v>
          </cell>
          <cell r="G4158">
            <v>0</v>
          </cell>
        </row>
        <row r="4159">
          <cell r="D4159">
            <v>0</v>
          </cell>
          <cell r="E4159">
            <v>0</v>
          </cell>
          <cell r="F4159">
            <v>0</v>
          </cell>
          <cell r="G4159">
            <v>0</v>
          </cell>
        </row>
        <row r="4160">
          <cell r="D4160">
            <v>0</v>
          </cell>
          <cell r="E4160">
            <v>0</v>
          </cell>
          <cell r="F4160">
            <v>0</v>
          </cell>
          <cell r="G4160">
            <v>0</v>
          </cell>
        </row>
        <row r="4161">
          <cell r="D4161">
            <v>0</v>
          </cell>
          <cell r="E4161">
            <v>0</v>
          </cell>
          <cell r="F4161">
            <v>0</v>
          </cell>
          <cell r="G4161">
            <v>0</v>
          </cell>
        </row>
        <row r="4162">
          <cell r="D4162">
            <v>0</v>
          </cell>
          <cell r="E4162">
            <v>0</v>
          </cell>
          <cell r="F4162">
            <v>0</v>
          </cell>
          <cell r="G4162">
            <v>0</v>
          </cell>
        </row>
        <row r="4163">
          <cell r="D4163">
            <v>0</v>
          </cell>
          <cell r="E4163">
            <v>0</v>
          </cell>
          <cell r="F4163">
            <v>0</v>
          </cell>
          <cell r="G4163">
            <v>0</v>
          </cell>
        </row>
        <row r="4164">
          <cell r="D4164">
            <v>0</v>
          </cell>
          <cell r="E4164">
            <v>0</v>
          </cell>
          <cell r="F4164">
            <v>0</v>
          </cell>
          <cell r="G4164">
            <v>0</v>
          </cell>
        </row>
        <row r="4165">
          <cell r="D4165">
            <v>0</v>
          </cell>
          <cell r="E4165">
            <v>0</v>
          </cell>
          <cell r="F4165">
            <v>0</v>
          </cell>
          <cell r="G4165">
            <v>0</v>
          </cell>
        </row>
        <row r="4166">
          <cell r="D4166">
            <v>0</v>
          </cell>
          <cell r="E4166">
            <v>0</v>
          </cell>
          <cell r="F4166">
            <v>0</v>
          </cell>
          <cell r="G4166">
            <v>0</v>
          </cell>
        </row>
        <row r="4167">
          <cell r="D4167">
            <v>0</v>
          </cell>
          <cell r="E4167">
            <v>0</v>
          </cell>
          <cell r="F4167">
            <v>0</v>
          </cell>
          <cell r="G4167">
            <v>0</v>
          </cell>
        </row>
        <row r="4168">
          <cell r="D4168">
            <v>0</v>
          </cell>
          <cell r="E4168">
            <v>0</v>
          </cell>
          <cell r="F4168">
            <v>0</v>
          </cell>
          <cell r="G4168">
            <v>0</v>
          </cell>
        </row>
        <row r="4169">
          <cell r="D4169">
            <v>0</v>
          </cell>
          <cell r="E4169">
            <v>0</v>
          </cell>
          <cell r="F4169">
            <v>0</v>
          </cell>
          <cell r="G4169">
            <v>0</v>
          </cell>
        </row>
        <row r="4170">
          <cell r="D4170">
            <v>0</v>
          </cell>
          <cell r="E4170">
            <v>0</v>
          </cell>
          <cell r="F4170">
            <v>0</v>
          </cell>
          <cell r="G4170">
            <v>0</v>
          </cell>
        </row>
        <row r="4171">
          <cell r="D4171">
            <v>0</v>
          </cell>
          <cell r="E4171">
            <v>0</v>
          </cell>
          <cell r="F4171">
            <v>0</v>
          </cell>
          <cell r="G4171">
            <v>0</v>
          </cell>
        </row>
        <row r="4172">
          <cell r="D4172">
            <v>0</v>
          </cell>
          <cell r="E4172">
            <v>0</v>
          </cell>
          <cell r="F4172">
            <v>0</v>
          </cell>
          <cell r="G4172">
            <v>0</v>
          </cell>
        </row>
        <row r="4173">
          <cell r="D4173">
            <v>0</v>
          </cell>
          <cell r="E4173">
            <v>0</v>
          </cell>
          <cell r="F4173">
            <v>0</v>
          </cell>
          <cell r="G4173">
            <v>0</v>
          </cell>
        </row>
        <row r="4174">
          <cell r="D4174">
            <v>0</v>
          </cell>
          <cell r="E4174">
            <v>0</v>
          </cell>
          <cell r="F4174">
            <v>0</v>
          </cell>
          <cell r="G4174">
            <v>0</v>
          </cell>
        </row>
        <row r="4175">
          <cell r="D4175">
            <v>0</v>
          </cell>
          <cell r="E4175">
            <v>0</v>
          </cell>
          <cell r="F4175">
            <v>0</v>
          </cell>
          <cell r="G4175">
            <v>0</v>
          </cell>
        </row>
        <row r="4176">
          <cell r="D4176">
            <v>0</v>
          </cell>
          <cell r="E4176">
            <v>0</v>
          </cell>
          <cell r="F4176">
            <v>0</v>
          </cell>
          <cell r="G4176">
            <v>0</v>
          </cell>
        </row>
        <row r="4177">
          <cell r="D4177">
            <v>0</v>
          </cell>
          <cell r="E4177">
            <v>0</v>
          </cell>
          <cell r="F4177">
            <v>0</v>
          </cell>
          <cell r="G4177">
            <v>0</v>
          </cell>
        </row>
        <row r="4178">
          <cell r="D4178">
            <v>0</v>
          </cell>
          <cell r="E4178">
            <v>0</v>
          </cell>
          <cell r="F4178">
            <v>0</v>
          </cell>
          <cell r="G4178">
            <v>0</v>
          </cell>
        </row>
        <row r="4179">
          <cell r="D4179">
            <v>0</v>
          </cell>
          <cell r="E4179">
            <v>0</v>
          </cell>
          <cell r="F4179">
            <v>0</v>
          </cell>
          <cell r="G4179">
            <v>0</v>
          </cell>
        </row>
        <row r="4180">
          <cell r="D4180">
            <v>0</v>
          </cell>
          <cell r="E4180">
            <v>0</v>
          </cell>
          <cell r="F4180">
            <v>0</v>
          </cell>
          <cell r="G4180">
            <v>0</v>
          </cell>
        </row>
        <row r="4181">
          <cell r="D4181">
            <v>0</v>
          </cell>
          <cell r="E4181">
            <v>0</v>
          </cell>
          <cell r="F4181">
            <v>0</v>
          </cell>
          <cell r="G4181">
            <v>0</v>
          </cell>
        </row>
        <row r="4182">
          <cell r="D4182">
            <v>0</v>
          </cell>
          <cell r="E4182">
            <v>0</v>
          </cell>
          <cell r="F4182">
            <v>0</v>
          </cell>
          <cell r="G4182">
            <v>0</v>
          </cell>
        </row>
        <row r="4183">
          <cell r="D4183">
            <v>0</v>
          </cell>
          <cell r="E4183">
            <v>0</v>
          </cell>
          <cell r="F4183">
            <v>0</v>
          </cell>
          <cell r="G4183">
            <v>0</v>
          </cell>
        </row>
        <row r="4184">
          <cell r="D4184">
            <v>0</v>
          </cell>
          <cell r="E4184">
            <v>0</v>
          </cell>
          <cell r="F4184">
            <v>0</v>
          </cell>
          <cell r="G4184">
            <v>0</v>
          </cell>
        </row>
        <row r="4185">
          <cell r="D4185">
            <v>0</v>
          </cell>
          <cell r="E4185">
            <v>0</v>
          </cell>
          <cell r="F4185">
            <v>0</v>
          </cell>
          <cell r="G4185">
            <v>0</v>
          </cell>
        </row>
        <row r="4186">
          <cell r="D4186">
            <v>0</v>
          </cell>
          <cell r="E4186">
            <v>0</v>
          </cell>
          <cell r="F4186">
            <v>0</v>
          </cell>
          <cell r="G4186">
            <v>0</v>
          </cell>
        </row>
        <row r="4187">
          <cell r="D4187">
            <v>0</v>
          </cell>
          <cell r="E4187">
            <v>0</v>
          </cell>
          <cell r="F4187">
            <v>0</v>
          </cell>
          <cell r="G4187">
            <v>0</v>
          </cell>
        </row>
        <row r="4188">
          <cell r="D4188">
            <v>0</v>
          </cell>
          <cell r="E4188">
            <v>0</v>
          </cell>
          <cell r="F4188">
            <v>0</v>
          </cell>
          <cell r="G4188">
            <v>0</v>
          </cell>
        </row>
        <row r="4189">
          <cell r="D4189">
            <v>0</v>
          </cell>
          <cell r="E4189">
            <v>0</v>
          </cell>
          <cell r="F4189">
            <v>0</v>
          </cell>
          <cell r="G4189">
            <v>0</v>
          </cell>
        </row>
        <row r="4190">
          <cell r="D4190">
            <v>0</v>
          </cell>
          <cell r="E4190">
            <v>0</v>
          </cell>
          <cell r="F4190">
            <v>0</v>
          </cell>
          <cell r="G4190">
            <v>0</v>
          </cell>
        </row>
        <row r="4191">
          <cell r="D4191">
            <v>0</v>
          </cell>
          <cell r="E4191">
            <v>0</v>
          </cell>
          <cell r="F4191">
            <v>0</v>
          </cell>
          <cell r="G4191">
            <v>0</v>
          </cell>
        </row>
        <row r="4192">
          <cell r="D4192">
            <v>0</v>
          </cell>
          <cell r="E4192">
            <v>0</v>
          </cell>
          <cell r="F4192">
            <v>0</v>
          </cell>
          <cell r="G4192">
            <v>0</v>
          </cell>
        </row>
        <row r="4193">
          <cell r="D4193">
            <v>0</v>
          </cell>
          <cell r="E4193">
            <v>0</v>
          </cell>
          <cell r="F4193">
            <v>0</v>
          </cell>
          <cell r="G4193">
            <v>0</v>
          </cell>
        </row>
        <row r="4194">
          <cell r="D4194">
            <v>0</v>
          </cell>
          <cell r="E4194">
            <v>0</v>
          </cell>
          <cell r="F4194">
            <v>0</v>
          </cell>
          <cell r="G4194">
            <v>0</v>
          </cell>
        </row>
        <row r="4195">
          <cell r="D4195">
            <v>0</v>
          </cell>
          <cell r="E4195">
            <v>0</v>
          </cell>
          <cell r="F4195">
            <v>0</v>
          </cell>
          <cell r="G4195">
            <v>0</v>
          </cell>
        </row>
        <row r="4196">
          <cell r="D4196">
            <v>0</v>
          </cell>
          <cell r="E4196">
            <v>0</v>
          </cell>
          <cell r="F4196">
            <v>0</v>
          </cell>
          <cell r="G4196">
            <v>0</v>
          </cell>
        </row>
        <row r="4197">
          <cell r="D4197">
            <v>0</v>
          </cell>
          <cell r="E4197">
            <v>0</v>
          </cell>
          <cell r="F4197">
            <v>0</v>
          </cell>
          <cell r="G4197">
            <v>0</v>
          </cell>
        </row>
        <row r="4198">
          <cell r="D4198">
            <v>0</v>
          </cell>
          <cell r="E4198">
            <v>0</v>
          </cell>
          <cell r="F4198">
            <v>0</v>
          </cell>
          <cell r="G4198">
            <v>0</v>
          </cell>
        </row>
        <row r="4199">
          <cell r="D4199">
            <v>0</v>
          </cell>
          <cell r="E4199">
            <v>0</v>
          </cell>
          <cell r="F4199">
            <v>0</v>
          </cell>
          <cell r="G4199">
            <v>0</v>
          </cell>
        </row>
        <row r="4200">
          <cell r="D4200">
            <v>0</v>
          </cell>
          <cell r="E4200">
            <v>0</v>
          </cell>
          <cell r="F4200">
            <v>0</v>
          </cell>
          <cell r="G4200">
            <v>0</v>
          </cell>
        </row>
        <row r="4201">
          <cell r="D4201">
            <v>0</v>
          </cell>
          <cell r="E4201">
            <v>0</v>
          </cell>
          <cell r="F4201">
            <v>0</v>
          </cell>
          <cell r="G4201">
            <v>0</v>
          </cell>
        </row>
        <row r="4202">
          <cell r="D4202">
            <v>0</v>
          </cell>
          <cell r="E4202">
            <v>0</v>
          </cell>
          <cell r="F4202">
            <v>0</v>
          </cell>
          <cell r="G4202">
            <v>0</v>
          </cell>
        </row>
        <row r="4203">
          <cell r="D4203">
            <v>0</v>
          </cell>
          <cell r="E4203">
            <v>0</v>
          </cell>
          <cell r="F4203">
            <v>0</v>
          </cell>
          <cell r="G4203">
            <v>0</v>
          </cell>
        </row>
        <row r="4204">
          <cell r="D4204">
            <v>0</v>
          </cell>
          <cell r="E4204">
            <v>0</v>
          </cell>
          <cell r="F4204">
            <v>0</v>
          </cell>
          <cell r="G4204">
            <v>0</v>
          </cell>
        </row>
        <row r="4205">
          <cell r="D4205">
            <v>0</v>
          </cell>
          <cell r="E4205">
            <v>0</v>
          </cell>
          <cell r="F4205">
            <v>0</v>
          </cell>
          <cell r="G4205">
            <v>0</v>
          </cell>
        </row>
        <row r="4206">
          <cell r="D4206">
            <v>0</v>
          </cell>
          <cell r="E4206">
            <v>0</v>
          </cell>
          <cell r="F4206">
            <v>0</v>
          </cell>
          <cell r="G4206">
            <v>0</v>
          </cell>
        </row>
        <row r="4207">
          <cell r="D4207">
            <v>0</v>
          </cell>
          <cell r="E4207">
            <v>0</v>
          </cell>
          <cell r="F4207">
            <v>0</v>
          </cell>
          <cell r="G4207">
            <v>0</v>
          </cell>
        </row>
        <row r="4208">
          <cell r="D4208">
            <v>0</v>
          </cell>
          <cell r="E4208">
            <v>0</v>
          </cell>
          <cell r="F4208">
            <v>0</v>
          </cell>
          <cell r="G4208">
            <v>0</v>
          </cell>
        </row>
        <row r="4209">
          <cell r="D4209">
            <v>0</v>
          </cell>
          <cell r="E4209">
            <v>0</v>
          </cell>
          <cell r="F4209">
            <v>0</v>
          </cell>
          <cell r="G4209">
            <v>0</v>
          </cell>
        </row>
        <row r="4210">
          <cell r="D4210">
            <v>0</v>
          </cell>
          <cell r="E4210">
            <v>0</v>
          </cell>
          <cell r="F4210">
            <v>0</v>
          </cell>
          <cell r="G4210">
            <v>0</v>
          </cell>
        </row>
        <row r="4211">
          <cell r="D4211">
            <v>0</v>
          </cell>
          <cell r="E4211">
            <v>0</v>
          </cell>
          <cell r="F4211">
            <v>0</v>
          </cell>
          <cell r="G4211">
            <v>0</v>
          </cell>
        </row>
        <row r="4212">
          <cell r="D4212">
            <v>0</v>
          </cell>
          <cell r="E4212">
            <v>0</v>
          </cell>
          <cell r="F4212">
            <v>0</v>
          </cell>
          <cell r="G4212">
            <v>0</v>
          </cell>
        </row>
        <row r="4213">
          <cell r="D4213">
            <v>0</v>
          </cell>
          <cell r="E4213">
            <v>0</v>
          </cell>
          <cell r="F4213">
            <v>0</v>
          </cell>
          <cell r="G4213">
            <v>0</v>
          </cell>
        </row>
        <row r="4214">
          <cell r="D4214">
            <v>0</v>
          </cell>
          <cell r="E4214">
            <v>0</v>
          </cell>
          <cell r="F4214">
            <v>0</v>
          </cell>
          <cell r="G4214">
            <v>0</v>
          </cell>
        </row>
        <row r="4215">
          <cell r="D4215">
            <v>0</v>
          </cell>
          <cell r="E4215">
            <v>0</v>
          </cell>
          <cell r="F4215">
            <v>0</v>
          </cell>
          <cell r="G4215">
            <v>0</v>
          </cell>
        </row>
        <row r="4216">
          <cell r="D4216">
            <v>0</v>
          </cell>
          <cell r="E4216">
            <v>0</v>
          </cell>
          <cell r="F4216">
            <v>0</v>
          </cell>
          <cell r="G4216">
            <v>0</v>
          </cell>
        </row>
        <row r="4217">
          <cell r="D4217">
            <v>0</v>
          </cell>
          <cell r="E4217">
            <v>0</v>
          </cell>
          <cell r="F4217">
            <v>0</v>
          </cell>
          <cell r="G4217">
            <v>0</v>
          </cell>
        </row>
        <row r="4218">
          <cell r="D4218">
            <v>0</v>
          </cell>
          <cell r="E4218">
            <v>0</v>
          </cell>
          <cell r="F4218">
            <v>0</v>
          </cell>
          <cell r="G4218">
            <v>0</v>
          </cell>
        </row>
        <row r="4219">
          <cell r="D4219">
            <v>0</v>
          </cell>
          <cell r="E4219">
            <v>0</v>
          </cell>
          <cell r="F4219">
            <v>0</v>
          </cell>
          <cell r="G4219">
            <v>0</v>
          </cell>
        </row>
        <row r="4220">
          <cell r="D4220">
            <v>0</v>
          </cell>
          <cell r="E4220">
            <v>0</v>
          </cell>
          <cell r="F4220">
            <v>0</v>
          </cell>
          <cell r="G4220">
            <v>0</v>
          </cell>
        </row>
        <row r="4221">
          <cell r="D4221">
            <v>0</v>
          </cell>
          <cell r="E4221">
            <v>0</v>
          </cell>
          <cell r="F4221">
            <v>0</v>
          </cell>
          <cell r="G4221">
            <v>0</v>
          </cell>
        </row>
        <row r="4222">
          <cell r="D4222">
            <v>0</v>
          </cell>
          <cell r="E4222">
            <v>0</v>
          </cell>
          <cell r="F4222">
            <v>0</v>
          </cell>
          <cell r="G4222">
            <v>0</v>
          </cell>
        </row>
        <row r="4223">
          <cell r="D4223">
            <v>0</v>
          </cell>
          <cell r="E4223">
            <v>0</v>
          </cell>
          <cell r="F4223">
            <v>0</v>
          </cell>
          <cell r="G4223">
            <v>0</v>
          </cell>
        </row>
        <row r="4224">
          <cell r="D4224">
            <v>0</v>
          </cell>
          <cell r="E4224">
            <v>0</v>
          </cell>
          <cell r="F4224">
            <v>0</v>
          </cell>
          <cell r="G4224">
            <v>0</v>
          </cell>
        </row>
        <row r="4225">
          <cell r="D4225">
            <v>0</v>
          </cell>
          <cell r="E4225">
            <v>0</v>
          </cell>
          <cell r="F4225">
            <v>0</v>
          </cell>
          <cell r="G4225">
            <v>0</v>
          </cell>
        </row>
        <row r="4226">
          <cell r="D4226">
            <v>0</v>
          </cell>
          <cell r="E4226">
            <v>0</v>
          </cell>
          <cell r="F4226">
            <v>0</v>
          </cell>
          <cell r="G4226">
            <v>0</v>
          </cell>
        </row>
        <row r="4227">
          <cell r="D4227">
            <v>0</v>
          </cell>
          <cell r="E4227">
            <v>0</v>
          </cell>
          <cell r="F4227">
            <v>0</v>
          </cell>
          <cell r="G4227">
            <v>0</v>
          </cell>
        </row>
        <row r="4228">
          <cell r="D4228">
            <v>0</v>
          </cell>
          <cell r="E4228">
            <v>0</v>
          </cell>
          <cell r="F4228">
            <v>0</v>
          </cell>
          <cell r="G4228">
            <v>0</v>
          </cell>
        </row>
        <row r="4229">
          <cell r="D4229">
            <v>0</v>
          </cell>
          <cell r="E4229">
            <v>0</v>
          </cell>
          <cell r="F4229">
            <v>0</v>
          </cell>
          <cell r="G4229">
            <v>0</v>
          </cell>
        </row>
        <row r="4230">
          <cell r="D4230">
            <v>0</v>
          </cell>
          <cell r="E4230">
            <v>0</v>
          </cell>
          <cell r="F4230">
            <v>0</v>
          </cell>
          <cell r="G4230">
            <v>0</v>
          </cell>
        </row>
        <row r="4231">
          <cell r="D4231">
            <v>0</v>
          </cell>
          <cell r="E4231">
            <v>0</v>
          </cell>
          <cell r="F4231">
            <v>0</v>
          </cell>
          <cell r="G4231">
            <v>0</v>
          </cell>
        </row>
        <row r="4232">
          <cell r="D4232">
            <v>0</v>
          </cell>
          <cell r="E4232">
            <v>0</v>
          </cell>
          <cell r="F4232">
            <v>0</v>
          </cell>
          <cell r="G4232">
            <v>0</v>
          </cell>
        </row>
        <row r="4233">
          <cell r="D4233">
            <v>0</v>
          </cell>
          <cell r="E4233">
            <v>0</v>
          </cell>
          <cell r="F4233">
            <v>0</v>
          </cell>
          <cell r="G4233">
            <v>0</v>
          </cell>
        </row>
        <row r="4234">
          <cell r="D4234">
            <v>0</v>
          </cell>
          <cell r="E4234">
            <v>0</v>
          </cell>
          <cell r="F4234">
            <v>0</v>
          </cell>
          <cell r="G4234">
            <v>0</v>
          </cell>
        </row>
        <row r="4235">
          <cell r="D4235">
            <v>0</v>
          </cell>
          <cell r="E4235">
            <v>0</v>
          </cell>
          <cell r="F4235">
            <v>0</v>
          </cell>
          <cell r="G4235">
            <v>0</v>
          </cell>
        </row>
        <row r="4236">
          <cell r="D4236">
            <v>0</v>
          </cell>
          <cell r="E4236">
            <v>0</v>
          </cell>
          <cell r="F4236">
            <v>0</v>
          </cell>
          <cell r="G4236">
            <v>0</v>
          </cell>
        </row>
        <row r="4237">
          <cell r="D4237">
            <v>0</v>
          </cell>
          <cell r="E4237">
            <v>0</v>
          </cell>
          <cell r="F4237">
            <v>0</v>
          </cell>
          <cell r="G4237">
            <v>0</v>
          </cell>
        </row>
        <row r="4238">
          <cell r="D4238">
            <v>0</v>
          </cell>
          <cell r="E4238">
            <v>0</v>
          </cell>
          <cell r="F4238">
            <v>0</v>
          </cell>
          <cell r="G4238">
            <v>0</v>
          </cell>
        </row>
        <row r="4239">
          <cell r="D4239">
            <v>0</v>
          </cell>
          <cell r="E4239">
            <v>0</v>
          </cell>
          <cell r="F4239">
            <v>0</v>
          </cell>
          <cell r="G4239">
            <v>0</v>
          </cell>
        </row>
        <row r="4240">
          <cell r="D4240">
            <v>0</v>
          </cell>
          <cell r="E4240">
            <v>0</v>
          </cell>
          <cell r="F4240">
            <v>0</v>
          </cell>
          <cell r="G4240">
            <v>0</v>
          </cell>
        </row>
        <row r="4241">
          <cell r="D4241">
            <v>0</v>
          </cell>
          <cell r="E4241">
            <v>0</v>
          </cell>
          <cell r="F4241">
            <v>0</v>
          </cell>
          <cell r="G4241">
            <v>0</v>
          </cell>
        </row>
        <row r="4242">
          <cell r="D4242">
            <v>0</v>
          </cell>
          <cell r="E4242">
            <v>0</v>
          </cell>
          <cell r="F4242">
            <v>0</v>
          </cell>
          <cell r="G4242">
            <v>0</v>
          </cell>
        </row>
        <row r="4243">
          <cell r="D4243">
            <v>0</v>
          </cell>
          <cell r="E4243">
            <v>0</v>
          </cell>
          <cell r="F4243">
            <v>0</v>
          </cell>
          <cell r="G4243">
            <v>0</v>
          </cell>
        </row>
        <row r="4244">
          <cell r="D4244">
            <v>0</v>
          </cell>
          <cell r="E4244">
            <v>0</v>
          </cell>
          <cell r="F4244">
            <v>0</v>
          </cell>
          <cell r="G4244">
            <v>0</v>
          </cell>
        </row>
        <row r="4245">
          <cell r="D4245">
            <v>0</v>
          </cell>
          <cell r="E4245">
            <v>0</v>
          </cell>
          <cell r="F4245">
            <v>0</v>
          </cell>
          <cell r="G4245">
            <v>0</v>
          </cell>
        </row>
        <row r="4246">
          <cell r="D4246">
            <v>0</v>
          </cell>
          <cell r="E4246">
            <v>0</v>
          </cell>
          <cell r="F4246">
            <v>0</v>
          </cell>
          <cell r="G4246">
            <v>0</v>
          </cell>
        </row>
        <row r="4247">
          <cell r="D4247">
            <v>0</v>
          </cell>
          <cell r="E4247">
            <v>0</v>
          </cell>
          <cell r="F4247">
            <v>0</v>
          </cell>
          <cell r="G4247">
            <v>0</v>
          </cell>
        </row>
        <row r="4248">
          <cell r="D4248">
            <v>0</v>
          </cell>
          <cell r="E4248">
            <v>0</v>
          </cell>
          <cell r="F4248">
            <v>0</v>
          </cell>
          <cell r="G4248">
            <v>0</v>
          </cell>
        </row>
        <row r="4249">
          <cell r="D4249">
            <v>0</v>
          </cell>
          <cell r="E4249">
            <v>0</v>
          </cell>
          <cell r="F4249">
            <v>0</v>
          </cell>
          <cell r="G4249">
            <v>0</v>
          </cell>
        </row>
        <row r="4250">
          <cell r="D4250">
            <v>0</v>
          </cell>
          <cell r="E4250">
            <v>0</v>
          </cell>
          <cell r="F4250">
            <v>0</v>
          </cell>
          <cell r="G4250">
            <v>0</v>
          </cell>
        </row>
        <row r="4251">
          <cell r="D4251">
            <v>0</v>
          </cell>
          <cell r="E4251">
            <v>0</v>
          </cell>
          <cell r="F4251">
            <v>0</v>
          </cell>
          <cell r="G4251">
            <v>0</v>
          </cell>
        </row>
        <row r="4252">
          <cell r="D4252">
            <v>0</v>
          </cell>
          <cell r="E4252">
            <v>0</v>
          </cell>
          <cell r="F4252">
            <v>0</v>
          </cell>
          <cell r="G4252">
            <v>0</v>
          </cell>
        </row>
        <row r="4253">
          <cell r="D4253">
            <v>0</v>
          </cell>
          <cell r="E4253">
            <v>0</v>
          </cell>
          <cell r="F4253">
            <v>0</v>
          </cell>
          <cell r="G4253">
            <v>0</v>
          </cell>
        </row>
        <row r="4254">
          <cell r="D4254">
            <v>0</v>
          </cell>
          <cell r="E4254">
            <v>0</v>
          </cell>
          <cell r="F4254">
            <v>0</v>
          </cell>
          <cell r="G4254">
            <v>0</v>
          </cell>
        </row>
        <row r="4255">
          <cell r="D4255">
            <v>0</v>
          </cell>
          <cell r="E4255">
            <v>0</v>
          </cell>
          <cell r="F4255">
            <v>0</v>
          </cell>
          <cell r="G4255">
            <v>0</v>
          </cell>
        </row>
        <row r="4256">
          <cell r="D4256">
            <v>0</v>
          </cell>
          <cell r="E4256">
            <v>0</v>
          </cell>
          <cell r="F4256">
            <v>0</v>
          </cell>
          <cell r="G4256">
            <v>0</v>
          </cell>
        </row>
        <row r="4257">
          <cell r="D4257">
            <v>0</v>
          </cell>
          <cell r="E4257">
            <v>0</v>
          </cell>
          <cell r="F4257">
            <v>0</v>
          </cell>
          <cell r="G4257">
            <v>0</v>
          </cell>
        </row>
        <row r="4258">
          <cell r="D4258">
            <v>0</v>
          </cell>
          <cell r="E4258">
            <v>0</v>
          </cell>
          <cell r="F4258">
            <v>0</v>
          </cell>
          <cell r="G4258">
            <v>0</v>
          </cell>
        </row>
        <row r="4259">
          <cell r="D4259">
            <v>0</v>
          </cell>
          <cell r="E4259">
            <v>0</v>
          </cell>
          <cell r="F4259">
            <v>0</v>
          </cell>
          <cell r="G4259">
            <v>0</v>
          </cell>
        </row>
        <row r="4260">
          <cell r="D4260">
            <v>0</v>
          </cell>
          <cell r="E4260">
            <v>0</v>
          </cell>
          <cell r="F4260">
            <v>0</v>
          </cell>
          <cell r="G4260">
            <v>0</v>
          </cell>
        </row>
        <row r="4261">
          <cell r="D4261">
            <v>0</v>
          </cell>
          <cell r="E4261">
            <v>0</v>
          </cell>
          <cell r="F4261">
            <v>0</v>
          </cell>
          <cell r="G4261">
            <v>0</v>
          </cell>
        </row>
        <row r="4262">
          <cell r="D4262">
            <v>0</v>
          </cell>
          <cell r="E4262">
            <v>0</v>
          </cell>
          <cell r="F4262">
            <v>0</v>
          </cell>
          <cell r="G4262">
            <v>0</v>
          </cell>
        </row>
        <row r="4263">
          <cell r="D4263">
            <v>0</v>
          </cell>
          <cell r="E4263">
            <v>0</v>
          </cell>
          <cell r="F4263">
            <v>0</v>
          </cell>
          <cell r="G4263">
            <v>0</v>
          </cell>
        </row>
        <row r="4264">
          <cell r="D4264">
            <v>0</v>
          </cell>
          <cell r="E4264">
            <v>0</v>
          </cell>
          <cell r="F4264">
            <v>0</v>
          </cell>
          <cell r="G4264">
            <v>0</v>
          </cell>
        </row>
        <row r="4265">
          <cell r="D4265">
            <v>0</v>
          </cell>
          <cell r="E4265">
            <v>0</v>
          </cell>
          <cell r="F4265">
            <v>0</v>
          </cell>
          <cell r="G4265">
            <v>0</v>
          </cell>
        </row>
        <row r="4266">
          <cell r="D4266">
            <v>0</v>
          </cell>
          <cell r="E4266">
            <v>0</v>
          </cell>
          <cell r="F4266">
            <v>0</v>
          </cell>
          <cell r="G4266">
            <v>0</v>
          </cell>
        </row>
        <row r="4267">
          <cell r="D4267">
            <v>0</v>
          </cell>
          <cell r="E4267">
            <v>0</v>
          </cell>
          <cell r="F4267">
            <v>0</v>
          </cell>
          <cell r="G4267">
            <v>0</v>
          </cell>
        </row>
        <row r="4268">
          <cell r="D4268">
            <v>0</v>
          </cell>
          <cell r="E4268">
            <v>0</v>
          </cell>
          <cell r="F4268">
            <v>0</v>
          </cell>
          <cell r="G4268">
            <v>0</v>
          </cell>
        </row>
        <row r="4269">
          <cell r="D4269">
            <v>0</v>
          </cell>
          <cell r="E4269">
            <v>0</v>
          </cell>
          <cell r="F4269">
            <v>0</v>
          </cell>
          <cell r="G4269">
            <v>0</v>
          </cell>
        </row>
        <row r="4270">
          <cell r="D4270">
            <v>0</v>
          </cell>
          <cell r="E4270">
            <v>0</v>
          </cell>
          <cell r="F4270">
            <v>0</v>
          </cell>
          <cell r="G4270">
            <v>0</v>
          </cell>
        </row>
        <row r="4271">
          <cell r="D4271">
            <v>0</v>
          </cell>
          <cell r="E4271">
            <v>0</v>
          </cell>
          <cell r="F4271">
            <v>0</v>
          </cell>
          <cell r="G4271">
            <v>0</v>
          </cell>
        </row>
        <row r="4272">
          <cell r="D4272">
            <v>0</v>
          </cell>
          <cell r="E4272">
            <v>0</v>
          </cell>
          <cell r="F4272">
            <v>0</v>
          </cell>
          <cell r="G4272">
            <v>0</v>
          </cell>
        </row>
        <row r="4273">
          <cell r="D4273">
            <v>0</v>
          </cell>
          <cell r="E4273">
            <v>0</v>
          </cell>
          <cell r="F4273">
            <v>0</v>
          </cell>
          <cell r="G4273">
            <v>0</v>
          </cell>
        </row>
        <row r="4274">
          <cell r="D4274">
            <v>0</v>
          </cell>
          <cell r="E4274">
            <v>0</v>
          </cell>
          <cell r="F4274">
            <v>0</v>
          </cell>
          <cell r="G4274">
            <v>0</v>
          </cell>
        </row>
        <row r="4275">
          <cell r="D4275">
            <v>0</v>
          </cell>
          <cell r="E4275">
            <v>0</v>
          </cell>
          <cell r="F4275">
            <v>0</v>
          </cell>
          <cell r="G4275">
            <v>0</v>
          </cell>
        </row>
        <row r="4276">
          <cell r="D4276">
            <v>0</v>
          </cell>
          <cell r="E4276">
            <v>0</v>
          </cell>
          <cell r="F4276">
            <v>0</v>
          </cell>
          <cell r="G4276">
            <v>0</v>
          </cell>
        </row>
        <row r="4277">
          <cell r="D4277">
            <v>0</v>
          </cell>
          <cell r="E4277">
            <v>0</v>
          </cell>
          <cell r="F4277">
            <v>0</v>
          </cell>
          <cell r="G4277">
            <v>0</v>
          </cell>
        </row>
        <row r="4278">
          <cell r="D4278">
            <v>0</v>
          </cell>
          <cell r="E4278">
            <v>0</v>
          </cell>
          <cell r="F4278">
            <v>0</v>
          </cell>
          <cell r="G4278">
            <v>0</v>
          </cell>
        </row>
        <row r="4279">
          <cell r="D4279">
            <v>0</v>
          </cell>
          <cell r="E4279">
            <v>0</v>
          </cell>
          <cell r="F4279">
            <v>0</v>
          </cell>
          <cell r="G4279">
            <v>0</v>
          </cell>
        </row>
        <row r="4280">
          <cell r="D4280">
            <v>0</v>
          </cell>
          <cell r="E4280">
            <v>0</v>
          </cell>
          <cell r="F4280">
            <v>0</v>
          </cell>
          <cell r="G4280">
            <v>0</v>
          </cell>
        </row>
        <row r="4281">
          <cell r="D4281">
            <v>0</v>
          </cell>
          <cell r="E4281">
            <v>0</v>
          </cell>
          <cell r="F4281">
            <v>0</v>
          </cell>
          <cell r="G4281">
            <v>0</v>
          </cell>
        </row>
        <row r="4282">
          <cell r="D4282">
            <v>0</v>
          </cell>
          <cell r="E4282">
            <v>0</v>
          </cell>
          <cell r="F4282">
            <v>0</v>
          </cell>
          <cell r="G4282">
            <v>0</v>
          </cell>
        </row>
        <row r="4283">
          <cell r="D4283">
            <v>0</v>
          </cell>
          <cell r="E4283">
            <v>0</v>
          </cell>
          <cell r="F4283">
            <v>0</v>
          </cell>
          <cell r="G4283">
            <v>0</v>
          </cell>
        </row>
        <row r="4284">
          <cell r="D4284">
            <v>0</v>
          </cell>
          <cell r="E4284">
            <v>0</v>
          </cell>
          <cell r="F4284">
            <v>0</v>
          </cell>
          <cell r="G4284">
            <v>0</v>
          </cell>
        </row>
        <row r="4285">
          <cell r="D4285">
            <v>0</v>
          </cell>
          <cell r="E4285">
            <v>0</v>
          </cell>
          <cell r="F4285">
            <v>0</v>
          </cell>
          <cell r="G4285">
            <v>0</v>
          </cell>
        </row>
        <row r="4286">
          <cell r="D4286">
            <v>0</v>
          </cell>
          <cell r="E4286">
            <v>0</v>
          </cell>
          <cell r="F4286">
            <v>0</v>
          </cell>
          <cell r="G4286">
            <v>0</v>
          </cell>
        </row>
        <row r="4287">
          <cell r="D4287">
            <v>0</v>
          </cell>
          <cell r="E4287">
            <v>0</v>
          </cell>
          <cell r="F4287">
            <v>0</v>
          </cell>
          <cell r="G4287">
            <v>0</v>
          </cell>
        </row>
        <row r="4288">
          <cell r="D4288">
            <v>0</v>
          </cell>
          <cell r="E4288">
            <v>0</v>
          </cell>
          <cell r="F4288">
            <v>0</v>
          </cell>
          <cell r="G4288">
            <v>0</v>
          </cell>
        </row>
        <row r="4289">
          <cell r="D4289">
            <v>0</v>
          </cell>
          <cell r="E4289">
            <v>0</v>
          </cell>
          <cell r="F4289">
            <v>0</v>
          </cell>
          <cell r="G4289">
            <v>0</v>
          </cell>
        </row>
        <row r="4290">
          <cell r="D4290">
            <v>0</v>
          </cell>
          <cell r="E4290">
            <v>0</v>
          </cell>
          <cell r="F4290">
            <v>0</v>
          </cell>
          <cell r="G4290">
            <v>0</v>
          </cell>
        </row>
        <row r="4291">
          <cell r="D4291">
            <v>0</v>
          </cell>
          <cell r="E4291">
            <v>0</v>
          </cell>
          <cell r="F4291">
            <v>0</v>
          </cell>
          <cell r="G4291">
            <v>0</v>
          </cell>
        </row>
        <row r="4292">
          <cell r="D4292">
            <v>0</v>
          </cell>
          <cell r="E4292">
            <v>0</v>
          </cell>
          <cell r="F4292">
            <v>0</v>
          </cell>
          <cell r="G4292">
            <v>0</v>
          </cell>
        </row>
        <row r="4293">
          <cell r="D4293">
            <v>0</v>
          </cell>
          <cell r="E4293">
            <v>0</v>
          </cell>
          <cell r="F4293">
            <v>0</v>
          </cell>
          <cell r="G4293">
            <v>0</v>
          </cell>
        </row>
        <row r="4294">
          <cell r="D4294">
            <v>0</v>
          </cell>
          <cell r="E4294">
            <v>0</v>
          </cell>
          <cell r="F4294">
            <v>0</v>
          </cell>
          <cell r="G4294">
            <v>0</v>
          </cell>
        </row>
        <row r="4295">
          <cell r="D4295">
            <v>0</v>
          </cell>
          <cell r="E4295">
            <v>0</v>
          </cell>
          <cell r="F4295">
            <v>0</v>
          </cell>
          <cell r="G4295">
            <v>0</v>
          </cell>
        </row>
        <row r="4296">
          <cell r="D4296">
            <v>0</v>
          </cell>
          <cell r="E4296">
            <v>0</v>
          </cell>
          <cell r="F4296">
            <v>0</v>
          </cell>
          <cell r="G4296">
            <v>0</v>
          </cell>
        </row>
        <row r="4297">
          <cell r="D4297">
            <v>0</v>
          </cell>
          <cell r="E4297">
            <v>0</v>
          </cell>
          <cell r="F4297">
            <v>0</v>
          </cell>
          <cell r="G4297">
            <v>0</v>
          </cell>
        </row>
        <row r="4298">
          <cell r="D4298">
            <v>0</v>
          </cell>
          <cell r="E4298">
            <v>0</v>
          </cell>
          <cell r="F4298">
            <v>0</v>
          </cell>
          <cell r="G4298">
            <v>0</v>
          </cell>
        </row>
        <row r="4299">
          <cell r="D4299">
            <v>0</v>
          </cell>
          <cell r="E4299">
            <v>0</v>
          </cell>
          <cell r="F4299">
            <v>0</v>
          </cell>
          <cell r="G4299">
            <v>0</v>
          </cell>
        </row>
        <row r="4300">
          <cell r="D4300">
            <v>0</v>
          </cell>
          <cell r="E4300">
            <v>0</v>
          </cell>
          <cell r="F4300">
            <v>0</v>
          </cell>
          <cell r="G4300">
            <v>0</v>
          </cell>
        </row>
        <row r="4301">
          <cell r="D4301">
            <v>0</v>
          </cell>
          <cell r="E4301">
            <v>0</v>
          </cell>
          <cell r="F4301">
            <v>0</v>
          </cell>
          <cell r="G4301">
            <v>0</v>
          </cell>
        </row>
        <row r="4302">
          <cell r="D4302">
            <v>0</v>
          </cell>
          <cell r="E4302">
            <v>0</v>
          </cell>
          <cell r="F4302">
            <v>0</v>
          </cell>
          <cell r="G4302">
            <v>0</v>
          </cell>
        </row>
        <row r="4303">
          <cell r="D4303">
            <v>0</v>
          </cell>
          <cell r="E4303">
            <v>0</v>
          </cell>
          <cell r="F4303">
            <v>0</v>
          </cell>
          <cell r="G4303">
            <v>0</v>
          </cell>
        </row>
        <row r="4304">
          <cell r="D4304">
            <v>0</v>
          </cell>
          <cell r="E4304">
            <v>0</v>
          </cell>
          <cell r="F4304">
            <v>0</v>
          </cell>
          <cell r="G4304">
            <v>0</v>
          </cell>
        </row>
        <row r="4305">
          <cell r="D4305">
            <v>0</v>
          </cell>
          <cell r="E4305">
            <v>0</v>
          </cell>
          <cell r="F4305">
            <v>0</v>
          </cell>
          <cell r="G4305">
            <v>0</v>
          </cell>
        </row>
        <row r="4306">
          <cell r="D4306">
            <v>0</v>
          </cell>
          <cell r="E4306">
            <v>0</v>
          </cell>
          <cell r="F4306">
            <v>0</v>
          </cell>
          <cell r="G4306">
            <v>0</v>
          </cell>
        </row>
        <row r="4307">
          <cell r="D4307">
            <v>0</v>
          </cell>
          <cell r="E4307">
            <v>0</v>
          </cell>
          <cell r="F4307">
            <v>0</v>
          </cell>
          <cell r="G4307">
            <v>0</v>
          </cell>
        </row>
        <row r="4308">
          <cell r="D4308">
            <v>0</v>
          </cell>
          <cell r="E4308">
            <v>0</v>
          </cell>
          <cell r="F4308">
            <v>0</v>
          </cell>
          <cell r="G4308">
            <v>0</v>
          </cell>
        </row>
        <row r="4309">
          <cell r="D4309">
            <v>0</v>
          </cell>
          <cell r="E4309">
            <v>0</v>
          </cell>
          <cell r="F4309">
            <v>0</v>
          </cell>
          <cell r="G4309">
            <v>0</v>
          </cell>
        </row>
        <row r="4310">
          <cell r="D4310">
            <v>0</v>
          </cell>
          <cell r="E4310">
            <v>0</v>
          </cell>
          <cell r="F4310">
            <v>0</v>
          </cell>
          <cell r="G4310">
            <v>0</v>
          </cell>
        </row>
        <row r="4311">
          <cell r="D4311">
            <v>0</v>
          </cell>
          <cell r="E4311">
            <v>0</v>
          </cell>
          <cell r="F4311">
            <v>0</v>
          </cell>
          <cell r="G4311">
            <v>0</v>
          </cell>
        </row>
        <row r="4312">
          <cell r="D4312">
            <v>0</v>
          </cell>
          <cell r="E4312">
            <v>0</v>
          </cell>
          <cell r="F4312">
            <v>0</v>
          </cell>
          <cell r="G4312">
            <v>0</v>
          </cell>
        </row>
        <row r="4313">
          <cell r="D4313">
            <v>0</v>
          </cell>
          <cell r="E4313">
            <v>0</v>
          </cell>
          <cell r="F4313">
            <v>0</v>
          </cell>
          <cell r="G4313">
            <v>0</v>
          </cell>
        </row>
        <row r="4314">
          <cell r="D4314">
            <v>0</v>
          </cell>
          <cell r="E4314">
            <v>0</v>
          </cell>
          <cell r="F4314">
            <v>0</v>
          </cell>
          <cell r="G4314">
            <v>0</v>
          </cell>
        </row>
        <row r="4315">
          <cell r="D4315">
            <v>0</v>
          </cell>
          <cell r="E4315">
            <v>0</v>
          </cell>
          <cell r="F4315">
            <v>0</v>
          </cell>
          <cell r="G4315">
            <v>0</v>
          </cell>
        </row>
        <row r="4316">
          <cell r="D4316">
            <v>0</v>
          </cell>
          <cell r="E4316">
            <v>0</v>
          </cell>
          <cell r="F4316">
            <v>0</v>
          </cell>
          <cell r="G4316">
            <v>0</v>
          </cell>
        </row>
        <row r="4317">
          <cell r="D4317">
            <v>0</v>
          </cell>
          <cell r="E4317">
            <v>0</v>
          </cell>
          <cell r="F4317">
            <v>0</v>
          </cell>
          <cell r="G4317">
            <v>0</v>
          </cell>
        </row>
        <row r="4318">
          <cell r="D4318">
            <v>0</v>
          </cell>
          <cell r="E4318">
            <v>0</v>
          </cell>
          <cell r="F4318">
            <v>0</v>
          </cell>
          <cell r="G4318">
            <v>0</v>
          </cell>
        </row>
        <row r="4319">
          <cell r="D4319">
            <v>0</v>
          </cell>
          <cell r="E4319">
            <v>0</v>
          </cell>
          <cell r="F4319">
            <v>0</v>
          </cell>
          <cell r="G4319">
            <v>0</v>
          </cell>
        </row>
        <row r="4320">
          <cell r="D4320">
            <v>0</v>
          </cell>
          <cell r="E4320">
            <v>0</v>
          </cell>
          <cell r="F4320">
            <v>0</v>
          </cell>
          <cell r="G4320">
            <v>0</v>
          </cell>
        </row>
        <row r="4321">
          <cell r="D4321">
            <v>0</v>
          </cell>
          <cell r="E4321">
            <v>0</v>
          </cell>
          <cell r="F4321">
            <v>0</v>
          </cell>
          <cell r="G4321">
            <v>0</v>
          </cell>
        </row>
        <row r="4322">
          <cell r="D4322">
            <v>0</v>
          </cell>
          <cell r="E4322">
            <v>0</v>
          </cell>
          <cell r="F4322">
            <v>0</v>
          </cell>
          <cell r="G4322">
            <v>0</v>
          </cell>
        </row>
        <row r="4323">
          <cell r="D4323">
            <v>0</v>
          </cell>
          <cell r="E4323">
            <v>0</v>
          </cell>
          <cell r="F4323">
            <v>0</v>
          </cell>
          <cell r="G4323">
            <v>0</v>
          </cell>
        </row>
        <row r="4324">
          <cell r="D4324">
            <v>0</v>
          </cell>
          <cell r="E4324">
            <v>0</v>
          </cell>
          <cell r="F4324">
            <v>0</v>
          </cell>
          <cell r="G4324">
            <v>0</v>
          </cell>
        </row>
        <row r="4325">
          <cell r="D4325">
            <v>0</v>
          </cell>
          <cell r="E4325">
            <v>0</v>
          </cell>
          <cell r="F4325">
            <v>0</v>
          </cell>
          <cell r="G4325">
            <v>0</v>
          </cell>
        </row>
        <row r="4326">
          <cell r="D4326">
            <v>0</v>
          </cell>
          <cell r="E4326">
            <v>0</v>
          </cell>
          <cell r="F4326">
            <v>0</v>
          </cell>
          <cell r="G4326">
            <v>0</v>
          </cell>
        </row>
        <row r="4327">
          <cell r="D4327">
            <v>0</v>
          </cell>
          <cell r="E4327">
            <v>0</v>
          </cell>
          <cell r="F4327">
            <v>0</v>
          </cell>
          <cell r="G4327">
            <v>0</v>
          </cell>
        </row>
        <row r="4328">
          <cell r="D4328">
            <v>0</v>
          </cell>
          <cell r="E4328">
            <v>0</v>
          </cell>
          <cell r="F4328">
            <v>0</v>
          </cell>
          <cell r="G4328">
            <v>0</v>
          </cell>
        </row>
        <row r="4329">
          <cell r="D4329">
            <v>0</v>
          </cell>
          <cell r="E4329">
            <v>0</v>
          </cell>
          <cell r="F4329">
            <v>0</v>
          </cell>
          <cell r="G4329">
            <v>0</v>
          </cell>
        </row>
        <row r="4330">
          <cell r="D4330">
            <v>0</v>
          </cell>
          <cell r="E4330">
            <v>0</v>
          </cell>
          <cell r="F4330">
            <v>0</v>
          </cell>
          <cell r="G4330">
            <v>0</v>
          </cell>
        </row>
        <row r="4331">
          <cell r="D4331">
            <v>0</v>
          </cell>
          <cell r="E4331">
            <v>0</v>
          </cell>
          <cell r="F4331">
            <v>0</v>
          </cell>
          <cell r="G4331">
            <v>0</v>
          </cell>
        </row>
        <row r="4332">
          <cell r="D4332">
            <v>0</v>
          </cell>
          <cell r="E4332">
            <v>0</v>
          </cell>
          <cell r="F4332">
            <v>0</v>
          </cell>
          <cell r="G4332">
            <v>0</v>
          </cell>
        </row>
        <row r="4333">
          <cell r="D4333">
            <v>0</v>
          </cell>
          <cell r="E4333">
            <v>0</v>
          </cell>
          <cell r="F4333">
            <v>0</v>
          </cell>
          <cell r="G4333">
            <v>0</v>
          </cell>
        </row>
        <row r="4334">
          <cell r="D4334">
            <v>0</v>
          </cell>
          <cell r="E4334">
            <v>0</v>
          </cell>
          <cell r="F4334">
            <v>0</v>
          </cell>
          <cell r="G4334">
            <v>0</v>
          </cell>
        </row>
        <row r="4335">
          <cell r="D4335">
            <v>0</v>
          </cell>
          <cell r="E4335">
            <v>0</v>
          </cell>
          <cell r="F4335">
            <v>0</v>
          </cell>
          <cell r="G4335">
            <v>0</v>
          </cell>
        </row>
        <row r="4336">
          <cell r="D4336">
            <v>0</v>
          </cell>
          <cell r="E4336">
            <v>0</v>
          </cell>
          <cell r="F4336">
            <v>0</v>
          </cell>
          <cell r="G4336">
            <v>0</v>
          </cell>
        </row>
        <row r="4337">
          <cell r="D4337">
            <v>0</v>
          </cell>
          <cell r="E4337">
            <v>0</v>
          </cell>
          <cell r="F4337">
            <v>0</v>
          </cell>
          <cell r="G4337">
            <v>0</v>
          </cell>
        </row>
        <row r="4338">
          <cell r="D4338">
            <v>0</v>
          </cell>
          <cell r="E4338">
            <v>0</v>
          </cell>
          <cell r="F4338">
            <v>0</v>
          </cell>
          <cell r="G4338">
            <v>0</v>
          </cell>
        </row>
        <row r="4339">
          <cell r="D4339">
            <v>0</v>
          </cell>
          <cell r="E4339">
            <v>0</v>
          </cell>
          <cell r="F4339">
            <v>0</v>
          </cell>
          <cell r="G4339">
            <v>0</v>
          </cell>
        </row>
        <row r="4340">
          <cell r="D4340">
            <v>0</v>
          </cell>
          <cell r="E4340">
            <v>0</v>
          </cell>
          <cell r="F4340">
            <v>0</v>
          </cell>
          <cell r="G4340">
            <v>0</v>
          </cell>
        </row>
        <row r="4341">
          <cell r="D4341">
            <v>0</v>
          </cell>
          <cell r="E4341">
            <v>0</v>
          </cell>
          <cell r="F4341">
            <v>0</v>
          </cell>
          <cell r="G4341">
            <v>0</v>
          </cell>
        </row>
        <row r="4342">
          <cell r="D4342">
            <v>0</v>
          </cell>
          <cell r="E4342">
            <v>0</v>
          </cell>
          <cell r="F4342">
            <v>0</v>
          </cell>
          <cell r="G4342">
            <v>0</v>
          </cell>
        </row>
        <row r="4343">
          <cell r="D4343">
            <v>0</v>
          </cell>
          <cell r="E4343">
            <v>0</v>
          </cell>
          <cell r="F4343">
            <v>0</v>
          </cell>
          <cell r="G4343">
            <v>0</v>
          </cell>
        </row>
        <row r="4344">
          <cell r="D4344">
            <v>0</v>
          </cell>
          <cell r="E4344">
            <v>0</v>
          </cell>
          <cell r="F4344">
            <v>0</v>
          </cell>
          <cell r="G4344">
            <v>0</v>
          </cell>
        </row>
        <row r="4345">
          <cell r="D4345">
            <v>0</v>
          </cell>
          <cell r="E4345">
            <v>0</v>
          </cell>
          <cell r="F4345">
            <v>0</v>
          </cell>
          <cell r="G4345">
            <v>0</v>
          </cell>
        </row>
        <row r="4346">
          <cell r="D4346">
            <v>0</v>
          </cell>
          <cell r="E4346">
            <v>0</v>
          </cell>
          <cell r="F4346">
            <v>0</v>
          </cell>
          <cell r="G4346">
            <v>0</v>
          </cell>
        </row>
        <row r="4347">
          <cell r="D4347">
            <v>0</v>
          </cell>
          <cell r="E4347">
            <v>0</v>
          </cell>
          <cell r="F4347">
            <v>0</v>
          </cell>
          <cell r="G4347">
            <v>0</v>
          </cell>
        </row>
        <row r="4348">
          <cell r="D4348">
            <v>0</v>
          </cell>
          <cell r="E4348">
            <v>0</v>
          </cell>
          <cell r="F4348">
            <v>0</v>
          </cell>
          <cell r="G4348">
            <v>0</v>
          </cell>
        </row>
        <row r="4349">
          <cell r="D4349">
            <v>0</v>
          </cell>
          <cell r="E4349">
            <v>0</v>
          </cell>
          <cell r="F4349">
            <v>0</v>
          </cell>
          <cell r="G4349">
            <v>0</v>
          </cell>
        </row>
        <row r="4350">
          <cell r="D4350">
            <v>0</v>
          </cell>
          <cell r="E4350">
            <v>0</v>
          </cell>
          <cell r="F4350">
            <v>0</v>
          </cell>
          <cell r="G4350">
            <v>0</v>
          </cell>
        </row>
        <row r="4351">
          <cell r="D4351">
            <v>0</v>
          </cell>
          <cell r="E4351">
            <v>0</v>
          </cell>
          <cell r="F4351">
            <v>0</v>
          </cell>
          <cell r="G4351">
            <v>0</v>
          </cell>
        </row>
        <row r="4352">
          <cell r="D4352">
            <v>0</v>
          </cell>
          <cell r="E4352">
            <v>0</v>
          </cell>
          <cell r="F4352">
            <v>0</v>
          </cell>
          <cell r="G4352">
            <v>0</v>
          </cell>
        </row>
        <row r="4353">
          <cell r="D4353">
            <v>0</v>
          </cell>
          <cell r="E4353">
            <v>0</v>
          </cell>
          <cell r="F4353">
            <v>0</v>
          </cell>
          <cell r="G4353">
            <v>0</v>
          </cell>
        </row>
        <row r="4354">
          <cell r="D4354">
            <v>0</v>
          </cell>
          <cell r="E4354">
            <v>0</v>
          </cell>
          <cell r="F4354">
            <v>0</v>
          </cell>
          <cell r="G4354">
            <v>0</v>
          </cell>
        </row>
        <row r="4355">
          <cell r="D4355">
            <v>0</v>
          </cell>
          <cell r="E4355">
            <v>0</v>
          </cell>
          <cell r="F4355">
            <v>0</v>
          </cell>
          <cell r="G4355">
            <v>0</v>
          </cell>
        </row>
        <row r="4356">
          <cell r="D4356">
            <v>0</v>
          </cell>
          <cell r="E4356">
            <v>0</v>
          </cell>
          <cell r="F4356">
            <v>0</v>
          </cell>
          <cell r="G4356">
            <v>0</v>
          </cell>
        </row>
        <row r="4357">
          <cell r="D4357">
            <v>0</v>
          </cell>
          <cell r="E4357">
            <v>0</v>
          </cell>
          <cell r="F4357">
            <v>0</v>
          </cell>
          <cell r="G4357">
            <v>0</v>
          </cell>
        </row>
        <row r="4358">
          <cell r="D4358">
            <v>0</v>
          </cell>
          <cell r="E4358">
            <v>0</v>
          </cell>
          <cell r="F4358">
            <v>0</v>
          </cell>
          <cell r="G4358">
            <v>0</v>
          </cell>
        </row>
        <row r="4359">
          <cell r="D4359">
            <v>0</v>
          </cell>
          <cell r="E4359">
            <v>0</v>
          </cell>
          <cell r="F4359">
            <v>0</v>
          </cell>
          <cell r="G4359">
            <v>0</v>
          </cell>
        </row>
        <row r="4360">
          <cell r="D4360">
            <v>0</v>
          </cell>
          <cell r="E4360">
            <v>0</v>
          </cell>
          <cell r="F4360">
            <v>0</v>
          </cell>
          <cell r="G4360">
            <v>0</v>
          </cell>
        </row>
        <row r="4361">
          <cell r="D4361">
            <v>0</v>
          </cell>
          <cell r="E4361">
            <v>0</v>
          </cell>
          <cell r="F4361">
            <v>0</v>
          </cell>
          <cell r="G4361">
            <v>0</v>
          </cell>
        </row>
        <row r="4362">
          <cell r="D4362">
            <v>0</v>
          </cell>
          <cell r="E4362">
            <v>0</v>
          </cell>
          <cell r="F4362">
            <v>0</v>
          </cell>
          <cell r="G4362">
            <v>0</v>
          </cell>
        </row>
        <row r="4363">
          <cell r="D4363">
            <v>0</v>
          </cell>
          <cell r="E4363">
            <v>0</v>
          </cell>
          <cell r="F4363">
            <v>0</v>
          </cell>
          <cell r="G4363">
            <v>0</v>
          </cell>
        </row>
        <row r="4364">
          <cell r="D4364">
            <v>0</v>
          </cell>
          <cell r="E4364">
            <v>0</v>
          </cell>
          <cell r="F4364">
            <v>0</v>
          </cell>
          <cell r="G4364">
            <v>0</v>
          </cell>
        </row>
        <row r="4365">
          <cell r="D4365">
            <v>0</v>
          </cell>
          <cell r="E4365">
            <v>0</v>
          </cell>
          <cell r="F4365">
            <v>0</v>
          </cell>
          <cell r="G4365">
            <v>0</v>
          </cell>
        </row>
        <row r="4366">
          <cell r="D4366">
            <v>0</v>
          </cell>
          <cell r="E4366">
            <v>0</v>
          </cell>
          <cell r="F4366">
            <v>0</v>
          </cell>
          <cell r="G4366">
            <v>0</v>
          </cell>
        </row>
        <row r="4367">
          <cell r="D4367">
            <v>0</v>
          </cell>
          <cell r="E4367">
            <v>0</v>
          </cell>
          <cell r="F4367">
            <v>0</v>
          </cell>
          <cell r="G4367">
            <v>0</v>
          </cell>
        </row>
        <row r="4368">
          <cell r="D4368">
            <v>0</v>
          </cell>
          <cell r="E4368">
            <v>0</v>
          </cell>
          <cell r="F4368">
            <v>0</v>
          </cell>
          <cell r="G4368">
            <v>0</v>
          </cell>
        </row>
        <row r="4369">
          <cell r="D4369">
            <v>0</v>
          </cell>
          <cell r="E4369">
            <v>0</v>
          </cell>
          <cell r="F4369">
            <v>0</v>
          </cell>
          <cell r="G4369">
            <v>0</v>
          </cell>
        </row>
        <row r="4370">
          <cell r="D4370">
            <v>0</v>
          </cell>
          <cell r="E4370">
            <v>0</v>
          </cell>
          <cell r="F4370">
            <v>0</v>
          </cell>
          <cell r="G4370">
            <v>0</v>
          </cell>
        </row>
        <row r="4371">
          <cell r="D4371">
            <v>0</v>
          </cell>
          <cell r="E4371">
            <v>0</v>
          </cell>
          <cell r="F4371">
            <v>0</v>
          </cell>
          <cell r="G4371">
            <v>0</v>
          </cell>
        </row>
        <row r="4372">
          <cell r="D4372">
            <v>0</v>
          </cell>
          <cell r="E4372">
            <v>0</v>
          </cell>
          <cell r="F4372">
            <v>0</v>
          </cell>
          <cell r="G4372">
            <v>0</v>
          </cell>
        </row>
        <row r="4373">
          <cell r="D4373">
            <v>0</v>
          </cell>
          <cell r="E4373">
            <v>0</v>
          </cell>
          <cell r="F4373">
            <v>0</v>
          </cell>
          <cell r="G4373">
            <v>0</v>
          </cell>
        </row>
        <row r="4374">
          <cell r="D4374">
            <v>0</v>
          </cell>
          <cell r="E4374">
            <v>0</v>
          </cell>
          <cell r="F4374">
            <v>0</v>
          </cell>
          <cell r="G4374">
            <v>0</v>
          </cell>
        </row>
        <row r="4375">
          <cell r="D4375">
            <v>0</v>
          </cell>
          <cell r="E4375">
            <v>0</v>
          </cell>
          <cell r="F4375">
            <v>0</v>
          </cell>
          <cell r="G4375">
            <v>0</v>
          </cell>
        </row>
        <row r="4376">
          <cell r="D4376">
            <v>0</v>
          </cell>
          <cell r="E4376">
            <v>0</v>
          </cell>
          <cell r="F4376">
            <v>0</v>
          </cell>
          <cell r="G4376">
            <v>0</v>
          </cell>
        </row>
        <row r="4377">
          <cell r="D4377">
            <v>0</v>
          </cell>
          <cell r="E4377">
            <v>0</v>
          </cell>
          <cell r="F4377">
            <v>0</v>
          </cell>
          <cell r="G4377">
            <v>0</v>
          </cell>
        </row>
        <row r="4378">
          <cell r="D4378">
            <v>0</v>
          </cell>
          <cell r="E4378">
            <v>0</v>
          </cell>
          <cell r="F4378">
            <v>0</v>
          </cell>
          <cell r="G4378">
            <v>0</v>
          </cell>
        </row>
        <row r="4379">
          <cell r="D4379">
            <v>0</v>
          </cell>
          <cell r="E4379">
            <v>0</v>
          </cell>
          <cell r="F4379">
            <v>0</v>
          </cell>
          <cell r="G4379">
            <v>0</v>
          </cell>
        </row>
        <row r="4380">
          <cell r="D4380">
            <v>0</v>
          </cell>
          <cell r="E4380">
            <v>0</v>
          </cell>
          <cell r="F4380">
            <v>0</v>
          </cell>
          <cell r="G4380">
            <v>0</v>
          </cell>
        </row>
        <row r="4381">
          <cell r="D4381">
            <v>0</v>
          </cell>
          <cell r="E4381">
            <v>0</v>
          </cell>
          <cell r="F4381">
            <v>0</v>
          </cell>
          <cell r="G4381">
            <v>0</v>
          </cell>
        </row>
        <row r="4382">
          <cell r="D4382">
            <v>0</v>
          </cell>
          <cell r="E4382">
            <v>0</v>
          </cell>
          <cell r="F4382">
            <v>0</v>
          </cell>
          <cell r="G4382">
            <v>0</v>
          </cell>
        </row>
        <row r="4383">
          <cell r="D4383">
            <v>0</v>
          </cell>
          <cell r="E4383">
            <v>0</v>
          </cell>
          <cell r="F4383">
            <v>0</v>
          </cell>
          <cell r="G4383">
            <v>0</v>
          </cell>
        </row>
        <row r="4384">
          <cell r="D4384">
            <v>0</v>
          </cell>
          <cell r="E4384">
            <v>0</v>
          </cell>
          <cell r="F4384">
            <v>0</v>
          </cell>
          <cell r="G4384">
            <v>0</v>
          </cell>
        </row>
        <row r="4385">
          <cell r="D4385">
            <v>0</v>
          </cell>
          <cell r="E4385">
            <v>0</v>
          </cell>
          <cell r="F4385">
            <v>0</v>
          </cell>
          <cell r="G4385">
            <v>0</v>
          </cell>
        </row>
        <row r="4386">
          <cell r="D4386">
            <v>0</v>
          </cell>
          <cell r="E4386">
            <v>0</v>
          </cell>
          <cell r="F4386">
            <v>0</v>
          </cell>
          <cell r="G4386">
            <v>0</v>
          </cell>
        </row>
        <row r="4387">
          <cell r="D4387">
            <v>0</v>
          </cell>
          <cell r="E4387">
            <v>0</v>
          </cell>
          <cell r="F4387">
            <v>0</v>
          </cell>
          <cell r="G4387">
            <v>0</v>
          </cell>
        </row>
        <row r="4388">
          <cell r="D4388">
            <v>0</v>
          </cell>
          <cell r="E4388">
            <v>0</v>
          </cell>
          <cell r="F4388">
            <v>0</v>
          </cell>
          <cell r="G4388">
            <v>0</v>
          </cell>
        </row>
        <row r="4389">
          <cell r="D4389">
            <v>0</v>
          </cell>
          <cell r="E4389">
            <v>0</v>
          </cell>
          <cell r="F4389">
            <v>0</v>
          </cell>
          <cell r="G4389">
            <v>0</v>
          </cell>
        </row>
        <row r="4390">
          <cell r="D4390">
            <v>0</v>
          </cell>
          <cell r="E4390">
            <v>0</v>
          </cell>
          <cell r="F4390">
            <v>0</v>
          </cell>
          <cell r="G4390">
            <v>0</v>
          </cell>
        </row>
        <row r="4391">
          <cell r="D4391">
            <v>0</v>
          </cell>
          <cell r="E4391">
            <v>0</v>
          </cell>
          <cell r="F4391">
            <v>0</v>
          </cell>
          <cell r="G4391">
            <v>0</v>
          </cell>
        </row>
        <row r="4392">
          <cell r="D4392">
            <v>0</v>
          </cell>
          <cell r="E4392">
            <v>0</v>
          </cell>
          <cell r="F4392">
            <v>0</v>
          </cell>
          <cell r="G4392">
            <v>0</v>
          </cell>
        </row>
        <row r="4393">
          <cell r="D4393">
            <v>0</v>
          </cell>
          <cell r="E4393">
            <v>0</v>
          </cell>
          <cell r="F4393">
            <v>0</v>
          </cell>
          <cell r="G4393">
            <v>0</v>
          </cell>
        </row>
        <row r="4394">
          <cell r="D4394">
            <v>0</v>
          </cell>
          <cell r="E4394">
            <v>0</v>
          </cell>
          <cell r="F4394">
            <v>0</v>
          </cell>
          <cell r="G4394">
            <v>0</v>
          </cell>
        </row>
        <row r="4395">
          <cell r="D4395">
            <v>0</v>
          </cell>
          <cell r="E4395">
            <v>0</v>
          </cell>
          <cell r="F4395">
            <v>0</v>
          </cell>
          <cell r="G4395">
            <v>0</v>
          </cell>
          <cell r="H4395">
            <v>0</v>
          </cell>
          <cell r="I4395">
            <v>0</v>
          </cell>
        </row>
        <row r="4396">
          <cell r="D4396">
            <v>0</v>
          </cell>
          <cell r="E4396">
            <v>0</v>
          </cell>
          <cell r="F4396">
            <v>0</v>
          </cell>
          <cell r="G4396">
            <v>0</v>
          </cell>
        </row>
        <row r="4397">
          <cell r="D4397">
            <v>0</v>
          </cell>
          <cell r="E4397">
            <v>0</v>
          </cell>
          <cell r="F4397">
            <v>0</v>
          </cell>
          <cell r="G4397">
            <v>0</v>
          </cell>
        </row>
        <row r="4398">
          <cell r="D4398">
            <v>0</v>
          </cell>
          <cell r="E4398">
            <v>0</v>
          </cell>
          <cell r="F4398">
            <v>0</v>
          </cell>
          <cell r="G4398">
            <v>0</v>
          </cell>
        </row>
        <row r="4399">
          <cell r="D4399">
            <v>0</v>
          </cell>
          <cell r="E4399">
            <v>0</v>
          </cell>
          <cell r="F4399">
            <v>0</v>
          </cell>
          <cell r="G4399">
            <v>0</v>
          </cell>
        </row>
        <row r="4400">
          <cell r="D4400">
            <v>0</v>
          </cell>
          <cell r="E4400">
            <v>0</v>
          </cell>
          <cell r="F4400">
            <v>0</v>
          </cell>
          <cell r="G4400">
            <v>0</v>
          </cell>
        </row>
        <row r="4401">
          <cell r="D4401">
            <v>0</v>
          </cell>
          <cell r="E4401">
            <v>0</v>
          </cell>
          <cell r="F4401">
            <v>0</v>
          </cell>
          <cell r="G4401">
            <v>0</v>
          </cell>
        </row>
        <row r="4402">
          <cell r="D4402">
            <v>0</v>
          </cell>
          <cell r="E4402">
            <v>0</v>
          </cell>
          <cell r="F4402">
            <v>0</v>
          </cell>
          <cell r="G4402">
            <v>0</v>
          </cell>
        </row>
        <row r="4403">
          <cell r="D4403">
            <v>0</v>
          </cell>
          <cell r="E4403">
            <v>0</v>
          </cell>
          <cell r="F4403">
            <v>0</v>
          </cell>
          <cell r="G4403">
            <v>0</v>
          </cell>
        </row>
        <row r="4404">
          <cell r="D4404">
            <v>0</v>
          </cell>
          <cell r="E4404">
            <v>0</v>
          </cell>
          <cell r="F4404">
            <v>0</v>
          </cell>
          <cell r="G4404">
            <v>0</v>
          </cell>
        </row>
        <row r="4405">
          <cell r="D4405">
            <v>0</v>
          </cell>
          <cell r="E4405">
            <v>0</v>
          </cell>
          <cell r="F4405">
            <v>0</v>
          </cell>
          <cell r="G4405">
            <v>0</v>
          </cell>
        </row>
        <row r="4406">
          <cell r="D4406">
            <v>0</v>
          </cell>
          <cell r="E4406">
            <v>0</v>
          </cell>
          <cell r="F4406">
            <v>0</v>
          </cell>
          <cell r="G4406">
            <v>0</v>
          </cell>
        </row>
        <row r="4407">
          <cell r="D4407">
            <v>0</v>
          </cell>
          <cell r="E4407">
            <v>0</v>
          </cell>
          <cell r="F4407">
            <v>0</v>
          </cell>
          <cell r="G4407">
            <v>0</v>
          </cell>
        </row>
        <row r="4408">
          <cell r="D4408">
            <v>0</v>
          </cell>
          <cell r="E4408">
            <v>0</v>
          </cell>
          <cell r="F4408">
            <v>0</v>
          </cell>
          <cell r="G4408">
            <v>0</v>
          </cell>
        </row>
        <row r="4409">
          <cell r="D4409">
            <v>0</v>
          </cell>
          <cell r="E4409">
            <v>0</v>
          </cell>
          <cell r="F4409">
            <v>0</v>
          </cell>
          <cell r="G4409">
            <v>0</v>
          </cell>
        </row>
        <row r="4410">
          <cell r="D4410">
            <v>0</v>
          </cell>
          <cell r="E4410">
            <v>0</v>
          </cell>
          <cell r="F4410">
            <v>0</v>
          </cell>
          <cell r="G4410">
            <v>0</v>
          </cell>
        </row>
        <row r="4411">
          <cell r="D4411">
            <v>0</v>
          </cell>
          <cell r="E4411">
            <v>0</v>
          </cell>
          <cell r="F4411">
            <v>0</v>
          </cell>
          <cell r="G4411">
            <v>0</v>
          </cell>
        </row>
        <row r="4412">
          <cell r="D4412">
            <v>0</v>
          </cell>
          <cell r="E4412">
            <v>0</v>
          </cell>
          <cell r="F4412">
            <v>0</v>
          </cell>
          <cell r="G4412">
            <v>0</v>
          </cell>
        </row>
        <row r="4413">
          <cell r="D4413">
            <v>0</v>
          </cell>
          <cell r="E4413">
            <v>0</v>
          </cell>
          <cell r="F4413">
            <v>0</v>
          </cell>
          <cell r="G4413">
            <v>0</v>
          </cell>
        </row>
        <row r="4414">
          <cell r="D4414">
            <v>0</v>
          </cell>
          <cell r="E4414">
            <v>0</v>
          </cell>
          <cell r="F4414">
            <v>0</v>
          </cell>
          <cell r="G4414">
            <v>0</v>
          </cell>
        </row>
        <row r="4415">
          <cell r="D4415">
            <v>0</v>
          </cell>
          <cell r="E4415">
            <v>0</v>
          </cell>
          <cell r="F4415">
            <v>0</v>
          </cell>
          <cell r="G4415">
            <v>0</v>
          </cell>
        </row>
        <row r="4416">
          <cell r="D4416">
            <v>0</v>
          </cell>
          <cell r="E4416">
            <v>0</v>
          </cell>
          <cell r="F4416">
            <v>0</v>
          </cell>
          <cell r="G4416">
            <v>0</v>
          </cell>
        </row>
        <row r="4417">
          <cell r="D4417">
            <v>0</v>
          </cell>
          <cell r="E4417">
            <v>0</v>
          </cell>
          <cell r="F4417">
            <v>0</v>
          </cell>
          <cell r="G4417">
            <v>0</v>
          </cell>
        </row>
        <row r="4418">
          <cell r="D4418">
            <v>0</v>
          </cell>
          <cell r="E4418">
            <v>0</v>
          </cell>
          <cell r="F4418">
            <v>0</v>
          </cell>
          <cell r="G4418">
            <v>0</v>
          </cell>
        </row>
        <row r="4419">
          <cell r="D4419">
            <v>0</v>
          </cell>
          <cell r="E4419">
            <v>0</v>
          </cell>
          <cell r="F4419">
            <v>0</v>
          </cell>
          <cell r="G4419">
            <v>0</v>
          </cell>
        </row>
        <row r="4420">
          <cell r="D4420">
            <v>0</v>
          </cell>
          <cell r="E4420">
            <v>0</v>
          </cell>
          <cell r="F4420">
            <v>0</v>
          </cell>
          <cell r="G4420">
            <v>0</v>
          </cell>
        </row>
        <row r="4421">
          <cell r="D4421">
            <v>0</v>
          </cell>
          <cell r="E4421">
            <v>0</v>
          </cell>
          <cell r="F4421">
            <v>0</v>
          </cell>
          <cell r="G4421">
            <v>0</v>
          </cell>
        </row>
        <row r="4422">
          <cell r="D4422">
            <v>0</v>
          </cell>
          <cell r="E4422">
            <v>0</v>
          </cell>
          <cell r="F4422">
            <v>0</v>
          </cell>
          <cell r="G4422">
            <v>0</v>
          </cell>
        </row>
        <row r="4423">
          <cell r="D4423">
            <v>0</v>
          </cell>
          <cell r="E4423">
            <v>0</v>
          </cell>
          <cell r="F4423">
            <v>0</v>
          </cell>
          <cell r="G4423">
            <v>0</v>
          </cell>
        </row>
        <row r="4424">
          <cell r="D4424">
            <v>0</v>
          </cell>
          <cell r="E4424">
            <v>0</v>
          </cell>
          <cell r="F4424">
            <v>0</v>
          </cell>
          <cell r="G4424">
            <v>0</v>
          </cell>
        </row>
        <row r="4425">
          <cell r="D4425">
            <v>0</v>
          </cell>
          <cell r="E4425">
            <v>0</v>
          </cell>
          <cell r="F4425">
            <v>0</v>
          </cell>
          <cell r="G4425">
            <v>0</v>
          </cell>
        </row>
        <row r="4426">
          <cell r="D4426">
            <v>0</v>
          </cell>
          <cell r="E4426">
            <v>0</v>
          </cell>
          <cell r="F4426">
            <v>0</v>
          </cell>
          <cell r="G4426">
            <v>0</v>
          </cell>
        </row>
        <row r="4427">
          <cell r="D4427">
            <v>0</v>
          </cell>
          <cell r="E4427">
            <v>0</v>
          </cell>
          <cell r="F4427">
            <v>0</v>
          </cell>
          <cell r="G4427">
            <v>0</v>
          </cell>
        </row>
        <row r="4428">
          <cell r="D4428">
            <v>0</v>
          </cell>
          <cell r="E4428">
            <v>0</v>
          </cell>
          <cell r="F4428">
            <v>0</v>
          </cell>
          <cell r="G4428">
            <v>0</v>
          </cell>
        </row>
        <row r="4429">
          <cell r="D4429">
            <v>0</v>
          </cell>
          <cell r="E4429">
            <v>0</v>
          </cell>
          <cell r="F4429">
            <v>0</v>
          </cell>
          <cell r="G4429">
            <v>0</v>
          </cell>
        </row>
        <row r="4430">
          <cell r="D4430">
            <v>0</v>
          </cell>
          <cell r="E4430">
            <v>0</v>
          </cell>
          <cell r="F4430">
            <v>0</v>
          </cell>
          <cell r="G4430">
            <v>0</v>
          </cell>
        </row>
        <row r="4431">
          <cell r="D4431">
            <v>0</v>
          </cell>
          <cell r="E4431">
            <v>0</v>
          </cell>
          <cell r="F4431">
            <v>0</v>
          </cell>
          <cell r="G4431">
            <v>0</v>
          </cell>
        </row>
        <row r="4432">
          <cell r="D4432">
            <v>0</v>
          </cell>
          <cell r="E4432">
            <v>0</v>
          </cell>
          <cell r="F4432">
            <v>0</v>
          </cell>
          <cell r="G4432">
            <v>0</v>
          </cell>
        </row>
        <row r="4433">
          <cell r="D4433">
            <v>0</v>
          </cell>
          <cell r="E4433">
            <v>0</v>
          </cell>
          <cell r="F4433">
            <v>0</v>
          </cell>
          <cell r="G4433">
            <v>0</v>
          </cell>
        </row>
        <row r="4434">
          <cell r="D4434">
            <v>0</v>
          </cell>
          <cell r="E4434">
            <v>0</v>
          </cell>
          <cell r="F4434">
            <v>0</v>
          </cell>
          <cell r="G4434">
            <v>0</v>
          </cell>
        </row>
        <row r="4435">
          <cell r="D4435">
            <v>0</v>
          </cell>
          <cell r="E4435">
            <v>0</v>
          </cell>
          <cell r="F4435">
            <v>0</v>
          </cell>
          <cell r="G4435">
            <v>0</v>
          </cell>
        </row>
        <row r="4436">
          <cell r="D4436">
            <v>0</v>
          </cell>
          <cell r="E4436">
            <v>0</v>
          </cell>
          <cell r="F4436">
            <v>0</v>
          </cell>
          <cell r="G4436">
            <v>0</v>
          </cell>
        </row>
        <row r="4437">
          <cell r="D4437">
            <v>0</v>
          </cell>
          <cell r="E4437">
            <v>0</v>
          </cell>
          <cell r="F4437">
            <v>0</v>
          </cell>
          <cell r="G4437">
            <v>0</v>
          </cell>
        </row>
        <row r="4438">
          <cell r="D4438">
            <v>0</v>
          </cell>
          <cell r="E4438">
            <v>0</v>
          </cell>
          <cell r="F4438">
            <v>0</v>
          </cell>
          <cell r="G4438">
            <v>0</v>
          </cell>
        </row>
        <row r="4439">
          <cell r="D4439">
            <v>0</v>
          </cell>
          <cell r="E4439">
            <v>0</v>
          </cell>
          <cell r="F4439">
            <v>0</v>
          </cell>
          <cell r="G4439">
            <v>0</v>
          </cell>
        </row>
        <row r="4440">
          <cell r="D4440">
            <v>0</v>
          </cell>
          <cell r="E4440">
            <v>0</v>
          </cell>
          <cell r="F4440">
            <v>0</v>
          </cell>
          <cell r="G4440">
            <v>0</v>
          </cell>
        </row>
        <row r="4441">
          <cell r="D4441">
            <v>0</v>
          </cell>
          <cell r="E4441">
            <v>0</v>
          </cell>
          <cell r="F4441">
            <v>0</v>
          </cell>
          <cell r="G4441">
            <v>0</v>
          </cell>
        </row>
        <row r="4442">
          <cell r="D4442">
            <v>0</v>
          </cell>
          <cell r="E4442">
            <v>0</v>
          </cell>
          <cell r="F4442">
            <v>0</v>
          </cell>
          <cell r="G4442">
            <v>0</v>
          </cell>
        </row>
        <row r="4443">
          <cell r="D4443">
            <v>0</v>
          </cell>
          <cell r="E4443">
            <v>0</v>
          </cell>
          <cell r="F4443">
            <v>0</v>
          </cell>
          <cell r="G4443">
            <v>0</v>
          </cell>
        </row>
        <row r="4444">
          <cell r="D4444">
            <v>0</v>
          </cell>
          <cell r="E4444">
            <v>0</v>
          </cell>
          <cell r="F4444">
            <v>0</v>
          </cell>
          <cell r="G4444">
            <v>0</v>
          </cell>
        </row>
        <row r="4445">
          <cell r="D4445">
            <v>0</v>
          </cell>
          <cell r="E4445">
            <v>0</v>
          </cell>
          <cell r="F4445">
            <v>0</v>
          </cell>
          <cell r="G4445">
            <v>0</v>
          </cell>
        </row>
        <row r="4446">
          <cell r="D4446">
            <v>0</v>
          </cell>
          <cell r="E4446">
            <v>0</v>
          </cell>
          <cell r="F4446">
            <v>0</v>
          </cell>
          <cell r="G4446">
            <v>0</v>
          </cell>
        </row>
        <row r="4447">
          <cell r="D4447">
            <v>0</v>
          </cell>
          <cell r="E4447">
            <v>0</v>
          </cell>
          <cell r="F4447">
            <v>0</v>
          </cell>
          <cell r="G4447">
            <v>0</v>
          </cell>
        </row>
        <row r="4448">
          <cell r="D4448">
            <v>0</v>
          </cell>
          <cell r="E4448">
            <v>0</v>
          </cell>
          <cell r="F4448">
            <v>0</v>
          </cell>
          <cell r="G4448">
            <v>0</v>
          </cell>
        </row>
        <row r="4449">
          <cell r="D4449">
            <v>0</v>
          </cell>
          <cell r="E4449">
            <v>0</v>
          </cell>
          <cell r="F4449">
            <v>0</v>
          </cell>
          <cell r="G4449">
            <v>0</v>
          </cell>
        </row>
        <row r="4450">
          <cell r="D4450">
            <v>0</v>
          </cell>
          <cell r="E4450">
            <v>0</v>
          </cell>
          <cell r="F4450">
            <v>0</v>
          </cell>
          <cell r="G4450">
            <v>0</v>
          </cell>
        </row>
        <row r="4451">
          <cell r="D4451">
            <v>0</v>
          </cell>
          <cell r="E4451">
            <v>0</v>
          </cell>
          <cell r="F4451">
            <v>0</v>
          </cell>
          <cell r="G4451">
            <v>0</v>
          </cell>
        </row>
        <row r="4452">
          <cell r="D4452">
            <v>0</v>
          </cell>
          <cell r="E4452">
            <v>0</v>
          </cell>
          <cell r="F4452">
            <v>0</v>
          </cell>
          <cell r="G4452">
            <v>0</v>
          </cell>
        </row>
        <row r="4453">
          <cell r="D4453">
            <v>0</v>
          </cell>
          <cell r="E4453">
            <v>0</v>
          </cell>
          <cell r="F4453">
            <v>0</v>
          </cell>
          <cell r="G4453">
            <v>0</v>
          </cell>
        </row>
        <row r="4454">
          <cell r="D4454">
            <v>0</v>
          </cell>
          <cell r="E4454">
            <v>0</v>
          </cell>
          <cell r="F4454">
            <v>0</v>
          </cell>
          <cell r="G4454">
            <v>0</v>
          </cell>
        </row>
        <row r="4455">
          <cell r="D4455">
            <v>0</v>
          </cell>
          <cell r="E4455">
            <v>0</v>
          </cell>
          <cell r="F4455">
            <v>0</v>
          </cell>
          <cell r="G4455">
            <v>0</v>
          </cell>
        </row>
        <row r="4456">
          <cell r="D4456">
            <v>0</v>
          </cell>
          <cell r="E4456">
            <v>0</v>
          </cell>
          <cell r="F4456">
            <v>0</v>
          </cell>
          <cell r="G4456">
            <v>0</v>
          </cell>
        </row>
        <row r="4457">
          <cell r="D4457">
            <v>0</v>
          </cell>
          <cell r="E4457">
            <v>0</v>
          </cell>
          <cell r="F4457">
            <v>0</v>
          </cell>
          <cell r="G4457">
            <v>0</v>
          </cell>
        </row>
        <row r="4458">
          <cell r="D4458">
            <v>0</v>
          </cell>
          <cell r="E4458">
            <v>0</v>
          </cell>
          <cell r="F4458">
            <v>0</v>
          </cell>
          <cell r="G4458">
            <v>0</v>
          </cell>
        </row>
        <row r="4459">
          <cell r="D4459">
            <v>0</v>
          </cell>
          <cell r="E4459">
            <v>0</v>
          </cell>
          <cell r="F4459">
            <v>0</v>
          </cell>
          <cell r="G4459">
            <v>0</v>
          </cell>
        </row>
        <row r="4460">
          <cell r="D4460">
            <v>0</v>
          </cell>
          <cell r="E4460">
            <v>0</v>
          </cell>
          <cell r="F4460">
            <v>0</v>
          </cell>
          <cell r="G4460">
            <v>0</v>
          </cell>
        </row>
        <row r="4461">
          <cell r="D4461">
            <v>0</v>
          </cell>
          <cell r="E4461">
            <v>0</v>
          </cell>
          <cell r="F4461">
            <v>0</v>
          </cell>
          <cell r="G4461">
            <v>0</v>
          </cell>
        </row>
        <row r="4462">
          <cell r="D4462">
            <v>0</v>
          </cell>
          <cell r="E4462">
            <v>0</v>
          </cell>
          <cell r="F4462">
            <v>0</v>
          </cell>
          <cell r="G4462">
            <v>0</v>
          </cell>
        </row>
        <row r="4463">
          <cell r="D4463">
            <v>0</v>
          </cell>
          <cell r="E4463">
            <v>0</v>
          </cell>
          <cell r="F4463">
            <v>0</v>
          </cell>
          <cell r="G4463">
            <v>0</v>
          </cell>
        </row>
        <row r="4464">
          <cell r="D4464">
            <v>0</v>
          </cell>
          <cell r="E4464">
            <v>0</v>
          </cell>
          <cell r="F4464">
            <v>0</v>
          </cell>
          <cell r="G4464">
            <v>0</v>
          </cell>
        </row>
        <row r="4465">
          <cell r="D4465">
            <v>0</v>
          </cell>
          <cell r="E4465">
            <v>0</v>
          </cell>
          <cell r="F4465">
            <v>0</v>
          </cell>
          <cell r="G4465">
            <v>0</v>
          </cell>
        </row>
        <row r="4466">
          <cell r="D4466">
            <v>0</v>
          </cell>
          <cell r="E4466">
            <v>0</v>
          </cell>
          <cell r="F4466">
            <v>0</v>
          </cell>
          <cell r="G4466">
            <v>0</v>
          </cell>
        </row>
        <row r="4467">
          <cell r="D4467">
            <v>0</v>
          </cell>
          <cell r="E4467">
            <v>0</v>
          </cell>
          <cell r="F4467">
            <v>0</v>
          </cell>
          <cell r="G4467">
            <v>0</v>
          </cell>
        </row>
        <row r="4468">
          <cell r="D4468">
            <v>0</v>
          </cell>
          <cell r="E4468">
            <v>0</v>
          </cell>
          <cell r="F4468">
            <v>0</v>
          </cell>
          <cell r="G4468">
            <v>0</v>
          </cell>
        </row>
        <row r="4469">
          <cell r="D4469">
            <v>0</v>
          </cell>
          <cell r="E4469">
            <v>0</v>
          </cell>
          <cell r="F4469">
            <v>0</v>
          </cell>
          <cell r="G4469">
            <v>0</v>
          </cell>
        </row>
        <row r="4470">
          <cell r="D4470">
            <v>0</v>
          </cell>
          <cell r="E4470">
            <v>0</v>
          </cell>
          <cell r="F4470">
            <v>0</v>
          </cell>
          <cell r="G4470">
            <v>0</v>
          </cell>
        </row>
        <row r="4471">
          <cell r="D4471">
            <v>0</v>
          </cell>
          <cell r="E4471">
            <v>0</v>
          </cell>
          <cell r="F4471">
            <v>0</v>
          </cell>
          <cell r="G4471">
            <v>0</v>
          </cell>
        </row>
        <row r="4472">
          <cell r="D4472">
            <v>0</v>
          </cell>
          <cell r="E4472">
            <v>0</v>
          </cell>
          <cell r="F4472">
            <v>0</v>
          </cell>
          <cell r="G4472">
            <v>0</v>
          </cell>
        </row>
        <row r="4473">
          <cell r="D4473">
            <v>0</v>
          </cell>
          <cell r="E4473">
            <v>0</v>
          </cell>
          <cell r="F4473">
            <v>0</v>
          </cell>
          <cell r="G4473">
            <v>0</v>
          </cell>
        </row>
        <row r="4474">
          <cell r="D4474">
            <v>0</v>
          </cell>
          <cell r="E4474">
            <v>0</v>
          </cell>
          <cell r="F4474">
            <v>0</v>
          </cell>
          <cell r="G4474">
            <v>0</v>
          </cell>
        </row>
        <row r="4475">
          <cell r="D4475">
            <v>0</v>
          </cell>
          <cell r="E4475">
            <v>0</v>
          </cell>
          <cell r="F4475">
            <v>0</v>
          </cell>
          <cell r="G4475">
            <v>0</v>
          </cell>
        </row>
        <row r="4476">
          <cell r="D4476">
            <v>0</v>
          </cell>
          <cell r="E4476">
            <v>0</v>
          </cell>
          <cell r="F4476">
            <v>0</v>
          </cell>
          <cell r="G4476">
            <v>0</v>
          </cell>
        </row>
        <row r="4477">
          <cell r="D4477">
            <v>0</v>
          </cell>
          <cell r="E4477">
            <v>0</v>
          </cell>
          <cell r="F4477">
            <v>0</v>
          </cell>
          <cell r="G4477">
            <v>0</v>
          </cell>
        </row>
        <row r="4478">
          <cell r="D4478">
            <v>0</v>
          </cell>
          <cell r="E4478">
            <v>0</v>
          </cell>
          <cell r="F4478">
            <v>0</v>
          </cell>
          <cell r="G4478">
            <v>0</v>
          </cell>
        </row>
        <row r="4479">
          <cell r="D4479">
            <v>0</v>
          </cell>
          <cell r="E4479">
            <v>0</v>
          </cell>
          <cell r="F4479">
            <v>0</v>
          </cell>
          <cell r="G4479">
            <v>0</v>
          </cell>
        </row>
        <row r="4480">
          <cell r="D4480">
            <v>0</v>
          </cell>
          <cell r="E4480">
            <v>0</v>
          </cell>
          <cell r="F4480">
            <v>0</v>
          </cell>
          <cell r="G4480">
            <v>0</v>
          </cell>
        </row>
        <row r="4481">
          <cell r="D4481">
            <v>0</v>
          </cell>
          <cell r="E4481">
            <v>0</v>
          </cell>
          <cell r="F4481">
            <v>0</v>
          </cell>
          <cell r="G4481">
            <v>0</v>
          </cell>
        </row>
        <row r="4482">
          <cell r="D4482">
            <v>0</v>
          </cell>
          <cell r="E4482">
            <v>0</v>
          </cell>
          <cell r="F4482">
            <v>0</v>
          </cell>
          <cell r="G4482">
            <v>0</v>
          </cell>
        </row>
        <row r="4483">
          <cell r="D4483">
            <v>0</v>
          </cell>
          <cell r="E4483">
            <v>0</v>
          </cell>
          <cell r="F4483">
            <v>0</v>
          </cell>
          <cell r="G4483">
            <v>0</v>
          </cell>
        </row>
        <row r="4484">
          <cell r="D4484">
            <v>0</v>
          </cell>
          <cell r="E4484">
            <v>0</v>
          </cell>
          <cell r="F4484">
            <v>0</v>
          </cell>
          <cell r="G4484">
            <v>0</v>
          </cell>
        </row>
        <row r="4485">
          <cell r="D4485">
            <v>0</v>
          </cell>
          <cell r="E4485">
            <v>0</v>
          </cell>
          <cell r="F4485">
            <v>0</v>
          </cell>
          <cell r="G4485">
            <v>0</v>
          </cell>
        </row>
        <row r="4486">
          <cell r="D4486">
            <v>0</v>
          </cell>
          <cell r="E4486">
            <v>0</v>
          </cell>
          <cell r="F4486">
            <v>0</v>
          </cell>
          <cell r="G4486">
            <v>0</v>
          </cell>
        </row>
        <row r="4487">
          <cell r="D4487">
            <v>0</v>
          </cell>
          <cell r="E4487">
            <v>0</v>
          </cell>
          <cell r="F4487">
            <v>0</v>
          </cell>
          <cell r="G4487">
            <v>0</v>
          </cell>
        </row>
        <row r="4488">
          <cell r="D4488">
            <v>0</v>
          </cell>
          <cell r="E4488">
            <v>0</v>
          </cell>
          <cell r="F4488">
            <v>0</v>
          </cell>
          <cell r="G4488">
            <v>0</v>
          </cell>
        </row>
        <row r="4489">
          <cell r="D4489">
            <v>0</v>
          </cell>
          <cell r="E4489">
            <v>0</v>
          </cell>
          <cell r="F4489">
            <v>0</v>
          </cell>
          <cell r="G4489">
            <v>0</v>
          </cell>
        </row>
        <row r="4490">
          <cell r="D4490">
            <v>0</v>
          </cell>
          <cell r="E4490">
            <v>0</v>
          </cell>
          <cell r="F4490">
            <v>0</v>
          </cell>
          <cell r="G4490">
            <v>0</v>
          </cell>
        </row>
        <row r="4491">
          <cell r="D4491">
            <v>0</v>
          </cell>
          <cell r="E4491">
            <v>0</v>
          </cell>
          <cell r="F4491">
            <v>0</v>
          </cell>
          <cell r="G4491">
            <v>0</v>
          </cell>
        </row>
        <row r="4492">
          <cell r="D4492">
            <v>0</v>
          </cell>
          <cell r="E4492">
            <v>0</v>
          </cell>
          <cell r="F4492">
            <v>0</v>
          </cell>
          <cell r="G4492">
            <v>0</v>
          </cell>
        </row>
        <row r="4493">
          <cell r="D4493">
            <v>0</v>
          </cell>
          <cell r="E4493">
            <v>0</v>
          </cell>
          <cell r="F4493">
            <v>0</v>
          </cell>
          <cell r="G4493">
            <v>0</v>
          </cell>
        </row>
        <row r="4494">
          <cell r="D4494">
            <v>0</v>
          </cell>
          <cell r="E4494">
            <v>0</v>
          </cell>
          <cell r="F4494">
            <v>0</v>
          </cell>
          <cell r="G4494">
            <v>0</v>
          </cell>
        </row>
        <row r="4495">
          <cell r="D4495">
            <v>0</v>
          </cell>
          <cell r="E4495">
            <v>0</v>
          </cell>
          <cell r="F4495">
            <v>0</v>
          </cell>
          <cell r="G4495">
            <v>0</v>
          </cell>
        </row>
        <row r="4496">
          <cell r="D4496">
            <v>0</v>
          </cell>
          <cell r="E4496">
            <v>0</v>
          </cell>
          <cell r="F4496">
            <v>0</v>
          </cell>
          <cell r="G4496">
            <v>0</v>
          </cell>
        </row>
        <row r="4497">
          <cell r="D4497">
            <v>0</v>
          </cell>
          <cell r="E4497">
            <v>0</v>
          </cell>
          <cell r="F4497">
            <v>0</v>
          </cell>
          <cell r="G4497">
            <v>0</v>
          </cell>
        </row>
        <row r="4498">
          <cell r="D4498">
            <v>0</v>
          </cell>
          <cell r="E4498">
            <v>0</v>
          </cell>
          <cell r="F4498">
            <v>0</v>
          </cell>
          <cell r="G4498">
            <v>0</v>
          </cell>
        </row>
        <row r="4499">
          <cell r="D4499">
            <v>0</v>
          </cell>
          <cell r="E4499">
            <v>0</v>
          </cell>
          <cell r="F4499">
            <v>0</v>
          </cell>
          <cell r="G4499">
            <v>0</v>
          </cell>
        </row>
        <row r="4500">
          <cell r="D4500">
            <v>0</v>
          </cell>
          <cell r="E4500">
            <v>0</v>
          </cell>
          <cell r="F4500">
            <v>0</v>
          </cell>
          <cell r="G4500">
            <v>0</v>
          </cell>
        </row>
        <row r="4501">
          <cell r="D4501">
            <v>0</v>
          </cell>
          <cell r="E4501">
            <v>0</v>
          </cell>
          <cell r="F4501">
            <v>0</v>
          </cell>
          <cell r="G4501">
            <v>0</v>
          </cell>
        </row>
        <row r="4502">
          <cell r="D4502">
            <v>0</v>
          </cell>
          <cell r="E4502">
            <v>0</v>
          </cell>
          <cell r="F4502">
            <v>0</v>
          </cell>
          <cell r="G4502">
            <v>0</v>
          </cell>
        </row>
        <row r="4503">
          <cell r="D4503">
            <v>0</v>
          </cell>
          <cell r="E4503">
            <v>0</v>
          </cell>
          <cell r="F4503">
            <v>0</v>
          </cell>
          <cell r="G4503">
            <v>0</v>
          </cell>
        </row>
        <row r="4504">
          <cell r="D4504">
            <v>0</v>
          </cell>
          <cell r="E4504">
            <v>0</v>
          </cell>
          <cell r="F4504">
            <v>0</v>
          </cell>
          <cell r="G4504">
            <v>0</v>
          </cell>
        </row>
        <row r="4505">
          <cell r="D4505">
            <v>0</v>
          </cell>
          <cell r="E4505">
            <v>0</v>
          </cell>
          <cell r="F4505">
            <v>0</v>
          </cell>
          <cell r="G4505">
            <v>0</v>
          </cell>
        </row>
        <row r="4506">
          <cell r="D4506">
            <v>0</v>
          </cell>
          <cell r="E4506">
            <v>0</v>
          </cell>
          <cell r="F4506">
            <v>0</v>
          </cell>
          <cell r="G4506">
            <v>0</v>
          </cell>
        </row>
        <row r="4507">
          <cell r="D4507">
            <v>0</v>
          </cell>
          <cell r="E4507">
            <v>0</v>
          </cell>
          <cell r="F4507">
            <v>0</v>
          </cell>
          <cell r="G4507">
            <v>0</v>
          </cell>
        </row>
        <row r="4508">
          <cell r="D4508">
            <v>0</v>
          </cell>
          <cell r="E4508">
            <v>0</v>
          </cell>
          <cell r="F4508">
            <v>0</v>
          </cell>
          <cell r="G4508">
            <v>0</v>
          </cell>
        </row>
        <row r="4509">
          <cell r="D4509">
            <v>0</v>
          </cell>
          <cell r="E4509">
            <v>0</v>
          </cell>
          <cell r="F4509">
            <v>0</v>
          </cell>
          <cell r="G4509">
            <v>0</v>
          </cell>
        </row>
        <row r="4510">
          <cell r="D4510">
            <v>0</v>
          </cell>
          <cell r="E4510">
            <v>0</v>
          </cell>
          <cell r="F4510">
            <v>0</v>
          </cell>
          <cell r="G4510">
            <v>0</v>
          </cell>
        </row>
        <row r="4511">
          <cell r="D4511">
            <v>0</v>
          </cell>
          <cell r="E4511">
            <v>0</v>
          </cell>
          <cell r="F4511">
            <v>0</v>
          </cell>
          <cell r="G4511">
            <v>0</v>
          </cell>
        </row>
        <row r="4512">
          <cell r="D4512">
            <v>0</v>
          </cell>
          <cell r="E4512">
            <v>0</v>
          </cell>
          <cell r="F4512">
            <v>0</v>
          </cell>
          <cell r="G4512">
            <v>0</v>
          </cell>
        </row>
        <row r="4513">
          <cell r="D4513">
            <v>0</v>
          </cell>
          <cell r="E4513">
            <v>0</v>
          </cell>
          <cell r="F4513">
            <v>0</v>
          </cell>
          <cell r="G4513">
            <v>0</v>
          </cell>
        </row>
        <row r="4514">
          <cell r="D4514">
            <v>0</v>
          </cell>
          <cell r="E4514">
            <v>0</v>
          </cell>
          <cell r="F4514">
            <v>0</v>
          </cell>
          <cell r="G4514">
            <v>0</v>
          </cell>
        </row>
        <row r="4515">
          <cell r="D4515">
            <v>0</v>
          </cell>
          <cell r="E4515">
            <v>0</v>
          </cell>
          <cell r="F4515">
            <v>0</v>
          </cell>
          <cell r="G4515">
            <v>0</v>
          </cell>
        </row>
        <row r="4516">
          <cell r="D4516">
            <v>0</v>
          </cell>
          <cell r="E4516">
            <v>0</v>
          </cell>
          <cell r="F4516">
            <v>0</v>
          </cell>
          <cell r="G4516">
            <v>0</v>
          </cell>
        </row>
        <row r="4517">
          <cell r="D4517">
            <v>0</v>
          </cell>
          <cell r="E4517">
            <v>0</v>
          </cell>
          <cell r="F4517">
            <v>0</v>
          </cell>
          <cell r="G4517">
            <v>0</v>
          </cell>
        </row>
        <row r="4518">
          <cell r="D4518">
            <v>0</v>
          </cell>
          <cell r="E4518">
            <v>0</v>
          </cell>
          <cell r="F4518">
            <v>0</v>
          </cell>
          <cell r="G4518">
            <v>0</v>
          </cell>
        </row>
        <row r="4519">
          <cell r="D4519">
            <v>0</v>
          </cell>
          <cell r="E4519">
            <v>0</v>
          </cell>
          <cell r="F4519">
            <v>0</v>
          </cell>
          <cell r="G4519">
            <v>0</v>
          </cell>
        </row>
        <row r="4520">
          <cell r="D4520">
            <v>0</v>
          </cell>
          <cell r="E4520">
            <v>0</v>
          </cell>
          <cell r="F4520">
            <v>0</v>
          </cell>
          <cell r="G4520">
            <v>0</v>
          </cell>
        </row>
        <row r="4521">
          <cell r="D4521">
            <v>0</v>
          </cell>
          <cell r="E4521">
            <v>0</v>
          </cell>
          <cell r="F4521">
            <v>0</v>
          </cell>
          <cell r="G4521">
            <v>0</v>
          </cell>
        </row>
        <row r="4522">
          <cell r="D4522">
            <v>0</v>
          </cell>
          <cell r="E4522">
            <v>0</v>
          </cell>
          <cell r="F4522">
            <v>0</v>
          </cell>
          <cell r="G4522">
            <v>0</v>
          </cell>
        </row>
        <row r="4523">
          <cell r="D4523">
            <v>0</v>
          </cell>
          <cell r="E4523">
            <v>0</v>
          </cell>
          <cell r="F4523">
            <v>0</v>
          </cell>
          <cell r="G4523">
            <v>0</v>
          </cell>
        </row>
        <row r="4524">
          <cell r="D4524">
            <v>0</v>
          </cell>
          <cell r="E4524">
            <v>0</v>
          </cell>
          <cell r="F4524">
            <v>0</v>
          </cell>
          <cell r="G4524">
            <v>0</v>
          </cell>
        </row>
        <row r="4525">
          <cell r="D4525">
            <v>0</v>
          </cell>
          <cell r="E4525">
            <v>0</v>
          </cell>
          <cell r="F4525">
            <v>0</v>
          </cell>
          <cell r="G4525">
            <v>0</v>
          </cell>
        </row>
        <row r="4526">
          <cell r="D4526">
            <v>0</v>
          </cell>
          <cell r="E4526">
            <v>0</v>
          </cell>
          <cell r="F4526">
            <v>0</v>
          </cell>
          <cell r="G4526">
            <v>0</v>
          </cell>
        </row>
        <row r="4527">
          <cell r="D4527">
            <v>0</v>
          </cell>
          <cell r="E4527">
            <v>0</v>
          </cell>
          <cell r="F4527">
            <v>0</v>
          </cell>
          <cell r="G4527">
            <v>0</v>
          </cell>
        </row>
        <row r="4528">
          <cell r="D4528">
            <v>0</v>
          </cell>
          <cell r="E4528">
            <v>0</v>
          </cell>
          <cell r="F4528">
            <v>0</v>
          </cell>
          <cell r="G4528">
            <v>0</v>
          </cell>
        </row>
        <row r="4529">
          <cell r="D4529">
            <v>0</v>
          </cell>
          <cell r="E4529">
            <v>0</v>
          </cell>
          <cell r="F4529">
            <v>0</v>
          </cell>
          <cell r="G4529">
            <v>0</v>
          </cell>
        </row>
        <row r="4530">
          <cell r="D4530">
            <v>0</v>
          </cell>
          <cell r="E4530">
            <v>0</v>
          </cell>
          <cell r="F4530">
            <v>0</v>
          </cell>
          <cell r="G4530">
            <v>0</v>
          </cell>
        </row>
        <row r="4531">
          <cell r="D4531">
            <v>0</v>
          </cell>
          <cell r="E4531">
            <v>0</v>
          </cell>
          <cell r="F4531">
            <v>0</v>
          </cell>
          <cell r="G4531">
            <v>0</v>
          </cell>
        </row>
        <row r="4532">
          <cell r="D4532">
            <v>0</v>
          </cell>
          <cell r="E4532">
            <v>0</v>
          </cell>
          <cell r="F4532">
            <v>0</v>
          </cell>
          <cell r="G4532">
            <v>0</v>
          </cell>
        </row>
        <row r="4533">
          <cell r="D4533">
            <v>0</v>
          </cell>
          <cell r="E4533">
            <v>0</v>
          </cell>
          <cell r="F4533">
            <v>0</v>
          </cell>
          <cell r="G4533">
            <v>0</v>
          </cell>
        </row>
        <row r="4534">
          <cell r="D4534">
            <v>0</v>
          </cell>
          <cell r="E4534">
            <v>0</v>
          </cell>
          <cell r="F4534">
            <v>0</v>
          </cell>
          <cell r="G4534">
            <v>0</v>
          </cell>
        </row>
        <row r="4535">
          <cell r="D4535">
            <v>0</v>
          </cell>
          <cell r="E4535">
            <v>0</v>
          </cell>
          <cell r="F4535">
            <v>0</v>
          </cell>
          <cell r="G4535">
            <v>0</v>
          </cell>
        </row>
        <row r="4536">
          <cell r="D4536">
            <v>0</v>
          </cell>
          <cell r="E4536">
            <v>0</v>
          </cell>
          <cell r="F4536">
            <v>0</v>
          </cell>
          <cell r="G4536">
            <v>0</v>
          </cell>
        </row>
        <row r="4537">
          <cell r="D4537">
            <v>0</v>
          </cell>
          <cell r="E4537">
            <v>0</v>
          </cell>
          <cell r="F4537">
            <v>0</v>
          </cell>
          <cell r="G4537">
            <v>0</v>
          </cell>
        </row>
        <row r="4538">
          <cell r="D4538">
            <v>0</v>
          </cell>
          <cell r="E4538">
            <v>0</v>
          </cell>
          <cell r="F4538">
            <v>0</v>
          </cell>
          <cell r="G4538">
            <v>0</v>
          </cell>
        </row>
        <row r="4539">
          <cell r="D4539">
            <v>0</v>
          </cell>
          <cell r="E4539">
            <v>0</v>
          </cell>
          <cell r="F4539">
            <v>0</v>
          </cell>
          <cell r="G4539">
            <v>0</v>
          </cell>
        </row>
        <row r="4540">
          <cell r="D4540">
            <v>0</v>
          </cell>
          <cell r="E4540">
            <v>0</v>
          </cell>
          <cell r="F4540">
            <v>0</v>
          </cell>
          <cell r="G4540">
            <v>0</v>
          </cell>
        </row>
        <row r="4541">
          <cell r="D4541">
            <v>0</v>
          </cell>
          <cell r="E4541">
            <v>0</v>
          </cell>
          <cell r="F4541">
            <v>0</v>
          </cell>
          <cell r="G4541">
            <v>0</v>
          </cell>
        </row>
        <row r="4542">
          <cell r="D4542">
            <v>0</v>
          </cell>
          <cell r="E4542">
            <v>0</v>
          </cell>
          <cell r="F4542">
            <v>0</v>
          </cell>
          <cell r="G4542">
            <v>0</v>
          </cell>
        </row>
        <row r="4543">
          <cell r="D4543">
            <v>0</v>
          </cell>
          <cell r="E4543">
            <v>0</v>
          </cell>
          <cell r="F4543">
            <v>0</v>
          </cell>
          <cell r="G4543">
            <v>0</v>
          </cell>
        </row>
        <row r="4544">
          <cell r="D4544">
            <v>0</v>
          </cell>
          <cell r="E4544">
            <v>0</v>
          </cell>
          <cell r="F4544">
            <v>0</v>
          </cell>
          <cell r="G4544">
            <v>0</v>
          </cell>
        </row>
        <row r="4545">
          <cell r="D4545">
            <v>0</v>
          </cell>
          <cell r="E4545">
            <v>0</v>
          </cell>
          <cell r="F4545">
            <v>0</v>
          </cell>
          <cell r="G4545">
            <v>0</v>
          </cell>
        </row>
        <row r="4546">
          <cell r="D4546">
            <v>0</v>
          </cell>
          <cell r="E4546">
            <v>0</v>
          </cell>
          <cell r="F4546">
            <v>0</v>
          </cell>
          <cell r="G4546">
            <v>0</v>
          </cell>
        </row>
        <row r="4547">
          <cell r="D4547">
            <v>0</v>
          </cell>
          <cell r="E4547">
            <v>0</v>
          </cell>
          <cell r="F4547">
            <v>0</v>
          </cell>
          <cell r="G4547">
            <v>0</v>
          </cell>
        </row>
        <row r="4548">
          <cell r="D4548">
            <v>0</v>
          </cell>
          <cell r="E4548">
            <v>0</v>
          </cell>
          <cell r="F4548">
            <v>0</v>
          </cell>
          <cell r="G4548">
            <v>0</v>
          </cell>
        </row>
        <row r="4549">
          <cell r="D4549">
            <v>0</v>
          </cell>
          <cell r="E4549">
            <v>0</v>
          </cell>
          <cell r="F4549">
            <v>0</v>
          </cell>
          <cell r="G4549">
            <v>0</v>
          </cell>
        </row>
        <row r="4550">
          <cell r="D4550">
            <v>0</v>
          </cell>
          <cell r="E4550">
            <v>0</v>
          </cell>
          <cell r="F4550">
            <v>0</v>
          </cell>
          <cell r="G4550">
            <v>0</v>
          </cell>
        </row>
        <row r="4551">
          <cell r="D4551">
            <v>0</v>
          </cell>
          <cell r="E4551">
            <v>0</v>
          </cell>
          <cell r="F4551">
            <v>0</v>
          </cell>
          <cell r="G4551">
            <v>0</v>
          </cell>
        </row>
        <row r="4552">
          <cell r="D4552">
            <v>0</v>
          </cell>
          <cell r="E4552">
            <v>0</v>
          </cell>
          <cell r="F4552">
            <v>0</v>
          </cell>
          <cell r="G4552">
            <v>0</v>
          </cell>
        </row>
        <row r="4553">
          <cell r="D4553">
            <v>0</v>
          </cell>
          <cell r="E4553">
            <v>0</v>
          </cell>
          <cell r="F4553">
            <v>0</v>
          </cell>
          <cell r="G4553">
            <v>0</v>
          </cell>
        </row>
        <row r="4554">
          <cell r="D4554">
            <v>0</v>
          </cell>
          <cell r="E4554">
            <v>0</v>
          </cell>
          <cell r="F4554">
            <v>0</v>
          </cell>
          <cell r="G4554">
            <v>0</v>
          </cell>
        </row>
        <row r="4555">
          <cell r="D4555">
            <v>0</v>
          </cell>
          <cell r="E4555">
            <v>0</v>
          </cell>
          <cell r="F4555">
            <v>0</v>
          </cell>
          <cell r="G4555">
            <v>0</v>
          </cell>
        </row>
        <row r="4556">
          <cell r="D4556">
            <v>0</v>
          </cell>
          <cell r="E4556">
            <v>0</v>
          </cell>
          <cell r="F4556">
            <v>0</v>
          </cell>
          <cell r="G4556">
            <v>0</v>
          </cell>
        </row>
        <row r="4557">
          <cell r="D4557">
            <v>0</v>
          </cell>
          <cell r="E4557">
            <v>0</v>
          </cell>
          <cell r="F4557">
            <v>0</v>
          </cell>
          <cell r="G4557">
            <v>0</v>
          </cell>
        </row>
        <row r="4558">
          <cell r="D4558">
            <v>0</v>
          </cell>
          <cell r="E4558">
            <v>0</v>
          </cell>
          <cell r="F4558">
            <v>0</v>
          </cell>
          <cell r="G4558">
            <v>0</v>
          </cell>
        </row>
        <row r="4559">
          <cell r="D4559">
            <v>0</v>
          </cell>
          <cell r="E4559">
            <v>0</v>
          </cell>
          <cell r="F4559">
            <v>0</v>
          </cell>
          <cell r="G4559">
            <v>0</v>
          </cell>
        </row>
        <row r="4560">
          <cell r="D4560">
            <v>0</v>
          </cell>
          <cell r="E4560">
            <v>0</v>
          </cell>
          <cell r="F4560">
            <v>0</v>
          </cell>
          <cell r="G4560">
            <v>0</v>
          </cell>
        </row>
        <row r="4561">
          <cell r="D4561">
            <v>0</v>
          </cell>
          <cell r="E4561">
            <v>0</v>
          </cell>
          <cell r="F4561">
            <v>0</v>
          </cell>
          <cell r="G4561">
            <v>0</v>
          </cell>
        </row>
        <row r="4562">
          <cell r="D4562">
            <v>0</v>
          </cell>
          <cell r="E4562">
            <v>0</v>
          </cell>
          <cell r="F4562">
            <v>0</v>
          </cell>
          <cell r="G4562">
            <v>0</v>
          </cell>
        </row>
        <row r="4563">
          <cell r="D4563">
            <v>0</v>
          </cell>
          <cell r="E4563">
            <v>0</v>
          </cell>
          <cell r="F4563">
            <v>0</v>
          </cell>
          <cell r="G4563">
            <v>0</v>
          </cell>
        </row>
        <row r="4564">
          <cell r="D4564">
            <v>0</v>
          </cell>
          <cell r="E4564">
            <v>0</v>
          </cell>
          <cell r="F4564">
            <v>0</v>
          </cell>
          <cell r="G4564">
            <v>0</v>
          </cell>
        </row>
        <row r="4565">
          <cell r="D4565">
            <v>0</v>
          </cell>
          <cell r="E4565">
            <v>0</v>
          </cell>
          <cell r="F4565">
            <v>0</v>
          </cell>
          <cell r="G4565">
            <v>0</v>
          </cell>
        </row>
        <row r="4566">
          <cell r="D4566">
            <v>0</v>
          </cell>
          <cell r="E4566">
            <v>0</v>
          </cell>
          <cell r="F4566">
            <v>0</v>
          </cell>
          <cell r="G4566">
            <v>0</v>
          </cell>
        </row>
        <row r="4567">
          <cell r="D4567">
            <v>0</v>
          </cell>
          <cell r="E4567">
            <v>0</v>
          </cell>
          <cell r="F4567">
            <v>0</v>
          </cell>
          <cell r="G4567">
            <v>0</v>
          </cell>
        </row>
        <row r="4568">
          <cell r="D4568">
            <v>0</v>
          </cell>
          <cell r="E4568">
            <v>0</v>
          </cell>
          <cell r="F4568">
            <v>0</v>
          </cell>
          <cell r="G4568">
            <v>0</v>
          </cell>
        </row>
        <row r="4569">
          <cell r="D4569">
            <v>0</v>
          </cell>
          <cell r="E4569">
            <v>0</v>
          </cell>
          <cell r="F4569">
            <v>0</v>
          </cell>
          <cell r="G4569">
            <v>0</v>
          </cell>
        </row>
        <row r="4570">
          <cell r="D4570">
            <v>0</v>
          </cell>
          <cell r="E4570">
            <v>0</v>
          </cell>
          <cell r="F4570">
            <v>0</v>
          </cell>
          <cell r="G4570">
            <v>0</v>
          </cell>
        </row>
        <row r="4571">
          <cell r="D4571">
            <v>0</v>
          </cell>
          <cell r="E4571">
            <v>0</v>
          </cell>
          <cell r="F4571">
            <v>0</v>
          </cell>
          <cell r="G4571">
            <v>0</v>
          </cell>
        </row>
        <row r="4572">
          <cell r="D4572">
            <v>0</v>
          </cell>
          <cell r="E4572">
            <v>0</v>
          </cell>
          <cell r="F4572">
            <v>0</v>
          </cell>
          <cell r="G4572">
            <v>0</v>
          </cell>
        </row>
        <row r="4573">
          <cell r="D4573">
            <v>0</v>
          </cell>
          <cell r="E4573">
            <v>0</v>
          </cell>
          <cell r="F4573">
            <v>0</v>
          </cell>
          <cell r="G4573">
            <v>0</v>
          </cell>
        </row>
        <row r="4574">
          <cell r="D4574">
            <v>0</v>
          </cell>
          <cell r="E4574">
            <v>0</v>
          </cell>
          <cell r="F4574">
            <v>0</v>
          </cell>
          <cell r="G4574">
            <v>0</v>
          </cell>
        </row>
        <row r="4575">
          <cell r="D4575">
            <v>0</v>
          </cell>
          <cell r="E4575">
            <v>0</v>
          </cell>
          <cell r="F4575">
            <v>0</v>
          </cell>
          <cell r="G4575">
            <v>0</v>
          </cell>
        </row>
        <row r="4576">
          <cell r="D4576">
            <v>0</v>
          </cell>
          <cell r="E4576">
            <v>0</v>
          </cell>
          <cell r="F4576">
            <v>0</v>
          </cell>
          <cell r="G4576">
            <v>0</v>
          </cell>
        </row>
        <row r="4577">
          <cell r="D4577">
            <v>0</v>
          </cell>
          <cell r="E4577">
            <v>0</v>
          </cell>
          <cell r="F4577">
            <v>0</v>
          </cell>
          <cell r="G4577">
            <v>0</v>
          </cell>
        </row>
        <row r="4578">
          <cell r="D4578">
            <v>0</v>
          </cell>
          <cell r="E4578">
            <v>0</v>
          </cell>
          <cell r="F4578">
            <v>0</v>
          </cell>
          <cell r="G4578">
            <v>0</v>
          </cell>
        </row>
        <row r="4579">
          <cell r="D4579">
            <v>0</v>
          </cell>
          <cell r="E4579">
            <v>0</v>
          </cell>
          <cell r="F4579">
            <v>0</v>
          </cell>
          <cell r="G4579">
            <v>0</v>
          </cell>
        </row>
        <row r="4580">
          <cell r="D4580">
            <v>0</v>
          </cell>
          <cell r="E4580">
            <v>0</v>
          </cell>
          <cell r="F4580">
            <v>0</v>
          </cell>
          <cell r="G4580">
            <v>0</v>
          </cell>
        </row>
        <row r="4581">
          <cell r="D4581">
            <v>0</v>
          </cell>
          <cell r="E4581">
            <v>0</v>
          </cell>
          <cell r="F4581">
            <v>0</v>
          </cell>
          <cell r="G4581">
            <v>0</v>
          </cell>
        </row>
        <row r="4582">
          <cell r="D4582">
            <v>0</v>
          </cell>
          <cell r="E4582">
            <v>0</v>
          </cell>
          <cell r="F4582">
            <v>0</v>
          </cell>
          <cell r="G4582">
            <v>0</v>
          </cell>
        </row>
        <row r="4583">
          <cell r="D4583">
            <v>0</v>
          </cell>
          <cell r="E4583">
            <v>0</v>
          </cell>
          <cell r="F4583">
            <v>0</v>
          </cell>
          <cell r="G4583">
            <v>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ong"/>
      <sheetName val="Tke"/>
      <sheetName val="KL-dao"/>
      <sheetName val="KL-TLap"/>
      <sheetName val="kpTong2"/>
      <sheetName val="Kp-dao"/>
      <sheetName val="kpTLap"/>
      <sheetName val="kpTH"/>
      <sheetName val="TH-KLuon"/>
      <sheetName val="pt-VTu"/>
      <sheetName val="dg-VTu"/>
      <sheetName val="TH-VTu"/>
      <sheetName val="Vat Tu"/>
      <sheetName val="kp-dth"/>
      <sheetName val="xnKLuon"/>
      <sheetName val="DSNVBH"/>
      <sheetName val="NPP"/>
      <sheetName val="DS DOI 02"/>
      <sheetName val="DS DOI 01"/>
      <sheetName val="~         "/>
      <sheetName val="T9"/>
      <sheetName val="T 10"/>
      <sheetName val="T11"/>
      <sheetName val="dg_VTu"/>
      <sheetName val="MTP"/>
      <sheetName val="Tuan_1"/>
      <sheetName val="Tuan_2"/>
      <sheetName val="BCN 15 DAU"/>
      <sheetName val="Tuan_3"/>
      <sheetName val="Tuan_4"/>
      <sheetName val="tuan_5"/>
      <sheetName val="thang 4"/>
      <sheetName val="15_dau"/>
      <sheetName val="BCN 15 CTHANG"/>
      <sheetName val="15_cuoi"/>
      <sheetName val=" GTTK. CTHANG"/>
      <sheetName val="XL4Poppy"/>
      <sheetName val="QMCT"/>
      <sheetName val="dg-VTw"/>
      <sheetName val="CUONG 03 CHUA LEN  (1)"/>
      <sheetName val="CUONG 04 LEN GIA (1)"/>
      <sheetName val="CUONG 04 HA XOP (1)"/>
    </sheetNames>
    <sheetDataSet>
      <sheetData sheetId="0">
        <row r="6">
          <cell r="C6" t="str">
            <v>BL10-48</v>
          </cell>
        </row>
      </sheetData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/>
      <sheetData sheetId="9"/>
      <sheetData sheetId="10" refreshError="1">
        <row r="6">
          <cell r="C6" t="str">
            <v>BL10-48</v>
          </cell>
          <cell r="D6" t="str">
            <v>Caùi</v>
          </cell>
          <cell r="E6">
            <v>6000</v>
          </cell>
        </row>
        <row r="7">
          <cell r="C7" t="str">
            <v>BOTDA</v>
          </cell>
          <cell r="D7" t="str">
            <v>Kg</v>
          </cell>
          <cell r="E7">
            <v>320</v>
          </cell>
        </row>
        <row r="8">
          <cell r="C8" t="str">
            <v>BUYDOI</v>
          </cell>
          <cell r="D8" t="str">
            <v>Caùi</v>
          </cell>
          <cell r="E8">
            <v>90000</v>
          </cell>
        </row>
        <row r="9">
          <cell r="C9" t="str">
            <v>BUYDON</v>
          </cell>
          <cell r="D9" t="str">
            <v>Caùi</v>
          </cell>
          <cell r="E9">
            <v>70000</v>
          </cell>
        </row>
        <row r="10">
          <cell r="C10" t="str">
            <v>NABDOI</v>
          </cell>
          <cell r="D10" t="str">
            <v>Caùi</v>
          </cell>
          <cell r="E10">
            <v>56000</v>
          </cell>
        </row>
        <row r="11">
          <cell r="C11" t="str">
            <v>NABDON</v>
          </cell>
          <cell r="D11" t="str">
            <v>Caùi</v>
          </cell>
          <cell r="E11">
            <v>44000</v>
          </cell>
        </row>
        <row r="12">
          <cell r="C12" t="str">
            <v>CAT</v>
          </cell>
          <cell r="D12" t="str">
            <v>M3</v>
          </cell>
          <cell r="E12">
            <v>40026</v>
          </cell>
        </row>
        <row r="13">
          <cell r="C13" t="str">
            <v>CPSD</v>
          </cell>
          <cell r="D13" t="str">
            <v>M3</v>
          </cell>
          <cell r="E13">
            <v>55000</v>
          </cell>
        </row>
        <row r="14">
          <cell r="C14" t="str">
            <v>CUA-B40</v>
          </cell>
          <cell r="D14" t="str">
            <v>M2</v>
          </cell>
          <cell r="E14">
            <v>280000</v>
          </cell>
        </row>
        <row r="15">
          <cell r="C15" t="str">
            <v>GMK70D</v>
          </cell>
          <cell r="D15" t="str">
            <v>Caùi</v>
          </cell>
          <cell r="E15">
            <v>35000</v>
          </cell>
        </row>
        <row r="16">
          <cell r="C16" t="str">
            <v>GMK70N</v>
          </cell>
          <cell r="D16" t="str">
            <v>Caùi</v>
          </cell>
          <cell r="E16">
            <v>25000</v>
          </cell>
        </row>
        <row r="17">
          <cell r="C17" t="str">
            <v>GS-MK</v>
          </cell>
          <cell r="D17" t="str">
            <v>kg</v>
          </cell>
          <cell r="E17">
            <v>9500</v>
          </cell>
        </row>
        <row r="18">
          <cell r="C18" t="str">
            <v>GOVAN</v>
          </cell>
          <cell r="D18" t="str">
            <v>M3</v>
          </cell>
          <cell r="E18">
            <v>2200000</v>
          </cell>
        </row>
        <row r="19">
          <cell r="C19" t="str">
            <v>KEM1MM</v>
          </cell>
          <cell r="D19" t="str">
            <v>Kg</v>
          </cell>
          <cell r="E19">
            <v>6000</v>
          </cell>
        </row>
        <row r="20">
          <cell r="C20" t="str">
            <v>LUOI-B40</v>
          </cell>
          <cell r="D20" t="str">
            <v>M2</v>
          </cell>
          <cell r="E20">
            <v>25000</v>
          </cell>
        </row>
        <row r="21">
          <cell r="C21" t="str">
            <v>OXY</v>
          </cell>
          <cell r="D21" t="str">
            <v>Chai</v>
          </cell>
          <cell r="E21">
            <v>40000</v>
          </cell>
        </row>
        <row r="22">
          <cell r="C22" t="str">
            <v>QUEHAN</v>
          </cell>
          <cell r="D22" t="str">
            <v>Kg</v>
          </cell>
          <cell r="E22">
            <v>9000</v>
          </cell>
        </row>
        <row r="23">
          <cell r="C23" t="str">
            <v>SON-CS</v>
          </cell>
          <cell r="D23" t="str">
            <v>Kg</v>
          </cell>
          <cell r="E23">
            <v>16000</v>
          </cell>
        </row>
        <row r="24">
          <cell r="C24" t="str">
            <v>SOI</v>
          </cell>
          <cell r="D24" t="str">
            <v>Kg</v>
          </cell>
          <cell r="E24">
            <v>600</v>
          </cell>
        </row>
        <row r="25">
          <cell r="C25" t="str">
            <v>THEP-HINH</v>
          </cell>
          <cell r="D25" t="str">
            <v>Kg</v>
          </cell>
          <cell r="E25">
            <v>4700</v>
          </cell>
        </row>
        <row r="26">
          <cell r="C26" t="str">
            <v>THEP-TRON</v>
          </cell>
          <cell r="D26" t="str">
            <v>Kg</v>
          </cell>
          <cell r="E26">
            <v>4450</v>
          </cell>
        </row>
        <row r="27">
          <cell r="C27" t="str">
            <v>THEP-10</v>
          </cell>
          <cell r="D27" t="str">
            <v>Kg</v>
          </cell>
          <cell r="E27">
            <v>4350</v>
          </cell>
        </row>
        <row r="28">
          <cell r="C28" t="str">
            <v>XM</v>
          </cell>
          <cell r="D28" t="str">
            <v>Kg</v>
          </cell>
          <cell r="E28">
            <v>1020</v>
          </cell>
        </row>
        <row r="29">
          <cell r="C29" t="str">
            <v>XM-TR</v>
          </cell>
          <cell r="D29" t="str">
            <v>Kg</v>
          </cell>
          <cell r="E29">
            <v>1900</v>
          </cell>
        </row>
        <row r="30">
          <cell r="C30" t="str">
            <v>XANG</v>
          </cell>
          <cell r="D30" t="str">
            <v>Kg</v>
          </cell>
          <cell r="E30">
            <v>4400</v>
          </cell>
        </row>
        <row r="31">
          <cell r="C31" t="str">
            <v>DINH</v>
          </cell>
          <cell r="D31" t="str">
            <v>Kg</v>
          </cell>
          <cell r="E31">
            <v>6000</v>
          </cell>
        </row>
        <row r="32">
          <cell r="C32" t="str">
            <v>DA-015</v>
          </cell>
          <cell r="D32" t="str">
            <v>M3</v>
          </cell>
          <cell r="E32">
            <v>100000</v>
          </cell>
        </row>
        <row r="33">
          <cell r="C33" t="str">
            <v>DA-05</v>
          </cell>
          <cell r="D33" t="str">
            <v>M3</v>
          </cell>
          <cell r="E33">
            <v>100000</v>
          </cell>
        </row>
        <row r="34">
          <cell r="C34" t="str">
            <v>DA1-2</v>
          </cell>
          <cell r="D34" t="str">
            <v>M3</v>
          </cell>
          <cell r="E34">
            <v>140000</v>
          </cell>
        </row>
        <row r="35">
          <cell r="C35" t="str">
            <v>DA2-4</v>
          </cell>
          <cell r="D35" t="str">
            <v>M3</v>
          </cell>
          <cell r="E35">
            <v>135000</v>
          </cell>
        </row>
        <row r="36">
          <cell r="C36" t="str">
            <v>DA4-6</v>
          </cell>
          <cell r="D36" t="str">
            <v>M3</v>
          </cell>
          <cell r="E36">
            <v>115000</v>
          </cell>
        </row>
        <row r="37">
          <cell r="C37" t="str">
            <v>DHCUON</v>
          </cell>
          <cell r="D37" t="str">
            <v>M2</v>
          </cell>
          <cell r="E37">
            <v>220000</v>
          </cell>
        </row>
        <row r="38">
          <cell r="C38" t="str">
            <v>DAT-DEN</v>
          </cell>
          <cell r="D38" t="str">
            <v>Kg</v>
          </cell>
          <cell r="E38">
            <v>7000</v>
          </cell>
        </row>
        <row r="39">
          <cell r="C39" t="str">
            <v>COC-TRAM</v>
          </cell>
          <cell r="D39" t="str">
            <v>m</v>
          </cell>
          <cell r="E39">
            <v>2750</v>
          </cell>
        </row>
        <row r="40">
          <cell r="C40" t="str">
            <v>CU-TRAM</v>
          </cell>
          <cell r="D40" t="str">
            <v>Caây</v>
          </cell>
          <cell r="E40">
            <v>11000</v>
          </cell>
        </row>
        <row r="41">
          <cell r="C41" t="str">
            <v>DAY-KEM</v>
          </cell>
          <cell r="D41" t="str">
            <v>Kg</v>
          </cell>
          <cell r="E41">
            <v>6000</v>
          </cell>
        </row>
        <row r="42">
          <cell r="C42" t="str">
            <v>GACH-THE</v>
          </cell>
          <cell r="D42" t="str">
            <v>Vieân</v>
          </cell>
          <cell r="E42">
            <v>220</v>
          </cell>
        </row>
        <row r="43">
          <cell r="C43" t="str">
            <v>GB-XM20</v>
          </cell>
          <cell r="D43" t="str">
            <v>Vieân</v>
          </cell>
          <cell r="E43">
            <v>2800</v>
          </cell>
        </row>
        <row r="44">
          <cell r="C44" t="str">
            <v>CERA20X15</v>
          </cell>
          <cell r="D44" t="str">
            <v>Vieân</v>
          </cell>
          <cell r="E44">
            <v>2600</v>
          </cell>
        </row>
        <row r="45">
          <cell r="C45" t="str">
            <v>G-CSAU</v>
          </cell>
          <cell r="D45" t="str">
            <v>M2</v>
          </cell>
          <cell r="E45">
            <v>88000</v>
          </cell>
        </row>
        <row r="46">
          <cell r="C46" t="str">
            <v>GO-VKHUO</v>
          </cell>
          <cell r="D46" t="str">
            <v>m3</v>
          </cell>
          <cell r="E46">
            <v>2200000</v>
          </cell>
        </row>
        <row r="47">
          <cell r="C47" t="str">
            <v>DAN-BT</v>
          </cell>
          <cell r="D47" t="str">
            <v>Caùi</v>
          </cell>
          <cell r="E47">
            <v>28000</v>
          </cell>
        </row>
        <row r="48">
          <cell r="C48" t="str">
            <v>BTNN</v>
          </cell>
          <cell r="D48" t="str">
            <v>Taán</v>
          </cell>
          <cell r="E48">
            <v>320000</v>
          </cell>
        </row>
        <row r="49">
          <cell r="C49" t="str">
            <v>CUI</v>
          </cell>
          <cell r="D49" t="str">
            <v>Ster</v>
          </cell>
          <cell r="E49">
            <v>160000</v>
          </cell>
        </row>
        <row r="50">
          <cell r="C50" t="str">
            <v>MAZUT</v>
          </cell>
          <cell r="D50" t="str">
            <v>Kg</v>
          </cell>
          <cell r="E50">
            <v>3400</v>
          </cell>
        </row>
        <row r="51">
          <cell r="C51" t="str">
            <v>NHUADAC</v>
          </cell>
          <cell r="D51" t="str">
            <v>Kg</v>
          </cell>
          <cell r="E51">
            <v>2450</v>
          </cell>
        </row>
        <row r="52">
          <cell r="C52" t="str">
            <v>NEPGO</v>
          </cell>
          <cell r="D52" t="str">
            <v>m</v>
          </cell>
          <cell r="E52">
            <v>2500</v>
          </cell>
        </row>
        <row r="53">
          <cell r="C53" t="str">
            <v>0X4</v>
          </cell>
          <cell r="D53" t="str">
            <v>m3</v>
          </cell>
          <cell r="E53">
            <v>100000</v>
          </cell>
        </row>
        <row r="55">
          <cell r="C55" t="str">
            <v>SON-CS</v>
          </cell>
          <cell r="D55" t="str">
            <v>Kg</v>
          </cell>
          <cell r="E55">
            <v>16000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/>
      <sheetData sheetId="4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OMO"/>
      <sheetName val="VISO"/>
      <sheetName val="Sheet1"/>
      <sheetName val="Comfort"/>
      <sheetName val="Volume"/>
      <sheetName val="NPS"/>
      <sheetName val="Raw Material Q2"/>
      <sheetName val="Raw Material Q3"/>
      <sheetName val="Raw Material Q4"/>
      <sheetName val="Packing Material"/>
      <sheetName val="Production"/>
      <sheetName val="Distribution"/>
      <sheetName val="SCO&amp;IW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1">
          <cell r="E21">
            <v>-251.21483452010438</v>
          </cell>
          <cell r="F21">
            <v>1089.9880080227529</v>
          </cell>
          <cell r="G21">
            <v>-1086.0483093974269</v>
          </cell>
          <cell r="H21">
            <v>-2424.3729613903402</v>
          </cell>
          <cell r="I21">
            <v>-414.0043456401778</v>
          </cell>
        </row>
        <row r="22">
          <cell r="E22">
            <v>1737.9902759060512</v>
          </cell>
          <cell r="F22">
            <v>3473.6520392233078</v>
          </cell>
          <cell r="G22">
            <v>-775.59358737467073</v>
          </cell>
          <cell r="H22">
            <v>9557.6620313030908</v>
          </cell>
          <cell r="I22">
            <v>3957.7634328334666</v>
          </cell>
        </row>
        <row r="23">
          <cell r="E23">
            <v>-2937.604025745356</v>
          </cell>
          <cell r="F23">
            <v>-16155.860509954098</v>
          </cell>
          <cell r="G23">
            <v>462.0114446044945</v>
          </cell>
          <cell r="H23">
            <v>738.7345643849477</v>
          </cell>
          <cell r="I23">
            <v>-1097.9057588737264</v>
          </cell>
        </row>
        <row r="24">
          <cell r="E24" t="e">
            <v>#DIV/0!</v>
          </cell>
          <cell r="F24" t="e">
            <v>#DIV/0!</v>
          </cell>
          <cell r="G24">
            <v>-174.49134644209917</v>
          </cell>
          <cell r="H24">
            <v>-10281.920558241522</v>
          </cell>
          <cell r="I24" t="e">
            <v>#DIV/0!</v>
          </cell>
        </row>
        <row r="25">
          <cell r="E25">
            <v>-2107.8010687510373</v>
          </cell>
          <cell r="F25">
            <v>2728.3174615376633</v>
          </cell>
          <cell r="G25">
            <v>-2386.2501590681686</v>
          </cell>
          <cell r="H25">
            <v>-420.93783530631322</v>
          </cell>
          <cell r="I25">
            <v>-688.35002856018775</v>
          </cell>
        </row>
        <row r="26">
          <cell r="E26" t="e">
            <v>#DIV/0!</v>
          </cell>
          <cell r="F26" t="e">
            <v>#DIV/0!</v>
          </cell>
          <cell r="G26">
            <v>-15046.732959999332</v>
          </cell>
          <cell r="H26">
            <v>-1818.3840613058117</v>
          </cell>
          <cell r="I26" t="e">
            <v>#DIV/0!</v>
          </cell>
        </row>
        <row r="27">
          <cell r="E27">
            <v>4462.4708816882121</v>
          </cell>
          <cell r="F27">
            <v>3107.1797784910323</v>
          </cell>
          <cell r="G27">
            <v>305.16765544050378</v>
          </cell>
          <cell r="H27">
            <v>3347.0436064595783</v>
          </cell>
          <cell r="I27">
            <v>2744.6241273189589</v>
          </cell>
        </row>
        <row r="28">
          <cell r="E28">
            <v>33017.374553687638</v>
          </cell>
          <cell r="F28">
            <v>35871.526401966432</v>
          </cell>
          <cell r="G28">
            <v>19205.893962644568</v>
          </cell>
          <cell r="H28">
            <v>36103.74286953931</v>
          </cell>
          <cell r="I28">
            <v>30782.059769565221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gay"/>
      <sheetName val="Nam"/>
      <sheetName val="Nguon huyen"/>
      <sheetName val="BC TUAN"/>
      <sheetName val="XL4Poppy"/>
      <sheetName val="Kiemtra"/>
    </sheetNames>
    <definedNames>
      <definedName name="K_1"/>
      <definedName name="K_2"/>
    </defined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hallenge-PC"/>
      <sheetName val="PQE"/>
      <sheetName val="General Lab Supplies"/>
      <sheetName val="Youden"/>
      <sheetName val="BOY &amp; AOP Gen lab details 07-08"/>
      <sheetName val="Jan "/>
      <sheetName val="Feb"/>
      <sheetName val="Mar"/>
      <sheetName val="Apr"/>
      <sheetName val="May"/>
      <sheetName val="Jun"/>
      <sheetName val="Jan-Jun"/>
      <sheetName val="Jul"/>
      <sheetName val="Aug"/>
      <sheetName val="Sep"/>
      <sheetName val="Oct"/>
      <sheetName val="Nov"/>
      <sheetName val="Dec"/>
      <sheetName val="Input table"/>
      <sheetName val="List(Add only)"/>
      <sheetName val="Ridge Opt. (PC GS production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ke"/>
      <sheetName val="FAN1"/>
      <sheetName val="FAN2"/>
      <sheetName val="KH KDOANH04"/>
      <sheetName val="BCAOFANTCHING2004"/>
      <sheetName val="ttoan1"/>
      <sheetName val="TTOAN3"/>
      <sheetName val="FAN3"/>
      <sheetName val="TTOAN2"/>
      <sheetName val="XL4Poppy"/>
    </sheetNames>
    <sheetDataSet>
      <sheetData sheetId="0" refreshError="1">
        <row r="10">
          <cell r="AD10" t="str">
            <v>BTNN4O</v>
          </cell>
          <cell r="AE10">
            <v>1.3</v>
          </cell>
          <cell r="AF10">
            <v>1.1000000000000001</v>
          </cell>
          <cell r="AG10">
            <v>1</v>
          </cell>
          <cell r="AH10">
            <v>0.2</v>
          </cell>
          <cell r="AJ10">
            <v>0.1</v>
          </cell>
          <cell r="AK10">
            <v>0.5</v>
          </cell>
          <cell r="AL10">
            <v>0</v>
          </cell>
          <cell r="AN10">
            <v>0.8</v>
          </cell>
          <cell r="AO10">
            <v>0.4</v>
          </cell>
          <cell r="AQ10" t="str">
            <v>BTNN 4 oá</v>
          </cell>
          <cell r="AR10" t="str">
            <v>0x4</v>
          </cell>
        </row>
        <row r="12">
          <cell r="AD12" t="str">
            <v>BTNN2O</v>
          </cell>
          <cell r="AE12">
            <v>0.8</v>
          </cell>
          <cell r="AF12">
            <v>0.6</v>
          </cell>
          <cell r="AG12">
            <v>1</v>
          </cell>
          <cell r="AH12">
            <v>0.2</v>
          </cell>
          <cell r="AJ12">
            <v>0.1</v>
          </cell>
          <cell r="AK12">
            <v>0.5</v>
          </cell>
          <cell r="AL12">
            <v>79</v>
          </cell>
          <cell r="AN12">
            <v>0.4</v>
          </cell>
          <cell r="AO12">
            <v>0.4</v>
          </cell>
          <cell r="AQ12" t="str">
            <v>BTNN 2 oáng</v>
          </cell>
          <cell r="AR12" t="str">
            <v>0x4</v>
          </cell>
        </row>
        <row r="14">
          <cell r="AD14" t="str">
            <v>BTNN1O</v>
          </cell>
          <cell r="AE14">
            <v>0.6</v>
          </cell>
          <cell r="AF14">
            <v>0.4</v>
          </cell>
          <cell r="AG14">
            <v>1</v>
          </cell>
          <cell r="AH14">
            <v>0.2</v>
          </cell>
          <cell r="AJ14">
            <v>0.1</v>
          </cell>
          <cell r="AK14">
            <v>0.5</v>
          </cell>
          <cell r="AL14">
            <v>421.00000000000006</v>
          </cell>
          <cell r="AN14">
            <v>0.2</v>
          </cell>
          <cell r="AO14">
            <v>0.4</v>
          </cell>
          <cell r="AQ14" t="str">
            <v>BTNN 1oáng</v>
          </cell>
          <cell r="AR14" t="str">
            <v>0x4</v>
          </cell>
        </row>
        <row r="16">
          <cell r="AD16" t="str">
            <v>BTNN1OD</v>
          </cell>
          <cell r="AE16">
            <v>0.6</v>
          </cell>
          <cell r="AF16">
            <v>0.4</v>
          </cell>
          <cell r="AG16">
            <v>1</v>
          </cell>
          <cell r="AH16">
            <v>0.2</v>
          </cell>
          <cell r="AJ16">
            <v>0.1</v>
          </cell>
          <cell r="AK16">
            <v>0.5</v>
          </cell>
          <cell r="AL16">
            <v>17</v>
          </cell>
          <cell r="AN16">
            <v>0.2</v>
          </cell>
          <cell r="AO16">
            <v>0.4</v>
          </cell>
          <cell r="AQ16" t="str">
            <v>BTNN 1oáng</v>
          </cell>
          <cell r="AR16" t="str">
            <v>0x4</v>
          </cell>
        </row>
        <row r="18">
          <cell r="AD18" t="str">
            <v>BTNN2D</v>
          </cell>
          <cell r="AE18">
            <v>1.45</v>
          </cell>
          <cell r="AF18">
            <v>1.25</v>
          </cell>
          <cell r="AG18">
            <v>1</v>
          </cell>
          <cell r="AH18">
            <v>0.2</v>
          </cell>
          <cell r="AJ18">
            <v>0.1</v>
          </cell>
          <cell r="AK18">
            <v>0.5</v>
          </cell>
          <cell r="AL18">
            <v>244</v>
          </cell>
          <cell r="AN18">
            <v>0.4</v>
          </cell>
          <cell r="AO18">
            <v>0.4</v>
          </cell>
          <cell r="AQ18" t="str">
            <v>BTNN 2sôïi</v>
          </cell>
          <cell r="AR18" t="str">
            <v>0x4</v>
          </cell>
        </row>
        <row r="20">
          <cell r="AD20" t="str">
            <v>BTNN1D</v>
          </cell>
          <cell r="AE20">
            <v>0.75</v>
          </cell>
          <cell r="AF20">
            <v>0.55000000000000004</v>
          </cell>
          <cell r="AG20">
            <v>1</v>
          </cell>
          <cell r="AH20">
            <v>0.2</v>
          </cell>
          <cell r="AJ20">
            <v>0.1</v>
          </cell>
          <cell r="AK20">
            <v>0.5</v>
          </cell>
          <cell r="AL20">
            <v>630.5</v>
          </cell>
          <cell r="AN20">
            <v>0.2</v>
          </cell>
          <cell r="AO20">
            <v>0.4</v>
          </cell>
          <cell r="AQ20" t="str">
            <v>BTNN 1sôïi</v>
          </cell>
          <cell r="AR20" t="str">
            <v>0x4</v>
          </cell>
        </row>
        <row r="22">
          <cell r="AD22" t="str">
            <v>BTNN2</v>
          </cell>
          <cell r="AE22">
            <v>0.75</v>
          </cell>
          <cell r="AF22">
            <v>0.55000000000000004</v>
          </cell>
          <cell r="AG22">
            <v>1</v>
          </cell>
          <cell r="AH22">
            <v>0.2</v>
          </cell>
          <cell r="AJ22">
            <v>0.1</v>
          </cell>
          <cell r="AK22">
            <v>0.5</v>
          </cell>
          <cell r="AL22">
            <v>304</v>
          </cell>
          <cell r="AN22">
            <v>0.4</v>
          </cell>
          <cell r="AO22">
            <v>0.4</v>
          </cell>
          <cell r="AQ22" t="str">
            <v>BTNN 2sôïi</v>
          </cell>
          <cell r="AR22" t="str">
            <v>0x4</v>
          </cell>
        </row>
        <row r="24">
          <cell r="AD24" t="str">
            <v>BTNN1</v>
          </cell>
          <cell r="AE24">
            <v>0.6</v>
          </cell>
          <cell r="AF24">
            <v>0.4</v>
          </cell>
          <cell r="AG24">
            <v>1</v>
          </cell>
          <cell r="AH24">
            <v>0.2</v>
          </cell>
          <cell r="AJ24">
            <v>0.1</v>
          </cell>
          <cell r="AL24">
            <v>1436.4</v>
          </cell>
          <cell r="AN24">
            <v>0.2</v>
          </cell>
          <cell r="AO24">
            <v>0.4</v>
          </cell>
          <cell r="AQ24" t="str">
            <v>BTNN 1sôïi</v>
          </cell>
          <cell r="AR24" t="str">
            <v>0x4</v>
          </cell>
        </row>
        <row r="26">
          <cell r="AD26" t="str">
            <v>BTCL3O</v>
          </cell>
          <cell r="AE26">
            <v>1.05</v>
          </cell>
          <cell r="AF26">
            <v>0.85</v>
          </cell>
          <cell r="AG26">
            <v>1</v>
          </cell>
          <cell r="AH26">
            <v>0.2</v>
          </cell>
          <cell r="AI26">
            <v>0.12</v>
          </cell>
          <cell r="AJ26">
            <v>0.12</v>
          </cell>
          <cell r="AL26">
            <v>5</v>
          </cell>
          <cell r="AN26">
            <v>0.6</v>
          </cell>
          <cell r="AO26">
            <v>0.4</v>
          </cell>
          <cell r="AQ26" t="str">
            <v>BTCL 3oáng</v>
          </cell>
          <cell r="AR26" t="str">
            <v>0x4</v>
          </cell>
        </row>
        <row r="28">
          <cell r="AD28" t="str">
            <v>BTCL2O</v>
          </cell>
          <cell r="AE28">
            <v>0.8</v>
          </cell>
          <cell r="AF28">
            <v>0.6</v>
          </cell>
          <cell r="AG28">
            <v>1</v>
          </cell>
          <cell r="AH28">
            <v>0.2</v>
          </cell>
          <cell r="AI28">
            <v>0.12</v>
          </cell>
          <cell r="AJ28">
            <v>0.12</v>
          </cell>
          <cell r="AL28">
            <v>0</v>
          </cell>
          <cell r="AN28">
            <v>0.4</v>
          </cell>
          <cell r="AO28">
            <v>0.4</v>
          </cell>
          <cell r="AQ28" t="str">
            <v>BTCL 2oáng</v>
          </cell>
          <cell r="AR28" t="str">
            <v>0x4</v>
          </cell>
        </row>
        <row r="30">
          <cell r="AD30" t="str">
            <v>BCLT4</v>
          </cell>
          <cell r="AE30">
            <v>1.45</v>
          </cell>
          <cell r="AF30">
            <v>1.25</v>
          </cell>
          <cell r="AG30">
            <v>1</v>
          </cell>
          <cell r="AH30">
            <v>0.2</v>
          </cell>
          <cell r="AI30">
            <v>0.12</v>
          </cell>
          <cell r="AJ30">
            <v>0.12</v>
          </cell>
          <cell r="AK30">
            <v>0.52</v>
          </cell>
          <cell r="AL30">
            <v>0</v>
          </cell>
          <cell r="AN30">
            <v>0.8</v>
          </cell>
          <cell r="AO30">
            <v>0.4</v>
          </cell>
          <cell r="AQ30" t="str">
            <v>BTCL Traïm4s</v>
          </cell>
          <cell r="AR30" t="str">
            <v>0x4</v>
          </cell>
        </row>
        <row r="32">
          <cell r="AD32" t="str">
            <v>BCLT3</v>
          </cell>
          <cell r="AE32">
            <v>1.1000000000000001</v>
          </cell>
          <cell r="AF32">
            <v>0.9</v>
          </cell>
          <cell r="AG32">
            <v>1</v>
          </cell>
          <cell r="AH32">
            <v>0.2</v>
          </cell>
          <cell r="AI32">
            <v>0.12</v>
          </cell>
          <cell r="AJ32">
            <v>0.12</v>
          </cell>
          <cell r="AK32">
            <v>0.52</v>
          </cell>
          <cell r="AL32">
            <v>3</v>
          </cell>
          <cell r="AN32">
            <v>0.6</v>
          </cell>
          <cell r="AO32">
            <v>0.4</v>
          </cell>
          <cell r="AQ32" t="str">
            <v>BTCL Traïm3s</v>
          </cell>
          <cell r="AR32" t="str">
            <v>0x4</v>
          </cell>
        </row>
        <row r="34">
          <cell r="AD34" t="str">
            <v>BTCL2</v>
          </cell>
          <cell r="AE34">
            <v>0.75</v>
          </cell>
          <cell r="AF34">
            <v>0.55000000000000004</v>
          </cell>
          <cell r="AG34">
            <v>1</v>
          </cell>
          <cell r="AH34">
            <v>0.2</v>
          </cell>
          <cell r="AI34">
            <v>0.12</v>
          </cell>
          <cell r="AJ34">
            <v>0.12</v>
          </cell>
          <cell r="AK34">
            <v>0.52</v>
          </cell>
          <cell r="AL34">
            <v>0</v>
          </cell>
          <cell r="AN34">
            <v>0.4</v>
          </cell>
          <cell r="AO34">
            <v>0.4</v>
          </cell>
          <cell r="AQ34" t="str">
            <v>BTCL 2sôïi</v>
          </cell>
          <cell r="AR34" t="str">
            <v>0x4</v>
          </cell>
        </row>
        <row r="36">
          <cell r="AD36" t="str">
            <v>BCLT2</v>
          </cell>
          <cell r="AE36">
            <v>0.75</v>
          </cell>
          <cell r="AF36">
            <v>0.55000000000000004</v>
          </cell>
          <cell r="AG36">
            <v>1</v>
          </cell>
          <cell r="AH36">
            <v>0.2</v>
          </cell>
          <cell r="AI36">
            <v>0.12</v>
          </cell>
          <cell r="AJ36">
            <v>0.12</v>
          </cell>
          <cell r="AK36">
            <v>0.52</v>
          </cell>
          <cell r="AL36">
            <v>24</v>
          </cell>
          <cell r="AN36">
            <v>0.4</v>
          </cell>
          <cell r="AO36">
            <v>0.4</v>
          </cell>
          <cell r="AQ36" t="str">
            <v>BTCL Traïm2s</v>
          </cell>
          <cell r="AR36" t="str">
            <v>0x4</v>
          </cell>
        </row>
        <row r="38">
          <cell r="AD38" t="str">
            <v>BTCL1O</v>
          </cell>
          <cell r="AE38">
            <v>0.6</v>
          </cell>
          <cell r="AF38">
            <v>0.4</v>
          </cell>
          <cell r="AG38">
            <v>1</v>
          </cell>
          <cell r="AH38">
            <v>0.2</v>
          </cell>
          <cell r="AI38">
            <v>0.12</v>
          </cell>
          <cell r="AJ38">
            <v>0.12</v>
          </cell>
          <cell r="AK38">
            <v>0.52</v>
          </cell>
          <cell r="AL38">
            <v>63.3</v>
          </cell>
          <cell r="AN38">
            <v>0.2</v>
          </cell>
          <cell r="AO38">
            <v>0.4</v>
          </cell>
          <cell r="AQ38" t="str">
            <v>BTCL 1oá</v>
          </cell>
          <cell r="AR38" t="str">
            <v>0x4</v>
          </cell>
        </row>
        <row r="40">
          <cell r="AD40" t="str">
            <v>BCLT1</v>
          </cell>
          <cell r="AE40">
            <v>0.6</v>
          </cell>
          <cell r="AF40">
            <v>0.4</v>
          </cell>
          <cell r="AG40">
            <v>1</v>
          </cell>
          <cell r="AH40">
            <v>0.2</v>
          </cell>
          <cell r="AI40">
            <v>0.12</v>
          </cell>
          <cell r="AJ40">
            <v>0.12</v>
          </cell>
          <cell r="AK40">
            <v>0.52</v>
          </cell>
          <cell r="AL40">
            <v>21</v>
          </cell>
          <cell r="AN40">
            <v>0.2</v>
          </cell>
          <cell r="AO40">
            <v>0.4</v>
          </cell>
          <cell r="AQ40" t="str">
            <v>BTCL Traïm1S</v>
          </cell>
          <cell r="AR40" t="str">
            <v>0x4</v>
          </cell>
        </row>
        <row r="42">
          <cell r="AD42" t="str">
            <v>BTCL1</v>
          </cell>
          <cell r="AE42">
            <v>0.6</v>
          </cell>
          <cell r="AF42">
            <v>0.4</v>
          </cell>
          <cell r="AG42">
            <v>1</v>
          </cell>
          <cell r="AH42">
            <v>0.2</v>
          </cell>
          <cell r="AI42">
            <v>0.12</v>
          </cell>
          <cell r="AJ42">
            <v>0.12</v>
          </cell>
          <cell r="AK42">
            <v>0.52</v>
          </cell>
          <cell r="AL42">
            <v>0</v>
          </cell>
          <cell r="AN42">
            <v>0.2</v>
          </cell>
          <cell r="AO42">
            <v>0.4</v>
          </cell>
          <cell r="AQ42" t="str">
            <v>BTCL 1S</v>
          </cell>
          <cell r="AR42" t="str">
            <v>0x4</v>
          </cell>
        </row>
        <row r="44">
          <cell r="AD44" t="str">
            <v>BT3</v>
          </cell>
          <cell r="AE44">
            <v>1.1000000000000001</v>
          </cell>
          <cell r="AF44">
            <v>0.9</v>
          </cell>
          <cell r="AG44">
            <v>1</v>
          </cell>
          <cell r="AH44">
            <v>0.2</v>
          </cell>
          <cell r="AI44">
            <v>0.06</v>
          </cell>
          <cell r="AJ44">
            <v>0.06</v>
          </cell>
          <cell r="AK44">
            <v>0.5</v>
          </cell>
          <cell r="AL44">
            <v>0</v>
          </cell>
          <cell r="AM44">
            <v>0.26</v>
          </cell>
          <cell r="AN44">
            <v>0.6</v>
          </cell>
          <cell r="AO44">
            <v>0.2</v>
          </cell>
          <cell r="AQ44" t="str">
            <v>BT ñaù 1x2 3s</v>
          </cell>
          <cell r="AR44" t="str">
            <v>4x6</v>
          </cell>
        </row>
        <row r="46">
          <cell r="AD46" t="str">
            <v>BT2</v>
          </cell>
          <cell r="AE46">
            <v>0.75</v>
          </cell>
          <cell r="AF46">
            <v>0.55000000000000004</v>
          </cell>
          <cell r="AG46">
            <v>1</v>
          </cell>
          <cell r="AH46">
            <v>0.2</v>
          </cell>
          <cell r="AI46">
            <v>0.06</v>
          </cell>
          <cell r="AJ46">
            <v>0.06</v>
          </cell>
          <cell r="AK46">
            <v>0.5</v>
          </cell>
          <cell r="AL46">
            <v>58</v>
          </cell>
          <cell r="AM46">
            <v>0.26</v>
          </cell>
          <cell r="AN46">
            <v>0.4</v>
          </cell>
          <cell r="AO46">
            <v>0.2</v>
          </cell>
          <cell r="AQ46" t="str">
            <v>BT ñaù 1x2 2s</v>
          </cell>
          <cell r="AR46" t="str">
            <v>4x6</v>
          </cell>
        </row>
        <row r="48">
          <cell r="AD48" t="str">
            <v>BT1</v>
          </cell>
          <cell r="AE48">
            <v>0.6</v>
          </cell>
          <cell r="AF48">
            <v>0.4</v>
          </cell>
          <cell r="AG48">
            <v>1</v>
          </cell>
          <cell r="AH48">
            <v>0.2</v>
          </cell>
          <cell r="AI48">
            <v>0.06</v>
          </cell>
          <cell r="AJ48">
            <v>0.06</v>
          </cell>
          <cell r="AK48">
            <v>0.5</v>
          </cell>
          <cell r="AL48">
            <v>615</v>
          </cell>
          <cell r="AM48">
            <v>0.26</v>
          </cell>
          <cell r="AN48">
            <v>0.2</v>
          </cell>
          <cell r="AO48">
            <v>0.2</v>
          </cell>
          <cell r="AQ48" t="str">
            <v>BT ñaù 1x2 1s</v>
          </cell>
          <cell r="AR48" t="str">
            <v>4x6</v>
          </cell>
        </row>
        <row r="50">
          <cell r="AD50" t="str">
            <v>CS2O</v>
          </cell>
          <cell r="AE50">
            <v>0.8</v>
          </cell>
          <cell r="AF50">
            <v>0.6</v>
          </cell>
          <cell r="AG50">
            <v>1</v>
          </cell>
          <cell r="AH50">
            <v>0.2</v>
          </cell>
          <cell r="AI50">
            <v>0.05</v>
          </cell>
          <cell r="AJ50">
            <v>0.05</v>
          </cell>
          <cell r="AK50">
            <v>0.5</v>
          </cell>
          <cell r="AL50">
            <v>0</v>
          </cell>
          <cell r="AM50">
            <v>0.33</v>
          </cell>
          <cell r="AN50">
            <v>0.4</v>
          </cell>
          <cell r="AO50">
            <v>0.2</v>
          </cell>
          <cell r="AQ50" t="str">
            <v>Gaïch Csaâu2oá</v>
          </cell>
          <cell r="AR50" t="str">
            <v>4x6</v>
          </cell>
        </row>
        <row r="52">
          <cell r="AD52" t="str">
            <v>CS2</v>
          </cell>
          <cell r="AE52">
            <v>0.75</v>
          </cell>
          <cell r="AF52">
            <v>0.55000000000000004</v>
          </cell>
          <cell r="AG52">
            <v>1</v>
          </cell>
          <cell r="AH52">
            <v>0.2</v>
          </cell>
          <cell r="AI52">
            <v>0.05</v>
          </cell>
          <cell r="AJ52">
            <v>0.05</v>
          </cell>
          <cell r="AK52">
            <v>0.5</v>
          </cell>
          <cell r="AL52">
            <v>0</v>
          </cell>
          <cell r="AM52">
            <v>0.33</v>
          </cell>
          <cell r="AN52">
            <v>0.4</v>
          </cell>
          <cell r="AO52">
            <v>0.2</v>
          </cell>
          <cell r="AQ52" t="str">
            <v>Gaïch Csaâu2s</v>
          </cell>
          <cell r="AR52" t="str">
            <v>4x6</v>
          </cell>
        </row>
        <row r="54">
          <cell r="AD54" t="str">
            <v>CS1O</v>
          </cell>
          <cell r="AE54">
            <v>0.6</v>
          </cell>
          <cell r="AF54">
            <v>0.4</v>
          </cell>
          <cell r="AG54">
            <v>1</v>
          </cell>
          <cell r="AH54">
            <v>0.2</v>
          </cell>
          <cell r="AI54">
            <v>0.05</v>
          </cell>
          <cell r="AJ54">
            <v>0.05</v>
          </cell>
          <cell r="AK54">
            <v>0.5</v>
          </cell>
          <cell r="AL54">
            <v>0</v>
          </cell>
          <cell r="AM54">
            <v>0.33</v>
          </cell>
          <cell r="AN54">
            <v>0.2</v>
          </cell>
          <cell r="AO54">
            <v>0.2</v>
          </cell>
          <cell r="AQ54" t="str">
            <v>Gaïch Csaâu1oá</v>
          </cell>
          <cell r="AR54" t="str">
            <v>4x6</v>
          </cell>
        </row>
        <row r="56">
          <cell r="AD56" t="str">
            <v>CS1</v>
          </cell>
          <cell r="AE56">
            <v>0.6</v>
          </cell>
          <cell r="AF56">
            <v>0.4</v>
          </cell>
          <cell r="AG56">
            <v>1</v>
          </cell>
          <cell r="AH56">
            <v>0.2</v>
          </cell>
          <cell r="AI56">
            <v>0.05</v>
          </cell>
          <cell r="AJ56">
            <v>0.05</v>
          </cell>
          <cell r="AK56">
            <v>0.5</v>
          </cell>
          <cell r="AL56">
            <v>0</v>
          </cell>
          <cell r="AM56">
            <v>0.33</v>
          </cell>
          <cell r="AN56">
            <v>0.2</v>
          </cell>
          <cell r="AO56">
            <v>0.2</v>
          </cell>
          <cell r="AQ56" t="str">
            <v>Gaïch Csaâu1s</v>
          </cell>
          <cell r="AR56" t="str">
            <v>4x6</v>
          </cell>
        </row>
        <row r="58">
          <cell r="AD58" t="str">
            <v>SR2O</v>
          </cell>
          <cell r="AE58">
            <v>0.8</v>
          </cell>
          <cell r="AF58">
            <v>0.6</v>
          </cell>
          <cell r="AG58">
            <v>1</v>
          </cell>
          <cell r="AH58">
            <v>0.2</v>
          </cell>
          <cell r="AI58">
            <v>0.05</v>
          </cell>
          <cell r="AJ58">
            <v>0.05</v>
          </cell>
          <cell r="AK58">
            <v>0.5</v>
          </cell>
          <cell r="AL58">
            <v>0</v>
          </cell>
          <cell r="AM58">
            <v>0.27</v>
          </cell>
          <cell r="AN58">
            <v>0.4</v>
          </cell>
          <cell r="AO58">
            <v>0.2</v>
          </cell>
          <cell r="AQ58" t="str">
            <v>Soûi röûa 2oá</v>
          </cell>
          <cell r="AR58" t="str">
            <v>4x6</v>
          </cell>
        </row>
        <row r="60">
          <cell r="AD60" t="str">
            <v>SR1O</v>
          </cell>
          <cell r="AE60">
            <v>0.6</v>
          </cell>
          <cell r="AF60">
            <v>0.4</v>
          </cell>
          <cell r="AG60">
            <v>1</v>
          </cell>
          <cell r="AH60">
            <v>0.2</v>
          </cell>
          <cell r="AI60">
            <v>0.05</v>
          </cell>
          <cell r="AJ60">
            <v>0.05</v>
          </cell>
          <cell r="AK60">
            <v>0.5</v>
          </cell>
          <cell r="AL60">
            <v>0</v>
          </cell>
          <cell r="AM60">
            <v>0.27</v>
          </cell>
          <cell r="AN60">
            <v>0.2</v>
          </cell>
          <cell r="AO60">
            <v>0.2</v>
          </cell>
          <cell r="AQ60" t="str">
            <v>Soûi röûa 1oá</v>
          </cell>
          <cell r="AR60" t="str">
            <v>4x6</v>
          </cell>
        </row>
        <row r="62">
          <cell r="AD62" t="str">
            <v>SR2</v>
          </cell>
          <cell r="AE62">
            <v>0.75</v>
          </cell>
          <cell r="AF62">
            <v>0.55000000000000004</v>
          </cell>
          <cell r="AG62">
            <v>1</v>
          </cell>
          <cell r="AH62">
            <v>0.2</v>
          </cell>
          <cell r="AI62">
            <v>0.05</v>
          </cell>
          <cell r="AJ62">
            <v>0.05</v>
          </cell>
          <cell r="AK62">
            <v>0.5</v>
          </cell>
          <cell r="AL62">
            <v>0</v>
          </cell>
          <cell r="AM62">
            <v>0.27</v>
          </cell>
          <cell r="AN62">
            <v>0.4</v>
          </cell>
          <cell r="AO62">
            <v>0.2</v>
          </cell>
          <cell r="AQ62" t="str">
            <v>Soûi röûa 2s</v>
          </cell>
          <cell r="AR62" t="str">
            <v>4x6</v>
          </cell>
        </row>
        <row r="64">
          <cell r="AD64" t="str">
            <v>SR1</v>
          </cell>
          <cell r="AE64">
            <v>0.6</v>
          </cell>
          <cell r="AF64">
            <v>0.4</v>
          </cell>
          <cell r="AG64">
            <v>1</v>
          </cell>
          <cell r="AH64">
            <v>0.2</v>
          </cell>
          <cell r="AI64">
            <v>0.05</v>
          </cell>
          <cell r="AJ64">
            <v>0.05</v>
          </cell>
          <cell r="AK64">
            <v>0.5</v>
          </cell>
          <cell r="AL64">
            <v>19.699999999999989</v>
          </cell>
          <cell r="AM64">
            <v>0.27</v>
          </cell>
          <cell r="AN64">
            <v>0.2</v>
          </cell>
          <cell r="AO64">
            <v>0.2</v>
          </cell>
          <cell r="AQ64" t="str">
            <v>Soûi röûa 1s</v>
          </cell>
          <cell r="AR64" t="str">
            <v>4x6</v>
          </cell>
        </row>
        <row r="66">
          <cell r="AD66" t="str">
            <v>GB2O</v>
          </cell>
          <cell r="AE66">
            <v>0.8</v>
          </cell>
          <cell r="AF66">
            <v>0.6</v>
          </cell>
          <cell r="AG66">
            <v>1</v>
          </cell>
          <cell r="AH66">
            <v>0.2</v>
          </cell>
          <cell r="AI66">
            <v>0.05</v>
          </cell>
          <cell r="AJ66">
            <v>0.05</v>
          </cell>
          <cell r="AK66">
            <v>0.5</v>
          </cell>
          <cell r="AL66">
            <v>0</v>
          </cell>
          <cell r="AM66">
            <v>0.29000000000000004</v>
          </cell>
          <cell r="AN66">
            <v>0.4</v>
          </cell>
          <cell r="AO66">
            <v>0.2</v>
          </cell>
          <cell r="AQ66" t="str">
            <v>Gaïch XM 2oá</v>
          </cell>
          <cell r="AR66" t="str">
            <v>4x6</v>
          </cell>
        </row>
        <row r="68">
          <cell r="AD68" t="str">
            <v>GB1O</v>
          </cell>
          <cell r="AE68">
            <v>0.6</v>
          </cell>
          <cell r="AF68">
            <v>0.4</v>
          </cell>
          <cell r="AG68">
            <v>1</v>
          </cell>
          <cell r="AH68">
            <v>0.2</v>
          </cell>
          <cell r="AI68">
            <v>0.05</v>
          </cell>
          <cell r="AJ68">
            <v>0.05</v>
          </cell>
          <cell r="AK68">
            <v>0.5</v>
          </cell>
          <cell r="AL68">
            <v>21</v>
          </cell>
          <cell r="AM68">
            <v>0.29000000000000004</v>
          </cell>
          <cell r="AN68">
            <v>0.2</v>
          </cell>
          <cell r="AO68">
            <v>0.2</v>
          </cell>
          <cell r="AQ68" t="str">
            <v>Gaïch XM 1oá</v>
          </cell>
          <cell r="AR68" t="str">
            <v>4x6</v>
          </cell>
        </row>
        <row r="70">
          <cell r="AD70" t="str">
            <v>GB3</v>
          </cell>
          <cell r="AE70">
            <v>1.1000000000000001</v>
          </cell>
          <cell r="AF70">
            <v>0.9</v>
          </cell>
          <cell r="AG70">
            <v>1</v>
          </cell>
          <cell r="AH70">
            <v>0.2</v>
          </cell>
          <cell r="AI70">
            <v>0.05</v>
          </cell>
          <cell r="AJ70">
            <v>0.05</v>
          </cell>
          <cell r="AK70">
            <v>0.5</v>
          </cell>
          <cell r="AL70">
            <v>91</v>
          </cell>
          <cell r="AM70">
            <v>0.29000000000000004</v>
          </cell>
          <cell r="AN70">
            <v>0.6</v>
          </cell>
          <cell r="AO70">
            <v>0.2</v>
          </cell>
          <cell r="AQ70" t="str">
            <v>Gaïch XM 3s</v>
          </cell>
          <cell r="AR70" t="str">
            <v>4x6</v>
          </cell>
        </row>
        <row r="72">
          <cell r="AD72" t="str">
            <v>GB2</v>
          </cell>
          <cell r="AE72">
            <v>0.75</v>
          </cell>
          <cell r="AF72">
            <v>0.55000000000000004</v>
          </cell>
          <cell r="AG72">
            <v>1</v>
          </cell>
          <cell r="AH72">
            <v>0.2</v>
          </cell>
          <cell r="AI72">
            <v>0.05</v>
          </cell>
          <cell r="AJ72">
            <v>0.05</v>
          </cell>
          <cell r="AK72">
            <v>0.5</v>
          </cell>
          <cell r="AL72">
            <v>256</v>
          </cell>
          <cell r="AM72">
            <v>0.29000000000000004</v>
          </cell>
          <cell r="AN72">
            <v>0.4</v>
          </cell>
          <cell r="AO72">
            <v>0.2</v>
          </cell>
          <cell r="AQ72" t="str">
            <v>Gaïch XM 2s</v>
          </cell>
          <cell r="AR72" t="str">
            <v>4x6</v>
          </cell>
        </row>
        <row r="74">
          <cell r="AD74" t="str">
            <v>GB1</v>
          </cell>
          <cell r="AE74">
            <v>0.6</v>
          </cell>
          <cell r="AF74">
            <v>0.4</v>
          </cell>
          <cell r="AG74">
            <v>1</v>
          </cell>
          <cell r="AH74">
            <v>0.2</v>
          </cell>
          <cell r="AI74">
            <v>0.05</v>
          </cell>
          <cell r="AJ74">
            <v>0.05</v>
          </cell>
          <cell r="AK74">
            <v>0.5</v>
          </cell>
          <cell r="AL74">
            <v>1419.5</v>
          </cell>
          <cell r="AM74">
            <v>0.29000000000000004</v>
          </cell>
          <cell r="AN74">
            <v>0.2</v>
          </cell>
          <cell r="AO74">
            <v>0.2</v>
          </cell>
          <cell r="AQ74" t="str">
            <v>Gaïch XM 1s</v>
          </cell>
          <cell r="AR74" t="str">
            <v>4x6</v>
          </cell>
        </row>
        <row r="76">
          <cell r="AD76" t="str">
            <v>CERAMIC2O</v>
          </cell>
          <cell r="AE76">
            <v>0.8</v>
          </cell>
          <cell r="AF76">
            <v>0.6</v>
          </cell>
          <cell r="AG76">
            <v>1</v>
          </cell>
          <cell r="AH76">
            <v>0.2</v>
          </cell>
          <cell r="AI76">
            <v>0.05</v>
          </cell>
          <cell r="AJ76">
            <v>0.05</v>
          </cell>
          <cell r="AK76">
            <v>0.5</v>
          </cell>
          <cell r="AL76">
            <v>0</v>
          </cell>
          <cell r="AM76">
            <v>0.29000000000000004</v>
          </cell>
          <cell r="AN76">
            <v>0.4</v>
          </cell>
          <cell r="AO76">
            <v>0.2</v>
          </cell>
          <cell r="AQ76" t="str">
            <v>Ceramic 2oá</v>
          </cell>
          <cell r="AR76" t="str">
            <v>4x6</v>
          </cell>
        </row>
        <row r="78">
          <cell r="AD78" t="str">
            <v>CERAMIC1</v>
          </cell>
          <cell r="AE78">
            <v>0.6</v>
          </cell>
          <cell r="AF78">
            <v>0.4</v>
          </cell>
          <cell r="AG78">
            <v>1</v>
          </cell>
          <cell r="AH78">
            <v>0.2</v>
          </cell>
          <cell r="AI78">
            <v>0.05</v>
          </cell>
          <cell r="AJ78">
            <v>0.05</v>
          </cell>
          <cell r="AK78">
            <v>0.5</v>
          </cell>
          <cell r="AL78">
            <v>8</v>
          </cell>
          <cell r="AM78">
            <v>0.29000000000000004</v>
          </cell>
          <cell r="AN78">
            <v>0.2</v>
          </cell>
          <cell r="AO78">
            <v>0.2</v>
          </cell>
          <cell r="AQ78" t="str">
            <v>Ceramic 1s</v>
          </cell>
          <cell r="AR78" t="str">
            <v>4x6</v>
          </cell>
        </row>
        <row r="80">
          <cell r="AD80" t="str">
            <v>CVIEN1</v>
          </cell>
          <cell r="AE80">
            <v>0.6</v>
          </cell>
          <cell r="AF80">
            <v>0.4</v>
          </cell>
          <cell r="AG80">
            <v>1</v>
          </cell>
          <cell r="AH80">
            <v>0.2</v>
          </cell>
          <cell r="AI80">
            <v>0.05</v>
          </cell>
          <cell r="AJ80">
            <v>0.05</v>
          </cell>
          <cell r="AK80">
            <v>0.5</v>
          </cell>
          <cell r="AL80">
            <v>3</v>
          </cell>
          <cell r="AM80">
            <v>0.29000000000000004</v>
          </cell>
          <cell r="AN80">
            <v>0.2</v>
          </cell>
          <cell r="AO80">
            <v>0.2</v>
          </cell>
          <cell r="AQ80" t="str">
            <v>Coâng vieân 1s</v>
          </cell>
          <cell r="AR80" t="str">
            <v>4x6</v>
          </cell>
        </row>
        <row r="82">
          <cell r="AD82" t="str">
            <v>DA2</v>
          </cell>
          <cell r="AE82">
            <v>0.7</v>
          </cell>
          <cell r="AF82">
            <v>0.55000000000000004</v>
          </cell>
          <cell r="AG82">
            <v>1</v>
          </cell>
          <cell r="AH82">
            <v>0.15</v>
          </cell>
          <cell r="AI82">
            <v>0.05</v>
          </cell>
          <cell r="AJ82">
            <v>0.05</v>
          </cell>
          <cell r="AK82">
            <v>0.5</v>
          </cell>
          <cell r="AL82">
            <v>2</v>
          </cell>
          <cell r="AM82">
            <v>0.29000000000000004</v>
          </cell>
          <cell r="AN82">
            <v>0.4</v>
          </cell>
          <cell r="AO82">
            <v>0.2</v>
          </cell>
          <cell r="AQ82" t="str">
            <v>Ñaù  2sôïi</v>
          </cell>
          <cell r="AR82" t="str">
            <v>4x6</v>
          </cell>
        </row>
        <row r="84">
          <cell r="AD84" t="str">
            <v>DA1</v>
          </cell>
          <cell r="AE84">
            <v>0.6</v>
          </cell>
          <cell r="AF84">
            <v>0.4</v>
          </cell>
          <cell r="AG84">
            <v>1</v>
          </cell>
          <cell r="AH84">
            <v>0.2</v>
          </cell>
          <cell r="AI84">
            <v>0.05</v>
          </cell>
          <cell r="AJ84">
            <v>0.05</v>
          </cell>
          <cell r="AK84">
            <v>0.5</v>
          </cell>
          <cell r="AL84">
            <v>912.1</v>
          </cell>
          <cell r="AM84">
            <v>0.29000000000000004</v>
          </cell>
          <cell r="AN84">
            <v>0.2</v>
          </cell>
          <cell r="AO84">
            <v>0.2</v>
          </cell>
          <cell r="AQ84" t="str">
            <v>Ñaù  1s</v>
          </cell>
          <cell r="AR84" t="str">
            <v>4x6</v>
          </cell>
        </row>
        <row r="86">
          <cell r="AL86">
            <v>6653.5</v>
          </cell>
        </row>
        <row r="88">
          <cell r="AD88" t="str">
            <v>HAM</v>
          </cell>
          <cell r="AE88">
            <v>1.4</v>
          </cell>
          <cell r="AF88">
            <v>1.4</v>
          </cell>
          <cell r="AG88">
            <v>1.1000000000000001</v>
          </cell>
          <cell r="AH88">
            <v>0</v>
          </cell>
          <cell r="AI88">
            <v>0.05</v>
          </cell>
          <cell r="AJ88">
            <v>0.1</v>
          </cell>
          <cell r="AK88">
            <v>0.5</v>
          </cell>
          <cell r="AL88">
            <v>14</v>
          </cell>
          <cell r="AM88">
            <v>0.26</v>
          </cell>
          <cell r="AO88">
            <v>0.2</v>
          </cell>
          <cell r="AQ88" t="str">
            <v>Haàm caùp</v>
          </cell>
          <cell r="AR88" t="str">
            <v>4x6</v>
          </cell>
        </row>
        <row r="90">
          <cell r="AD90" t="str">
            <v>HAMD</v>
          </cell>
          <cell r="AE90">
            <v>1.4</v>
          </cell>
          <cell r="AF90">
            <v>1.4</v>
          </cell>
          <cell r="AG90">
            <v>1.1000000000000001</v>
          </cell>
          <cell r="AH90">
            <v>0</v>
          </cell>
          <cell r="AI90">
            <v>0.05</v>
          </cell>
          <cell r="AJ90">
            <v>0.1</v>
          </cell>
          <cell r="AK90">
            <v>0.5</v>
          </cell>
          <cell r="AL90">
            <v>11</v>
          </cell>
          <cell r="AM90">
            <v>0.5</v>
          </cell>
          <cell r="AN90">
            <v>1.2</v>
          </cell>
          <cell r="AO90">
            <v>0.4</v>
          </cell>
          <cell r="AQ90" t="str">
            <v>Haàm caùp</v>
          </cell>
          <cell r="AR90" t="str">
            <v>0x4</v>
          </cell>
        </row>
        <row r="92">
          <cell r="AD92" t="str">
            <v>GIANDO1</v>
          </cell>
          <cell r="AE92">
            <v>1.4</v>
          </cell>
          <cell r="AF92">
            <v>1.4</v>
          </cell>
          <cell r="AG92">
            <v>1.1000000000000001</v>
          </cell>
          <cell r="AH92">
            <v>0</v>
          </cell>
          <cell r="AI92">
            <v>0.05</v>
          </cell>
          <cell r="AJ92">
            <v>0.1</v>
          </cell>
          <cell r="AK92">
            <v>0.5</v>
          </cell>
          <cell r="AL92">
            <v>10</v>
          </cell>
          <cell r="AN92">
            <v>1.2</v>
          </cell>
          <cell r="AO92">
            <v>0.2</v>
          </cell>
          <cell r="AQ92" t="str">
            <v>Giaøn ñôõ</v>
          </cell>
          <cell r="AR92" t="str">
            <v>4x6</v>
          </cell>
        </row>
        <row r="94">
          <cell r="AD94" t="str">
            <v>GIADO1</v>
          </cell>
          <cell r="AE94">
            <v>1.4</v>
          </cell>
          <cell r="AF94">
            <v>1.4</v>
          </cell>
          <cell r="AG94">
            <v>1.1000000000000001</v>
          </cell>
          <cell r="AH94">
            <v>0</v>
          </cell>
          <cell r="AI94">
            <v>0.05</v>
          </cell>
          <cell r="AJ94">
            <v>0.1</v>
          </cell>
          <cell r="AK94">
            <v>0.5</v>
          </cell>
          <cell r="AL94">
            <v>8</v>
          </cell>
          <cell r="AN94">
            <v>1.2</v>
          </cell>
          <cell r="AO94">
            <v>0.2</v>
          </cell>
          <cell r="AQ94" t="str">
            <v>Giaøn ñôõ</v>
          </cell>
          <cell r="AR94" t="str">
            <v>4x6</v>
          </cell>
        </row>
        <row r="96">
          <cell r="AD96" t="str">
            <v>ROBOT</v>
          </cell>
          <cell r="AL9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P-MM"/>
      <sheetName val="VP-2115"/>
      <sheetName val="VP-PT"/>
      <sheetName val="Sh"/>
      <sheetName val="Sh2"/>
      <sheetName val="Sh3"/>
      <sheetName val="Sh4"/>
      <sheetName val="Sh5"/>
      <sheetName val="Sheet9"/>
      <sheetName val="Sheet10"/>
      <sheetName val="Sheet11"/>
      <sheetName val="Sheet12"/>
      <sheetName val="XL4Poppy"/>
      <sheetName val="THOP95"/>
    </sheetNames>
    <definedNames>
      <definedName name="NToS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and"/>
      <sheetName val="Menu"/>
      <sheetName val="COCH"/>
      <sheetName val="COCH_C"/>
      <sheetName val="Overview"/>
      <sheetName val="Comparision"/>
      <sheetName val="CostCenter"/>
      <sheetName val="Training"/>
      <sheetName val="Entertainment"/>
      <sheetName val="Due,Membership"/>
      <sheetName val="Member"/>
      <sheetName val="Postage"/>
      <sheetName val="R&amp;M Land"/>
      <sheetName val="OS-Cln&amp;WWT supply"/>
      <sheetName val="OS-Safety"/>
      <sheetName val="OS-Lab supplies"/>
      <sheetName val="OS-Office sup."/>
      <sheetName val="OS-Other"/>
      <sheetName val="Corrosion inhibitor"/>
      <sheetName val="Stationery"/>
      <sheetName val="Printing form"/>
      <sheetName val="Clean &amp;Waste Removal"/>
      <sheetName val="Sludge,oil,grease"/>
      <sheetName val="Lab analysis"/>
      <sheetName val="Domestics Travel"/>
      <sheetName val="Domestic"/>
      <sheetName val="Overseas"/>
      <sheetName val="Vech_Runing"/>
      <sheetName val="Vech_Rent"/>
      <sheetName val="Communication"/>
      <sheetName val="Insurance"/>
      <sheetName val="Rental"/>
      <sheetName val="Legal"/>
      <sheetName val="Instruc."/>
      <sheetName val="Capex"/>
      <sheetName val="Depre"/>
      <sheetName val="R&amp;M EQ"/>
      <sheetName val="Water"/>
      <sheetName val="Air comp"/>
      <sheetName val="Chiller"/>
      <sheetName val="Boiler"/>
      <sheetName val="Tank"/>
      <sheetName val="Split AC"/>
      <sheetName val="Vent"/>
      <sheetName val="Other"/>
      <sheetName val="PABX&amp;Tel"/>
      <sheetName val="R&amp;M Plant"/>
      <sheetName val="WWTP"/>
      <sheetName val="R&amp;M Compu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>
        <row r="20">
          <cell r="B20" t="str">
            <v>China</v>
          </cell>
          <cell r="C20" t="str">
            <v>Shanghai</v>
          </cell>
          <cell r="D20">
            <v>28515</v>
          </cell>
          <cell r="E20">
            <v>1020</v>
          </cell>
          <cell r="F20">
            <v>1000</v>
          </cell>
          <cell r="G20">
            <v>30535</v>
          </cell>
          <cell r="H20">
            <v>5899.5</v>
          </cell>
          <cell r="I20">
            <v>3750</v>
          </cell>
          <cell r="J20">
            <v>9649.5</v>
          </cell>
          <cell r="K20" t="str">
            <v>Business Restricted</v>
          </cell>
        </row>
        <row r="21">
          <cell r="B21" t="str">
            <v>Singapore</v>
          </cell>
          <cell r="C21" t="str">
            <v>Singapore</v>
          </cell>
          <cell r="D21">
            <v>18555</v>
          </cell>
          <cell r="E21">
            <v>850</v>
          </cell>
          <cell r="F21">
            <v>1000</v>
          </cell>
          <cell r="G21">
            <v>20405</v>
          </cell>
          <cell r="H21">
            <v>4855.5999999999995</v>
          </cell>
          <cell r="I21">
            <v>3750</v>
          </cell>
          <cell r="J21">
            <v>8605.5999999999985</v>
          </cell>
          <cell r="K21" t="str">
            <v>Economy Full Fare</v>
          </cell>
        </row>
        <row r="22">
          <cell r="B22" t="str">
            <v>Taiwan</v>
          </cell>
          <cell r="C22" t="str">
            <v>Taipei</v>
          </cell>
          <cell r="D22">
            <v>30710</v>
          </cell>
          <cell r="E22">
            <v>1850</v>
          </cell>
          <cell r="F22">
            <v>1000</v>
          </cell>
          <cell r="G22">
            <v>33560</v>
          </cell>
          <cell r="H22">
            <v>5491.2</v>
          </cell>
          <cell r="I22">
            <v>3750</v>
          </cell>
          <cell r="J22">
            <v>9241.2000000000007</v>
          </cell>
          <cell r="K22" t="str">
            <v>Business Restricted</v>
          </cell>
        </row>
        <row r="23">
          <cell r="B23" t="str">
            <v>India</v>
          </cell>
          <cell r="C23" t="str">
            <v>Mumbai</v>
          </cell>
          <cell r="D23">
            <v>31385</v>
          </cell>
          <cell r="E23">
            <v>2350</v>
          </cell>
          <cell r="F23">
            <v>1000</v>
          </cell>
          <cell r="G23">
            <v>34735</v>
          </cell>
          <cell r="H23">
            <v>8303</v>
          </cell>
          <cell r="I23">
            <v>3750</v>
          </cell>
          <cell r="J23">
            <v>12053</v>
          </cell>
          <cell r="K23" t="str">
            <v>Business Full Fare</v>
          </cell>
        </row>
        <row r="24">
          <cell r="B24" t="str">
            <v>United Kingdom</v>
          </cell>
          <cell r="C24" t="str">
            <v>London</v>
          </cell>
          <cell r="D24">
            <v>109495</v>
          </cell>
          <cell r="E24">
            <v>2594</v>
          </cell>
          <cell r="F24">
            <v>1000</v>
          </cell>
          <cell r="G24">
            <v>113089</v>
          </cell>
          <cell r="H24">
            <v>9722.369999999999</v>
          </cell>
          <cell r="I24">
            <v>5000</v>
          </cell>
          <cell r="J24">
            <v>14722.369999999999</v>
          </cell>
          <cell r="K24" t="str">
            <v>Business Restricted</v>
          </cell>
        </row>
        <row r="26">
          <cell r="B26" t="str">
            <v>Australia</v>
          </cell>
          <cell r="C26" t="str">
            <v>Sydney</v>
          </cell>
          <cell r="D26">
            <v>96585</v>
          </cell>
          <cell r="E26">
            <v>1800</v>
          </cell>
          <cell r="F26">
            <v>1000</v>
          </cell>
          <cell r="G26">
            <v>99385</v>
          </cell>
          <cell r="H26">
            <v>3305.7742000000003</v>
          </cell>
          <cell r="I26">
            <v>4500</v>
          </cell>
          <cell r="J26">
            <v>7805.7741999999998</v>
          </cell>
          <cell r="K26" t="str">
            <v>Business Full Fare</v>
          </cell>
        </row>
        <row r="28">
          <cell r="B28" t="str">
            <v>USA</v>
          </cell>
          <cell r="C28" t="str">
            <v>Dallas</v>
          </cell>
          <cell r="D28">
            <v>168703.85</v>
          </cell>
          <cell r="E28">
            <v>2316.5</v>
          </cell>
          <cell r="F28">
            <v>1000</v>
          </cell>
          <cell r="G28">
            <v>172020.35</v>
          </cell>
          <cell r="H28">
            <v>5681</v>
          </cell>
          <cell r="I28">
            <v>5000</v>
          </cell>
          <cell r="J28">
            <v>10681</v>
          </cell>
          <cell r="K28" t="str">
            <v>Business Restricted</v>
          </cell>
        </row>
        <row r="29">
          <cell r="B29" t="str">
            <v>Mexico</v>
          </cell>
          <cell r="C29" t="str">
            <v>Mexico City</v>
          </cell>
          <cell r="D29">
            <v>171397.95500000002</v>
          </cell>
          <cell r="E29">
            <v>6198</v>
          </cell>
          <cell r="F29">
            <v>1000</v>
          </cell>
          <cell r="G29">
            <v>178595.95500000002</v>
          </cell>
          <cell r="H29">
            <v>6773.5</v>
          </cell>
          <cell r="I29">
            <v>5000</v>
          </cell>
          <cell r="J29">
            <v>11773.5</v>
          </cell>
          <cell r="K29" t="str">
            <v>Business Restricted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mmand"/>
      <sheetName val="Menu"/>
      <sheetName val="COCH"/>
      <sheetName val="COCH_C"/>
      <sheetName val="Overview"/>
      <sheetName val="Comparision"/>
      <sheetName val="CostCenter"/>
      <sheetName val="Training"/>
      <sheetName val="Entertainment"/>
      <sheetName val="Due,Membership"/>
      <sheetName val="Member"/>
      <sheetName val="Postage"/>
      <sheetName val="R&amp;M Land"/>
      <sheetName val="OS-Cln&amp;WWT supply"/>
      <sheetName val="OS-Safety"/>
      <sheetName val="OS-Lab supplies"/>
      <sheetName val="OS-Office sup."/>
      <sheetName val="OS-Other"/>
      <sheetName val="Corrosion inhibitor"/>
      <sheetName val="Stationery"/>
      <sheetName val="Printing form"/>
      <sheetName val="Clean &amp;Waste Removal"/>
      <sheetName val="Sludge,oil,grease"/>
      <sheetName val="Lab analysis"/>
      <sheetName val="Domestics Travel"/>
      <sheetName val="Domestic"/>
      <sheetName val="Overseas"/>
      <sheetName val="Vech_Runing"/>
      <sheetName val="Vech_Rent"/>
      <sheetName val="Communication"/>
      <sheetName val="Insurance"/>
      <sheetName val="Rental"/>
      <sheetName val="Legal"/>
      <sheetName val="Instruc."/>
      <sheetName val="Capex"/>
      <sheetName val="Depre"/>
      <sheetName val="R&amp;M EQ"/>
      <sheetName val="Water"/>
      <sheetName val="Air comp"/>
      <sheetName val="Chiller"/>
      <sheetName val="Boiler"/>
      <sheetName val="Tank"/>
      <sheetName val="Split AC"/>
      <sheetName val="Vent"/>
      <sheetName val="Other"/>
      <sheetName val="PABX&amp;Tel"/>
      <sheetName val="R&amp;M Plant"/>
      <sheetName val="WWTP"/>
      <sheetName val="R&amp;M Compu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>
        <row r="20">
          <cell r="B20" t="str">
            <v>China</v>
          </cell>
          <cell r="C20" t="str">
            <v>Shanghai</v>
          </cell>
          <cell r="D20">
            <v>28515</v>
          </cell>
          <cell r="E20">
            <v>1020</v>
          </cell>
          <cell r="F20">
            <v>1000</v>
          </cell>
          <cell r="G20">
            <v>30535</v>
          </cell>
          <cell r="H20">
            <v>5899.5</v>
          </cell>
          <cell r="I20">
            <v>3750</v>
          </cell>
          <cell r="J20">
            <v>9649.5</v>
          </cell>
          <cell r="K20" t="str">
            <v>Business Restricted</v>
          </cell>
        </row>
        <row r="21">
          <cell r="B21" t="str">
            <v>Singapore</v>
          </cell>
          <cell r="C21" t="str">
            <v>Singapore</v>
          </cell>
          <cell r="D21">
            <v>18555</v>
          </cell>
          <cell r="E21">
            <v>850</v>
          </cell>
          <cell r="F21">
            <v>1000</v>
          </cell>
          <cell r="G21">
            <v>20405</v>
          </cell>
          <cell r="H21">
            <v>4855.5999999999995</v>
          </cell>
          <cell r="I21">
            <v>3750</v>
          </cell>
          <cell r="J21">
            <v>8605.5999999999985</v>
          </cell>
          <cell r="K21" t="str">
            <v>Economy Full Fare</v>
          </cell>
        </row>
        <row r="22">
          <cell r="B22" t="str">
            <v>Taiwan</v>
          </cell>
          <cell r="C22" t="str">
            <v>Taipei</v>
          </cell>
          <cell r="D22">
            <v>30710</v>
          </cell>
          <cell r="E22">
            <v>1850</v>
          </cell>
          <cell r="F22">
            <v>1000</v>
          </cell>
          <cell r="G22">
            <v>33560</v>
          </cell>
          <cell r="H22">
            <v>5491.2</v>
          </cell>
          <cell r="I22">
            <v>3750</v>
          </cell>
          <cell r="J22">
            <v>9241.2000000000007</v>
          </cell>
          <cell r="K22" t="str">
            <v>Business Restricted</v>
          </cell>
        </row>
        <row r="23">
          <cell r="B23" t="str">
            <v>India</v>
          </cell>
          <cell r="C23" t="str">
            <v>Mumbai</v>
          </cell>
          <cell r="D23">
            <v>31385</v>
          </cell>
          <cell r="E23">
            <v>2350</v>
          </cell>
          <cell r="F23">
            <v>1000</v>
          </cell>
          <cell r="G23">
            <v>34735</v>
          </cell>
          <cell r="H23">
            <v>8303</v>
          </cell>
          <cell r="I23">
            <v>3750</v>
          </cell>
          <cell r="J23">
            <v>12053</v>
          </cell>
          <cell r="K23" t="str">
            <v>Business Full Fare</v>
          </cell>
        </row>
        <row r="24">
          <cell r="B24" t="str">
            <v>United Kingdom</v>
          </cell>
          <cell r="C24" t="str">
            <v>London</v>
          </cell>
          <cell r="D24">
            <v>109495</v>
          </cell>
          <cell r="E24">
            <v>2594</v>
          </cell>
          <cell r="F24">
            <v>1000</v>
          </cell>
          <cell r="G24">
            <v>113089</v>
          </cell>
          <cell r="H24">
            <v>9722.369999999999</v>
          </cell>
          <cell r="I24">
            <v>5000</v>
          </cell>
          <cell r="J24">
            <v>14722.369999999999</v>
          </cell>
          <cell r="K24" t="str">
            <v>Business Restricted</v>
          </cell>
        </row>
        <row r="26">
          <cell r="B26" t="str">
            <v>Australia</v>
          </cell>
          <cell r="C26" t="str">
            <v>Sydney</v>
          </cell>
          <cell r="D26">
            <v>96585</v>
          </cell>
          <cell r="E26">
            <v>1800</v>
          </cell>
          <cell r="F26">
            <v>1000</v>
          </cell>
          <cell r="G26">
            <v>99385</v>
          </cell>
          <cell r="H26">
            <v>3305.7742000000003</v>
          </cell>
          <cell r="I26">
            <v>4500</v>
          </cell>
          <cell r="J26">
            <v>7805.7741999999998</v>
          </cell>
          <cell r="K26" t="str">
            <v>Business Full Fare</v>
          </cell>
        </row>
        <row r="28">
          <cell r="B28" t="str">
            <v>USA</v>
          </cell>
          <cell r="C28" t="str">
            <v>Dallas</v>
          </cell>
          <cell r="D28">
            <v>168703.85</v>
          </cell>
          <cell r="E28">
            <v>2316.5</v>
          </cell>
          <cell r="F28">
            <v>1000</v>
          </cell>
          <cell r="G28">
            <v>172020.35</v>
          </cell>
          <cell r="H28">
            <v>5681</v>
          </cell>
          <cell r="I28">
            <v>5000</v>
          </cell>
          <cell r="J28">
            <v>10681</v>
          </cell>
          <cell r="K28" t="str">
            <v>Business Restricted</v>
          </cell>
        </row>
        <row r="29">
          <cell r="B29" t="str">
            <v>Mexico</v>
          </cell>
          <cell r="C29" t="str">
            <v>Mexico City</v>
          </cell>
          <cell r="D29">
            <v>171397.95500000002</v>
          </cell>
          <cell r="E29">
            <v>6198</v>
          </cell>
          <cell r="F29">
            <v>1000</v>
          </cell>
          <cell r="G29">
            <v>178595.95500000002</v>
          </cell>
          <cell r="H29">
            <v>6773.5</v>
          </cell>
          <cell r="I29">
            <v>5000</v>
          </cell>
          <cell r="J29">
            <v>11773.5</v>
          </cell>
          <cell r="K29" t="str">
            <v>Business Restricted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KU"/>
      <sheetName val="RM"/>
      <sheetName val="PM"/>
      <sheetName val="PC_LB"/>
      <sheetName val="PG_LB"/>
      <sheetName val="LAY-Small"/>
      <sheetName val="LAY-Medium"/>
      <sheetName val="LAY(old)"/>
      <sheetName val="LAY-Classic"/>
      <sheetName val="LAY-Rock"/>
      <sheetName val="LAY-Smile"/>
      <sheetName val="LAY-MIB"/>
      <sheetName val="LAY-C-Proj"/>
      <sheetName val="LAY-R-Proj"/>
      <sheetName val="FCP"/>
      <sheetName val="BCP"/>
      <sheetName val="Twisties"/>
      <sheetName val="3D's_Corn"/>
      <sheetName val="3D's_Perf"/>
      <sheetName val="Tawan"/>
      <sheetName val="Big Ben"/>
      <sheetName val="Big Ben (2)"/>
      <sheetName val="pellet_corn"/>
      <sheetName val="pellet_perf"/>
      <sheetName val="pellet_2D"/>
      <sheetName val="pellet_BigBen"/>
      <sheetName val="pellet_Cartoon"/>
      <sheetName val="Fuji"/>
      <sheetName val="Fuji (2)"/>
      <sheetName val="Soccer"/>
      <sheetName val="Soccer Shape"/>
      <sheetName val="Cartoon_3D"/>
      <sheetName val="Cartoon_3D Perf"/>
    </sheetNames>
    <sheetDataSet>
      <sheetData sheetId="0"/>
      <sheetData sheetId="1" refreshError="1">
        <row r="4">
          <cell r="A4">
            <v>11000</v>
          </cell>
          <cell r="B4" t="str">
            <v>Lay's Rock</v>
          </cell>
        </row>
        <row r="5">
          <cell r="A5">
            <v>11001</v>
          </cell>
          <cell r="B5" t="str">
            <v>Lay's Rock</v>
          </cell>
          <cell r="C5" t="str">
            <v>6 B  / 18g</v>
          </cell>
          <cell r="D5">
            <v>18</v>
          </cell>
          <cell r="E5">
            <v>120</v>
          </cell>
          <cell r="F5" t="str">
            <v xml:space="preserve">6 </v>
          </cell>
          <cell r="G5">
            <v>0.16669999999999999</v>
          </cell>
          <cell r="H5">
            <v>560.73</v>
          </cell>
          <cell r="I5">
            <v>29.7</v>
          </cell>
          <cell r="J5">
            <v>6.2</v>
          </cell>
          <cell r="K5">
            <v>15.1</v>
          </cell>
          <cell r="L5">
            <v>0.80735694257485757</v>
          </cell>
          <cell r="M5">
            <v>5.1999999999999998E-2</v>
          </cell>
          <cell r="N5">
            <v>2.5054097125782005E-3</v>
          </cell>
          <cell r="O5">
            <v>0</v>
          </cell>
          <cell r="P5">
            <v>7.0000000000000007E-2</v>
          </cell>
          <cell r="Q5">
            <v>5.1999999999999998E-2</v>
          </cell>
          <cell r="R5">
            <v>8.9999999999999993E-3</v>
          </cell>
          <cell r="S5">
            <v>3.3000000000000002E-2</v>
          </cell>
        </row>
        <row r="6">
          <cell r="A6">
            <v>11002</v>
          </cell>
          <cell r="B6" t="str">
            <v>Lay's Rock</v>
          </cell>
          <cell r="C6" t="str">
            <v>20 B / 66g</v>
          </cell>
          <cell r="D6">
            <v>66</v>
          </cell>
          <cell r="E6">
            <v>48</v>
          </cell>
          <cell r="F6" t="str">
            <v>20</v>
          </cell>
          <cell r="G6">
            <v>0.14169999999999999</v>
          </cell>
          <cell r="H6">
            <v>770.06</v>
          </cell>
          <cell r="I6">
            <v>29.7</v>
          </cell>
          <cell r="J6">
            <v>6.2</v>
          </cell>
          <cell r="K6">
            <v>15.1</v>
          </cell>
          <cell r="L6">
            <v>0.80735694257485757</v>
          </cell>
          <cell r="M6">
            <v>5.1999999999999998E-2</v>
          </cell>
          <cell r="N6">
            <v>2.5054097125782005E-3</v>
          </cell>
          <cell r="O6">
            <v>0</v>
          </cell>
          <cell r="P6">
            <v>7.0000000000000007E-2</v>
          </cell>
          <cell r="Q6">
            <v>4.2999999999999997E-2</v>
          </cell>
          <cell r="R6">
            <v>0.05</v>
          </cell>
          <cell r="S6">
            <v>0.03</v>
          </cell>
        </row>
        <row r="7">
          <cell r="A7">
            <v>11003</v>
          </cell>
          <cell r="B7" t="str">
            <v>Lay's Rock</v>
          </cell>
          <cell r="C7" t="str">
            <v>30 B / 100g</v>
          </cell>
          <cell r="D7">
            <v>100</v>
          </cell>
          <cell r="E7">
            <v>24</v>
          </cell>
          <cell r="F7" t="str">
            <v>30</v>
          </cell>
          <cell r="G7">
            <v>0.1</v>
          </cell>
          <cell r="H7">
            <v>605.61</v>
          </cell>
          <cell r="I7">
            <v>29.7</v>
          </cell>
          <cell r="J7">
            <v>6.2</v>
          </cell>
          <cell r="K7">
            <v>15.1</v>
          </cell>
          <cell r="L7">
            <v>0.80735694257485757</v>
          </cell>
          <cell r="M7">
            <v>5.1999999999999998E-2</v>
          </cell>
          <cell r="N7">
            <v>2.5054097125782005E-3</v>
          </cell>
          <cell r="O7">
            <v>0</v>
          </cell>
          <cell r="P7">
            <v>7.0000000000000007E-2</v>
          </cell>
          <cell r="Q7">
            <v>2.5999999999999999E-2</v>
          </cell>
          <cell r="R7">
            <v>0.108</v>
          </cell>
          <cell r="S7">
            <v>0.01</v>
          </cell>
        </row>
        <row r="8">
          <cell r="A8">
            <v>11004</v>
          </cell>
          <cell r="B8" t="str">
            <v>Lay's Rock</v>
          </cell>
          <cell r="C8" t="str">
            <v>42 B / 150g</v>
          </cell>
          <cell r="D8">
            <v>150</v>
          </cell>
          <cell r="E8">
            <v>18</v>
          </cell>
          <cell r="F8" t="str">
            <v>42</v>
          </cell>
          <cell r="G8">
            <v>0.1</v>
          </cell>
          <cell r="H8">
            <v>635.89</v>
          </cell>
          <cell r="I8">
            <v>29.7</v>
          </cell>
          <cell r="J8">
            <v>6.2</v>
          </cell>
          <cell r="K8">
            <v>15.1</v>
          </cell>
          <cell r="L8">
            <v>0.80735694257485757</v>
          </cell>
          <cell r="M8">
            <v>5.1999999999999998E-2</v>
          </cell>
          <cell r="N8">
            <v>2.5054097125782005E-3</v>
          </cell>
          <cell r="O8">
            <v>0</v>
          </cell>
          <cell r="P8">
            <v>7.0000000000000007E-2</v>
          </cell>
          <cell r="Q8">
            <v>0.08</v>
          </cell>
          <cell r="R8">
            <v>3.3000000000000002E-2</v>
          </cell>
          <cell r="S8">
            <v>1.2999999999999999E-2</v>
          </cell>
        </row>
        <row r="9">
          <cell r="A9">
            <v>11005</v>
          </cell>
          <cell r="B9" t="str">
            <v>Lay's Rock</v>
          </cell>
          <cell r="C9" t="str">
            <v>6 B / 21g</v>
          </cell>
          <cell r="D9">
            <v>21</v>
          </cell>
          <cell r="E9">
            <v>120</v>
          </cell>
          <cell r="F9" t="str">
            <v xml:space="preserve">6 </v>
          </cell>
          <cell r="G9">
            <v>0.16669999999999999</v>
          </cell>
          <cell r="H9">
            <v>560.73</v>
          </cell>
          <cell r="I9">
            <v>29.7</v>
          </cell>
          <cell r="J9">
            <v>6.2</v>
          </cell>
          <cell r="K9">
            <v>15.1</v>
          </cell>
          <cell r="L9">
            <v>0.80735694257485757</v>
          </cell>
          <cell r="M9">
            <v>5.1999999999999998E-2</v>
          </cell>
          <cell r="N9">
            <v>2.5054097125782005E-3</v>
          </cell>
          <cell r="O9">
            <v>0</v>
          </cell>
          <cell r="P9">
            <v>7.0000000000000007E-2</v>
          </cell>
          <cell r="Q9">
            <v>5.1999999999999998E-2</v>
          </cell>
          <cell r="R9">
            <v>8.9999999999999993E-3</v>
          </cell>
          <cell r="S9">
            <v>3.3000000000000002E-2</v>
          </cell>
        </row>
        <row r="10">
          <cell r="A10">
            <v>11006</v>
          </cell>
          <cell r="B10" t="str">
            <v>Lay's Rock</v>
          </cell>
          <cell r="C10" t="str">
            <v>20 B / 72g</v>
          </cell>
          <cell r="D10">
            <v>72</v>
          </cell>
          <cell r="E10">
            <v>48</v>
          </cell>
          <cell r="F10" t="str">
            <v>20</v>
          </cell>
          <cell r="G10">
            <v>0.14169999999999999</v>
          </cell>
          <cell r="H10">
            <v>770.06</v>
          </cell>
          <cell r="I10">
            <v>29.7</v>
          </cell>
          <cell r="J10">
            <v>6.2</v>
          </cell>
          <cell r="K10">
            <v>15.1</v>
          </cell>
          <cell r="L10">
            <v>0.80735694257485757</v>
          </cell>
          <cell r="M10">
            <v>5.1999999999999998E-2</v>
          </cell>
          <cell r="N10">
            <v>2.5054097125782005E-3</v>
          </cell>
          <cell r="O10">
            <v>0</v>
          </cell>
          <cell r="P10">
            <v>7.0000000000000007E-2</v>
          </cell>
          <cell r="Q10">
            <v>4.2999999999999997E-2</v>
          </cell>
          <cell r="R10">
            <v>0.05</v>
          </cell>
          <cell r="S10">
            <v>0.03</v>
          </cell>
        </row>
        <row r="11">
          <cell r="A11">
            <v>11007</v>
          </cell>
          <cell r="B11" t="str">
            <v>Lay's Rock</v>
          </cell>
          <cell r="C11" t="str">
            <v>6 B / 20g</v>
          </cell>
          <cell r="D11">
            <v>20</v>
          </cell>
          <cell r="E11">
            <v>120</v>
          </cell>
          <cell r="F11" t="str">
            <v xml:space="preserve">6 </v>
          </cell>
          <cell r="G11">
            <v>0.16669999999999999</v>
          </cell>
          <cell r="H11">
            <v>560.73</v>
          </cell>
          <cell r="I11">
            <v>29.7</v>
          </cell>
          <cell r="J11">
            <v>6.2</v>
          </cell>
          <cell r="K11">
            <v>15.1</v>
          </cell>
          <cell r="L11">
            <v>0.80735694257485757</v>
          </cell>
          <cell r="M11">
            <v>5.1999999999999998E-2</v>
          </cell>
          <cell r="N11">
            <v>2.5054097125782005E-3</v>
          </cell>
          <cell r="O11">
            <v>0</v>
          </cell>
          <cell r="P11">
            <v>7.0000000000000007E-2</v>
          </cell>
          <cell r="Q11">
            <v>5.1999999999999998E-2</v>
          </cell>
          <cell r="R11">
            <v>8.9999999999999993E-3</v>
          </cell>
          <cell r="S11">
            <v>3.3000000000000002E-2</v>
          </cell>
        </row>
        <row r="12">
          <cell r="A12">
            <v>11010</v>
          </cell>
          <cell r="B12" t="str">
            <v>Lay's Rock</v>
          </cell>
          <cell r="C12" t="str">
            <v>6 B / 24g</v>
          </cell>
          <cell r="D12">
            <v>24</v>
          </cell>
          <cell r="E12">
            <v>120</v>
          </cell>
          <cell r="F12" t="str">
            <v xml:space="preserve">6 </v>
          </cell>
          <cell r="G12">
            <v>0.16669999999999999</v>
          </cell>
          <cell r="H12">
            <v>560.73</v>
          </cell>
          <cell r="I12">
            <v>29.7</v>
          </cell>
          <cell r="J12">
            <v>6.2</v>
          </cell>
          <cell r="K12">
            <v>15.1</v>
          </cell>
          <cell r="L12">
            <v>0.80735694257485757</v>
          </cell>
          <cell r="M12">
            <v>5.1999999999999998E-2</v>
          </cell>
          <cell r="N12">
            <v>2.5054097125782005E-3</v>
          </cell>
          <cell r="O12">
            <v>0</v>
          </cell>
          <cell r="P12">
            <v>7.0000000000000007E-2</v>
          </cell>
          <cell r="Q12">
            <v>5.1999999999999998E-2</v>
          </cell>
          <cell r="R12">
            <v>8.9999999999999993E-3</v>
          </cell>
          <cell r="S12">
            <v>3.3000000000000002E-2</v>
          </cell>
        </row>
        <row r="13">
          <cell r="A13">
            <v>11011</v>
          </cell>
          <cell r="B13" t="str">
            <v>Lay's Rock</v>
          </cell>
          <cell r="C13" t="str">
            <v>20 B / 80g</v>
          </cell>
          <cell r="D13">
            <v>80</v>
          </cell>
          <cell r="E13">
            <v>48</v>
          </cell>
          <cell r="F13" t="str">
            <v>20</v>
          </cell>
          <cell r="G13">
            <v>0.14169999999999999</v>
          </cell>
          <cell r="H13">
            <v>770.06</v>
          </cell>
          <cell r="I13">
            <v>29.7</v>
          </cell>
          <cell r="J13">
            <v>6.2</v>
          </cell>
          <cell r="K13">
            <v>15.1</v>
          </cell>
          <cell r="L13">
            <v>0.80735694257485757</v>
          </cell>
          <cell r="M13">
            <v>5.1999999999999998E-2</v>
          </cell>
          <cell r="N13">
            <v>2.5054097125782005E-3</v>
          </cell>
          <cell r="O13">
            <v>0</v>
          </cell>
          <cell r="P13">
            <v>7.0000000000000007E-2</v>
          </cell>
          <cell r="Q13">
            <v>4.2999999999999997E-2</v>
          </cell>
          <cell r="R13">
            <v>0.05</v>
          </cell>
          <cell r="S13">
            <v>0.03</v>
          </cell>
        </row>
        <row r="14">
          <cell r="A14">
            <v>11012</v>
          </cell>
          <cell r="B14" t="str">
            <v>Lay's Rock</v>
          </cell>
          <cell r="C14" t="str">
            <v>30 B / 120g</v>
          </cell>
          <cell r="D14">
            <v>120</v>
          </cell>
          <cell r="E14">
            <v>24</v>
          </cell>
          <cell r="F14" t="str">
            <v>30</v>
          </cell>
          <cell r="G14">
            <v>0.1</v>
          </cell>
          <cell r="H14">
            <v>605.61</v>
          </cell>
          <cell r="I14">
            <v>29.7</v>
          </cell>
          <cell r="J14">
            <v>6.2</v>
          </cell>
          <cell r="K14">
            <v>15.1</v>
          </cell>
          <cell r="L14">
            <v>0.80735694257485757</v>
          </cell>
          <cell r="M14">
            <v>5.1999999999999998E-2</v>
          </cell>
          <cell r="N14">
            <v>2.5054097125782005E-3</v>
          </cell>
          <cell r="O14">
            <v>0</v>
          </cell>
          <cell r="P14">
            <v>7.0000000000000007E-2</v>
          </cell>
          <cell r="Q14">
            <v>2.5999999999999999E-2</v>
          </cell>
          <cell r="R14">
            <v>0.108</v>
          </cell>
          <cell r="S14">
            <v>0.01</v>
          </cell>
        </row>
        <row r="15">
          <cell r="A15">
            <v>11013</v>
          </cell>
          <cell r="B15" t="str">
            <v>Lay's Rock</v>
          </cell>
          <cell r="C15" t="str">
            <v>45 B / 150g</v>
          </cell>
          <cell r="D15">
            <v>150</v>
          </cell>
          <cell r="E15">
            <v>18</v>
          </cell>
          <cell r="F15" t="str">
            <v>45</v>
          </cell>
          <cell r="G15">
            <v>0.1</v>
          </cell>
          <cell r="H15">
            <v>681.31</v>
          </cell>
          <cell r="I15">
            <v>29.7</v>
          </cell>
          <cell r="J15">
            <v>6.2</v>
          </cell>
          <cell r="K15">
            <v>15.1</v>
          </cell>
          <cell r="L15">
            <v>0.80735694257485757</v>
          </cell>
          <cell r="M15">
            <v>5.1999999999999998E-2</v>
          </cell>
          <cell r="N15">
            <v>2.5054097125782005E-3</v>
          </cell>
          <cell r="O15">
            <v>0</v>
          </cell>
          <cell r="P15">
            <v>7.0000000000000007E-2</v>
          </cell>
          <cell r="Q15">
            <v>0.08</v>
          </cell>
          <cell r="R15">
            <v>3.3000000000000002E-2</v>
          </cell>
          <cell r="S15">
            <v>1.2999999999999999E-2</v>
          </cell>
        </row>
        <row r="16">
          <cell r="A16">
            <v>11014</v>
          </cell>
          <cell r="B16" t="str">
            <v>Lay's Rock</v>
          </cell>
          <cell r="C16" t="str">
            <v>30 B / 96g</v>
          </cell>
          <cell r="D16">
            <v>96</v>
          </cell>
          <cell r="E16">
            <v>24</v>
          </cell>
          <cell r="F16" t="str">
            <v>30</v>
          </cell>
          <cell r="G16">
            <v>0.1</v>
          </cell>
          <cell r="H16">
            <v>605.61</v>
          </cell>
          <cell r="I16">
            <v>29.7</v>
          </cell>
          <cell r="J16">
            <v>6.2</v>
          </cell>
          <cell r="K16">
            <v>15.1</v>
          </cell>
          <cell r="L16">
            <v>0.80735694257485757</v>
          </cell>
          <cell r="M16">
            <v>5.1999999999999998E-2</v>
          </cell>
          <cell r="N16">
            <v>2.5054097125782005E-3</v>
          </cell>
          <cell r="O16">
            <v>0</v>
          </cell>
          <cell r="P16">
            <v>7.0000000000000007E-2</v>
          </cell>
          <cell r="Q16">
            <v>2.5999999999999999E-2</v>
          </cell>
          <cell r="R16">
            <v>0.108</v>
          </cell>
          <cell r="S16">
            <v>0.01</v>
          </cell>
        </row>
        <row r="17">
          <cell r="A17">
            <v>12000</v>
          </cell>
          <cell r="B17" t="str">
            <v>Lay's Clsssic</v>
          </cell>
        </row>
        <row r="18">
          <cell r="A18">
            <v>12001</v>
          </cell>
          <cell r="B18" t="str">
            <v>Lay's Clsssic</v>
          </cell>
          <cell r="C18" t="str">
            <v>6 B / 18g</v>
          </cell>
          <cell r="D18">
            <v>18</v>
          </cell>
          <cell r="E18">
            <v>120</v>
          </cell>
          <cell r="F18" t="str">
            <v xml:space="preserve">6 </v>
          </cell>
          <cell r="G18">
            <v>0.16669999999999999</v>
          </cell>
          <cell r="H18">
            <v>560.73</v>
          </cell>
          <cell r="I18">
            <v>29.7</v>
          </cell>
          <cell r="J18">
            <v>6.2</v>
          </cell>
          <cell r="K18">
            <v>15.1</v>
          </cell>
          <cell r="L18">
            <v>0.80735694257485757</v>
          </cell>
          <cell r="M18">
            <v>5.1999999999999998E-2</v>
          </cell>
          <cell r="N18">
            <v>2.5054097125782005E-3</v>
          </cell>
          <cell r="O18">
            <v>0</v>
          </cell>
          <cell r="P18">
            <v>7.0000000000000007E-2</v>
          </cell>
          <cell r="Q18">
            <v>5.1999999999999998E-2</v>
          </cell>
          <cell r="R18">
            <v>8.9999999999999993E-3</v>
          </cell>
          <cell r="S18">
            <v>3.3000000000000002E-2</v>
          </cell>
        </row>
        <row r="19">
          <cell r="A19">
            <v>12002</v>
          </cell>
          <cell r="B19" t="str">
            <v>Lay's Clsssic</v>
          </cell>
          <cell r="C19" t="str">
            <v>20 B / 66g</v>
          </cell>
          <cell r="D19">
            <v>66</v>
          </cell>
          <cell r="E19">
            <v>48</v>
          </cell>
          <cell r="F19" t="str">
            <v>20</v>
          </cell>
          <cell r="G19">
            <v>0.14169999999999999</v>
          </cell>
          <cell r="H19">
            <v>770.06</v>
          </cell>
          <cell r="I19">
            <v>29.7</v>
          </cell>
          <cell r="J19">
            <v>6.2</v>
          </cell>
          <cell r="K19">
            <v>15.1</v>
          </cell>
          <cell r="L19">
            <v>0.80735694257485757</v>
          </cell>
          <cell r="M19">
            <v>5.1999999999999998E-2</v>
          </cell>
          <cell r="N19">
            <v>2.5054097125782005E-3</v>
          </cell>
          <cell r="O19">
            <v>0</v>
          </cell>
          <cell r="P19">
            <v>7.0000000000000007E-2</v>
          </cell>
          <cell r="Q19">
            <v>4.2999999999999997E-2</v>
          </cell>
          <cell r="R19">
            <v>0.05</v>
          </cell>
          <cell r="S19">
            <v>0.03</v>
          </cell>
        </row>
        <row r="20">
          <cell r="A20">
            <v>12003</v>
          </cell>
          <cell r="B20" t="str">
            <v>Lay's Clsssic</v>
          </cell>
          <cell r="C20" t="str">
            <v>30 B / 100g</v>
          </cell>
          <cell r="D20">
            <v>100</v>
          </cell>
          <cell r="E20">
            <v>24</v>
          </cell>
          <cell r="F20" t="str">
            <v>30</v>
          </cell>
          <cell r="G20">
            <v>0.1</v>
          </cell>
          <cell r="H20">
            <v>605.61</v>
          </cell>
          <cell r="I20">
            <v>29.7</v>
          </cell>
          <cell r="J20">
            <v>6.2</v>
          </cell>
          <cell r="K20">
            <v>15.1</v>
          </cell>
          <cell r="L20">
            <v>0.80735694257485757</v>
          </cell>
          <cell r="M20">
            <v>5.1999999999999998E-2</v>
          </cell>
          <cell r="N20">
            <v>2.5054097125782005E-3</v>
          </cell>
          <cell r="O20">
            <v>0</v>
          </cell>
          <cell r="P20">
            <v>7.0000000000000007E-2</v>
          </cell>
          <cell r="Q20">
            <v>2.5999999999999999E-2</v>
          </cell>
          <cell r="R20">
            <v>0.108</v>
          </cell>
          <cell r="S20">
            <v>0.01</v>
          </cell>
        </row>
        <row r="21">
          <cell r="A21">
            <v>12004</v>
          </cell>
          <cell r="B21" t="str">
            <v>Lay's Clsssic</v>
          </cell>
          <cell r="C21" t="str">
            <v>42 B / 150g</v>
          </cell>
          <cell r="D21">
            <v>150</v>
          </cell>
          <cell r="E21">
            <v>18</v>
          </cell>
          <cell r="F21" t="str">
            <v>42</v>
          </cell>
          <cell r="G21">
            <v>0.1</v>
          </cell>
          <cell r="H21">
            <v>635.89</v>
          </cell>
          <cell r="I21">
            <v>29.7</v>
          </cell>
          <cell r="J21">
            <v>6.2</v>
          </cell>
          <cell r="K21">
            <v>15.1</v>
          </cell>
          <cell r="L21">
            <v>0.80735694257485757</v>
          </cell>
          <cell r="M21">
            <v>5.1999999999999998E-2</v>
          </cell>
          <cell r="N21">
            <v>2.5054097125782005E-3</v>
          </cell>
          <cell r="O21">
            <v>0</v>
          </cell>
          <cell r="P21">
            <v>7.0000000000000007E-2</v>
          </cell>
          <cell r="Q21">
            <v>0.08</v>
          </cell>
          <cell r="R21">
            <v>3.3000000000000002E-2</v>
          </cell>
          <cell r="S21">
            <v>1.2999999999999999E-2</v>
          </cell>
        </row>
        <row r="22">
          <cell r="A22">
            <v>12005</v>
          </cell>
          <cell r="B22" t="str">
            <v>Lay's Clsssic</v>
          </cell>
          <cell r="C22" t="str">
            <v>6 B / 21g</v>
          </cell>
          <cell r="D22">
            <v>21</v>
          </cell>
          <cell r="E22">
            <v>120</v>
          </cell>
          <cell r="F22" t="str">
            <v xml:space="preserve">6 </v>
          </cell>
          <cell r="G22">
            <v>0.16669999999999999</v>
          </cell>
          <cell r="H22">
            <v>560.73</v>
          </cell>
          <cell r="I22">
            <v>29.7</v>
          </cell>
          <cell r="J22">
            <v>6.2</v>
          </cell>
          <cell r="K22">
            <v>15.1</v>
          </cell>
          <cell r="L22">
            <v>0.80735694257485757</v>
          </cell>
          <cell r="M22">
            <v>5.1999999999999998E-2</v>
          </cell>
          <cell r="N22">
            <v>2.5054097125782005E-3</v>
          </cell>
          <cell r="O22">
            <v>0</v>
          </cell>
          <cell r="P22">
            <v>7.0000000000000007E-2</v>
          </cell>
          <cell r="Q22">
            <v>5.1999999999999998E-2</v>
          </cell>
          <cell r="R22">
            <v>8.9999999999999993E-3</v>
          </cell>
          <cell r="S22">
            <v>3.3000000000000002E-2</v>
          </cell>
        </row>
        <row r="23">
          <cell r="A23">
            <v>12006</v>
          </cell>
          <cell r="B23" t="str">
            <v>Lay's Clsssic</v>
          </cell>
          <cell r="C23" t="str">
            <v>20 B / 72g</v>
          </cell>
          <cell r="D23">
            <v>72</v>
          </cell>
          <cell r="E23">
            <v>48</v>
          </cell>
          <cell r="F23" t="str">
            <v>20</v>
          </cell>
          <cell r="G23">
            <v>0.14169999999999999</v>
          </cell>
          <cell r="H23">
            <v>770.06</v>
          </cell>
          <cell r="I23">
            <v>29.7</v>
          </cell>
          <cell r="J23">
            <v>6.2</v>
          </cell>
          <cell r="K23">
            <v>15.1</v>
          </cell>
          <cell r="L23">
            <v>0.80735694257485757</v>
          </cell>
          <cell r="M23">
            <v>5.1999999999999998E-2</v>
          </cell>
          <cell r="N23">
            <v>2.5054097125782005E-3</v>
          </cell>
          <cell r="O23">
            <v>0</v>
          </cell>
          <cell r="P23">
            <v>7.0000000000000007E-2</v>
          </cell>
          <cell r="Q23">
            <v>4.2999999999999997E-2</v>
          </cell>
          <cell r="R23">
            <v>0.05</v>
          </cell>
          <cell r="S23">
            <v>0.03</v>
          </cell>
        </row>
        <row r="24">
          <cell r="A24">
            <v>12007</v>
          </cell>
          <cell r="B24" t="str">
            <v>Lay's Clsssic</v>
          </cell>
          <cell r="C24" t="str">
            <v>6 B / 20g</v>
          </cell>
          <cell r="D24">
            <v>20</v>
          </cell>
          <cell r="E24">
            <v>120</v>
          </cell>
          <cell r="F24" t="str">
            <v xml:space="preserve">6 </v>
          </cell>
          <cell r="G24">
            <v>0.16669999999999999</v>
          </cell>
          <cell r="H24">
            <v>560.73</v>
          </cell>
          <cell r="I24">
            <v>29.7</v>
          </cell>
          <cell r="J24">
            <v>6.2</v>
          </cell>
          <cell r="K24">
            <v>15.1</v>
          </cell>
          <cell r="L24">
            <v>0.80735694257485757</v>
          </cell>
          <cell r="M24">
            <v>5.1999999999999998E-2</v>
          </cell>
          <cell r="N24">
            <v>2.5054097125782005E-3</v>
          </cell>
          <cell r="O24">
            <v>0</v>
          </cell>
          <cell r="P24">
            <v>7.0000000000000007E-2</v>
          </cell>
          <cell r="Q24">
            <v>5.1999999999999998E-2</v>
          </cell>
          <cell r="R24">
            <v>8.9999999999999993E-3</v>
          </cell>
          <cell r="S24">
            <v>3.3000000000000002E-2</v>
          </cell>
        </row>
        <row r="25">
          <cell r="A25">
            <v>12010</v>
          </cell>
          <cell r="B25" t="str">
            <v>Lay's Clsssic</v>
          </cell>
          <cell r="C25" t="str">
            <v>6 B / 24g</v>
          </cell>
          <cell r="D25">
            <v>24</v>
          </cell>
          <cell r="E25">
            <v>120</v>
          </cell>
          <cell r="F25" t="str">
            <v xml:space="preserve">6 </v>
          </cell>
          <cell r="G25">
            <v>0.16669999999999999</v>
          </cell>
          <cell r="H25">
            <v>560.73</v>
          </cell>
          <cell r="I25">
            <v>29.7</v>
          </cell>
          <cell r="J25">
            <v>6.2</v>
          </cell>
          <cell r="K25">
            <v>15.1</v>
          </cell>
          <cell r="L25">
            <v>0.80735694257485757</v>
          </cell>
          <cell r="M25">
            <v>5.1999999999999998E-2</v>
          </cell>
          <cell r="N25">
            <v>2.5054097125782005E-3</v>
          </cell>
          <cell r="O25">
            <v>0</v>
          </cell>
          <cell r="P25">
            <v>7.0000000000000007E-2</v>
          </cell>
          <cell r="Q25">
            <v>5.1999999999999998E-2</v>
          </cell>
          <cell r="R25">
            <v>8.9999999999999993E-3</v>
          </cell>
          <cell r="S25">
            <v>3.3000000000000002E-2</v>
          </cell>
        </row>
        <row r="26">
          <cell r="A26">
            <v>12011</v>
          </cell>
          <cell r="B26" t="str">
            <v>Lay's Clsssic</v>
          </cell>
          <cell r="C26" t="str">
            <v>20 B / 80g</v>
          </cell>
          <cell r="D26">
            <v>80</v>
          </cell>
          <cell r="E26">
            <v>48</v>
          </cell>
          <cell r="F26" t="str">
            <v>20</v>
          </cell>
          <cell r="G26">
            <v>0.14169999999999999</v>
          </cell>
          <cell r="H26">
            <v>770.06</v>
          </cell>
          <cell r="I26">
            <v>29.7</v>
          </cell>
          <cell r="J26">
            <v>6.2</v>
          </cell>
          <cell r="K26">
            <v>15.1</v>
          </cell>
          <cell r="L26">
            <v>0.80735694257485757</v>
          </cell>
          <cell r="M26">
            <v>5.1999999999999998E-2</v>
          </cell>
          <cell r="N26">
            <v>2.5054097125782005E-3</v>
          </cell>
          <cell r="O26">
            <v>0</v>
          </cell>
          <cell r="P26">
            <v>7.0000000000000007E-2</v>
          </cell>
          <cell r="Q26">
            <v>4.2999999999999997E-2</v>
          </cell>
          <cell r="R26">
            <v>0.05</v>
          </cell>
          <cell r="S26">
            <v>0.03</v>
          </cell>
        </row>
        <row r="27">
          <cell r="A27">
            <v>12012</v>
          </cell>
          <cell r="B27" t="str">
            <v>Lay's Clsssic</v>
          </cell>
          <cell r="C27" t="str">
            <v>30 B / 120g</v>
          </cell>
          <cell r="D27">
            <v>120</v>
          </cell>
          <cell r="E27">
            <v>24</v>
          </cell>
          <cell r="F27" t="str">
            <v>30</v>
          </cell>
          <cell r="G27">
            <v>0.1</v>
          </cell>
          <cell r="H27">
            <v>605.61</v>
          </cell>
          <cell r="I27">
            <v>29.7</v>
          </cell>
          <cell r="J27">
            <v>6.2</v>
          </cell>
          <cell r="K27">
            <v>15.1</v>
          </cell>
          <cell r="L27">
            <v>0.80735694257485757</v>
          </cell>
          <cell r="M27">
            <v>5.1999999999999998E-2</v>
          </cell>
          <cell r="N27">
            <v>2.5054097125782005E-3</v>
          </cell>
          <cell r="O27">
            <v>0</v>
          </cell>
          <cell r="P27">
            <v>7.0000000000000007E-2</v>
          </cell>
          <cell r="Q27">
            <v>2.5999999999999999E-2</v>
          </cell>
          <cell r="R27">
            <v>0.108</v>
          </cell>
          <cell r="S27">
            <v>0.01</v>
          </cell>
        </row>
        <row r="28">
          <cell r="A28">
            <v>12013</v>
          </cell>
          <cell r="B28" t="str">
            <v>Lay's Clsssic</v>
          </cell>
          <cell r="C28" t="str">
            <v>45 B / 150g</v>
          </cell>
          <cell r="D28">
            <v>150</v>
          </cell>
          <cell r="E28">
            <v>18</v>
          </cell>
          <cell r="F28" t="str">
            <v>45</v>
          </cell>
          <cell r="G28">
            <v>0.1</v>
          </cell>
          <cell r="H28">
            <v>681.31</v>
          </cell>
          <cell r="I28">
            <v>29.7</v>
          </cell>
          <cell r="J28">
            <v>6.2</v>
          </cell>
          <cell r="K28">
            <v>15.1</v>
          </cell>
          <cell r="L28">
            <v>0.80735694257485757</v>
          </cell>
          <cell r="M28">
            <v>5.1999999999999998E-2</v>
          </cell>
          <cell r="N28">
            <v>2.5054097125782005E-3</v>
          </cell>
          <cell r="O28">
            <v>0</v>
          </cell>
          <cell r="P28">
            <v>7.0000000000000007E-2</v>
          </cell>
          <cell r="Q28">
            <v>0.08</v>
          </cell>
          <cell r="R28">
            <v>3.3000000000000002E-2</v>
          </cell>
          <cell r="S28">
            <v>1.2999999999999999E-2</v>
          </cell>
        </row>
        <row r="29">
          <cell r="A29">
            <v>12014</v>
          </cell>
          <cell r="B29" t="str">
            <v>Lay's Clsssic</v>
          </cell>
          <cell r="C29" t="str">
            <v>30 B / 96g</v>
          </cell>
          <cell r="D29">
            <v>96</v>
          </cell>
          <cell r="E29">
            <v>24</v>
          </cell>
          <cell r="F29" t="str">
            <v>30</v>
          </cell>
          <cell r="G29">
            <v>0.1</v>
          </cell>
          <cell r="H29">
            <v>605.61</v>
          </cell>
          <cell r="I29">
            <v>29.7</v>
          </cell>
          <cell r="J29">
            <v>6.2</v>
          </cell>
          <cell r="K29">
            <v>15.1</v>
          </cell>
          <cell r="L29">
            <v>0.80735694257485757</v>
          </cell>
          <cell r="M29">
            <v>5.1999999999999998E-2</v>
          </cell>
          <cell r="N29">
            <v>2.5054097125782005E-3</v>
          </cell>
          <cell r="O29">
            <v>0</v>
          </cell>
          <cell r="P29">
            <v>7.0000000000000007E-2</v>
          </cell>
          <cell r="Q29">
            <v>2.5999999999999999E-2</v>
          </cell>
          <cell r="R29">
            <v>0.108</v>
          </cell>
          <cell r="S29">
            <v>0.01</v>
          </cell>
        </row>
        <row r="30">
          <cell r="A30">
            <v>13000</v>
          </cell>
          <cell r="B30" t="str">
            <v>Lay's Smile</v>
          </cell>
        </row>
        <row r="31">
          <cell r="A31">
            <v>13008</v>
          </cell>
          <cell r="B31" t="str">
            <v>Lay's Smile</v>
          </cell>
          <cell r="C31" t="str">
            <v>10 B / 30g - Smile</v>
          </cell>
          <cell r="D31">
            <v>30</v>
          </cell>
          <cell r="E31">
            <v>48</v>
          </cell>
          <cell r="F31" t="str">
            <v>10</v>
          </cell>
          <cell r="G31">
            <v>0.14169999999999999</v>
          </cell>
          <cell r="H31">
            <v>385.03</v>
          </cell>
          <cell r="I31">
            <v>29.7</v>
          </cell>
          <cell r="J31">
            <v>6.2</v>
          </cell>
          <cell r="K31">
            <v>15.1</v>
          </cell>
          <cell r="L31">
            <v>0.80735694257485757</v>
          </cell>
          <cell r="M31">
            <v>5.1999999999999998E-2</v>
          </cell>
          <cell r="N31">
            <v>2.5054097125782005E-3</v>
          </cell>
          <cell r="O31">
            <v>0</v>
          </cell>
          <cell r="P31">
            <v>7.0000000000000007E-2</v>
          </cell>
          <cell r="Q31">
            <v>5.1999999999999998E-2</v>
          </cell>
          <cell r="R31">
            <v>0</v>
          </cell>
          <cell r="S31">
            <v>2.5000000000000001E-2</v>
          </cell>
        </row>
        <row r="32">
          <cell r="A32">
            <v>13009</v>
          </cell>
          <cell r="B32" t="str">
            <v>Lay's Smile</v>
          </cell>
          <cell r="C32" t="str">
            <v>25 B / 80g - Smile</v>
          </cell>
          <cell r="D32">
            <v>80</v>
          </cell>
          <cell r="E32">
            <v>24</v>
          </cell>
          <cell r="F32" t="str">
            <v>25</v>
          </cell>
          <cell r="G32">
            <v>0.1</v>
          </cell>
          <cell r="H32">
            <v>504.67</v>
          </cell>
          <cell r="I32">
            <v>29.7</v>
          </cell>
          <cell r="J32">
            <v>6.2</v>
          </cell>
          <cell r="K32">
            <v>15.1</v>
          </cell>
          <cell r="L32">
            <v>0.80735694257485757</v>
          </cell>
          <cell r="M32">
            <v>5.1999999999999998E-2</v>
          </cell>
          <cell r="N32">
            <v>2.5054097125782005E-3</v>
          </cell>
          <cell r="O32">
            <v>0</v>
          </cell>
          <cell r="P32">
            <v>7.0000000000000007E-2</v>
          </cell>
          <cell r="Q32">
            <v>2.5999999999999999E-2</v>
          </cell>
          <cell r="R32">
            <v>0</v>
          </cell>
          <cell r="S32">
            <v>2.5000000000000001E-2</v>
          </cell>
        </row>
        <row r="33">
          <cell r="A33">
            <v>13108</v>
          </cell>
          <cell r="B33" t="str">
            <v>Lay's Clsssic</v>
          </cell>
          <cell r="C33" t="str">
            <v>10 B / 30g - Smile</v>
          </cell>
          <cell r="D33">
            <v>30</v>
          </cell>
          <cell r="E33">
            <v>48</v>
          </cell>
          <cell r="F33" t="str">
            <v>10</v>
          </cell>
          <cell r="G33">
            <v>0.14169999999999999</v>
          </cell>
          <cell r="H33">
            <v>385.03</v>
          </cell>
          <cell r="I33">
            <v>29.7</v>
          </cell>
          <cell r="J33">
            <v>6.2</v>
          </cell>
          <cell r="K33">
            <v>15.1</v>
          </cell>
          <cell r="L33">
            <v>0.80735694257485757</v>
          </cell>
          <cell r="M33">
            <v>5.1999999999999998E-2</v>
          </cell>
          <cell r="N33">
            <v>2.5054097125782005E-3</v>
          </cell>
          <cell r="O33">
            <v>0</v>
          </cell>
          <cell r="P33">
            <v>7.0000000000000007E-2</v>
          </cell>
          <cell r="Q33">
            <v>5.1999999999999998E-2</v>
          </cell>
          <cell r="R33">
            <v>0</v>
          </cell>
          <cell r="S33">
            <v>2.5000000000000001E-2</v>
          </cell>
        </row>
        <row r="34">
          <cell r="A34">
            <v>13109</v>
          </cell>
          <cell r="B34" t="str">
            <v>Lay's Clsssic</v>
          </cell>
          <cell r="C34" t="str">
            <v>25 B / 80g - Smile</v>
          </cell>
          <cell r="D34">
            <v>80</v>
          </cell>
          <cell r="E34">
            <v>24</v>
          </cell>
          <cell r="F34" t="str">
            <v>25</v>
          </cell>
          <cell r="G34">
            <v>0.1</v>
          </cell>
          <cell r="H34">
            <v>504.67</v>
          </cell>
          <cell r="I34">
            <v>29.7</v>
          </cell>
          <cell r="J34">
            <v>6.2</v>
          </cell>
          <cell r="K34">
            <v>15.1</v>
          </cell>
          <cell r="L34">
            <v>0.80735694257485757</v>
          </cell>
          <cell r="M34">
            <v>5.1999999999999998E-2</v>
          </cell>
          <cell r="N34">
            <v>2.5054097125782005E-3</v>
          </cell>
          <cell r="O34">
            <v>0</v>
          </cell>
          <cell r="P34">
            <v>7.0000000000000007E-2</v>
          </cell>
          <cell r="Q34">
            <v>2.5999999999999999E-2</v>
          </cell>
          <cell r="R34">
            <v>0</v>
          </cell>
          <cell r="S34">
            <v>2.5000000000000001E-2</v>
          </cell>
        </row>
        <row r="35">
          <cell r="A35">
            <v>14000</v>
          </cell>
          <cell r="B35" t="str">
            <v>Mun Mun</v>
          </cell>
        </row>
        <row r="36">
          <cell r="A36">
            <v>14001</v>
          </cell>
          <cell r="B36" t="str">
            <v>Mun Mun</v>
          </cell>
          <cell r="C36" t="str">
            <v>5 B  / 16g</v>
          </cell>
          <cell r="D36">
            <v>16</v>
          </cell>
          <cell r="E36">
            <v>72</v>
          </cell>
          <cell r="F36">
            <v>5</v>
          </cell>
          <cell r="G36">
            <v>0.16669999999999999</v>
          </cell>
          <cell r="H36">
            <v>280.36</v>
          </cell>
          <cell r="I36">
            <v>29.7</v>
          </cell>
          <cell r="J36">
            <v>6.2</v>
          </cell>
          <cell r="K36">
            <v>15.1</v>
          </cell>
          <cell r="L36">
            <v>0.80735694257485757</v>
          </cell>
          <cell r="M36">
            <v>0.05</v>
          </cell>
          <cell r="N36">
            <v>2.5054097125782005E-3</v>
          </cell>
          <cell r="O36">
            <v>0</v>
          </cell>
          <cell r="P36">
            <v>7.0000000000000007E-2</v>
          </cell>
        </row>
        <row r="37">
          <cell r="A37">
            <v>14001</v>
          </cell>
          <cell r="B37" t="str">
            <v>Mun Mun</v>
          </cell>
          <cell r="C37" t="str">
            <v>20 B  / 90g</v>
          </cell>
          <cell r="D37">
            <v>90</v>
          </cell>
          <cell r="E37">
            <v>24</v>
          </cell>
          <cell r="F37">
            <v>20</v>
          </cell>
          <cell r="G37">
            <v>0.1</v>
          </cell>
          <cell r="H37">
            <v>403.74</v>
          </cell>
          <cell r="I37">
            <v>29.7</v>
          </cell>
          <cell r="J37">
            <v>6.2</v>
          </cell>
          <cell r="K37">
            <v>15.1</v>
          </cell>
          <cell r="L37">
            <v>0.80735694257485757</v>
          </cell>
          <cell r="M37">
            <v>0.05</v>
          </cell>
          <cell r="N37">
            <v>2.5054097125782005E-3</v>
          </cell>
          <cell r="O37">
            <v>0</v>
          </cell>
          <cell r="P37">
            <v>7.0000000000000007E-2</v>
          </cell>
        </row>
        <row r="38">
          <cell r="A38">
            <v>20000</v>
          </cell>
          <cell r="B38" t="str">
            <v>CHEETOS</v>
          </cell>
        </row>
        <row r="39">
          <cell r="A39">
            <v>21000</v>
          </cell>
          <cell r="B39" t="str">
            <v>CHEETOS FCP</v>
          </cell>
        </row>
        <row r="40">
          <cell r="A40">
            <v>21001</v>
          </cell>
          <cell r="B40" t="str">
            <v>CHEETOS FCP</v>
          </cell>
          <cell r="C40" t="str">
            <v>5 B  / 18g</v>
          </cell>
          <cell r="D40">
            <v>18</v>
          </cell>
          <cell r="E40">
            <v>96</v>
          </cell>
          <cell r="F40">
            <v>5</v>
          </cell>
          <cell r="G40">
            <v>0.16669999999999999</v>
          </cell>
          <cell r="H40">
            <v>373.82</v>
          </cell>
          <cell r="I40">
            <v>17.8</v>
          </cell>
          <cell r="J40">
            <v>4.7</v>
          </cell>
          <cell r="K40">
            <v>15.1</v>
          </cell>
          <cell r="L40">
            <v>0.80735694257485757</v>
          </cell>
          <cell r="M40">
            <v>0.05</v>
          </cell>
          <cell r="N40">
            <v>2.5054097125782005E-3</v>
          </cell>
          <cell r="O40">
            <v>0.01</v>
          </cell>
          <cell r="P40">
            <v>7.0000000000000007E-2</v>
          </cell>
          <cell r="Q40">
            <v>4.0172727272727284E-2</v>
          </cell>
          <cell r="R40">
            <v>1.3090909090909092E-2</v>
          </cell>
          <cell r="S40">
            <v>2.6181818181818185E-2</v>
          </cell>
        </row>
        <row r="41">
          <cell r="A41">
            <v>21002</v>
          </cell>
          <cell r="B41" t="str">
            <v>CHEETOS FCP</v>
          </cell>
          <cell r="C41" t="str">
            <v>5 B  / 20g</v>
          </cell>
          <cell r="D41">
            <v>20</v>
          </cell>
          <cell r="E41">
            <v>96</v>
          </cell>
          <cell r="F41">
            <v>5</v>
          </cell>
          <cell r="G41">
            <v>0.16669999999999999</v>
          </cell>
          <cell r="H41">
            <v>373.82</v>
          </cell>
          <cell r="I41">
            <v>17.8</v>
          </cell>
          <cell r="J41">
            <v>4.7</v>
          </cell>
          <cell r="K41">
            <v>15.1</v>
          </cell>
          <cell r="L41">
            <v>0.80735694257485757</v>
          </cell>
          <cell r="M41">
            <v>0.05</v>
          </cell>
          <cell r="N41">
            <v>2.5054097125782005E-3</v>
          </cell>
          <cell r="O41">
            <v>0.01</v>
          </cell>
          <cell r="P41">
            <v>7.0000000000000007E-2</v>
          </cell>
          <cell r="Q41">
            <v>4.0172727272727284E-2</v>
          </cell>
          <cell r="R41">
            <v>1.3090909090909092E-2</v>
          </cell>
          <cell r="S41">
            <v>2.6181818181818185E-2</v>
          </cell>
        </row>
        <row r="42">
          <cell r="A42">
            <v>21003</v>
          </cell>
          <cell r="B42" t="str">
            <v>CHEETOS FCP</v>
          </cell>
          <cell r="C42" t="str">
            <v>10 B  / 45g</v>
          </cell>
          <cell r="D42">
            <v>45</v>
          </cell>
          <cell r="E42">
            <v>48</v>
          </cell>
          <cell r="F42">
            <v>10</v>
          </cell>
          <cell r="G42">
            <v>0.14169999999999999</v>
          </cell>
          <cell r="H42">
            <v>385.03</v>
          </cell>
          <cell r="I42">
            <v>17.8</v>
          </cell>
          <cell r="J42">
            <v>4.7</v>
          </cell>
          <cell r="K42">
            <v>15.1</v>
          </cell>
          <cell r="L42">
            <v>0.80735694257485757</v>
          </cell>
          <cell r="M42">
            <v>0.05</v>
          </cell>
          <cell r="N42">
            <v>2.5054097125782005E-3</v>
          </cell>
          <cell r="O42">
            <v>0.01</v>
          </cell>
          <cell r="P42">
            <v>7.0000000000000007E-2</v>
          </cell>
          <cell r="Q42">
            <v>5.4285714285714284E-2</v>
          </cell>
          <cell r="R42">
            <v>2.7428571428571431E-2</v>
          </cell>
          <cell r="S42">
            <v>1.2571428571428574E-2</v>
          </cell>
        </row>
        <row r="43">
          <cell r="A43">
            <v>21004</v>
          </cell>
          <cell r="B43" t="str">
            <v>CHEETOS FCP</v>
          </cell>
          <cell r="C43" t="str">
            <v>10 B  / 40g</v>
          </cell>
          <cell r="D43">
            <v>40</v>
          </cell>
          <cell r="E43">
            <v>48</v>
          </cell>
          <cell r="F43">
            <v>10</v>
          </cell>
          <cell r="G43">
            <v>0.14169999999999999</v>
          </cell>
          <cell r="H43">
            <v>385.03</v>
          </cell>
          <cell r="I43">
            <v>17.8</v>
          </cell>
          <cell r="J43">
            <v>4.7</v>
          </cell>
          <cell r="K43">
            <v>15.1</v>
          </cell>
          <cell r="L43">
            <v>0.80735694257485757</v>
          </cell>
          <cell r="M43">
            <v>0.05</v>
          </cell>
          <cell r="N43">
            <v>2.5054097125782005E-3</v>
          </cell>
          <cell r="O43">
            <v>0.01</v>
          </cell>
          <cell r="P43">
            <v>7.0000000000000007E-2</v>
          </cell>
          <cell r="Q43">
            <v>5.4285714285714284E-2</v>
          </cell>
          <cell r="R43">
            <v>2.7428571428571431E-2</v>
          </cell>
          <cell r="S43">
            <v>1.2571428571428574E-2</v>
          </cell>
        </row>
        <row r="44">
          <cell r="A44">
            <v>22000</v>
          </cell>
          <cell r="B44" t="str">
            <v>CHEETOS BCP</v>
          </cell>
        </row>
        <row r="45">
          <cell r="A45">
            <v>22001</v>
          </cell>
          <cell r="B45" t="str">
            <v>CHEETOS BCP</v>
          </cell>
          <cell r="C45" t="str">
            <v>5 B  / 15g</v>
          </cell>
          <cell r="D45">
            <v>15</v>
          </cell>
          <cell r="E45">
            <v>96</v>
          </cell>
          <cell r="F45">
            <v>5</v>
          </cell>
          <cell r="G45">
            <v>0.16669999999999999</v>
          </cell>
          <cell r="H45">
            <v>373.82</v>
          </cell>
          <cell r="I45">
            <v>10.9</v>
          </cell>
          <cell r="J45">
            <v>4.7</v>
          </cell>
          <cell r="K45">
            <v>15.1</v>
          </cell>
          <cell r="L45">
            <v>0.80735694257485757</v>
          </cell>
          <cell r="M45">
            <v>5.1999999999999998E-2</v>
          </cell>
          <cell r="N45">
            <v>2.5054097125782005E-3</v>
          </cell>
          <cell r="O45">
            <v>0.01</v>
          </cell>
          <cell r="P45">
            <v>7.0000000000000007E-2</v>
          </cell>
          <cell r="Q45">
            <v>4.9099999999999998E-2</v>
          </cell>
          <cell r="R45">
            <v>1.6E-2</v>
          </cell>
          <cell r="S45">
            <v>3.2000000000000001E-2</v>
          </cell>
        </row>
        <row r="46">
          <cell r="A46">
            <v>22002</v>
          </cell>
          <cell r="B46" t="str">
            <v>CHEETOS BCP</v>
          </cell>
          <cell r="C46" t="str">
            <v>5 B  / 22g</v>
          </cell>
          <cell r="D46">
            <v>22</v>
          </cell>
          <cell r="E46">
            <v>96</v>
          </cell>
          <cell r="F46">
            <v>5</v>
          </cell>
          <cell r="G46">
            <v>0.16669999999999999</v>
          </cell>
          <cell r="H46">
            <v>373.82</v>
          </cell>
          <cell r="I46">
            <v>10.9</v>
          </cell>
          <cell r="J46">
            <v>4.7</v>
          </cell>
          <cell r="K46">
            <v>15.1</v>
          </cell>
          <cell r="L46">
            <v>0.80735694257485757</v>
          </cell>
          <cell r="M46">
            <v>5.1999999999999998E-2</v>
          </cell>
          <cell r="N46">
            <v>2.5054097125782005E-3</v>
          </cell>
          <cell r="O46">
            <v>0.01</v>
          </cell>
          <cell r="P46">
            <v>7.0000000000000007E-2</v>
          </cell>
          <cell r="Q46">
            <v>4.9099999999999998E-2</v>
          </cell>
          <cell r="R46">
            <v>1.6E-2</v>
          </cell>
          <cell r="S46">
            <v>3.2000000000000001E-2</v>
          </cell>
        </row>
        <row r="47">
          <cell r="A47">
            <v>22003</v>
          </cell>
          <cell r="B47" t="str">
            <v>CHEETOS BCP</v>
          </cell>
          <cell r="C47" t="str">
            <v>10 B  / 45g</v>
          </cell>
          <cell r="D47">
            <v>45</v>
          </cell>
          <cell r="E47">
            <v>48</v>
          </cell>
          <cell r="F47">
            <v>10</v>
          </cell>
          <cell r="G47">
            <v>0.14169999999999999</v>
          </cell>
          <cell r="H47">
            <v>385.03</v>
          </cell>
          <cell r="I47">
            <v>10.9</v>
          </cell>
          <cell r="J47">
            <v>4.7</v>
          </cell>
          <cell r="K47">
            <v>15.1</v>
          </cell>
          <cell r="L47">
            <v>0.80735694257485757</v>
          </cell>
          <cell r="M47">
            <v>5.1999999999999998E-2</v>
          </cell>
          <cell r="N47">
            <v>2.5054097125782005E-3</v>
          </cell>
          <cell r="O47">
            <v>0.01</v>
          </cell>
          <cell r="P47">
            <v>7.0000000000000007E-2</v>
          </cell>
          <cell r="Q47">
            <v>4.7500000000000001E-2</v>
          </cell>
          <cell r="R47">
            <v>2.4E-2</v>
          </cell>
          <cell r="S47">
            <v>1.0999999999999999E-2</v>
          </cell>
        </row>
        <row r="48">
          <cell r="A48">
            <v>22004</v>
          </cell>
          <cell r="B48" t="str">
            <v>CHEETOS BCP</v>
          </cell>
          <cell r="C48" t="str">
            <v>10 B  / 35g</v>
          </cell>
          <cell r="D48">
            <v>35</v>
          </cell>
          <cell r="E48">
            <v>48</v>
          </cell>
          <cell r="F48">
            <v>10</v>
          </cell>
          <cell r="G48">
            <v>0.14169999999999999</v>
          </cell>
          <cell r="H48">
            <v>385.03</v>
          </cell>
          <cell r="I48">
            <v>10.9</v>
          </cell>
          <cell r="J48">
            <v>4.7</v>
          </cell>
          <cell r="K48">
            <v>15.1</v>
          </cell>
          <cell r="L48">
            <v>0.80735694257485757</v>
          </cell>
          <cell r="M48">
            <v>5.1999999999999998E-2</v>
          </cell>
          <cell r="N48">
            <v>2.5054097125782005E-3</v>
          </cell>
          <cell r="O48">
            <v>0.01</v>
          </cell>
          <cell r="P48">
            <v>7.0000000000000007E-2</v>
          </cell>
          <cell r="Q48">
            <v>4.7500000000000001E-2</v>
          </cell>
          <cell r="R48">
            <v>2.4E-2</v>
          </cell>
          <cell r="S48">
            <v>1.0999999999999999E-2</v>
          </cell>
        </row>
        <row r="49">
          <cell r="A49">
            <v>30000</v>
          </cell>
          <cell r="B49" t="str">
            <v>Twisties</v>
          </cell>
        </row>
        <row r="50">
          <cell r="A50">
            <v>30001</v>
          </cell>
          <cell r="B50" t="str">
            <v>Twisties</v>
          </cell>
          <cell r="C50" t="str">
            <v>5 B  / 20g</v>
          </cell>
          <cell r="D50">
            <v>20</v>
          </cell>
          <cell r="E50">
            <v>72</v>
          </cell>
          <cell r="F50">
            <v>5</v>
          </cell>
          <cell r="G50">
            <v>0.16669999999999999</v>
          </cell>
          <cell r="H50">
            <v>280.36</v>
          </cell>
          <cell r="I50">
            <v>10.9</v>
          </cell>
          <cell r="J50">
            <v>4.7</v>
          </cell>
          <cell r="K50">
            <v>15.1</v>
          </cell>
          <cell r="L50">
            <v>0.80735694257485757</v>
          </cell>
          <cell r="M50">
            <v>0.05</v>
          </cell>
          <cell r="N50">
            <v>2.5054097125782005E-3</v>
          </cell>
          <cell r="O50">
            <v>0.01</v>
          </cell>
          <cell r="P50">
            <v>7.0000000000000007E-2</v>
          </cell>
          <cell r="Q50">
            <v>4.7899999999999998E-2</v>
          </cell>
          <cell r="R50">
            <v>2.4E-2</v>
          </cell>
          <cell r="S50">
            <v>2.5000000000000001E-2</v>
          </cell>
        </row>
        <row r="51">
          <cell r="A51">
            <v>30002</v>
          </cell>
          <cell r="B51" t="str">
            <v>Twisties</v>
          </cell>
          <cell r="C51" t="str">
            <v>10 B  / 40g</v>
          </cell>
          <cell r="D51">
            <v>40</v>
          </cell>
          <cell r="E51">
            <v>48</v>
          </cell>
          <cell r="F51">
            <v>10</v>
          </cell>
          <cell r="G51">
            <v>0.14169999999999999</v>
          </cell>
          <cell r="H51">
            <v>385.03</v>
          </cell>
          <cell r="I51">
            <v>10.9</v>
          </cell>
          <cell r="J51">
            <v>4.7</v>
          </cell>
          <cell r="K51">
            <v>15.1</v>
          </cell>
          <cell r="L51">
            <v>0.80735694257485757</v>
          </cell>
          <cell r="M51">
            <v>0.05</v>
          </cell>
          <cell r="N51">
            <v>2.5054097125782005E-3</v>
          </cell>
          <cell r="O51">
            <v>0.01</v>
          </cell>
          <cell r="P51">
            <v>7.0000000000000007E-2</v>
          </cell>
          <cell r="Q51">
            <v>4.3499999999999997E-2</v>
          </cell>
          <cell r="R51">
            <v>0.03</v>
          </cell>
          <cell r="S51">
            <v>1.3999999999999999E-2</v>
          </cell>
        </row>
        <row r="52">
          <cell r="A52">
            <v>30003</v>
          </cell>
          <cell r="B52" t="str">
            <v>Twisties</v>
          </cell>
          <cell r="C52" t="str">
            <v>20 B  / 90g</v>
          </cell>
          <cell r="D52">
            <v>90</v>
          </cell>
          <cell r="E52">
            <v>24</v>
          </cell>
          <cell r="F52">
            <v>20</v>
          </cell>
          <cell r="G52">
            <v>0.1</v>
          </cell>
          <cell r="H52">
            <v>403.74</v>
          </cell>
          <cell r="I52">
            <v>10.9</v>
          </cell>
          <cell r="J52">
            <v>4.7</v>
          </cell>
          <cell r="K52">
            <v>15.1</v>
          </cell>
          <cell r="L52">
            <v>0.80735694257485757</v>
          </cell>
          <cell r="M52">
            <v>0.05</v>
          </cell>
          <cell r="N52">
            <v>2.5054097125782005E-3</v>
          </cell>
          <cell r="O52">
            <v>0.01</v>
          </cell>
          <cell r="P52">
            <v>7.0000000000000007E-2</v>
          </cell>
          <cell r="Q52">
            <v>5.1799999999999999E-2</v>
          </cell>
          <cell r="R52">
            <v>6.3E-2</v>
          </cell>
          <cell r="S52">
            <v>1.3000000000000001E-2</v>
          </cell>
        </row>
        <row r="53">
          <cell r="A53">
            <v>40000</v>
          </cell>
          <cell r="B53" t="str">
            <v>3D's</v>
          </cell>
        </row>
        <row r="54">
          <cell r="A54">
            <v>41000</v>
          </cell>
          <cell r="B54" t="str">
            <v>3D's Corn</v>
          </cell>
        </row>
        <row r="55">
          <cell r="A55">
            <v>41001</v>
          </cell>
          <cell r="B55" t="str">
            <v>3D's Corn</v>
          </cell>
          <cell r="C55" t="str">
            <v>5 B  / 18g</v>
          </cell>
          <cell r="D55">
            <v>18</v>
          </cell>
          <cell r="E55">
            <v>72</v>
          </cell>
          <cell r="F55">
            <v>5</v>
          </cell>
          <cell r="G55">
            <v>0.16669999999999999</v>
          </cell>
          <cell r="H55">
            <v>280.36</v>
          </cell>
          <cell r="I55">
            <v>33.6</v>
          </cell>
          <cell r="J55">
            <v>4.7</v>
          </cell>
          <cell r="K55">
            <v>15.1</v>
          </cell>
          <cell r="L55">
            <v>0.80735694257485757</v>
          </cell>
          <cell r="M55">
            <v>0.05</v>
          </cell>
          <cell r="N55">
            <v>2.5054097125782005E-3</v>
          </cell>
          <cell r="O55">
            <v>0.04</v>
          </cell>
          <cell r="P55">
            <v>7.0000000000000007E-2</v>
          </cell>
          <cell r="Q55">
            <v>6.2899999999999998E-2</v>
          </cell>
          <cell r="R55">
            <v>3.2000000000000001E-2</v>
          </cell>
          <cell r="S55">
            <v>6.9999999999999993E-3</v>
          </cell>
        </row>
        <row r="56">
          <cell r="A56">
            <v>41002</v>
          </cell>
          <cell r="B56" t="str">
            <v>3D's Corn</v>
          </cell>
          <cell r="C56" t="str">
            <v>10 B  / 36g</v>
          </cell>
          <cell r="D56">
            <v>36</v>
          </cell>
          <cell r="E56">
            <v>48</v>
          </cell>
          <cell r="F56">
            <v>10</v>
          </cell>
          <cell r="G56">
            <v>0.14169999999999999</v>
          </cell>
          <cell r="H56">
            <v>385.03</v>
          </cell>
          <cell r="I56">
            <v>33.6</v>
          </cell>
          <cell r="J56">
            <v>4.7</v>
          </cell>
          <cell r="K56">
            <v>15.1</v>
          </cell>
          <cell r="L56">
            <v>0.80735694257485757</v>
          </cell>
          <cell r="M56">
            <v>0.05</v>
          </cell>
          <cell r="N56">
            <v>2.5054097125782005E-3</v>
          </cell>
          <cell r="O56">
            <v>0.04</v>
          </cell>
          <cell r="P56">
            <v>7.0000000000000007E-2</v>
          </cell>
          <cell r="Q56">
            <v>5.7800000000000004E-2</v>
          </cell>
          <cell r="R56">
            <v>6.9999999999999993E-3</v>
          </cell>
          <cell r="S56">
            <v>3.9E-2</v>
          </cell>
        </row>
        <row r="57">
          <cell r="A57">
            <v>41003</v>
          </cell>
          <cell r="B57" t="str">
            <v>3D's Corn</v>
          </cell>
          <cell r="C57" t="str">
            <v>20 B  / 75g</v>
          </cell>
          <cell r="D57">
            <v>75</v>
          </cell>
          <cell r="E57">
            <v>24</v>
          </cell>
          <cell r="F57">
            <v>20</v>
          </cell>
          <cell r="G57">
            <v>0.1</v>
          </cell>
          <cell r="H57">
            <v>403.74</v>
          </cell>
          <cell r="I57">
            <v>33.6</v>
          </cell>
          <cell r="J57">
            <v>4.7</v>
          </cell>
          <cell r="K57">
            <v>15.1</v>
          </cell>
          <cell r="L57">
            <v>0.80735694257485757</v>
          </cell>
          <cell r="M57">
            <v>0.05</v>
          </cell>
          <cell r="N57">
            <v>2.5054097125782005E-3</v>
          </cell>
          <cell r="O57">
            <v>0.04</v>
          </cell>
          <cell r="P57">
            <v>7.0000000000000007E-2</v>
          </cell>
          <cell r="Q57">
            <v>6.7500000000000004E-2</v>
          </cell>
          <cell r="R57">
            <v>1.2E-2</v>
          </cell>
          <cell r="S57">
            <v>0.04</v>
          </cell>
        </row>
        <row r="58">
          <cell r="A58">
            <v>41004</v>
          </cell>
          <cell r="B58" t="str">
            <v>3D's Corn</v>
          </cell>
          <cell r="C58" t="str">
            <v>5 B  / 20g</v>
          </cell>
          <cell r="D58">
            <v>20</v>
          </cell>
          <cell r="E58">
            <v>72</v>
          </cell>
          <cell r="F58">
            <v>5</v>
          </cell>
          <cell r="G58">
            <v>0.16669999999999999</v>
          </cell>
          <cell r="H58">
            <v>280.36</v>
          </cell>
          <cell r="I58">
            <v>33.6</v>
          </cell>
          <cell r="J58">
            <v>4.7</v>
          </cell>
          <cell r="K58">
            <v>15.1</v>
          </cell>
          <cell r="L58">
            <v>0.80735694257485757</v>
          </cell>
          <cell r="M58">
            <v>0.05</v>
          </cell>
          <cell r="N58">
            <v>2.5054097125782005E-3</v>
          </cell>
          <cell r="O58">
            <v>0.04</v>
          </cell>
          <cell r="P58">
            <v>7.0000000000000007E-2</v>
          </cell>
          <cell r="Q58">
            <v>6.2899999999999998E-2</v>
          </cell>
          <cell r="R58">
            <v>3.2000000000000001E-2</v>
          </cell>
          <cell r="S58">
            <v>6.9999999999999993E-3</v>
          </cell>
        </row>
        <row r="59">
          <cell r="A59">
            <v>41005</v>
          </cell>
          <cell r="B59" t="str">
            <v>3D's Corn</v>
          </cell>
          <cell r="C59" t="str">
            <v>10 B  / 40g</v>
          </cell>
          <cell r="D59">
            <v>40</v>
          </cell>
          <cell r="E59">
            <v>48</v>
          </cell>
          <cell r="F59">
            <v>10</v>
          </cell>
          <cell r="G59">
            <v>0.14169999999999999</v>
          </cell>
          <cell r="H59">
            <v>385.03</v>
          </cell>
          <cell r="I59">
            <v>33.6</v>
          </cell>
          <cell r="J59">
            <v>4.7</v>
          </cell>
          <cell r="K59">
            <v>15.1</v>
          </cell>
          <cell r="L59">
            <v>0.80735694257485757</v>
          </cell>
          <cell r="M59">
            <v>0.05</v>
          </cell>
          <cell r="N59">
            <v>2.5054097125782005E-3</v>
          </cell>
          <cell r="O59">
            <v>0.04</v>
          </cell>
          <cell r="P59">
            <v>7.0000000000000007E-2</v>
          </cell>
          <cell r="Q59">
            <v>5.7800000000000004E-2</v>
          </cell>
          <cell r="R59">
            <v>6.9999999999999993E-3</v>
          </cell>
          <cell r="S59">
            <v>3.9E-2</v>
          </cell>
        </row>
        <row r="60">
          <cell r="A60">
            <v>42000</v>
          </cell>
          <cell r="B60" t="str">
            <v>3D's Perf.</v>
          </cell>
        </row>
        <row r="61">
          <cell r="A61">
            <v>42001</v>
          </cell>
          <cell r="B61" t="str">
            <v>3D's Perf.</v>
          </cell>
          <cell r="C61" t="str">
            <v>5 B  / 17g</v>
          </cell>
          <cell r="D61">
            <v>17</v>
          </cell>
          <cell r="E61">
            <v>72</v>
          </cell>
          <cell r="F61">
            <v>5</v>
          </cell>
          <cell r="G61">
            <v>0.16669999999999999</v>
          </cell>
          <cell r="H61">
            <v>280.36</v>
          </cell>
          <cell r="I61">
            <v>33.6</v>
          </cell>
          <cell r="J61">
            <v>4.7</v>
          </cell>
          <cell r="K61">
            <v>15.1</v>
          </cell>
          <cell r="L61">
            <v>0.80735694257485757</v>
          </cell>
          <cell r="M61">
            <v>0.05</v>
          </cell>
          <cell r="N61">
            <v>2.5054097125782005E-3</v>
          </cell>
          <cell r="O61">
            <v>0.04</v>
          </cell>
          <cell r="P61">
            <v>7.0000000000000007E-2</v>
          </cell>
          <cell r="Q61">
            <v>6.2899999999999998E-2</v>
          </cell>
          <cell r="R61">
            <v>3.2000000000000001E-2</v>
          </cell>
          <cell r="S61">
            <v>6.9999999999999993E-3</v>
          </cell>
        </row>
        <row r="62">
          <cell r="A62">
            <v>42002</v>
          </cell>
          <cell r="B62" t="str">
            <v>3D's Perf.</v>
          </cell>
          <cell r="C62" t="str">
            <v>10 B  / 34g</v>
          </cell>
          <cell r="D62">
            <v>34</v>
          </cell>
          <cell r="E62">
            <v>48</v>
          </cell>
          <cell r="F62">
            <v>10</v>
          </cell>
          <cell r="G62">
            <v>0.14169999999999999</v>
          </cell>
          <cell r="H62">
            <v>385.03</v>
          </cell>
          <cell r="I62">
            <v>33.6</v>
          </cell>
          <cell r="J62">
            <v>4.7</v>
          </cell>
          <cell r="K62">
            <v>15.1</v>
          </cell>
          <cell r="L62">
            <v>0.80735694257485757</v>
          </cell>
          <cell r="M62">
            <v>0.05</v>
          </cell>
          <cell r="N62">
            <v>2.5054097125782005E-3</v>
          </cell>
          <cell r="O62">
            <v>0.04</v>
          </cell>
          <cell r="P62">
            <v>7.0000000000000007E-2</v>
          </cell>
          <cell r="Q62">
            <v>5.7800000000000004E-2</v>
          </cell>
          <cell r="R62">
            <v>6.9999999999999993E-3</v>
          </cell>
          <cell r="S62">
            <v>3.9E-2</v>
          </cell>
        </row>
        <row r="63">
          <cell r="A63">
            <v>42003</v>
          </cell>
          <cell r="B63" t="str">
            <v>3D's Perf.</v>
          </cell>
          <cell r="C63" t="str">
            <v>20 B  / 75g</v>
          </cell>
          <cell r="D63">
            <v>75</v>
          </cell>
          <cell r="E63">
            <v>24</v>
          </cell>
          <cell r="F63">
            <v>20</v>
          </cell>
          <cell r="G63">
            <v>0.1</v>
          </cell>
          <cell r="H63">
            <v>403.74</v>
          </cell>
          <cell r="I63">
            <v>33.6</v>
          </cell>
          <cell r="J63">
            <v>4.7</v>
          </cell>
          <cell r="K63">
            <v>15.1</v>
          </cell>
          <cell r="L63">
            <v>0.80735694257485757</v>
          </cell>
          <cell r="M63">
            <v>0.05</v>
          </cell>
          <cell r="N63">
            <v>2.5054097125782005E-3</v>
          </cell>
          <cell r="O63">
            <v>0.04</v>
          </cell>
          <cell r="P63">
            <v>7.0000000000000007E-2</v>
          </cell>
          <cell r="Q63">
            <v>6.7500000000000004E-2</v>
          </cell>
          <cell r="R63">
            <v>1.2E-2</v>
          </cell>
          <cell r="S63">
            <v>0.04</v>
          </cell>
        </row>
        <row r="64">
          <cell r="A64">
            <v>42004</v>
          </cell>
          <cell r="B64" t="str">
            <v>3D's Perf.</v>
          </cell>
          <cell r="C64" t="str">
            <v>5 B  / 20g</v>
          </cell>
          <cell r="D64">
            <v>20</v>
          </cell>
          <cell r="E64">
            <v>72</v>
          </cell>
          <cell r="F64">
            <v>5</v>
          </cell>
          <cell r="G64">
            <v>0.16669999999999999</v>
          </cell>
          <cell r="H64">
            <v>280.36</v>
          </cell>
          <cell r="I64">
            <v>33.6</v>
          </cell>
          <cell r="J64">
            <v>4.7</v>
          </cell>
          <cell r="K64">
            <v>15.1</v>
          </cell>
          <cell r="L64">
            <v>0.80735694257485757</v>
          </cell>
          <cell r="M64">
            <v>0.05</v>
          </cell>
          <cell r="N64">
            <v>2.5054097125782005E-3</v>
          </cell>
          <cell r="O64">
            <v>0.04</v>
          </cell>
          <cell r="P64">
            <v>7.0000000000000007E-2</v>
          </cell>
          <cell r="Q64">
            <v>6.2899999999999998E-2</v>
          </cell>
          <cell r="R64">
            <v>3.2000000000000001E-2</v>
          </cell>
          <cell r="S64">
            <v>6.9999999999999993E-3</v>
          </cell>
        </row>
        <row r="65">
          <cell r="A65">
            <v>42005</v>
          </cell>
          <cell r="B65" t="str">
            <v>3D's Perf.</v>
          </cell>
          <cell r="C65" t="str">
            <v>10 B  / 40g</v>
          </cell>
          <cell r="D65">
            <v>40</v>
          </cell>
          <cell r="E65">
            <v>48</v>
          </cell>
          <cell r="F65">
            <v>10</v>
          </cell>
          <cell r="G65">
            <v>0.14169999999999999</v>
          </cell>
          <cell r="H65">
            <v>385.03</v>
          </cell>
          <cell r="I65">
            <v>33.6</v>
          </cell>
          <cell r="J65">
            <v>4.7</v>
          </cell>
          <cell r="K65">
            <v>15.1</v>
          </cell>
          <cell r="L65">
            <v>0.80735694257485757</v>
          </cell>
          <cell r="M65">
            <v>0.05</v>
          </cell>
          <cell r="N65">
            <v>2.5054097125782005E-3</v>
          </cell>
          <cell r="O65">
            <v>0.04</v>
          </cell>
          <cell r="P65">
            <v>7.0000000000000007E-2</v>
          </cell>
          <cell r="Q65">
            <v>5.7800000000000004E-2</v>
          </cell>
          <cell r="R65">
            <v>6.9999999999999993E-3</v>
          </cell>
          <cell r="S65">
            <v>3.9E-2</v>
          </cell>
        </row>
        <row r="66">
          <cell r="A66">
            <v>50000</v>
          </cell>
          <cell r="B66" t="str">
            <v>New Product</v>
          </cell>
        </row>
        <row r="67">
          <cell r="A67">
            <v>51000</v>
          </cell>
          <cell r="B67" t="str">
            <v>Tawan</v>
          </cell>
        </row>
        <row r="68">
          <cell r="A68">
            <v>51001</v>
          </cell>
          <cell r="B68" t="str">
            <v>Tawan</v>
          </cell>
          <cell r="C68" t="str">
            <v>5 B  / 25g</v>
          </cell>
          <cell r="D68">
            <v>25</v>
          </cell>
          <cell r="E68">
            <v>72</v>
          </cell>
          <cell r="F68">
            <v>5</v>
          </cell>
          <cell r="G68">
            <v>0.16669999999999999</v>
          </cell>
          <cell r="H68">
            <v>280.36</v>
          </cell>
          <cell r="I68">
            <v>33.6</v>
          </cell>
          <cell r="J68">
            <v>4.7</v>
          </cell>
          <cell r="K68">
            <v>15.1</v>
          </cell>
          <cell r="L68">
            <v>0.80735694257485757</v>
          </cell>
          <cell r="M68">
            <v>0.05</v>
          </cell>
          <cell r="N68">
            <v>2.5054097125782005E-3</v>
          </cell>
          <cell r="O68">
            <v>0.04</v>
          </cell>
          <cell r="P68">
            <v>7.0000000000000007E-2</v>
          </cell>
          <cell r="Q68">
            <v>0.09</v>
          </cell>
          <cell r="R68">
            <v>5.0000000000000001E-3</v>
          </cell>
          <cell r="S68">
            <v>2.5000000000000001E-2</v>
          </cell>
        </row>
        <row r="69">
          <cell r="A69">
            <v>51002</v>
          </cell>
          <cell r="B69" t="str">
            <v>Tawan</v>
          </cell>
          <cell r="C69" t="str">
            <v>10 B  / 50g</v>
          </cell>
          <cell r="D69">
            <v>50</v>
          </cell>
          <cell r="E69">
            <v>24</v>
          </cell>
          <cell r="F69">
            <v>10</v>
          </cell>
          <cell r="G69">
            <v>0.14169999999999999</v>
          </cell>
          <cell r="H69">
            <v>192.52</v>
          </cell>
          <cell r="I69">
            <v>33.6</v>
          </cell>
          <cell r="J69">
            <v>4.7</v>
          </cell>
          <cell r="K69">
            <v>15.1</v>
          </cell>
          <cell r="L69">
            <v>0.80735694257485757</v>
          </cell>
          <cell r="M69">
            <v>0.05</v>
          </cell>
          <cell r="N69">
            <v>2.5054097125782005E-3</v>
          </cell>
          <cell r="O69">
            <v>0.04</v>
          </cell>
          <cell r="P69">
            <v>7.0000000000000007E-2</v>
          </cell>
          <cell r="Q69">
            <v>4.3499999999999997E-2</v>
          </cell>
          <cell r="R69">
            <v>0.03</v>
          </cell>
          <cell r="S69">
            <v>2.5000000000000001E-2</v>
          </cell>
        </row>
        <row r="70">
          <cell r="A70">
            <v>51003</v>
          </cell>
          <cell r="B70" t="str">
            <v>Tawan</v>
          </cell>
          <cell r="C70" t="str">
            <v>10 B  / 55g</v>
          </cell>
          <cell r="D70">
            <v>55</v>
          </cell>
          <cell r="E70">
            <v>24</v>
          </cell>
          <cell r="F70">
            <v>10</v>
          </cell>
          <cell r="G70">
            <v>0.14169999999999999</v>
          </cell>
          <cell r="H70">
            <v>192.52</v>
          </cell>
          <cell r="I70">
            <v>33.6</v>
          </cell>
          <cell r="J70">
            <v>4.7</v>
          </cell>
          <cell r="K70">
            <v>15.1</v>
          </cell>
          <cell r="L70">
            <v>0.80735694257485757</v>
          </cell>
          <cell r="M70">
            <v>0.05</v>
          </cell>
          <cell r="N70">
            <v>2.5054097125782005E-3</v>
          </cell>
          <cell r="O70">
            <v>0.04</v>
          </cell>
          <cell r="P70">
            <v>7.0000000000000007E-2</v>
          </cell>
          <cell r="Q70">
            <v>4.3499999999999997E-2</v>
          </cell>
          <cell r="R70">
            <v>0.03</v>
          </cell>
          <cell r="S70">
            <v>2.5000000000000001E-2</v>
          </cell>
        </row>
        <row r="71">
          <cell r="A71">
            <v>52000</v>
          </cell>
          <cell r="B71" t="str">
            <v>Fuji</v>
          </cell>
        </row>
        <row r="72">
          <cell r="A72">
            <v>52001</v>
          </cell>
          <cell r="B72" t="str">
            <v>Fuji</v>
          </cell>
          <cell r="C72" t="str">
            <v>5 B  / 18g</v>
          </cell>
          <cell r="D72">
            <v>18</v>
          </cell>
          <cell r="E72">
            <v>96</v>
          </cell>
          <cell r="F72">
            <v>5</v>
          </cell>
          <cell r="G72">
            <v>0.16669999999999999</v>
          </cell>
          <cell r="H72">
            <v>373.82</v>
          </cell>
          <cell r="I72">
            <v>10.9</v>
          </cell>
          <cell r="J72">
            <v>4.7</v>
          </cell>
          <cell r="K72">
            <v>15.1</v>
          </cell>
          <cell r="L72">
            <v>0.80735694257485757</v>
          </cell>
          <cell r="M72">
            <v>0.05</v>
          </cell>
          <cell r="N72">
            <v>2.5054097125782005E-3</v>
          </cell>
          <cell r="O72">
            <v>0.04</v>
          </cell>
          <cell r="P72">
            <v>7.0000000000000007E-2</v>
          </cell>
          <cell r="Q72">
            <v>4.9099999999999998E-2</v>
          </cell>
          <cell r="R72">
            <v>1.6E-2</v>
          </cell>
          <cell r="S72">
            <v>3.2000000000000001E-2</v>
          </cell>
        </row>
        <row r="73">
          <cell r="A73">
            <v>52002</v>
          </cell>
          <cell r="B73" t="str">
            <v>Fuji</v>
          </cell>
          <cell r="C73" t="str">
            <v>10 B  / 40g</v>
          </cell>
          <cell r="D73">
            <v>40</v>
          </cell>
          <cell r="E73">
            <v>48</v>
          </cell>
          <cell r="F73">
            <v>10</v>
          </cell>
          <cell r="G73">
            <v>0.14169999999999999</v>
          </cell>
          <cell r="H73">
            <v>385.03</v>
          </cell>
          <cell r="I73">
            <v>10.9</v>
          </cell>
          <cell r="J73">
            <v>4.7</v>
          </cell>
          <cell r="K73">
            <v>15.1</v>
          </cell>
          <cell r="L73">
            <v>0.80735694257485757</v>
          </cell>
          <cell r="M73">
            <v>0.05</v>
          </cell>
          <cell r="N73">
            <v>2.5054097125782005E-3</v>
          </cell>
          <cell r="O73">
            <v>0.04</v>
          </cell>
          <cell r="P73">
            <v>7.0000000000000007E-2</v>
          </cell>
          <cell r="Q73">
            <v>4.7500000000000001E-2</v>
          </cell>
          <cell r="R73">
            <v>2.4E-2</v>
          </cell>
          <cell r="S73">
            <v>1.0999999999999999E-2</v>
          </cell>
        </row>
        <row r="74">
          <cell r="A74">
            <v>52003</v>
          </cell>
          <cell r="B74" t="str">
            <v>Fuji</v>
          </cell>
          <cell r="C74" t="str">
            <v>5 B  / 20g</v>
          </cell>
          <cell r="D74">
            <v>20</v>
          </cell>
          <cell r="E74">
            <v>96</v>
          </cell>
          <cell r="F74">
            <v>5</v>
          </cell>
          <cell r="G74">
            <v>0.16669999999999999</v>
          </cell>
          <cell r="H74">
            <v>373.82</v>
          </cell>
          <cell r="I74">
            <v>10.9</v>
          </cell>
          <cell r="J74">
            <v>4.7</v>
          </cell>
          <cell r="K74">
            <v>15.1</v>
          </cell>
          <cell r="L74">
            <v>0.80735694257485757</v>
          </cell>
          <cell r="M74">
            <v>0.05</v>
          </cell>
          <cell r="N74">
            <v>2.5054097125782005E-3</v>
          </cell>
          <cell r="O74">
            <v>0.04</v>
          </cell>
          <cell r="P74">
            <v>7.0000000000000007E-2</v>
          </cell>
          <cell r="Q74">
            <v>4.9099999999999998E-2</v>
          </cell>
          <cell r="R74">
            <v>1.6E-2</v>
          </cell>
          <cell r="S74">
            <v>3.2000000000000001E-2</v>
          </cell>
        </row>
        <row r="75">
          <cell r="A75">
            <v>52004</v>
          </cell>
          <cell r="B75" t="str">
            <v>Fuji</v>
          </cell>
          <cell r="C75" t="str">
            <v>10 B  / 45g</v>
          </cell>
          <cell r="D75">
            <v>45</v>
          </cell>
          <cell r="E75">
            <v>48</v>
          </cell>
          <cell r="F75">
            <v>10</v>
          </cell>
          <cell r="G75">
            <v>0.14169999999999999</v>
          </cell>
          <cell r="H75">
            <v>385.03</v>
          </cell>
          <cell r="I75">
            <v>10.9</v>
          </cell>
          <cell r="J75">
            <v>4.7</v>
          </cell>
          <cell r="K75">
            <v>15.1</v>
          </cell>
          <cell r="L75">
            <v>0.80735694257485757</v>
          </cell>
          <cell r="M75">
            <v>0.05</v>
          </cell>
          <cell r="N75">
            <v>2.5054097125782005E-3</v>
          </cell>
          <cell r="O75">
            <v>0.04</v>
          </cell>
          <cell r="P75">
            <v>7.0000000000000007E-2</v>
          </cell>
          <cell r="Q75">
            <v>4.7500000000000001E-2</v>
          </cell>
          <cell r="R75">
            <v>2.4E-2</v>
          </cell>
          <cell r="S75">
            <v>1.0999999999999999E-2</v>
          </cell>
        </row>
        <row r="76">
          <cell r="A76">
            <v>52005</v>
          </cell>
          <cell r="B76" t="str">
            <v>Fuji</v>
          </cell>
          <cell r="C76" t="str">
            <v>5 B  / 40g</v>
          </cell>
          <cell r="D76">
            <v>40</v>
          </cell>
          <cell r="E76">
            <v>72</v>
          </cell>
          <cell r="F76">
            <v>5</v>
          </cell>
          <cell r="G76">
            <v>0.16669999999999999</v>
          </cell>
          <cell r="H76">
            <v>280.36</v>
          </cell>
          <cell r="I76">
            <v>10.9</v>
          </cell>
          <cell r="J76">
            <v>4.7</v>
          </cell>
          <cell r="K76">
            <v>15.1</v>
          </cell>
          <cell r="L76">
            <v>0.80735694257485757</v>
          </cell>
          <cell r="M76">
            <v>0.05</v>
          </cell>
          <cell r="N76">
            <v>2.5054097125782005E-3</v>
          </cell>
          <cell r="O76">
            <v>0.04</v>
          </cell>
          <cell r="P76">
            <v>7.0000000000000007E-2</v>
          </cell>
          <cell r="Q76">
            <v>0.09</v>
          </cell>
          <cell r="R76">
            <v>5.0000000000000001E-3</v>
          </cell>
          <cell r="S76">
            <v>1.0999999999999999E-2</v>
          </cell>
        </row>
      </sheetData>
      <sheetData sheetId="2" refreshError="1">
        <row r="2">
          <cell r="A2" t="str">
            <v>Code</v>
          </cell>
          <cell r="B2" t="str">
            <v>Description</v>
          </cell>
          <cell r="C2" t="str">
            <v>Waste</v>
          </cell>
          <cell r="D2" t="str">
            <v>Unit Price</v>
          </cell>
        </row>
        <row r="3">
          <cell r="D3" t="str">
            <v>(Bht./kg)</v>
          </cell>
        </row>
        <row r="4">
          <cell r="A4">
            <v>10000</v>
          </cell>
          <cell r="B4" t="str">
            <v>Raw Material</v>
          </cell>
        </row>
        <row r="5">
          <cell r="A5">
            <v>10001</v>
          </cell>
          <cell r="B5" t="str">
            <v>Potato</v>
          </cell>
          <cell r="C5">
            <v>0.2</v>
          </cell>
          <cell r="D5">
            <v>16.5</v>
          </cell>
        </row>
        <row r="6">
          <cell r="A6">
            <v>10002</v>
          </cell>
          <cell r="B6" t="str">
            <v>Corn Meal - FCP</v>
          </cell>
          <cell r="C6">
            <v>0.11600000000000001</v>
          </cell>
          <cell r="D6">
            <v>10.1</v>
          </cell>
        </row>
        <row r="7">
          <cell r="A7">
            <v>10003</v>
          </cell>
          <cell r="B7" t="str">
            <v>Corn Meal - BCP</v>
          </cell>
          <cell r="C7">
            <v>0.11600000000000001</v>
          </cell>
          <cell r="D7">
            <v>10.1</v>
          </cell>
        </row>
        <row r="8">
          <cell r="A8">
            <v>10004</v>
          </cell>
          <cell r="B8" t="str">
            <v>Pellet 3D's Corn</v>
          </cell>
          <cell r="C8">
            <v>0.13400000000000001</v>
          </cell>
          <cell r="D8">
            <v>30.4</v>
          </cell>
        </row>
        <row r="9">
          <cell r="A9">
            <v>10005</v>
          </cell>
          <cell r="B9" t="str">
            <v>Pellet 3D's Perf.</v>
          </cell>
          <cell r="C9">
            <v>0.09</v>
          </cell>
          <cell r="D9">
            <v>25.32</v>
          </cell>
        </row>
        <row r="10">
          <cell r="A10">
            <v>10006</v>
          </cell>
          <cell r="B10" t="str">
            <v>Broken Rice</v>
          </cell>
          <cell r="C10">
            <v>0.153</v>
          </cell>
          <cell r="D10">
            <v>10</v>
          </cell>
        </row>
        <row r="11">
          <cell r="A11">
            <v>10007</v>
          </cell>
          <cell r="B11" t="str">
            <v>Pellet - Tawan</v>
          </cell>
          <cell r="C11">
            <v>6.6000000000000003E-2</v>
          </cell>
          <cell r="D11">
            <v>14.069240362545658</v>
          </cell>
        </row>
        <row r="12">
          <cell r="A12">
            <v>10008</v>
          </cell>
          <cell r="B12" t="str">
            <v>Milano - Big Ben</v>
          </cell>
          <cell r="C12">
            <v>6.6000000000000003E-2</v>
          </cell>
          <cell r="D12">
            <v>14.48</v>
          </cell>
        </row>
        <row r="13">
          <cell r="A13">
            <v>10009</v>
          </cell>
          <cell r="B13" t="str">
            <v>Rice Meal - Fuji</v>
          </cell>
          <cell r="C13">
            <v>0.153</v>
          </cell>
          <cell r="D13">
            <v>13</v>
          </cell>
        </row>
        <row r="14">
          <cell r="A14">
            <v>10010</v>
          </cell>
        </row>
        <row r="15">
          <cell r="A15">
            <v>20000</v>
          </cell>
          <cell r="B15" t="str">
            <v>Oil</v>
          </cell>
        </row>
        <row r="16">
          <cell r="A16">
            <v>20001</v>
          </cell>
          <cell r="B16" t="str">
            <v>Oil - PC</v>
          </cell>
          <cell r="C16">
            <v>0.10100000000000001</v>
          </cell>
          <cell r="D16">
            <v>20.350000000000001</v>
          </cell>
        </row>
        <row r="17">
          <cell r="A17">
            <v>20002</v>
          </cell>
          <cell r="B17" t="str">
            <v>Oil - Cheetos FCP</v>
          </cell>
          <cell r="C17">
            <v>9.5000000000000001E-2</v>
          </cell>
          <cell r="D17">
            <v>20.350000000000001</v>
          </cell>
        </row>
        <row r="18">
          <cell r="A18">
            <v>20003</v>
          </cell>
          <cell r="B18" t="str">
            <v>Oil - Cheetos BCP</v>
          </cell>
          <cell r="C18">
            <v>9.5000000000000001E-2</v>
          </cell>
          <cell r="D18">
            <v>20.350000000000001</v>
          </cell>
        </row>
        <row r="19">
          <cell r="A19">
            <v>20004</v>
          </cell>
          <cell r="B19" t="str">
            <v>Oil - 3D's Corn</v>
          </cell>
          <cell r="C19">
            <v>9.5000000000000001E-2</v>
          </cell>
          <cell r="D19">
            <v>20.350000000000001</v>
          </cell>
        </row>
        <row r="20">
          <cell r="A20">
            <v>20005</v>
          </cell>
          <cell r="B20" t="str">
            <v>Oil - 3D's Perf.</v>
          </cell>
          <cell r="C20">
            <v>9.5000000000000001E-2</v>
          </cell>
          <cell r="D20">
            <v>20.350000000000001</v>
          </cell>
        </row>
        <row r="21">
          <cell r="A21">
            <v>20006</v>
          </cell>
          <cell r="B21" t="str">
            <v>Oil - Twisties</v>
          </cell>
          <cell r="C21">
            <v>7.4999999999999997E-2</v>
          </cell>
          <cell r="D21">
            <v>20.350000000000001</v>
          </cell>
        </row>
        <row r="22">
          <cell r="A22">
            <v>20007</v>
          </cell>
          <cell r="B22" t="str">
            <v>Oil - Tawan</v>
          </cell>
          <cell r="C22">
            <v>9.5000000000000001E-2</v>
          </cell>
          <cell r="D22">
            <v>20.350000000000001</v>
          </cell>
        </row>
        <row r="23">
          <cell r="A23">
            <v>20008</v>
          </cell>
          <cell r="B23" t="str">
            <v>Oil - Big Ben</v>
          </cell>
          <cell r="C23">
            <v>9.5000000000000001E-2</v>
          </cell>
          <cell r="D23">
            <v>20.350000000000001</v>
          </cell>
        </row>
        <row r="24">
          <cell r="A24">
            <v>20009</v>
          </cell>
          <cell r="B24" t="str">
            <v>Oil - Fuji</v>
          </cell>
          <cell r="C24">
            <v>0.05</v>
          </cell>
          <cell r="D24">
            <v>20.25</v>
          </cell>
        </row>
        <row r="25">
          <cell r="A25">
            <v>20010</v>
          </cell>
          <cell r="B25" t="str">
            <v>Oil - Base</v>
          </cell>
          <cell r="C25">
            <v>0.10100000000000001</v>
          </cell>
          <cell r="D25">
            <v>20.350000000000001</v>
          </cell>
        </row>
        <row r="26">
          <cell r="A26">
            <v>20011</v>
          </cell>
          <cell r="B26" t="str">
            <v>Oil - Spray</v>
          </cell>
          <cell r="C26">
            <v>0.15</v>
          </cell>
          <cell r="D26">
            <v>20.350000000000001</v>
          </cell>
        </row>
        <row r="27">
          <cell r="A27">
            <v>30000</v>
          </cell>
          <cell r="B27" t="str">
            <v>Seasoning</v>
          </cell>
        </row>
        <row r="28">
          <cell r="A28">
            <v>31000</v>
          </cell>
          <cell r="B28" t="str">
            <v>Lay's</v>
          </cell>
        </row>
        <row r="29">
          <cell r="A29">
            <v>31001</v>
          </cell>
          <cell r="B29" t="str">
            <v>PC Salt</v>
          </cell>
          <cell r="C29">
            <v>8.3000000000000004E-2</v>
          </cell>
          <cell r="D29">
            <v>6.5</v>
          </cell>
        </row>
        <row r="30">
          <cell r="A30">
            <v>31002</v>
          </cell>
          <cell r="B30" t="str">
            <v>TEX BBQ</v>
          </cell>
          <cell r="C30">
            <v>8.3000000000000004E-2</v>
          </cell>
          <cell r="D30">
            <v>129</v>
          </cell>
        </row>
        <row r="31">
          <cell r="A31">
            <v>31003</v>
          </cell>
          <cell r="B31" t="str">
            <v>C&amp;O</v>
          </cell>
          <cell r="C31">
            <v>8.3000000000000004E-2</v>
          </cell>
          <cell r="D31">
            <v>140</v>
          </cell>
        </row>
        <row r="32">
          <cell r="A32">
            <v>31004</v>
          </cell>
          <cell r="B32" t="str">
            <v>CHK Rock</v>
          </cell>
          <cell r="C32">
            <v>8.3000000000000004E-2</v>
          </cell>
          <cell r="D32">
            <v>170</v>
          </cell>
        </row>
        <row r="33">
          <cell r="A33">
            <v>31005</v>
          </cell>
          <cell r="B33" t="str">
            <v>Heinz</v>
          </cell>
          <cell r="C33">
            <v>8.3000000000000004E-2</v>
          </cell>
          <cell r="D33">
            <v>130</v>
          </cell>
        </row>
        <row r="34">
          <cell r="A34">
            <v>31006</v>
          </cell>
          <cell r="B34" t="str">
            <v>SWB</v>
          </cell>
          <cell r="C34">
            <v>8.3000000000000004E-2</v>
          </cell>
          <cell r="D34">
            <v>165</v>
          </cell>
        </row>
        <row r="35">
          <cell r="A35">
            <v>31007</v>
          </cell>
          <cell r="B35" t="str">
            <v>Seaweed</v>
          </cell>
          <cell r="C35">
            <v>8.3000000000000004E-2</v>
          </cell>
          <cell r="D35">
            <v>250</v>
          </cell>
        </row>
        <row r="36">
          <cell r="A36">
            <v>31008</v>
          </cell>
          <cell r="B36" t="str">
            <v>Mex BBQ</v>
          </cell>
          <cell r="C36">
            <v>8.3000000000000004E-2</v>
          </cell>
          <cell r="D36">
            <v>125</v>
          </cell>
        </row>
        <row r="37">
          <cell r="A37">
            <v>31009</v>
          </cell>
          <cell r="B37" t="str">
            <v>SC&amp;O</v>
          </cell>
          <cell r="C37">
            <v>8.3000000000000004E-2</v>
          </cell>
          <cell r="D37">
            <v>140</v>
          </cell>
        </row>
        <row r="38">
          <cell r="A38">
            <v>31010</v>
          </cell>
          <cell r="B38" t="str">
            <v>CHK Supreme</v>
          </cell>
          <cell r="C38">
            <v>8.3000000000000004E-2</v>
          </cell>
          <cell r="D38">
            <v>197.1</v>
          </cell>
        </row>
        <row r="39">
          <cell r="A39">
            <v>31011</v>
          </cell>
          <cell r="B39" t="str">
            <v>Smile Bit</v>
          </cell>
        </row>
        <row r="40">
          <cell r="A40">
            <v>31012</v>
          </cell>
          <cell r="B40" t="str">
            <v>Prik Pao Prung Ros</v>
          </cell>
          <cell r="C40">
            <v>8.3000000000000004E-2</v>
          </cell>
          <cell r="D40">
            <v>160</v>
          </cell>
        </row>
        <row r="41">
          <cell r="A41">
            <v>31013</v>
          </cell>
          <cell r="B41" t="str">
            <v>Meing Kham Krob Ros</v>
          </cell>
          <cell r="C41">
            <v>8.3000000000000004E-2</v>
          </cell>
          <cell r="D41">
            <v>170</v>
          </cell>
        </row>
        <row r="42">
          <cell r="A42">
            <v>31014</v>
          </cell>
          <cell r="B42" t="str">
            <v>Krob Krieng Tom Yum</v>
          </cell>
          <cell r="C42">
            <v>8.3000000000000004E-2</v>
          </cell>
          <cell r="D42">
            <v>188</v>
          </cell>
        </row>
        <row r="43">
          <cell r="A43">
            <v>31015</v>
          </cell>
          <cell r="B43" t="str">
            <v>Smile PPPR</v>
          </cell>
          <cell r="C43">
            <v>0.15</v>
          </cell>
          <cell r="D43">
            <v>330</v>
          </cell>
        </row>
        <row r="44">
          <cell r="A44">
            <v>31016</v>
          </cell>
          <cell r="B44" t="str">
            <v>Smile MKKR</v>
          </cell>
          <cell r="C44">
            <v>0.15</v>
          </cell>
          <cell r="D44">
            <v>270</v>
          </cell>
        </row>
        <row r="45">
          <cell r="A45">
            <v>31017</v>
          </cell>
          <cell r="B45" t="str">
            <v>Smile KKTY</v>
          </cell>
          <cell r="C45">
            <v>0.15</v>
          </cell>
          <cell r="D45">
            <v>290</v>
          </cell>
        </row>
        <row r="46">
          <cell r="A46">
            <v>32000</v>
          </cell>
          <cell r="B46" t="str">
            <v>Cheetos</v>
          </cell>
        </row>
        <row r="47">
          <cell r="A47">
            <v>32101</v>
          </cell>
          <cell r="B47" t="str">
            <v>AM Cheese</v>
          </cell>
          <cell r="C47">
            <v>8.5999999999999993E-2</v>
          </cell>
          <cell r="D47">
            <v>170</v>
          </cell>
        </row>
        <row r="48">
          <cell r="A48">
            <v>32102</v>
          </cell>
          <cell r="B48" t="str">
            <v>SHD</v>
          </cell>
          <cell r="C48">
            <v>8.5999999999999993E-2</v>
          </cell>
          <cell r="D48">
            <v>158</v>
          </cell>
        </row>
        <row r="49">
          <cell r="A49">
            <v>32103</v>
          </cell>
          <cell r="B49" t="str">
            <v>NEW 1</v>
          </cell>
          <cell r="C49">
            <v>8.5999999999999993E-2</v>
          </cell>
          <cell r="D49">
            <v>158</v>
          </cell>
        </row>
        <row r="50">
          <cell r="A50">
            <v>32201</v>
          </cell>
          <cell r="B50" t="str">
            <v>Roasted Corn</v>
          </cell>
          <cell r="C50">
            <v>8.5999999999999993E-2</v>
          </cell>
          <cell r="D50">
            <v>135</v>
          </cell>
        </row>
        <row r="51">
          <cell r="A51">
            <v>32202</v>
          </cell>
          <cell r="B51" t="str">
            <v>Butter Corn</v>
          </cell>
          <cell r="C51">
            <v>8.5999999999999993E-2</v>
          </cell>
          <cell r="D51">
            <v>140</v>
          </cell>
        </row>
        <row r="52">
          <cell r="A52">
            <v>32203</v>
          </cell>
          <cell r="B52" t="str">
            <v>Pizza</v>
          </cell>
          <cell r="C52">
            <v>8.5999999999999993E-2</v>
          </cell>
          <cell r="D52">
            <v>140</v>
          </cell>
        </row>
        <row r="53">
          <cell r="A53">
            <v>32204</v>
          </cell>
          <cell r="B53" t="str">
            <v>Sccocer</v>
          </cell>
          <cell r="C53">
            <v>8.5999999999999993E-2</v>
          </cell>
          <cell r="D53">
            <v>140</v>
          </cell>
        </row>
        <row r="54">
          <cell r="A54">
            <v>33000</v>
          </cell>
          <cell r="B54" t="str">
            <v>Twisties</v>
          </cell>
        </row>
        <row r="55">
          <cell r="A55">
            <v>33001</v>
          </cell>
          <cell r="B55" t="str">
            <v>Cheese</v>
          </cell>
          <cell r="C55">
            <v>7.0999999999999994E-2</v>
          </cell>
          <cell r="D55">
            <v>125</v>
          </cell>
        </row>
        <row r="56">
          <cell r="A56">
            <v>33002</v>
          </cell>
          <cell r="B56" t="str">
            <v>Chicken</v>
          </cell>
          <cell r="C56">
            <v>7.0999999999999994E-2</v>
          </cell>
          <cell r="D56">
            <v>105</v>
          </cell>
        </row>
        <row r="57">
          <cell r="A57">
            <v>33003</v>
          </cell>
          <cell r="B57" t="str">
            <v>Paprika</v>
          </cell>
          <cell r="C57">
            <v>7.0999999999999994E-2</v>
          </cell>
          <cell r="D57">
            <v>130</v>
          </cell>
        </row>
        <row r="58">
          <cell r="A58">
            <v>34000</v>
          </cell>
          <cell r="B58" t="str">
            <v>3D's</v>
          </cell>
        </row>
        <row r="59">
          <cell r="A59">
            <v>34101</v>
          </cell>
          <cell r="B59" t="str">
            <v>Hot Grill</v>
          </cell>
          <cell r="C59">
            <v>0.12</v>
          </cell>
          <cell r="D59">
            <v>125</v>
          </cell>
        </row>
        <row r="60">
          <cell r="A60">
            <v>34102</v>
          </cell>
          <cell r="B60" t="str">
            <v>Sweet Pep</v>
          </cell>
          <cell r="C60">
            <v>0.12</v>
          </cell>
          <cell r="D60">
            <v>237.61</v>
          </cell>
        </row>
        <row r="61">
          <cell r="A61">
            <v>34103</v>
          </cell>
          <cell r="B61" t="str">
            <v>Honey BBQ</v>
          </cell>
          <cell r="C61">
            <v>0.12</v>
          </cell>
          <cell r="D61">
            <v>178.9</v>
          </cell>
        </row>
        <row r="62">
          <cell r="A62">
            <v>34104</v>
          </cell>
          <cell r="B62" t="str">
            <v>Smoky Cheese</v>
          </cell>
          <cell r="C62">
            <v>0.12</v>
          </cell>
          <cell r="D62">
            <v>140</v>
          </cell>
        </row>
        <row r="63">
          <cell r="A63">
            <v>34201</v>
          </cell>
          <cell r="B63" t="str">
            <v>CHK Ceasar</v>
          </cell>
          <cell r="C63">
            <v>0.12</v>
          </cell>
          <cell r="D63">
            <v>140</v>
          </cell>
        </row>
        <row r="64">
          <cell r="A64">
            <v>34202</v>
          </cell>
          <cell r="B64" t="str">
            <v>Dance Chilli</v>
          </cell>
          <cell r="C64">
            <v>0.12</v>
          </cell>
          <cell r="D64">
            <v>140</v>
          </cell>
        </row>
        <row r="65">
          <cell r="A65">
            <v>35000</v>
          </cell>
          <cell r="B65" t="str">
            <v>Tawan</v>
          </cell>
        </row>
      </sheetData>
      <sheetData sheetId="3" refreshError="1">
        <row r="2">
          <cell r="A2" t="str">
            <v>Code</v>
          </cell>
          <cell r="B2" t="str">
            <v>Description</v>
          </cell>
          <cell r="C2" t="str">
            <v>Height</v>
          </cell>
          <cell r="D2" t="str">
            <v>Waste</v>
          </cell>
          <cell r="E2" t="str">
            <v>Unit Price</v>
          </cell>
          <cell r="F2" t="str">
            <v>Cost/bag</v>
          </cell>
        </row>
        <row r="3">
          <cell r="C3" t="str">
            <v>(mm.)</v>
          </cell>
          <cell r="D3" t="str">
            <v>%</v>
          </cell>
          <cell r="F3" t="str">
            <v>@ 0% waste</v>
          </cell>
        </row>
        <row r="4">
          <cell r="A4">
            <v>10000</v>
          </cell>
          <cell r="B4" t="str">
            <v>Film</v>
          </cell>
        </row>
        <row r="5">
          <cell r="A5">
            <v>11000</v>
          </cell>
          <cell r="B5" t="str">
            <v>Film Lay's</v>
          </cell>
        </row>
        <row r="6">
          <cell r="A6">
            <v>11001</v>
          </cell>
          <cell r="B6" t="str">
            <v>Film 18g (320 x 160 mm)</v>
          </cell>
          <cell r="C6">
            <v>160</v>
          </cell>
          <cell r="D6">
            <v>1.55E-2</v>
          </cell>
          <cell r="E6">
            <v>3857</v>
          </cell>
          <cell r="F6">
            <v>0.61712</v>
          </cell>
        </row>
        <row r="7">
          <cell r="A7">
            <v>11002</v>
          </cell>
          <cell r="B7" t="str">
            <v>Film 66g (354 x 255 mm)</v>
          </cell>
          <cell r="C7">
            <v>255</v>
          </cell>
          <cell r="D7">
            <v>1.55E-2</v>
          </cell>
          <cell r="E7">
            <v>4267</v>
          </cell>
          <cell r="F7">
            <v>1.088085</v>
          </cell>
        </row>
        <row r="8">
          <cell r="A8">
            <v>11003</v>
          </cell>
          <cell r="B8" t="str">
            <v>Film 100g (404 x 280 mm)</v>
          </cell>
          <cell r="C8">
            <v>280</v>
          </cell>
          <cell r="D8">
            <v>1.55E-2</v>
          </cell>
          <cell r="E8">
            <v>4810</v>
          </cell>
          <cell r="F8">
            <v>1.3468</v>
          </cell>
        </row>
        <row r="9">
          <cell r="A9">
            <v>11004</v>
          </cell>
          <cell r="B9" t="str">
            <v>Film 150g (484 x 305 mm)</v>
          </cell>
          <cell r="C9">
            <v>305</v>
          </cell>
          <cell r="D9">
            <v>1.55E-2</v>
          </cell>
          <cell r="E9">
            <v>5925</v>
          </cell>
          <cell r="F9">
            <v>1.8071249999999999</v>
          </cell>
        </row>
        <row r="10">
          <cell r="A10">
            <v>11005</v>
          </cell>
          <cell r="B10" t="str">
            <v>Film 21g (320 x 175 mm)-Rock</v>
          </cell>
          <cell r="C10">
            <v>175</v>
          </cell>
          <cell r="D10">
            <v>1.55E-2</v>
          </cell>
          <cell r="E10">
            <v>3857</v>
          </cell>
          <cell r="F10">
            <v>0.67497499999999999</v>
          </cell>
        </row>
        <row r="11">
          <cell r="A11">
            <v>11006</v>
          </cell>
          <cell r="B11" t="str">
            <v>Film 72g (404 x 255 mm)</v>
          </cell>
          <cell r="C11">
            <v>255</v>
          </cell>
          <cell r="D11">
            <v>1.55E-2</v>
          </cell>
          <cell r="E11">
            <v>4810</v>
          </cell>
          <cell r="F11">
            <v>1.22655</v>
          </cell>
        </row>
        <row r="12">
          <cell r="A12">
            <v>11007</v>
          </cell>
          <cell r="B12" t="str">
            <v>Film 21g (320 x 180 mm)-Flat</v>
          </cell>
          <cell r="C12">
            <v>180</v>
          </cell>
          <cell r="D12">
            <v>1.55E-2</v>
          </cell>
          <cell r="E12">
            <v>3857</v>
          </cell>
          <cell r="F12">
            <v>0.69425999999999999</v>
          </cell>
        </row>
        <row r="13">
          <cell r="A13">
            <v>11008</v>
          </cell>
          <cell r="B13" t="str">
            <v>Film 30g (320 x 200 mm) - Smile</v>
          </cell>
          <cell r="C13">
            <v>200</v>
          </cell>
          <cell r="D13">
            <v>1.55E-2</v>
          </cell>
          <cell r="E13">
            <v>3857</v>
          </cell>
          <cell r="F13">
            <v>0.77140000000000009</v>
          </cell>
        </row>
        <row r="14">
          <cell r="A14">
            <v>11009</v>
          </cell>
          <cell r="B14" t="str">
            <v>Film 80g (404 x 265 mm) - Smile</v>
          </cell>
          <cell r="C14">
            <v>265</v>
          </cell>
          <cell r="D14">
            <v>1.55E-2</v>
          </cell>
          <cell r="E14">
            <v>4810</v>
          </cell>
          <cell r="F14">
            <v>1.2746500000000001</v>
          </cell>
        </row>
        <row r="15">
          <cell r="A15">
            <v>11010</v>
          </cell>
          <cell r="B15" t="str">
            <v>Film 24g (320 x 175 mm)</v>
          </cell>
          <cell r="C15">
            <v>175</v>
          </cell>
          <cell r="D15">
            <v>1.55E-2</v>
          </cell>
          <cell r="E15">
            <v>3857</v>
          </cell>
          <cell r="F15">
            <v>0.67497499999999999</v>
          </cell>
        </row>
        <row r="16">
          <cell r="A16">
            <v>11011</v>
          </cell>
          <cell r="B16" t="str">
            <v>Film 80g (354 x 265 mm)</v>
          </cell>
          <cell r="C16">
            <v>265</v>
          </cell>
          <cell r="D16">
            <v>1.55E-2</v>
          </cell>
          <cell r="E16">
            <v>4310</v>
          </cell>
          <cell r="F16">
            <v>1.14215</v>
          </cell>
        </row>
        <row r="17">
          <cell r="A17">
            <v>11012</v>
          </cell>
          <cell r="B17" t="str">
            <v>Film 120g (404 x 325 mm)</v>
          </cell>
          <cell r="C17">
            <v>325</v>
          </cell>
          <cell r="D17">
            <v>1.55E-2</v>
          </cell>
          <cell r="E17">
            <v>4810</v>
          </cell>
          <cell r="F17">
            <v>1.56325</v>
          </cell>
        </row>
        <row r="18">
          <cell r="A18">
            <v>12000</v>
          </cell>
          <cell r="B18" t="str">
            <v>Film Cheetos</v>
          </cell>
        </row>
        <row r="19">
          <cell r="A19">
            <v>12101</v>
          </cell>
          <cell r="B19" t="str">
            <v>Film 18g (280 x 155 mm)</v>
          </cell>
          <cell r="C19">
            <v>155</v>
          </cell>
          <cell r="D19">
            <v>1.7999999999999999E-2</v>
          </cell>
          <cell r="E19">
            <v>3788</v>
          </cell>
          <cell r="F19">
            <v>0.58714</v>
          </cell>
        </row>
        <row r="20">
          <cell r="A20">
            <v>12104</v>
          </cell>
          <cell r="B20" t="str">
            <v>Film 40g (320 x 185 mm)</v>
          </cell>
          <cell r="C20">
            <v>185</v>
          </cell>
          <cell r="D20">
            <v>1.7999999999999999E-2</v>
          </cell>
          <cell r="E20">
            <v>4044</v>
          </cell>
          <cell r="F20">
            <v>0.74814000000000003</v>
          </cell>
        </row>
        <row r="21">
          <cell r="A21">
            <v>12201</v>
          </cell>
          <cell r="B21" t="str">
            <v>Film 15g (280 x 160 mm)</v>
          </cell>
          <cell r="C21">
            <v>160</v>
          </cell>
          <cell r="D21">
            <v>1.7999999999999999E-2</v>
          </cell>
          <cell r="E21">
            <v>3788</v>
          </cell>
          <cell r="F21">
            <v>0.60608000000000006</v>
          </cell>
        </row>
        <row r="22">
          <cell r="A22">
            <v>12202</v>
          </cell>
          <cell r="B22" t="str">
            <v>Film 22g (280 x 190 mm)</v>
          </cell>
          <cell r="C22">
            <v>190</v>
          </cell>
          <cell r="D22">
            <v>2.1999999999999999E-2</v>
          </cell>
          <cell r="E22">
            <v>4002</v>
          </cell>
          <cell r="F22">
            <v>0.76038000000000006</v>
          </cell>
        </row>
        <row r="23">
          <cell r="A23">
            <v>12203</v>
          </cell>
          <cell r="B23" t="str">
            <v>Film 45g (320 x 255 mm)</v>
          </cell>
          <cell r="C23">
            <v>255</v>
          </cell>
          <cell r="D23">
            <v>2.1999999999999999E-2</v>
          </cell>
          <cell r="E23">
            <v>4126</v>
          </cell>
          <cell r="F23">
            <v>1.05213</v>
          </cell>
        </row>
        <row r="24">
          <cell r="A24">
            <v>12204</v>
          </cell>
          <cell r="B24" t="str">
            <v>Film 35g (280 x 205 mm)</v>
          </cell>
          <cell r="C24">
            <v>205</v>
          </cell>
          <cell r="D24">
            <v>2.1999999999999999E-2</v>
          </cell>
          <cell r="E24">
            <v>4126</v>
          </cell>
          <cell r="F24">
            <v>0.84583000000000008</v>
          </cell>
        </row>
        <row r="25">
          <cell r="A25">
            <v>13000</v>
          </cell>
          <cell r="B25" t="str">
            <v>Film Twisties</v>
          </cell>
        </row>
        <row r="26">
          <cell r="A26">
            <v>13001</v>
          </cell>
          <cell r="B26" t="str">
            <v>Film 20g (280 x 155 mm)</v>
          </cell>
          <cell r="C26">
            <v>155</v>
          </cell>
          <cell r="D26">
            <v>1.7999999999999999E-2</v>
          </cell>
          <cell r="E26">
            <v>3538</v>
          </cell>
          <cell r="F26">
            <v>0.54838999999999993</v>
          </cell>
        </row>
        <row r="27">
          <cell r="A27">
            <v>13002</v>
          </cell>
          <cell r="B27" t="str">
            <v>Film 45g (320 x 185 mm)</v>
          </cell>
          <cell r="C27">
            <v>185</v>
          </cell>
          <cell r="D27">
            <v>1.7999999999999999E-2</v>
          </cell>
          <cell r="E27">
            <v>4253</v>
          </cell>
          <cell r="F27">
            <v>0.78680499999999998</v>
          </cell>
        </row>
        <row r="28">
          <cell r="A28">
            <v>13003</v>
          </cell>
          <cell r="B28" t="str">
            <v>Film 90g (404 x 250 mm)</v>
          </cell>
          <cell r="C28">
            <v>250</v>
          </cell>
          <cell r="D28">
            <v>1.7999999999999999E-2</v>
          </cell>
          <cell r="E28">
            <v>4380</v>
          </cell>
          <cell r="F28">
            <v>1.095</v>
          </cell>
        </row>
        <row r="29">
          <cell r="A29">
            <v>14000</v>
          </cell>
          <cell r="B29" t="str">
            <v>Film 3D's</v>
          </cell>
        </row>
        <row r="30">
          <cell r="A30">
            <v>14100</v>
          </cell>
          <cell r="B30" t="str">
            <v>3D's Corn</v>
          </cell>
        </row>
        <row r="31">
          <cell r="A31">
            <v>14101</v>
          </cell>
          <cell r="B31" t="str">
            <v>Film 18g (280 x 180 mm)</v>
          </cell>
          <cell r="C31">
            <v>180</v>
          </cell>
          <cell r="D31">
            <v>0.02</v>
          </cell>
          <cell r="E31">
            <v>3857</v>
          </cell>
          <cell r="F31">
            <v>0.69425999999999999</v>
          </cell>
        </row>
        <row r="32">
          <cell r="A32">
            <v>14102</v>
          </cell>
          <cell r="B32" t="str">
            <v>Film 36g (320 x 215 mm)</v>
          </cell>
          <cell r="C32">
            <v>215</v>
          </cell>
          <cell r="D32">
            <v>0.02</v>
          </cell>
          <cell r="E32">
            <v>4118</v>
          </cell>
          <cell r="F32">
            <v>0.88536999999999999</v>
          </cell>
        </row>
        <row r="33">
          <cell r="A33">
            <v>14103</v>
          </cell>
          <cell r="B33" t="str">
            <v>Film 75g (404 x 260 mm)</v>
          </cell>
          <cell r="C33">
            <v>260</v>
          </cell>
          <cell r="D33">
            <v>0.02</v>
          </cell>
          <cell r="E33">
            <v>5249</v>
          </cell>
          <cell r="F33">
            <v>1.3647400000000001</v>
          </cell>
        </row>
        <row r="34">
          <cell r="A34">
            <v>14200</v>
          </cell>
          <cell r="B34" t="str">
            <v>3D's Perf.</v>
          </cell>
        </row>
        <row r="35">
          <cell r="A35">
            <v>14201</v>
          </cell>
          <cell r="B35" t="str">
            <v>Film 17g (280 x 180 mm)</v>
          </cell>
          <cell r="C35">
            <v>180</v>
          </cell>
          <cell r="D35">
            <v>0.02</v>
          </cell>
          <cell r="E35">
            <v>3857</v>
          </cell>
          <cell r="F35">
            <v>0.69425999999999999</v>
          </cell>
        </row>
        <row r="36">
          <cell r="A36">
            <v>14202</v>
          </cell>
          <cell r="B36" t="str">
            <v>Film 34g (320 x 215 mm)</v>
          </cell>
          <cell r="C36">
            <v>215</v>
          </cell>
          <cell r="D36">
            <v>0.02</v>
          </cell>
          <cell r="E36">
            <v>4118</v>
          </cell>
          <cell r="F36">
            <v>0.88536999999999999</v>
          </cell>
        </row>
        <row r="37">
          <cell r="A37">
            <v>14203</v>
          </cell>
          <cell r="B37" t="str">
            <v>Film 75g (404 x 260 mm)</v>
          </cell>
          <cell r="C37">
            <v>260</v>
          </cell>
          <cell r="D37">
            <v>0.02</v>
          </cell>
          <cell r="E37">
            <v>5249</v>
          </cell>
          <cell r="F37">
            <v>1.3647400000000001</v>
          </cell>
        </row>
        <row r="38">
          <cell r="A38">
            <v>15000</v>
          </cell>
          <cell r="B38" t="str">
            <v>Tawan</v>
          </cell>
        </row>
        <row r="39">
          <cell r="A39">
            <v>15001</v>
          </cell>
          <cell r="B39" t="str">
            <v>Film 25g (320 x 235 mm)</v>
          </cell>
          <cell r="C39">
            <v>235</v>
          </cell>
          <cell r="D39">
            <v>1.6E-2</v>
          </cell>
          <cell r="E39">
            <v>3750</v>
          </cell>
          <cell r="F39">
            <v>0.88124999999999998</v>
          </cell>
        </row>
        <row r="40">
          <cell r="A40">
            <v>15002</v>
          </cell>
          <cell r="B40" t="str">
            <v>Film 50g (404 x 280 mm)</v>
          </cell>
          <cell r="C40">
            <v>280</v>
          </cell>
          <cell r="D40">
            <v>1.6E-2</v>
          </cell>
          <cell r="E40">
            <v>4860</v>
          </cell>
          <cell r="F40">
            <v>1.3608</v>
          </cell>
        </row>
        <row r="41">
          <cell r="A41">
            <v>15003</v>
          </cell>
          <cell r="B41" t="str">
            <v>Film 55g (404 x 290 mm)</v>
          </cell>
          <cell r="C41">
            <v>290</v>
          </cell>
          <cell r="D41">
            <v>1.6E-2</v>
          </cell>
          <cell r="E41">
            <v>4860</v>
          </cell>
          <cell r="F41">
            <v>1.4094</v>
          </cell>
        </row>
        <row r="42">
          <cell r="A42">
            <v>16000</v>
          </cell>
          <cell r="B42" t="str">
            <v>Fuji</v>
          </cell>
        </row>
        <row r="43">
          <cell r="A43">
            <v>16001</v>
          </cell>
          <cell r="B43" t="str">
            <v>Film 18g (280 x 190 mm)</v>
          </cell>
          <cell r="C43">
            <v>190</v>
          </cell>
          <cell r="D43">
            <v>1.55E-2</v>
          </cell>
          <cell r="E43">
            <v>4043</v>
          </cell>
          <cell r="F43">
            <v>0.76816999999999991</v>
          </cell>
        </row>
        <row r="44">
          <cell r="A44">
            <v>16002</v>
          </cell>
          <cell r="B44" t="str">
            <v>Film 40g (320 x 255 mm)</v>
          </cell>
          <cell r="C44">
            <v>255</v>
          </cell>
          <cell r="D44">
            <v>1.55E-2</v>
          </cell>
          <cell r="E44">
            <v>4126</v>
          </cell>
          <cell r="F44">
            <v>1.05213</v>
          </cell>
        </row>
        <row r="45">
          <cell r="A45">
            <v>16003</v>
          </cell>
          <cell r="B45" t="str">
            <v>Film 40g (320 x 235 mm)</v>
          </cell>
          <cell r="C45">
            <v>235</v>
          </cell>
          <cell r="D45">
            <v>1.6E-2</v>
          </cell>
          <cell r="E45">
            <v>3750</v>
          </cell>
          <cell r="F45">
            <v>0.88124999999999998</v>
          </cell>
        </row>
        <row r="46">
          <cell r="A46">
            <v>15400</v>
          </cell>
          <cell r="B46" t="str">
            <v>Soccer Ball</v>
          </cell>
        </row>
        <row r="47">
          <cell r="A47">
            <v>15401</v>
          </cell>
          <cell r="B47" t="str">
            <v>Film 24g (280 x 175 mm)</v>
          </cell>
          <cell r="C47">
            <v>175</v>
          </cell>
          <cell r="D47">
            <v>1.7999999999999999E-2</v>
          </cell>
          <cell r="E47">
            <v>3582</v>
          </cell>
          <cell r="F47">
            <v>0.62685000000000002</v>
          </cell>
        </row>
        <row r="48">
          <cell r="A48">
            <v>15402</v>
          </cell>
          <cell r="B48" t="str">
            <v>Film 45g (320 x 225 mm)</v>
          </cell>
          <cell r="C48">
            <v>225</v>
          </cell>
          <cell r="D48">
            <v>1.7999999999999999E-2</v>
          </cell>
          <cell r="E48">
            <v>4085</v>
          </cell>
          <cell r="F48">
            <v>0.91912499999999997</v>
          </cell>
        </row>
        <row r="49">
          <cell r="A49">
            <v>15500</v>
          </cell>
          <cell r="B49" t="str">
            <v>Cartoon Shape</v>
          </cell>
        </row>
        <row r="50">
          <cell r="A50">
            <v>15501</v>
          </cell>
          <cell r="B50" t="str">
            <v>Film (280 x 155 mm)</v>
          </cell>
          <cell r="C50">
            <v>155</v>
          </cell>
          <cell r="D50">
            <v>1.7999999999999999E-2</v>
          </cell>
          <cell r="E50">
            <v>3788</v>
          </cell>
          <cell r="F50">
            <v>0.58714</v>
          </cell>
        </row>
        <row r="51">
          <cell r="A51">
            <v>15502</v>
          </cell>
          <cell r="B51" t="str">
            <v>Film (320 x 185 mm)</v>
          </cell>
          <cell r="C51">
            <v>185</v>
          </cell>
          <cell r="D51">
            <v>1.7999999999999999E-2</v>
          </cell>
          <cell r="E51">
            <v>4044</v>
          </cell>
          <cell r="F51">
            <v>0.74814000000000003</v>
          </cell>
        </row>
        <row r="52">
          <cell r="A52">
            <v>15503</v>
          </cell>
          <cell r="B52" t="str">
            <v>Film (280 x 190 mm)</v>
          </cell>
          <cell r="C52">
            <v>190</v>
          </cell>
          <cell r="D52">
            <v>2.1999999999999999E-2</v>
          </cell>
          <cell r="E52">
            <v>3788</v>
          </cell>
          <cell r="F52">
            <v>0.71972000000000003</v>
          </cell>
        </row>
        <row r="53">
          <cell r="A53">
            <v>15504</v>
          </cell>
          <cell r="B53" t="str">
            <v>Film (320 x 255 mm)</v>
          </cell>
          <cell r="C53">
            <v>255</v>
          </cell>
          <cell r="D53">
            <v>2.1999999999999999E-2</v>
          </cell>
          <cell r="E53">
            <v>4044</v>
          </cell>
          <cell r="F53">
            <v>1.03122</v>
          </cell>
        </row>
        <row r="54">
          <cell r="A54">
            <v>20000</v>
          </cell>
          <cell r="B54" t="str">
            <v>Strip</v>
          </cell>
        </row>
        <row r="55">
          <cell r="A55">
            <v>20001</v>
          </cell>
          <cell r="B55" t="str">
            <v>Strip 180 mm</v>
          </cell>
          <cell r="C55">
            <v>180</v>
          </cell>
          <cell r="D55">
            <v>0.03</v>
          </cell>
          <cell r="E55">
            <v>315</v>
          </cell>
          <cell r="F55">
            <v>5.67E-2</v>
          </cell>
        </row>
        <row r="56">
          <cell r="A56">
            <v>20002</v>
          </cell>
          <cell r="B56" t="str">
            <v>Strip 220 mm</v>
          </cell>
          <cell r="C56">
            <v>220</v>
          </cell>
          <cell r="D56">
            <v>0.03</v>
          </cell>
          <cell r="E56">
            <v>315</v>
          </cell>
          <cell r="F56">
            <v>6.93E-2</v>
          </cell>
        </row>
        <row r="57">
          <cell r="A57">
            <v>20003</v>
          </cell>
          <cell r="B57" t="str">
            <v>Strip 260 mm</v>
          </cell>
          <cell r="C57">
            <v>260</v>
          </cell>
          <cell r="D57">
            <v>0.03</v>
          </cell>
          <cell r="E57">
            <v>315</v>
          </cell>
          <cell r="F57">
            <v>8.1900000000000001E-2</v>
          </cell>
        </row>
        <row r="58">
          <cell r="A58">
            <v>20004</v>
          </cell>
          <cell r="B58" t="str">
            <v>Strip 235 mm</v>
          </cell>
          <cell r="C58">
            <v>235</v>
          </cell>
          <cell r="D58">
            <v>0.03</v>
          </cell>
          <cell r="E58">
            <v>315</v>
          </cell>
          <cell r="F58">
            <v>7.4025000000000007E-2</v>
          </cell>
        </row>
        <row r="59">
          <cell r="A59">
            <v>20005</v>
          </cell>
          <cell r="B59" t="str">
            <v>Strip 205 mm</v>
          </cell>
          <cell r="C59">
            <v>205</v>
          </cell>
          <cell r="D59">
            <v>0.03</v>
          </cell>
          <cell r="E59">
            <v>315</v>
          </cell>
          <cell r="F59">
            <v>6.4575000000000007E-2</v>
          </cell>
        </row>
        <row r="60">
          <cell r="A60">
            <v>20006</v>
          </cell>
          <cell r="B60" t="str">
            <v>Strip 255 mm</v>
          </cell>
          <cell r="C60">
            <v>255</v>
          </cell>
          <cell r="D60">
            <v>0.03</v>
          </cell>
          <cell r="E60">
            <v>315</v>
          </cell>
          <cell r="F60">
            <v>8.0325000000000008E-2</v>
          </cell>
        </row>
        <row r="61">
          <cell r="A61">
            <v>20007</v>
          </cell>
          <cell r="B61" t="str">
            <v>Strip 175 mm</v>
          </cell>
          <cell r="C61">
            <v>175</v>
          </cell>
          <cell r="D61">
            <v>0.03</v>
          </cell>
          <cell r="E61">
            <v>315</v>
          </cell>
          <cell r="F61">
            <v>5.5125E-2</v>
          </cell>
        </row>
        <row r="62">
          <cell r="A62">
            <v>20008</v>
          </cell>
          <cell r="B62" t="str">
            <v>Strip 225 mm</v>
          </cell>
          <cell r="C62">
            <v>225</v>
          </cell>
          <cell r="D62">
            <v>0.03</v>
          </cell>
          <cell r="E62">
            <v>315</v>
          </cell>
          <cell r="F62">
            <v>7.0875000000000007E-2</v>
          </cell>
        </row>
        <row r="63">
          <cell r="A63">
            <v>20009</v>
          </cell>
          <cell r="B63" t="str">
            <v>Strip 290 mm</v>
          </cell>
          <cell r="C63">
            <v>290</v>
          </cell>
          <cell r="D63">
            <v>0.03</v>
          </cell>
          <cell r="E63">
            <v>315</v>
          </cell>
          <cell r="F63">
            <v>9.1350000000000001E-2</v>
          </cell>
        </row>
        <row r="64">
          <cell r="A64">
            <v>20010</v>
          </cell>
          <cell r="B64" t="str">
            <v>Strip 300 mm</v>
          </cell>
          <cell r="C64">
            <v>300</v>
          </cell>
          <cell r="D64">
            <v>0.03</v>
          </cell>
          <cell r="E64">
            <v>315</v>
          </cell>
          <cell r="F64">
            <v>9.4500000000000001E-2</v>
          </cell>
        </row>
        <row r="65">
          <cell r="A65">
            <v>20011</v>
          </cell>
          <cell r="B65" t="str">
            <v>Strip 155 mm</v>
          </cell>
          <cell r="C65">
            <v>155</v>
          </cell>
          <cell r="D65">
            <v>0.03</v>
          </cell>
          <cell r="E65">
            <v>315</v>
          </cell>
          <cell r="F65">
            <v>4.8825E-2</v>
          </cell>
        </row>
        <row r="66">
          <cell r="A66">
            <v>20012</v>
          </cell>
          <cell r="B66" t="str">
            <v>Strip 280 mm</v>
          </cell>
          <cell r="C66">
            <v>280</v>
          </cell>
          <cell r="D66">
            <v>0.03</v>
          </cell>
          <cell r="E66">
            <v>315</v>
          </cell>
          <cell r="F66">
            <v>8.8200000000000001E-2</v>
          </cell>
        </row>
        <row r="67">
          <cell r="A67">
            <v>20013</v>
          </cell>
          <cell r="B67" t="str">
            <v>Strip 185 mm</v>
          </cell>
          <cell r="C67">
            <v>185</v>
          </cell>
          <cell r="D67">
            <v>0.03</v>
          </cell>
          <cell r="E67">
            <v>315</v>
          </cell>
          <cell r="F67">
            <v>5.8275E-2</v>
          </cell>
        </row>
        <row r="68">
          <cell r="A68">
            <v>20014</v>
          </cell>
          <cell r="B68" t="str">
            <v>Strip 190 mm</v>
          </cell>
          <cell r="C68">
            <v>190</v>
          </cell>
          <cell r="D68">
            <v>0.03</v>
          </cell>
          <cell r="E68">
            <v>315</v>
          </cell>
          <cell r="F68">
            <v>5.985E-2</v>
          </cell>
        </row>
        <row r="69">
          <cell r="A69">
            <v>20015</v>
          </cell>
          <cell r="B69" t="str">
            <v>Strip 215 mm</v>
          </cell>
          <cell r="C69">
            <v>215</v>
          </cell>
          <cell r="D69">
            <v>0.03</v>
          </cell>
          <cell r="E69">
            <v>315</v>
          </cell>
          <cell r="F69">
            <v>6.7725000000000007E-2</v>
          </cell>
        </row>
        <row r="70">
          <cell r="A70">
            <v>30000</v>
          </cell>
          <cell r="B70" t="str">
            <v>PP Bags</v>
          </cell>
        </row>
        <row r="71">
          <cell r="A71">
            <v>30001</v>
          </cell>
          <cell r="B71" t="str">
            <v>PP Bag Small</v>
          </cell>
          <cell r="C71">
            <v>67</v>
          </cell>
          <cell r="D71">
            <v>7.4999999999999997E-3</v>
          </cell>
          <cell r="E71">
            <v>38</v>
          </cell>
          <cell r="F71">
            <v>0.56716417910447758</v>
          </cell>
        </row>
        <row r="72">
          <cell r="A72">
            <v>30002</v>
          </cell>
          <cell r="B72" t="str">
            <v>PP Bag Medium</v>
          </cell>
          <cell r="C72">
            <v>75</v>
          </cell>
          <cell r="D72">
            <v>7.4999999999999997E-3</v>
          </cell>
          <cell r="E72">
            <v>38</v>
          </cell>
          <cell r="F72">
            <v>0.50666666666666671</v>
          </cell>
        </row>
        <row r="73">
          <cell r="A73">
            <v>30003</v>
          </cell>
          <cell r="B73" t="str">
            <v>PP Bag Medium Sedweed</v>
          </cell>
          <cell r="C73">
            <v>67</v>
          </cell>
          <cell r="D73">
            <v>7.4999999999999997E-3</v>
          </cell>
          <cell r="E73">
            <v>38</v>
          </cell>
          <cell r="F73">
            <v>0.56716417910447758</v>
          </cell>
        </row>
        <row r="74">
          <cell r="A74">
            <v>30004</v>
          </cell>
          <cell r="B74" t="str">
            <v>PP Bag Small (17 x 17)</v>
          </cell>
          <cell r="C74">
            <v>70</v>
          </cell>
          <cell r="D74">
            <v>7.4999999999999997E-3</v>
          </cell>
          <cell r="E74">
            <v>38</v>
          </cell>
          <cell r="F74">
            <v>0.54285714285714282</v>
          </cell>
        </row>
        <row r="75">
          <cell r="A75">
            <v>30005</v>
          </cell>
          <cell r="B75" t="str">
            <v>PP Bag Medium (14.5 x 16)</v>
          </cell>
          <cell r="C75">
            <v>90</v>
          </cell>
          <cell r="D75">
            <v>7.4999999999999997E-3</v>
          </cell>
          <cell r="E75">
            <v>38</v>
          </cell>
          <cell r="F75">
            <v>0.42222222222222222</v>
          </cell>
        </row>
        <row r="76">
          <cell r="A76">
            <v>30006</v>
          </cell>
          <cell r="B76" t="str">
            <v>PP Bag Smile 30 g.</v>
          </cell>
          <cell r="C76">
            <v>110</v>
          </cell>
          <cell r="D76">
            <v>7.4999999999999997E-3</v>
          </cell>
          <cell r="E76">
            <v>45</v>
          </cell>
          <cell r="F76">
            <v>0.40909090909090912</v>
          </cell>
        </row>
        <row r="77">
          <cell r="A77">
            <v>30007</v>
          </cell>
          <cell r="B77" t="str">
            <v>PP Bag Smile 80 g.</v>
          </cell>
          <cell r="C77">
            <v>75</v>
          </cell>
          <cell r="D77">
            <v>7.4999999999999997E-3</v>
          </cell>
          <cell r="E77">
            <v>45</v>
          </cell>
          <cell r="F77">
            <v>0.6</v>
          </cell>
        </row>
        <row r="78">
          <cell r="A78">
            <v>40000</v>
          </cell>
          <cell r="B78" t="str">
            <v>OPP Tape</v>
          </cell>
        </row>
        <row r="79">
          <cell r="A79">
            <v>40001</v>
          </cell>
          <cell r="B79" t="str">
            <v>OPP Tape</v>
          </cell>
          <cell r="C79">
            <v>900</v>
          </cell>
          <cell r="D79">
            <v>7.4999999999999997E-3</v>
          </cell>
          <cell r="E79">
            <v>359.5</v>
          </cell>
          <cell r="F79">
            <v>0.39944444444444444</v>
          </cell>
        </row>
        <row r="80">
          <cell r="A80">
            <v>40002</v>
          </cell>
          <cell r="B80" t="str">
            <v>OPP Tape Smile</v>
          </cell>
          <cell r="C80">
            <v>900</v>
          </cell>
          <cell r="D80">
            <v>7.4999999999999997E-3</v>
          </cell>
          <cell r="E80">
            <v>359</v>
          </cell>
          <cell r="F80">
            <v>0.3988888888888889</v>
          </cell>
        </row>
        <row r="81">
          <cell r="A81">
            <v>50000</v>
          </cell>
          <cell r="B81" t="str">
            <v>Shipper</v>
          </cell>
        </row>
        <row r="82">
          <cell r="A82">
            <v>51000</v>
          </cell>
          <cell r="B82" t="str">
            <v>Shipper - Lay's</v>
          </cell>
        </row>
        <row r="83">
          <cell r="A83">
            <v>51001</v>
          </cell>
          <cell r="B83" t="str">
            <v>Shipper 18g (1 x 120)</v>
          </cell>
          <cell r="C83">
            <v>1</v>
          </cell>
          <cell r="D83">
            <v>3.0000000000000001E-3</v>
          </cell>
          <cell r="E83">
            <v>15.58</v>
          </cell>
          <cell r="F83">
            <v>15.58</v>
          </cell>
        </row>
        <row r="84">
          <cell r="A84">
            <v>51002</v>
          </cell>
          <cell r="B84" t="str">
            <v>Shipper 66g (1 x 48)</v>
          </cell>
          <cell r="C84">
            <v>1</v>
          </cell>
          <cell r="D84">
            <v>3.0000000000000001E-3</v>
          </cell>
          <cell r="E84">
            <v>13.82</v>
          </cell>
          <cell r="F84">
            <v>13.82</v>
          </cell>
        </row>
        <row r="85">
          <cell r="A85">
            <v>51003</v>
          </cell>
          <cell r="B85" t="str">
            <v>Shipper 100g (1 x 24)</v>
          </cell>
          <cell r="C85">
            <v>1</v>
          </cell>
          <cell r="D85">
            <v>3.0000000000000001E-3</v>
          </cell>
          <cell r="E85">
            <v>11.35</v>
          </cell>
          <cell r="F85">
            <v>11.35</v>
          </cell>
        </row>
        <row r="86">
          <cell r="A86">
            <v>51004</v>
          </cell>
          <cell r="B86" t="str">
            <v>Shipper 150g (1 x 18)</v>
          </cell>
          <cell r="C86">
            <v>1</v>
          </cell>
          <cell r="D86">
            <v>3.0000000000000001E-3</v>
          </cell>
          <cell r="E86">
            <v>12.52</v>
          </cell>
          <cell r="F86">
            <v>12.52</v>
          </cell>
        </row>
        <row r="87">
          <cell r="A87">
            <v>51005</v>
          </cell>
          <cell r="B87" t="str">
            <v>Shipper 21g (1 x 120)</v>
          </cell>
          <cell r="C87">
            <v>1</v>
          </cell>
          <cell r="D87">
            <v>3.0000000000000001E-3</v>
          </cell>
          <cell r="E87">
            <v>15.58</v>
          </cell>
          <cell r="F87">
            <v>15.58</v>
          </cell>
        </row>
        <row r="88">
          <cell r="A88">
            <v>51006</v>
          </cell>
          <cell r="B88" t="str">
            <v>Shipper 72g (1 x 48)</v>
          </cell>
          <cell r="C88">
            <v>1</v>
          </cell>
          <cell r="D88">
            <v>3.0000000000000001E-3</v>
          </cell>
          <cell r="E88">
            <v>16.25</v>
          </cell>
          <cell r="F88">
            <v>16.25</v>
          </cell>
        </row>
        <row r="89">
          <cell r="A89">
            <v>51008</v>
          </cell>
          <cell r="B89" t="str">
            <v>Shipper 30g (1 x 48) - Smile 330*480*300</v>
          </cell>
          <cell r="C89">
            <v>1</v>
          </cell>
          <cell r="D89">
            <v>3.0000000000000001E-3</v>
          </cell>
          <cell r="E89">
            <v>9.65</v>
          </cell>
          <cell r="F89">
            <v>9.65</v>
          </cell>
        </row>
        <row r="90">
          <cell r="A90">
            <v>51009</v>
          </cell>
          <cell r="B90" t="str">
            <v>Shipper 80g (1 x 24) - Smile 330*480*375</v>
          </cell>
          <cell r="C90">
            <v>1</v>
          </cell>
          <cell r="D90">
            <v>3.0000000000000001E-3</v>
          </cell>
          <cell r="E90">
            <v>10.8</v>
          </cell>
          <cell r="F90">
            <v>10.8</v>
          </cell>
        </row>
        <row r="91">
          <cell r="A91">
            <v>51010</v>
          </cell>
          <cell r="B91" t="str">
            <v>Shipper 24g (1 x 120)</v>
          </cell>
          <cell r="C91">
            <v>1</v>
          </cell>
          <cell r="D91">
            <v>3.0000000000000001E-3</v>
          </cell>
          <cell r="E91">
            <v>15.58</v>
          </cell>
          <cell r="F91">
            <v>15.58</v>
          </cell>
        </row>
        <row r="92">
          <cell r="A92">
            <v>51011</v>
          </cell>
          <cell r="B92" t="str">
            <v>Shipper 80g (1 x 48)</v>
          </cell>
          <cell r="C92">
            <v>1</v>
          </cell>
          <cell r="D92">
            <v>3.0000000000000001E-3</v>
          </cell>
          <cell r="E92">
            <v>18.21</v>
          </cell>
          <cell r="F92">
            <v>18.21</v>
          </cell>
        </row>
        <row r="93">
          <cell r="A93">
            <v>51012</v>
          </cell>
          <cell r="B93" t="str">
            <v>Shipper 120g (1 x 24)</v>
          </cell>
          <cell r="C93">
            <v>1</v>
          </cell>
          <cell r="D93">
            <v>3.0000000000000001E-3</v>
          </cell>
          <cell r="E93">
            <v>12.58</v>
          </cell>
          <cell r="F93">
            <v>12.58</v>
          </cell>
        </row>
        <row r="94">
          <cell r="A94">
            <v>52000</v>
          </cell>
          <cell r="B94" t="str">
            <v>Shipper - Cheetos</v>
          </cell>
        </row>
        <row r="95">
          <cell r="A95">
            <v>52001</v>
          </cell>
          <cell r="B95" t="str">
            <v>Shipper 18g (1 x 96)</v>
          </cell>
          <cell r="C95">
            <v>1</v>
          </cell>
          <cell r="D95">
            <v>3.0000000000000001E-3</v>
          </cell>
          <cell r="E95">
            <v>11.26</v>
          </cell>
          <cell r="F95">
            <v>11.26</v>
          </cell>
        </row>
        <row r="96">
          <cell r="A96">
            <v>52004</v>
          </cell>
          <cell r="B96" t="str">
            <v>Shipper 40g (1 x 48)</v>
          </cell>
          <cell r="C96">
            <v>1</v>
          </cell>
          <cell r="D96">
            <v>3.0000000000000001E-3</v>
          </cell>
          <cell r="E96">
            <v>9.9</v>
          </cell>
          <cell r="F96">
            <v>9.9</v>
          </cell>
        </row>
        <row r="97">
          <cell r="A97">
            <v>52005</v>
          </cell>
          <cell r="B97" t="str">
            <v>Shipper 15g (1 x 96)</v>
          </cell>
          <cell r="C97">
            <v>1</v>
          </cell>
          <cell r="D97">
            <v>3.0000000000000001E-3</v>
          </cell>
          <cell r="E97">
            <v>11.85</v>
          </cell>
          <cell r="F97">
            <v>11.85</v>
          </cell>
        </row>
        <row r="98">
          <cell r="A98">
            <v>52006</v>
          </cell>
          <cell r="B98" t="str">
            <v>Shipper 22g (1 x 96)</v>
          </cell>
          <cell r="C98">
            <v>1</v>
          </cell>
          <cell r="D98">
            <v>3.0000000000000001E-3</v>
          </cell>
          <cell r="E98">
            <v>11.85</v>
          </cell>
          <cell r="F98">
            <v>11.85</v>
          </cell>
        </row>
        <row r="99">
          <cell r="A99">
            <v>52007</v>
          </cell>
          <cell r="B99" t="str">
            <v>Shipper 35g (1 x 48)</v>
          </cell>
          <cell r="C99">
            <v>1</v>
          </cell>
          <cell r="D99">
            <v>3.0000000000000001E-3</v>
          </cell>
          <cell r="E99">
            <v>11.9</v>
          </cell>
          <cell r="F99">
            <v>11.9</v>
          </cell>
        </row>
        <row r="100">
          <cell r="A100">
            <v>52008</v>
          </cell>
          <cell r="B100" t="str">
            <v>Shipper 45g (1 x 48)</v>
          </cell>
          <cell r="C100">
            <v>1</v>
          </cell>
          <cell r="D100">
            <v>3.0000000000000001E-3</v>
          </cell>
          <cell r="E100">
            <v>11.9</v>
          </cell>
          <cell r="F100">
            <v>11.9</v>
          </cell>
        </row>
        <row r="101">
          <cell r="A101">
            <v>52009</v>
          </cell>
          <cell r="B101" t="str">
            <v>Shipper 18g (1 x 36)</v>
          </cell>
          <cell r="C101">
            <v>1</v>
          </cell>
          <cell r="D101">
            <v>3.0000000000000001E-3</v>
          </cell>
          <cell r="E101">
            <v>5.66</v>
          </cell>
          <cell r="F101">
            <v>5.66</v>
          </cell>
        </row>
      </sheetData>
      <sheetData sheetId="4" refreshError="1">
        <row r="2">
          <cell r="A2" t="str">
            <v>Code</v>
          </cell>
          <cell r="B2" t="str">
            <v>Description</v>
          </cell>
          <cell r="C2" t="str">
            <v>Man Hour</v>
          </cell>
          <cell r="D2" t="str">
            <v>Waste %</v>
          </cell>
          <cell r="E2" t="str">
            <v>Bht./Hr.</v>
          </cell>
        </row>
        <row r="4">
          <cell r="A4">
            <v>10000</v>
          </cell>
          <cell r="B4" t="str">
            <v>Lay's Salt</v>
          </cell>
          <cell r="C4">
            <v>5.3571428571428572E-3</v>
          </cell>
          <cell r="D4">
            <v>2.8</v>
          </cell>
          <cell r="E4">
            <v>17.5</v>
          </cell>
        </row>
        <row r="5">
          <cell r="A5">
            <v>11000</v>
          </cell>
          <cell r="B5" t="str">
            <v>Lay's Others</v>
          </cell>
          <cell r="C5">
            <v>5.3571428571428572E-3</v>
          </cell>
          <cell r="D5">
            <v>2.8</v>
          </cell>
          <cell r="E5">
            <v>17.5</v>
          </cell>
        </row>
        <row r="6">
          <cell r="A6">
            <v>12001</v>
          </cell>
          <cell r="B6" t="str">
            <v>Smile PP</v>
          </cell>
          <cell r="C6">
            <v>5.3099999999999996E-3</v>
          </cell>
          <cell r="D6">
            <v>2.8</v>
          </cell>
          <cell r="E6">
            <v>17.5</v>
          </cell>
        </row>
        <row r="7">
          <cell r="A7">
            <v>12002</v>
          </cell>
          <cell r="B7" t="str">
            <v>Smile MK</v>
          </cell>
          <cell r="C7">
            <v>5.0899999999999999E-3</v>
          </cell>
          <cell r="D7">
            <v>2.8</v>
          </cell>
          <cell r="E7">
            <v>17.5</v>
          </cell>
        </row>
        <row r="8">
          <cell r="A8">
            <v>12003</v>
          </cell>
          <cell r="B8" t="str">
            <v>Smile TY</v>
          </cell>
          <cell r="C8">
            <v>5.1000000000000004E-3</v>
          </cell>
          <cell r="D8">
            <v>2.8</v>
          </cell>
          <cell r="E8">
            <v>17.5</v>
          </cell>
        </row>
        <row r="9">
          <cell r="A9">
            <v>21000</v>
          </cell>
          <cell r="B9" t="str">
            <v>Cheetos - FCP</v>
          </cell>
          <cell r="C9">
            <v>3.5300925925925929E-3</v>
          </cell>
          <cell r="D9">
            <v>2.8</v>
          </cell>
          <cell r="E9">
            <v>17.5</v>
          </cell>
        </row>
        <row r="10">
          <cell r="A10">
            <v>22000</v>
          </cell>
          <cell r="B10" t="str">
            <v>Cheetos - BCP</v>
          </cell>
          <cell r="C10">
            <v>5.2556818181818182E-3</v>
          </cell>
          <cell r="D10">
            <v>2.8</v>
          </cell>
          <cell r="E10">
            <v>17.5</v>
          </cell>
        </row>
        <row r="11">
          <cell r="A11">
            <v>30000</v>
          </cell>
          <cell r="B11" t="str">
            <v>Twisties</v>
          </cell>
          <cell r="C11">
            <v>5.6249999999999998E-3</v>
          </cell>
          <cell r="D11">
            <v>2.8</v>
          </cell>
          <cell r="E11">
            <v>17.5</v>
          </cell>
        </row>
        <row r="12">
          <cell r="A12">
            <v>41000</v>
          </cell>
          <cell r="B12" t="str">
            <v>3D's - Corn</v>
          </cell>
          <cell r="C12">
            <v>3.317901234567901E-3</v>
          </cell>
          <cell r="D12">
            <v>2.8</v>
          </cell>
          <cell r="E12">
            <v>17.5</v>
          </cell>
        </row>
      </sheetData>
      <sheetData sheetId="5" refreshError="1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</row>
        <row r="2">
          <cell r="A2" t="str">
            <v>Code</v>
          </cell>
          <cell r="B2" t="str">
            <v>Description</v>
          </cell>
          <cell r="C2" t="str">
            <v>Man Hour/Per kg</v>
          </cell>
          <cell r="D2" t="str">
            <v>Waste %</v>
          </cell>
          <cell r="E2" t="str">
            <v>Bht./Hr.</v>
          </cell>
        </row>
        <row r="3">
          <cell r="A3">
            <v>10000</v>
          </cell>
          <cell r="B3" t="str">
            <v>Lay's</v>
          </cell>
        </row>
        <row r="4">
          <cell r="A4">
            <v>10001</v>
          </cell>
          <cell r="B4" t="str">
            <v>Lay's 18g (1 x 120)</v>
          </cell>
          <cell r="C4">
            <v>4.3935185185185181E-2</v>
          </cell>
          <cell r="D4">
            <v>2.8</v>
          </cell>
          <cell r="E4">
            <v>17.5</v>
          </cell>
        </row>
        <row r="5">
          <cell r="A5">
            <v>10002</v>
          </cell>
          <cell r="B5" t="str">
            <v>Lay's 66g (1 x 48)</v>
          </cell>
          <cell r="C5">
            <v>1.5372474747474748E-2</v>
          </cell>
          <cell r="D5">
            <v>2.8</v>
          </cell>
          <cell r="E5">
            <v>17.5</v>
          </cell>
        </row>
        <row r="6">
          <cell r="A6">
            <v>10003</v>
          </cell>
          <cell r="B6" t="str">
            <v>Lay's 100g (1 x 24)</v>
          </cell>
          <cell r="C6">
            <v>8.0833333333333347E-3</v>
          </cell>
          <cell r="D6">
            <v>2.8</v>
          </cell>
          <cell r="E6">
            <v>17.5</v>
          </cell>
        </row>
        <row r="7">
          <cell r="A7">
            <v>10004</v>
          </cell>
          <cell r="B7" t="str">
            <v>Lay's 150g (1 x 18)</v>
          </cell>
          <cell r="C7">
            <v>7.1851851851851851E-3</v>
          </cell>
          <cell r="D7">
            <v>2.8</v>
          </cell>
          <cell r="E7">
            <v>17.5</v>
          </cell>
        </row>
        <row r="8">
          <cell r="A8">
            <v>10005</v>
          </cell>
          <cell r="B8" t="str">
            <v>Lay's 21g (1 x 120)</v>
          </cell>
          <cell r="C8">
            <v>3.7658730158730155E-2</v>
          </cell>
          <cell r="D8">
            <v>2.8</v>
          </cell>
          <cell r="E8">
            <v>17.5</v>
          </cell>
        </row>
        <row r="9">
          <cell r="A9">
            <v>10006</v>
          </cell>
          <cell r="B9" t="str">
            <v>Lay's 72g (1 x 48)</v>
          </cell>
          <cell r="C9">
            <v>1.4091435185185186E-2</v>
          </cell>
          <cell r="D9">
            <v>2.8</v>
          </cell>
          <cell r="E9">
            <v>17.5</v>
          </cell>
        </row>
        <row r="10">
          <cell r="A10">
            <v>10008</v>
          </cell>
          <cell r="B10" t="str">
            <v>Lay's 30g (1 x 48)-Smile</v>
          </cell>
          <cell r="C10">
            <v>2.2281639928698752E-2</v>
          </cell>
          <cell r="D10">
            <v>2.8</v>
          </cell>
          <cell r="E10">
            <v>17.5</v>
          </cell>
        </row>
        <row r="11">
          <cell r="A11">
            <v>10009</v>
          </cell>
          <cell r="B11" t="str">
            <v>Lay's 80g (1 x 24)-Smile</v>
          </cell>
          <cell r="C11">
            <v>1.0008006405124099E-2</v>
          </cell>
          <cell r="D11">
            <v>2.8</v>
          </cell>
          <cell r="E11">
            <v>17.5</v>
          </cell>
        </row>
        <row r="12">
          <cell r="A12">
            <v>10010</v>
          </cell>
          <cell r="B12" t="str">
            <v>Lay's 24g (1 x 120)</v>
          </cell>
          <cell r="C12">
            <v>3.2951388888888891E-2</v>
          </cell>
          <cell r="D12">
            <v>2.8</v>
          </cell>
          <cell r="E12">
            <v>17.5</v>
          </cell>
        </row>
        <row r="13">
          <cell r="A13">
            <v>10011</v>
          </cell>
          <cell r="B13" t="str">
            <v>Lay's 80g (1 x 48)</v>
          </cell>
          <cell r="C13">
            <v>1.2682291666666666E-2</v>
          </cell>
          <cell r="D13">
            <v>2.8</v>
          </cell>
          <cell r="E13">
            <v>17.5</v>
          </cell>
        </row>
        <row r="14">
          <cell r="A14">
            <v>10012</v>
          </cell>
          <cell r="B14" t="str">
            <v>Lay's 120g (1 x 24)</v>
          </cell>
          <cell r="C14">
            <v>6.736111111111112E-3</v>
          </cell>
          <cell r="D14">
            <v>2.8</v>
          </cell>
          <cell r="E14">
            <v>17.5</v>
          </cell>
        </row>
        <row r="15">
          <cell r="A15">
            <v>20000</v>
          </cell>
          <cell r="B15" t="str">
            <v>Cheetos</v>
          </cell>
        </row>
        <row r="16">
          <cell r="A16">
            <v>21001</v>
          </cell>
          <cell r="B16" t="str">
            <v>FCP 18g (1 x 72)</v>
          </cell>
          <cell r="C16">
            <v>1.8209876543209876E-2</v>
          </cell>
          <cell r="D16">
            <v>2.8</v>
          </cell>
          <cell r="E16">
            <v>17.5</v>
          </cell>
        </row>
        <row r="17">
          <cell r="A17">
            <v>21002</v>
          </cell>
          <cell r="B17" t="str">
            <v>FCP 20g (1 x 72)</v>
          </cell>
          <cell r="C17">
            <v>1.638888888888889E-2</v>
          </cell>
          <cell r="D17">
            <v>2.8</v>
          </cell>
          <cell r="E17">
            <v>17.5</v>
          </cell>
        </row>
        <row r="18">
          <cell r="A18">
            <v>21003</v>
          </cell>
          <cell r="B18" t="str">
            <v>FCP 45g (1 x 48)</v>
          </cell>
          <cell r="C18">
            <v>1.5879629629629629E-2</v>
          </cell>
          <cell r="D18">
            <v>2.8</v>
          </cell>
          <cell r="E18">
            <v>17.5</v>
          </cell>
        </row>
        <row r="19">
          <cell r="A19">
            <v>21004</v>
          </cell>
          <cell r="B19" t="str">
            <v>FCP 40g (1 x 48)</v>
          </cell>
          <cell r="C19">
            <v>1.7864583333333333E-2</v>
          </cell>
          <cell r="D19">
            <v>2.8</v>
          </cell>
          <cell r="E19">
            <v>17.5</v>
          </cell>
        </row>
        <row r="20">
          <cell r="A20">
            <v>21005</v>
          </cell>
          <cell r="B20" t="str">
            <v>FCP 18g (1 x 36) 7-11</v>
          </cell>
          <cell r="C20">
            <v>3.6419753086419752E-2</v>
          </cell>
          <cell r="D20">
            <v>2.8</v>
          </cell>
          <cell r="E20">
            <v>17.5</v>
          </cell>
        </row>
        <row r="21">
          <cell r="A21">
            <v>22001</v>
          </cell>
          <cell r="B21" t="str">
            <v>BCP 15g (1 x 96)</v>
          </cell>
          <cell r="C21">
            <v>4.3680555555555556E-2</v>
          </cell>
          <cell r="D21">
            <v>2.8</v>
          </cell>
          <cell r="E21">
            <v>17.5</v>
          </cell>
        </row>
        <row r="22">
          <cell r="A22">
            <v>22002</v>
          </cell>
          <cell r="B22" t="str">
            <v>BCP 22g (1 x 96)</v>
          </cell>
          <cell r="C22">
            <v>2.9782196969696965E-2</v>
          </cell>
          <cell r="D22">
            <v>2.8</v>
          </cell>
          <cell r="E22">
            <v>17.5</v>
          </cell>
        </row>
        <row r="23">
          <cell r="A23">
            <v>22003</v>
          </cell>
          <cell r="B23" t="str">
            <v>BCP 35g (1 x 48)</v>
          </cell>
          <cell r="C23">
            <v>2.0416666666666666E-2</v>
          </cell>
          <cell r="D23">
            <v>2.8</v>
          </cell>
          <cell r="E23">
            <v>17.5</v>
          </cell>
        </row>
        <row r="24">
          <cell r="A24">
            <v>22004</v>
          </cell>
          <cell r="B24" t="str">
            <v>BCP 45g (1 x 48)</v>
          </cell>
          <cell r="C24">
            <v>1.5879629629629629E-2</v>
          </cell>
          <cell r="D24">
            <v>2.8</v>
          </cell>
          <cell r="E24">
            <v>17.5</v>
          </cell>
        </row>
        <row r="25">
          <cell r="A25">
            <v>22005</v>
          </cell>
          <cell r="B25" t="str">
            <v>BCP 15g (1 x 36) 7-11</v>
          </cell>
          <cell r="C25">
            <v>0.11648148148148146</v>
          </cell>
          <cell r="D25">
            <v>2.8</v>
          </cell>
          <cell r="E25">
            <v>17.5</v>
          </cell>
        </row>
        <row r="26">
          <cell r="A26">
            <v>30000</v>
          </cell>
          <cell r="B26" t="str">
            <v>Twisties</v>
          </cell>
        </row>
        <row r="27">
          <cell r="A27">
            <v>30001</v>
          </cell>
          <cell r="B27" t="str">
            <v>Twisties 20g (1 x 96)</v>
          </cell>
          <cell r="C27">
            <v>3.2760416666666667E-2</v>
          </cell>
          <cell r="D27">
            <v>2.8</v>
          </cell>
          <cell r="E27">
            <v>17.5</v>
          </cell>
        </row>
        <row r="28">
          <cell r="A28">
            <v>30002</v>
          </cell>
          <cell r="B28" t="str">
            <v>Twisties 40g (1 x 48)</v>
          </cell>
          <cell r="C28">
            <v>1.7864583333333333E-2</v>
          </cell>
          <cell r="D28">
            <v>2.8</v>
          </cell>
          <cell r="E28">
            <v>17.5</v>
          </cell>
        </row>
        <row r="29">
          <cell r="A29">
            <v>30003</v>
          </cell>
          <cell r="B29" t="str">
            <v>Twisties 90g (1 x 24)</v>
          </cell>
          <cell r="C29">
            <v>6.9444444444444441E-3</v>
          </cell>
          <cell r="D29">
            <v>2.8</v>
          </cell>
          <cell r="E29">
            <v>17.5</v>
          </cell>
        </row>
        <row r="30">
          <cell r="A30">
            <v>40000</v>
          </cell>
          <cell r="B30" t="str">
            <v>3D's</v>
          </cell>
        </row>
        <row r="31">
          <cell r="A31">
            <v>41000</v>
          </cell>
          <cell r="B31" t="str">
            <v>3D's Corn</v>
          </cell>
        </row>
        <row r="32">
          <cell r="A32">
            <v>41001</v>
          </cell>
          <cell r="B32" t="str">
            <v>3D's 18g (1 x 72)</v>
          </cell>
          <cell r="C32">
            <v>4.8533950617283945E-2</v>
          </cell>
          <cell r="D32">
            <v>2.8</v>
          </cell>
          <cell r="E32">
            <v>17.5</v>
          </cell>
        </row>
        <row r="33">
          <cell r="A33">
            <v>41002</v>
          </cell>
          <cell r="B33" t="str">
            <v>3D's 36g (1 x 48)</v>
          </cell>
          <cell r="C33">
            <v>2.4074074074074074E-2</v>
          </cell>
          <cell r="D33">
            <v>2.8</v>
          </cell>
          <cell r="E33">
            <v>17.5</v>
          </cell>
        </row>
        <row r="34">
          <cell r="A34">
            <v>41003</v>
          </cell>
          <cell r="B34" t="str">
            <v>3D's 75g (1 x 24)</v>
          </cell>
          <cell r="C34">
            <v>1.4222222222222223E-2</v>
          </cell>
          <cell r="D34">
            <v>2.8</v>
          </cell>
          <cell r="E34">
            <v>17.5</v>
          </cell>
        </row>
        <row r="35">
          <cell r="A35">
            <v>41004</v>
          </cell>
          <cell r="B35" t="str">
            <v>3D's 20g (1 x 72)</v>
          </cell>
          <cell r="C35">
            <v>4.3680555555555556E-2</v>
          </cell>
          <cell r="D35">
            <v>2.8</v>
          </cell>
          <cell r="E35">
            <v>17.5</v>
          </cell>
        </row>
        <row r="36">
          <cell r="A36">
            <v>41005</v>
          </cell>
          <cell r="B36" t="str">
            <v>3D's 40g (1 x 48)</v>
          </cell>
          <cell r="C36">
            <v>2.1666666666666667E-2</v>
          </cell>
          <cell r="D36">
            <v>2.8</v>
          </cell>
          <cell r="E36">
            <v>17.5</v>
          </cell>
        </row>
        <row r="37">
          <cell r="A37">
            <v>42000</v>
          </cell>
          <cell r="B37" t="str">
            <v>3D's Perf.</v>
          </cell>
        </row>
        <row r="38">
          <cell r="A38">
            <v>42006</v>
          </cell>
          <cell r="B38" t="str">
            <v>3D's 17g (1 x 72)</v>
          </cell>
          <cell r="C38">
            <v>5.1388888888888887E-2</v>
          </cell>
          <cell r="D38">
            <v>2.8</v>
          </cell>
          <cell r="E38">
            <v>17.5</v>
          </cell>
        </row>
        <row r="39">
          <cell r="A39">
            <v>42007</v>
          </cell>
          <cell r="B39" t="str">
            <v>3D's 34g (1 x 48)</v>
          </cell>
          <cell r="C39">
            <v>2.5490196078431372E-2</v>
          </cell>
          <cell r="D39">
            <v>2.8</v>
          </cell>
          <cell r="E39">
            <v>17.5</v>
          </cell>
        </row>
        <row r="40">
          <cell r="A40">
            <v>42008</v>
          </cell>
          <cell r="B40" t="str">
            <v>3D's 75g (1 x 24)</v>
          </cell>
          <cell r="C40">
            <v>1.4222222222222223E-2</v>
          </cell>
          <cell r="D40">
            <v>2.8</v>
          </cell>
          <cell r="E40">
            <v>17.5</v>
          </cell>
        </row>
        <row r="41">
          <cell r="A41">
            <v>43000</v>
          </cell>
          <cell r="B41" t="str">
            <v>Tawan</v>
          </cell>
        </row>
        <row r="42">
          <cell r="A42">
            <v>43001</v>
          </cell>
          <cell r="B42" t="str">
            <v xml:space="preserve"> Tawan 25g (1 x 72)</v>
          </cell>
          <cell r="C42">
            <v>1.6645699444444446E-2</v>
          </cell>
          <cell r="D42">
            <v>2.8</v>
          </cell>
          <cell r="E42">
            <v>17.5</v>
          </cell>
        </row>
        <row r="43">
          <cell r="A43">
            <v>43002</v>
          </cell>
          <cell r="B43" t="str">
            <v xml:space="preserve"> Tawan 50g (1 x 48)</v>
          </cell>
          <cell r="C43">
            <v>1.6166666666666669E-2</v>
          </cell>
          <cell r="D43">
            <v>2.8</v>
          </cell>
          <cell r="E43">
            <v>17.5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切割 MTL"/>
      <sheetName val="切割 DI"/>
      <sheetName val="ESTI."/>
      <sheetName val="DI-ESTI"/>
      <sheetName val="__ MTL"/>
      <sheetName val="__ DI"/>
      <sheetName val="CAN DOI"/>
      <sheetName val="GIA TRI"/>
      <sheetName val="NO-DIEN"/>
      <sheetName val="NO-KHUONG"/>
      <sheetName val="NO-DUNG"/>
      <sheetName val="NO-DU"/>
      <sheetName val="TC NV"/>
      <sheetName val="NHAP"/>
      <sheetName val="khuong"/>
      <sheetName val="du"/>
      <sheetName val="dien"/>
      <sheetName val="dung"/>
      <sheetName val="NO-BANG"/>
      <sheetName val="ton kho"/>
      <sheetName val="bang"/>
      <sheetName val="00000000"/>
      <sheetName val="10000000"/>
      <sheetName val="XL4Poppy"/>
      <sheetName val="ESTI_"/>
      <sheetName val="DI_ESTI"/>
      <sheetName val="Daily"/>
      <sheetName val="Data-input"/>
      <sheetName val="Data"/>
      <sheetName val="TK12"/>
      <sheetName val="XXXXXXXX"/>
      <sheetName val="MAU_A"/>
      <sheetName val="MAU_B"/>
      <sheetName val="MAU_C"/>
      <sheetName val="MAU E -XCD"/>
      <sheetName val="MAU E -TDS1"/>
      <sheetName val="MAU E- NDH"/>
      <sheetName val="TH9"/>
      <sheetName val="TH12"/>
      <sheetName val="Sheet3"/>
      <sheetName val="cham cong XL (2)"/>
      <sheetName val="cham cong XL"/>
      <sheetName val="chamcong"/>
      <sheetName val="Luong XD"/>
      <sheetName val="L.KHOAN 2 "/>
      <sheetName val="L.KHOAN 2"/>
      <sheetName val="CONGTRINHNHD"/>
      <sheetName val="L. KHOAN"/>
      <sheetName val="Luong XL"/>
      <sheetName val="PHANBOXL"/>
      <sheetName val="PHAN BO"/>
      <sheetName val="Luong XD thang 3"/>
      <sheetName val="CONGTRINHNHD thang3"/>
      <sheetName val="luong QL"/>
      <sheetName val="CONGDOAN "/>
      <sheetName val="CTACPHI"/>
      <sheetName val="?? MTL"/>
      <sheetName val="?? DI"/>
      <sheetName val="415"/>
      <sheetName val="421"/>
      <sheetName val="511.BT"/>
      <sheetName val="631.BT"/>
      <sheetName val="642"/>
      <sheetName val="NKSC1"/>
      <sheetName val="CDKT"/>
      <sheetName val="BCDTCP"/>
      <sheetName val="20000000"/>
      <sheetName val="IBASE"/>
      <sheetName val="MTL$-INTER"/>
      <sheetName val="KEM NGHIEN GIA CONG"/>
      <sheetName val="CTP"/>
      <sheetName val="LUONG"/>
      <sheetName val="lphi"/>
      <sheetName val="PLTT"/>
      <sheetName val="KTPLVP"/>
      <sheetName val="KTPL2"/>
      <sheetName val="KHKPHT7-02"/>
      <sheetName val="KHKPHT9-02"/>
      <sheetName val="KHKPHT8-02"/>
      <sheetName val="KHKPHT10-02 "/>
      <sheetName val="lptinh"/>
      <sheetName val="UHNN"/>
      <sheetName val="BHYT02"/>
      <sheetName val="TLL"/>
      <sheetName val="TLL (2)"/>
      <sheetName val="TLLhuyen"/>
      <sheetName val="Dsach"/>
      <sheetName val="TCONG"/>
      <sheetName val="KHKPHT1-02"/>
      <sheetName val="ththdt"/>
      <sheetName val="CPTHU"/>
      <sheetName val="THKPCHD"/>
      <sheetName val="QD100"/>
      <sheetName val="KHKPHT-T6-02"/>
    </sheetNames>
    <sheetDataSet>
      <sheetData sheetId="0" refreshError="1"/>
      <sheetData sheetId="1" refreshError="1"/>
      <sheetData sheetId="2" refreshError="1">
        <row r="1">
          <cell r="A1" t="str">
            <v>STATISTICAL ESTIMATION OF FITTINGS AND VALVES FOR PIPING WORK</v>
          </cell>
        </row>
        <row r="2">
          <cell r="A2" t="str">
            <v xml:space="preserve">PROJECT NO : </v>
          </cell>
        </row>
        <row r="3">
          <cell r="A3" t="str">
            <v>Fc =</v>
          </cell>
          <cell r="B3">
            <v>1</v>
          </cell>
          <cell r="C3" t="str">
            <v>Fp =</v>
          </cell>
          <cell r="D3">
            <v>0.1</v>
          </cell>
        </row>
        <row r="4">
          <cell r="F4" t="str">
            <v>FITTING NO</v>
          </cell>
          <cell r="N4" t="str">
            <v>VALVE NO</v>
          </cell>
          <cell r="R4" t="str">
            <v>TOTAL</v>
          </cell>
          <cell r="S4" t="str">
            <v>TOTAL</v>
          </cell>
          <cell r="T4" t="str">
            <v>J/M</v>
          </cell>
          <cell r="U4" t="str">
            <v>J/M</v>
          </cell>
        </row>
        <row r="5">
          <cell r="A5" t="str">
            <v>NO</v>
          </cell>
          <cell r="B5" t="str">
            <v>SIZE</v>
          </cell>
          <cell r="C5" t="str">
            <v>SCH</v>
          </cell>
          <cell r="D5" t="str">
            <v>LG (M)</v>
          </cell>
          <cell r="E5" t="str">
            <v>IN-M</v>
          </cell>
          <cell r="F5" t="str">
            <v>90 ELL</v>
          </cell>
          <cell r="G5" t="str">
            <v>45 ELL</v>
          </cell>
          <cell r="H5" t="str">
            <v>TEE</v>
          </cell>
          <cell r="I5" t="str">
            <v>RED</v>
          </cell>
          <cell r="J5" t="str">
            <v>FLG</v>
          </cell>
          <cell r="K5" t="str">
            <v>CPLG</v>
          </cell>
          <cell r="L5" t="str">
            <v>CAP</v>
          </cell>
          <cell r="M5" t="str">
            <v>TOTAL</v>
          </cell>
          <cell r="N5" t="str">
            <v>BLOCK</v>
          </cell>
          <cell r="O5" t="str">
            <v>CHECK</v>
          </cell>
          <cell r="P5" t="str">
            <v>GLOBE</v>
          </cell>
          <cell r="Q5" t="str">
            <v>TOTAL</v>
          </cell>
          <cell r="R5" t="str">
            <v>JOINT</v>
          </cell>
          <cell r="S5" t="str">
            <v>DI</v>
          </cell>
          <cell r="T5" t="str">
            <v>(JOINT)</v>
          </cell>
          <cell r="U5" t="str">
            <v>(DI)</v>
          </cell>
        </row>
        <row r="6">
          <cell r="A6">
            <v>1</v>
          </cell>
          <cell r="B6">
            <v>0.5</v>
          </cell>
          <cell r="E6" t="str">
            <v xml:space="preserve"> 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 t="str">
            <v xml:space="preserve"> </v>
          </cell>
          <cell r="U6" t="str">
            <v xml:space="preserve"> </v>
          </cell>
        </row>
        <row r="7">
          <cell r="A7">
            <v>2</v>
          </cell>
          <cell r="B7">
            <v>0.75</v>
          </cell>
          <cell r="E7" t="str">
            <v xml:space="preserve"> 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 t="str">
            <v xml:space="preserve"> </v>
          </cell>
          <cell r="U7" t="str">
            <v xml:space="preserve"> </v>
          </cell>
        </row>
        <row r="8">
          <cell r="A8">
            <v>3</v>
          </cell>
          <cell r="B8">
            <v>1</v>
          </cell>
          <cell r="E8" t="str">
            <v xml:space="preserve"> 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 t="str">
            <v xml:space="preserve"> </v>
          </cell>
          <cell r="U8" t="str">
            <v xml:space="preserve"> </v>
          </cell>
        </row>
        <row r="9">
          <cell r="A9">
            <v>4</v>
          </cell>
          <cell r="B9">
            <v>1.5</v>
          </cell>
          <cell r="E9" t="str">
            <v xml:space="preserve"> 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 t="str">
            <v xml:space="preserve"> </v>
          </cell>
          <cell r="U9" t="str">
            <v xml:space="preserve"> </v>
          </cell>
        </row>
        <row r="10">
          <cell r="A10">
            <v>5</v>
          </cell>
          <cell r="B10">
            <v>2</v>
          </cell>
          <cell r="E10" t="str">
            <v xml:space="preserve"> 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 t="str">
            <v xml:space="preserve"> </v>
          </cell>
          <cell r="U10" t="str">
            <v xml:space="preserve"> </v>
          </cell>
        </row>
        <row r="11">
          <cell r="A11">
            <v>6</v>
          </cell>
          <cell r="B11">
            <v>2.5</v>
          </cell>
          <cell r="E11" t="str">
            <v xml:space="preserve"> 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 t="str">
            <v xml:space="preserve"> </v>
          </cell>
          <cell r="U11" t="str">
            <v xml:space="preserve"> </v>
          </cell>
        </row>
        <row r="12">
          <cell r="A12">
            <v>7</v>
          </cell>
          <cell r="B12">
            <v>3</v>
          </cell>
          <cell r="E12" t="str">
            <v xml:space="preserve"> 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 t="str">
            <v xml:space="preserve"> </v>
          </cell>
          <cell r="U12" t="str">
            <v xml:space="preserve"> </v>
          </cell>
        </row>
        <row r="13">
          <cell r="A13">
            <v>8</v>
          </cell>
          <cell r="B13">
            <v>4</v>
          </cell>
          <cell r="E13" t="str">
            <v xml:space="preserve"> 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 t="str">
            <v xml:space="preserve"> </v>
          </cell>
          <cell r="U13" t="str">
            <v xml:space="preserve"> </v>
          </cell>
        </row>
        <row r="14">
          <cell r="A14">
            <v>9</v>
          </cell>
          <cell r="B14">
            <v>5</v>
          </cell>
          <cell r="E14" t="str">
            <v xml:space="preserve"> 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 t="str">
            <v xml:space="preserve"> </v>
          </cell>
          <cell r="U14" t="str">
            <v xml:space="preserve"> </v>
          </cell>
        </row>
        <row r="15">
          <cell r="A15">
            <v>10</v>
          </cell>
          <cell r="B15">
            <v>6</v>
          </cell>
          <cell r="E15" t="str">
            <v xml:space="preserve"> 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 t="str">
            <v xml:space="preserve"> </v>
          </cell>
          <cell r="U15" t="str">
            <v xml:space="preserve"> </v>
          </cell>
        </row>
        <row r="16">
          <cell r="A16">
            <v>11</v>
          </cell>
          <cell r="B16">
            <v>8</v>
          </cell>
          <cell r="E16" t="str">
            <v xml:space="preserve"> 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 t="str">
            <v xml:space="preserve"> </v>
          </cell>
          <cell r="U16" t="str">
            <v xml:space="preserve"> </v>
          </cell>
        </row>
        <row r="17">
          <cell r="A17">
            <v>12</v>
          </cell>
          <cell r="B17">
            <v>10</v>
          </cell>
          <cell r="E17" t="str">
            <v xml:space="preserve"> 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 t="str">
            <v xml:space="preserve"> </v>
          </cell>
          <cell r="U17" t="str">
            <v xml:space="preserve"> </v>
          </cell>
        </row>
        <row r="18">
          <cell r="A18">
            <v>13</v>
          </cell>
          <cell r="B18">
            <v>12</v>
          </cell>
          <cell r="E18" t="str">
            <v xml:space="preserve"> 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 t="str">
            <v xml:space="preserve"> </v>
          </cell>
          <cell r="U18" t="str">
            <v xml:space="preserve"> </v>
          </cell>
        </row>
        <row r="19">
          <cell r="A19">
            <v>14</v>
          </cell>
          <cell r="B19">
            <v>14</v>
          </cell>
          <cell r="E19" t="str">
            <v xml:space="preserve"> 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 t="str">
            <v xml:space="preserve"> </v>
          </cell>
          <cell r="U19" t="str">
            <v xml:space="preserve"> </v>
          </cell>
        </row>
        <row r="20">
          <cell r="A20">
            <v>15</v>
          </cell>
          <cell r="B20">
            <v>16</v>
          </cell>
          <cell r="E20" t="str">
            <v xml:space="preserve"> 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 t="str">
            <v xml:space="preserve"> </v>
          </cell>
          <cell r="U20" t="str">
            <v xml:space="preserve"> </v>
          </cell>
        </row>
        <row r="21">
          <cell r="A21">
            <v>16</v>
          </cell>
          <cell r="B21">
            <v>18</v>
          </cell>
          <cell r="E21" t="str">
            <v xml:space="preserve"> 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 t="str">
            <v xml:space="preserve"> </v>
          </cell>
          <cell r="U21" t="str">
            <v xml:space="preserve"> </v>
          </cell>
        </row>
        <row r="22">
          <cell r="A22">
            <v>17</v>
          </cell>
          <cell r="B22">
            <v>20</v>
          </cell>
          <cell r="E22" t="str">
            <v xml:space="preserve"> 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 t="str">
            <v xml:space="preserve"> </v>
          </cell>
          <cell r="U22" t="str">
            <v xml:space="preserve"> </v>
          </cell>
        </row>
        <row r="23">
          <cell r="A23">
            <v>18</v>
          </cell>
          <cell r="B23">
            <v>22</v>
          </cell>
          <cell r="E23" t="str">
            <v xml:space="preserve"> 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 t="str">
            <v xml:space="preserve"> </v>
          </cell>
          <cell r="U23" t="str">
            <v xml:space="preserve"> </v>
          </cell>
        </row>
        <row r="24">
          <cell r="A24">
            <v>19</v>
          </cell>
          <cell r="B24">
            <v>24</v>
          </cell>
          <cell r="E24" t="str">
            <v xml:space="preserve"> 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 t="str">
            <v xml:space="preserve"> </v>
          </cell>
          <cell r="U24" t="str">
            <v xml:space="preserve"> </v>
          </cell>
        </row>
        <row r="25">
          <cell r="A25">
            <v>20</v>
          </cell>
          <cell r="B25">
            <v>26</v>
          </cell>
          <cell r="E25" t="str">
            <v xml:space="preserve"> 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 t="str">
            <v xml:space="preserve"> </v>
          </cell>
          <cell r="U25" t="str">
            <v xml:space="preserve"> </v>
          </cell>
        </row>
        <row r="26">
          <cell r="A26">
            <v>21</v>
          </cell>
          <cell r="B26">
            <v>28</v>
          </cell>
          <cell r="E26" t="str">
            <v xml:space="preserve"> 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 t="str">
            <v xml:space="preserve"> </v>
          </cell>
          <cell r="U26" t="str">
            <v xml:space="preserve"> </v>
          </cell>
        </row>
        <row r="27">
          <cell r="A27">
            <v>22</v>
          </cell>
          <cell r="B27">
            <v>30</v>
          </cell>
          <cell r="E27" t="str">
            <v xml:space="preserve"> 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 t="str">
            <v xml:space="preserve"> </v>
          </cell>
          <cell r="U27" t="str">
            <v xml:space="preserve"> </v>
          </cell>
        </row>
        <row r="28">
          <cell r="A28">
            <v>23</v>
          </cell>
          <cell r="B28">
            <v>32</v>
          </cell>
          <cell r="E28" t="str">
            <v xml:space="preserve"> 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 t="str">
            <v xml:space="preserve"> </v>
          </cell>
          <cell r="U28" t="str">
            <v xml:space="preserve"> </v>
          </cell>
        </row>
        <row r="29">
          <cell r="A29">
            <v>24</v>
          </cell>
          <cell r="B29">
            <v>34</v>
          </cell>
          <cell r="E29" t="str">
            <v xml:space="preserve"> 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 t="str">
            <v xml:space="preserve"> </v>
          </cell>
          <cell r="U29" t="str">
            <v xml:space="preserve"> </v>
          </cell>
        </row>
        <row r="30">
          <cell r="A30">
            <v>25</v>
          </cell>
          <cell r="B30">
            <v>36</v>
          </cell>
          <cell r="E30" t="str">
            <v xml:space="preserve"> 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 t="str">
            <v xml:space="preserve"> </v>
          </cell>
          <cell r="U30" t="str">
            <v xml:space="preserve"> </v>
          </cell>
        </row>
        <row r="31">
          <cell r="A31">
            <v>26</v>
          </cell>
          <cell r="B31">
            <v>38</v>
          </cell>
          <cell r="E31" t="str">
            <v xml:space="preserve"> 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 t="str">
            <v xml:space="preserve"> </v>
          </cell>
          <cell r="U31" t="str">
            <v xml:space="preserve"> </v>
          </cell>
        </row>
        <row r="32">
          <cell r="A32">
            <v>27</v>
          </cell>
          <cell r="B32">
            <v>40</v>
          </cell>
          <cell r="E32" t="str">
            <v xml:space="preserve"> 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 t="str">
            <v xml:space="preserve"> </v>
          </cell>
          <cell r="U32" t="str">
            <v xml:space="preserve"> </v>
          </cell>
        </row>
        <row r="33">
          <cell r="A33">
            <v>28</v>
          </cell>
          <cell r="B33">
            <v>42</v>
          </cell>
          <cell r="E33" t="str">
            <v xml:space="preserve"> 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 t="str">
            <v xml:space="preserve"> </v>
          </cell>
          <cell r="U33" t="str">
            <v xml:space="preserve"> </v>
          </cell>
        </row>
        <row r="34">
          <cell r="A34">
            <v>29</v>
          </cell>
          <cell r="B34">
            <v>44</v>
          </cell>
          <cell r="E34" t="str">
            <v xml:space="preserve"> 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 t="str">
            <v xml:space="preserve"> </v>
          </cell>
          <cell r="U34" t="str">
            <v xml:space="preserve"> </v>
          </cell>
        </row>
        <row r="35">
          <cell r="A35">
            <v>30</v>
          </cell>
          <cell r="B35">
            <v>46</v>
          </cell>
          <cell r="E35" t="str">
            <v xml:space="preserve"> 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 t="str">
            <v xml:space="preserve"> </v>
          </cell>
          <cell r="U35" t="str">
            <v xml:space="preserve"> </v>
          </cell>
        </row>
        <row r="36">
          <cell r="A36">
            <v>31</v>
          </cell>
          <cell r="B36">
            <v>48</v>
          </cell>
          <cell r="E36" t="str">
            <v xml:space="preserve"> 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 t="str">
            <v xml:space="preserve"> </v>
          </cell>
          <cell r="U36" t="str">
            <v xml:space="preserve"> </v>
          </cell>
        </row>
        <row r="37">
          <cell r="A37">
            <v>32</v>
          </cell>
          <cell r="B37">
            <v>52</v>
          </cell>
          <cell r="E37" t="str">
            <v xml:space="preserve"> 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 t="str">
            <v xml:space="preserve"> </v>
          </cell>
          <cell r="U37" t="str">
            <v xml:space="preserve"> </v>
          </cell>
        </row>
        <row r="38">
          <cell r="A38">
            <v>33</v>
          </cell>
          <cell r="B38">
            <v>56</v>
          </cell>
          <cell r="E38" t="str">
            <v xml:space="preserve"> 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 t="str">
            <v xml:space="preserve"> </v>
          </cell>
          <cell r="U38" t="str">
            <v xml:space="preserve"> </v>
          </cell>
        </row>
        <row r="39">
          <cell r="A39">
            <v>34</v>
          </cell>
          <cell r="B39">
            <v>60</v>
          </cell>
          <cell r="E39" t="str">
            <v xml:space="preserve"> 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 t="str">
            <v xml:space="preserve"> </v>
          </cell>
          <cell r="U39" t="str">
            <v xml:space="preserve"> </v>
          </cell>
        </row>
        <row r="40">
          <cell r="A40">
            <v>35</v>
          </cell>
          <cell r="B40">
            <v>64</v>
          </cell>
          <cell r="E40" t="str">
            <v xml:space="preserve"> 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 t="str">
            <v xml:space="preserve"> </v>
          </cell>
          <cell r="U40" t="str">
            <v xml:space="preserve"> </v>
          </cell>
        </row>
        <row r="41">
          <cell r="A41">
            <v>36</v>
          </cell>
          <cell r="B41">
            <v>68</v>
          </cell>
          <cell r="E41" t="str">
            <v xml:space="preserve"> 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 t="str">
            <v xml:space="preserve"> </v>
          </cell>
          <cell r="U41" t="str">
            <v xml:space="preserve"> </v>
          </cell>
        </row>
        <row r="42">
          <cell r="A42">
            <v>37</v>
          </cell>
          <cell r="B42">
            <v>72</v>
          </cell>
          <cell r="E42" t="str">
            <v xml:space="preserve"> 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 t="str">
            <v xml:space="preserve"> </v>
          </cell>
          <cell r="U42" t="str">
            <v xml:space="preserve"> </v>
          </cell>
        </row>
        <row r="43">
          <cell r="A43">
            <v>38</v>
          </cell>
          <cell r="B43">
            <v>76</v>
          </cell>
          <cell r="E43" t="str">
            <v xml:space="preserve"> 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 t="str">
            <v xml:space="preserve"> </v>
          </cell>
          <cell r="U43" t="str">
            <v xml:space="preserve"> </v>
          </cell>
        </row>
        <row r="44">
          <cell r="A44">
            <v>39</v>
          </cell>
          <cell r="B44">
            <v>80</v>
          </cell>
          <cell r="E44" t="str">
            <v xml:space="preserve"> 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 t="str">
            <v xml:space="preserve"> </v>
          </cell>
          <cell r="U44" t="str">
            <v xml:space="preserve"> </v>
          </cell>
        </row>
        <row r="45">
          <cell r="A45" t="str">
            <v>AVE.</v>
          </cell>
          <cell r="B45" t="str">
            <v xml:space="preserve"> 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 t="str">
            <v xml:space="preserve"> </v>
          </cell>
          <cell r="U45" t="str">
            <v xml:space="preserve"> </v>
          </cell>
        </row>
        <row r="47">
          <cell r="A47" t="str">
            <v>*** Reference Paper : Predict Fittings For Piping Systems ***</v>
          </cell>
          <cell r="K47" t="str">
            <v>Fc = 0.25  Utility Supply Lines, OSBL</v>
          </cell>
          <cell r="R47" t="str">
            <v>Fc = 2.00  Manifold Type Piping</v>
          </cell>
        </row>
        <row r="48">
          <cell r="D48" t="str">
            <v xml:space="preserve">   By William B. Hooper , Monsanto Co.</v>
          </cell>
          <cell r="K48" t="str">
            <v xml:space="preserve">        (PIPE JOINT FACTOR Fp = 100%)</v>
          </cell>
          <cell r="R48" t="str">
            <v xml:space="preserve">        (PIPE JOINT FACTOR Fp = 0%)</v>
          </cell>
        </row>
        <row r="49">
          <cell r="K49" t="str">
            <v>Fc = 0.50  Long, Straight Piping Run</v>
          </cell>
          <cell r="R49" t="str">
            <v>Fc = 4.00  Very Complex Manifolds</v>
          </cell>
        </row>
        <row r="50">
          <cell r="A50" t="str">
            <v>The number and types of pipe fittings can be estimated by this method</v>
          </cell>
          <cell r="K50" t="str">
            <v xml:space="preserve">        (PIPE JOINT FACTOR Fp = 100%)</v>
          </cell>
          <cell r="R50" t="str">
            <v xml:space="preserve">        (PIPE JOINT FACTOR Fp = 0%)</v>
          </cell>
        </row>
        <row r="51">
          <cell r="A51" t="str">
            <v>long before the piping isometrics are done. Pipe size and a general idea</v>
          </cell>
          <cell r="K51" t="str">
            <v>Fc = 1.00  Normal Piping</v>
          </cell>
        </row>
        <row r="52">
          <cell r="A52" t="str">
            <v>of the system's complexity are all that is needed.</v>
          </cell>
          <cell r="K52" t="str">
            <v xml:space="preserve">        (PIPE JOINT FACTOR Fp = 10%)</v>
          </cell>
        </row>
      </sheetData>
      <sheetData sheetId="3" refreshError="1">
        <row r="8">
          <cell r="B8" t="str">
            <v>5S</v>
          </cell>
          <cell r="C8">
            <v>0.5</v>
          </cell>
          <cell r="D8">
            <v>1.65</v>
          </cell>
          <cell r="E8">
            <v>1</v>
          </cell>
          <cell r="I8">
            <v>7.0000000000000007E-2</v>
          </cell>
          <cell r="J8">
            <v>0</v>
          </cell>
          <cell r="K8">
            <v>7.0000000000000007E-2</v>
          </cell>
          <cell r="P8">
            <v>2</v>
          </cell>
        </row>
        <row r="9">
          <cell r="B9" t="str">
            <v>5S</v>
          </cell>
          <cell r="C9">
            <v>0.5</v>
          </cell>
          <cell r="D9">
            <v>1.65</v>
          </cell>
          <cell r="E9">
            <v>1</v>
          </cell>
          <cell r="I9">
            <v>7.0000000000000007E-2</v>
          </cell>
          <cell r="J9">
            <v>0</v>
          </cell>
          <cell r="K9">
            <v>7.0000000000000007E-2</v>
          </cell>
          <cell r="P9">
            <v>2</v>
          </cell>
        </row>
        <row r="10">
          <cell r="B10" t="str">
            <v>5S</v>
          </cell>
          <cell r="C10">
            <v>0.5</v>
          </cell>
          <cell r="D10">
            <v>1.65</v>
          </cell>
          <cell r="E10">
            <v>1</v>
          </cell>
          <cell r="I10">
            <v>7.0000000000000007E-2</v>
          </cell>
          <cell r="J10">
            <v>0</v>
          </cell>
          <cell r="K10">
            <v>7.0000000000000007E-2</v>
          </cell>
          <cell r="P10">
            <v>2</v>
          </cell>
        </row>
        <row r="11">
          <cell r="B11" t="str">
            <v>5S</v>
          </cell>
          <cell r="C11">
            <v>0.75</v>
          </cell>
          <cell r="D11">
            <v>1.65</v>
          </cell>
          <cell r="E11">
            <v>1</v>
          </cell>
          <cell r="I11">
            <v>7.0000000000000007E-2</v>
          </cell>
          <cell r="J11">
            <v>0</v>
          </cell>
          <cell r="K11">
            <v>7.0000000000000007E-2</v>
          </cell>
          <cell r="P11">
            <v>2</v>
          </cell>
        </row>
        <row r="12">
          <cell r="B12" t="str">
            <v>5S</v>
          </cell>
          <cell r="C12">
            <v>0.75</v>
          </cell>
          <cell r="D12">
            <v>1.65</v>
          </cell>
          <cell r="E12">
            <v>1</v>
          </cell>
          <cell r="I12">
            <v>7.0000000000000007E-2</v>
          </cell>
          <cell r="J12">
            <v>0</v>
          </cell>
          <cell r="K12">
            <v>7.0000000000000007E-2</v>
          </cell>
          <cell r="P12">
            <v>2</v>
          </cell>
        </row>
        <row r="13">
          <cell r="B13" t="str">
            <v>5S</v>
          </cell>
          <cell r="C13">
            <v>0.75</v>
          </cell>
          <cell r="D13">
            <v>1.65</v>
          </cell>
          <cell r="E13">
            <v>1</v>
          </cell>
          <cell r="I13">
            <v>7.0000000000000007E-2</v>
          </cell>
          <cell r="J13">
            <v>0</v>
          </cell>
          <cell r="K13">
            <v>7.0000000000000007E-2</v>
          </cell>
          <cell r="P13">
            <v>2</v>
          </cell>
        </row>
        <row r="14">
          <cell r="B14" t="str">
            <v>5S</v>
          </cell>
          <cell r="C14">
            <v>1</v>
          </cell>
          <cell r="D14">
            <v>1.65</v>
          </cell>
          <cell r="E14">
            <v>1</v>
          </cell>
          <cell r="I14">
            <v>0.12</v>
          </cell>
          <cell r="J14">
            <v>0</v>
          </cell>
          <cell r="K14">
            <v>0.12</v>
          </cell>
          <cell r="P14">
            <v>2</v>
          </cell>
        </row>
        <row r="15">
          <cell r="B15" t="str">
            <v>5S</v>
          </cell>
          <cell r="C15">
            <v>1</v>
          </cell>
          <cell r="D15">
            <v>1.65</v>
          </cell>
          <cell r="E15">
            <v>1</v>
          </cell>
          <cell r="I15">
            <v>0.12</v>
          </cell>
          <cell r="J15">
            <v>0</v>
          </cell>
          <cell r="K15">
            <v>0.12</v>
          </cell>
          <cell r="P15">
            <v>2</v>
          </cell>
        </row>
        <row r="16">
          <cell r="B16" t="str">
            <v>5S</v>
          </cell>
          <cell r="C16">
            <v>1</v>
          </cell>
          <cell r="D16">
            <v>1.65</v>
          </cell>
          <cell r="E16">
            <v>1</v>
          </cell>
          <cell r="I16">
            <v>0.12</v>
          </cell>
          <cell r="J16">
            <v>0</v>
          </cell>
          <cell r="K16">
            <v>0.12</v>
          </cell>
          <cell r="P16">
            <v>2</v>
          </cell>
        </row>
        <row r="17">
          <cell r="B17" t="str">
            <v>5S</v>
          </cell>
          <cell r="C17">
            <v>1.25</v>
          </cell>
          <cell r="D17">
            <v>1.65</v>
          </cell>
          <cell r="E17">
            <v>1</v>
          </cell>
          <cell r="I17">
            <v>0.15</v>
          </cell>
          <cell r="K17">
            <v>0.15</v>
          </cell>
          <cell r="P17">
            <v>2</v>
          </cell>
        </row>
        <row r="18">
          <cell r="B18" t="str">
            <v>5S</v>
          </cell>
          <cell r="C18">
            <v>1.25</v>
          </cell>
          <cell r="D18">
            <v>1.65</v>
          </cell>
          <cell r="E18">
            <v>1</v>
          </cell>
          <cell r="I18">
            <v>0.15</v>
          </cell>
          <cell r="K18">
            <v>0.15</v>
          </cell>
          <cell r="P18">
            <v>2</v>
          </cell>
        </row>
        <row r="19">
          <cell r="B19" t="str">
            <v>5S</v>
          </cell>
          <cell r="C19">
            <v>1.25</v>
          </cell>
          <cell r="D19">
            <v>1.65</v>
          </cell>
          <cell r="E19">
            <v>1</v>
          </cell>
          <cell r="I19">
            <v>0.15</v>
          </cell>
          <cell r="K19">
            <v>0.15</v>
          </cell>
          <cell r="P19">
            <v>2</v>
          </cell>
        </row>
        <row r="20">
          <cell r="B20" t="str">
            <v>5S</v>
          </cell>
          <cell r="C20">
            <v>1.5</v>
          </cell>
          <cell r="D20">
            <v>1.65</v>
          </cell>
          <cell r="E20">
            <v>1</v>
          </cell>
          <cell r="I20">
            <v>0.15</v>
          </cell>
          <cell r="J20">
            <v>0</v>
          </cell>
          <cell r="K20">
            <v>0.15</v>
          </cell>
          <cell r="P20">
            <v>2</v>
          </cell>
        </row>
        <row r="21">
          <cell r="B21" t="str">
            <v>5S</v>
          </cell>
          <cell r="C21">
            <v>1.5</v>
          </cell>
          <cell r="D21">
            <v>1.65</v>
          </cell>
          <cell r="E21">
            <v>1</v>
          </cell>
          <cell r="I21">
            <v>0.15</v>
          </cell>
          <cell r="J21">
            <v>0</v>
          </cell>
          <cell r="K21">
            <v>0.15</v>
          </cell>
          <cell r="P21">
            <v>2</v>
          </cell>
        </row>
        <row r="22">
          <cell r="B22" t="str">
            <v>5S</v>
          </cell>
          <cell r="C22">
            <v>1.5</v>
          </cell>
          <cell r="D22">
            <v>1.65</v>
          </cell>
          <cell r="E22">
            <v>1</v>
          </cell>
          <cell r="I22">
            <v>0.15</v>
          </cell>
          <cell r="J22">
            <v>0</v>
          </cell>
          <cell r="K22">
            <v>0.15</v>
          </cell>
          <cell r="P22">
            <v>2</v>
          </cell>
        </row>
        <row r="23">
          <cell r="B23" t="str">
            <v>5S</v>
          </cell>
          <cell r="C23">
            <v>2</v>
          </cell>
          <cell r="D23">
            <v>1.65</v>
          </cell>
          <cell r="E23">
            <v>1</v>
          </cell>
          <cell r="I23">
            <v>0.15</v>
          </cell>
          <cell r="J23">
            <v>0</v>
          </cell>
          <cell r="K23">
            <v>0.15</v>
          </cell>
          <cell r="P23">
            <v>2</v>
          </cell>
        </row>
        <row r="24">
          <cell r="B24" t="str">
            <v>5S</v>
          </cell>
          <cell r="C24">
            <v>2</v>
          </cell>
          <cell r="D24">
            <v>1.65</v>
          </cell>
          <cell r="E24">
            <v>1</v>
          </cell>
          <cell r="I24">
            <v>0.15</v>
          </cell>
          <cell r="J24">
            <v>0</v>
          </cell>
          <cell r="K24">
            <v>0.15</v>
          </cell>
          <cell r="P24">
            <v>2</v>
          </cell>
        </row>
        <row r="25">
          <cell r="B25" t="str">
            <v>5S</v>
          </cell>
          <cell r="C25">
            <v>2</v>
          </cell>
          <cell r="D25">
            <v>1.65</v>
          </cell>
          <cell r="E25">
            <v>1</v>
          </cell>
          <cell r="I25">
            <v>0.15</v>
          </cell>
          <cell r="J25">
            <v>0</v>
          </cell>
          <cell r="K25">
            <v>0.15</v>
          </cell>
          <cell r="P25">
            <v>2</v>
          </cell>
        </row>
        <row r="26">
          <cell r="B26" t="str">
            <v>5S</v>
          </cell>
          <cell r="C26">
            <v>2.5</v>
          </cell>
          <cell r="D26">
            <v>2.11</v>
          </cell>
          <cell r="E26">
            <v>1</v>
          </cell>
          <cell r="I26">
            <v>0.15</v>
          </cell>
          <cell r="J26">
            <v>0</v>
          </cell>
          <cell r="K26">
            <v>0.15</v>
          </cell>
          <cell r="P26">
            <v>2</v>
          </cell>
        </row>
        <row r="27">
          <cell r="B27" t="str">
            <v>5S</v>
          </cell>
          <cell r="C27">
            <v>3</v>
          </cell>
          <cell r="D27">
            <v>2.11</v>
          </cell>
          <cell r="E27">
            <v>1</v>
          </cell>
          <cell r="I27">
            <v>0.3</v>
          </cell>
          <cell r="J27">
            <v>0</v>
          </cell>
          <cell r="K27">
            <v>0.3</v>
          </cell>
          <cell r="P27">
            <v>2</v>
          </cell>
        </row>
        <row r="28">
          <cell r="B28" t="str">
            <v>5S</v>
          </cell>
          <cell r="C28">
            <v>3.5</v>
          </cell>
          <cell r="D28">
            <v>2.11</v>
          </cell>
          <cell r="E28">
            <v>1</v>
          </cell>
          <cell r="I28">
            <v>0.3</v>
          </cell>
          <cell r="K28">
            <v>0.3</v>
          </cell>
          <cell r="P28">
            <v>3</v>
          </cell>
        </row>
        <row r="29">
          <cell r="B29" t="str">
            <v>5S</v>
          </cell>
          <cell r="C29">
            <v>4</v>
          </cell>
          <cell r="D29">
            <v>2.11</v>
          </cell>
          <cell r="E29">
            <v>1</v>
          </cell>
          <cell r="I29">
            <v>0.3</v>
          </cell>
          <cell r="J29">
            <v>0</v>
          </cell>
          <cell r="K29">
            <v>0.3</v>
          </cell>
          <cell r="P29">
            <v>3</v>
          </cell>
        </row>
        <row r="30">
          <cell r="B30" t="str">
            <v>5S</v>
          </cell>
          <cell r="C30">
            <v>5</v>
          </cell>
          <cell r="D30">
            <v>2.77</v>
          </cell>
          <cell r="E30">
            <v>1</v>
          </cell>
          <cell r="I30">
            <v>0.3</v>
          </cell>
          <cell r="K30">
            <v>0.3</v>
          </cell>
          <cell r="P30">
            <v>4</v>
          </cell>
        </row>
        <row r="31">
          <cell r="B31" t="str">
            <v>5S</v>
          </cell>
          <cell r="C31">
            <v>6</v>
          </cell>
          <cell r="D31">
            <v>2.77</v>
          </cell>
          <cell r="E31">
            <v>1</v>
          </cell>
          <cell r="I31">
            <v>0.45</v>
          </cell>
          <cell r="J31">
            <v>0</v>
          </cell>
          <cell r="K31">
            <v>0.45</v>
          </cell>
          <cell r="P31">
            <v>4</v>
          </cell>
        </row>
        <row r="32">
          <cell r="B32" t="str">
            <v>5S</v>
          </cell>
          <cell r="C32">
            <v>8</v>
          </cell>
          <cell r="D32">
            <v>2.77</v>
          </cell>
          <cell r="E32">
            <v>1</v>
          </cell>
          <cell r="I32">
            <v>0.45</v>
          </cell>
          <cell r="J32">
            <v>0</v>
          </cell>
          <cell r="K32">
            <v>0.45</v>
          </cell>
          <cell r="P32">
            <v>4</v>
          </cell>
        </row>
        <row r="33">
          <cell r="B33" t="str">
            <v>5S</v>
          </cell>
          <cell r="C33">
            <v>10</v>
          </cell>
          <cell r="D33">
            <v>3.4</v>
          </cell>
          <cell r="E33">
            <v>1</v>
          </cell>
          <cell r="I33">
            <v>0.9</v>
          </cell>
          <cell r="J33">
            <v>0</v>
          </cell>
          <cell r="K33">
            <v>0.9</v>
          </cell>
          <cell r="P33">
            <v>4</v>
          </cell>
        </row>
        <row r="34">
          <cell r="B34" t="str">
            <v>5S</v>
          </cell>
          <cell r="C34">
            <v>12</v>
          </cell>
          <cell r="D34">
            <v>3.96</v>
          </cell>
          <cell r="E34">
            <v>1</v>
          </cell>
          <cell r="I34">
            <v>1.2</v>
          </cell>
          <cell r="J34">
            <v>0</v>
          </cell>
          <cell r="K34">
            <v>1.2</v>
          </cell>
          <cell r="P34">
            <v>6</v>
          </cell>
        </row>
        <row r="35">
          <cell r="B35" t="str">
            <v>5S</v>
          </cell>
          <cell r="C35">
            <v>14</v>
          </cell>
          <cell r="D35">
            <v>3.96</v>
          </cell>
          <cell r="E35">
            <v>1</v>
          </cell>
          <cell r="I35">
            <v>1.34</v>
          </cell>
          <cell r="J35">
            <v>0</v>
          </cell>
          <cell r="K35">
            <v>1.34</v>
          </cell>
          <cell r="P35">
            <v>6</v>
          </cell>
        </row>
        <row r="36">
          <cell r="B36" t="str">
            <v>5S</v>
          </cell>
          <cell r="C36">
            <v>16</v>
          </cell>
          <cell r="D36">
            <v>4.1900000000000004</v>
          </cell>
          <cell r="E36">
            <v>1</v>
          </cell>
          <cell r="I36">
            <v>1.65</v>
          </cell>
          <cell r="J36">
            <v>0</v>
          </cell>
          <cell r="K36">
            <v>1.65</v>
          </cell>
          <cell r="P36">
            <v>6</v>
          </cell>
        </row>
        <row r="37">
          <cell r="B37" t="str">
            <v>5S</v>
          </cell>
          <cell r="C37">
            <v>18</v>
          </cell>
          <cell r="D37">
            <v>4.1900000000000004</v>
          </cell>
          <cell r="E37">
            <v>1</v>
          </cell>
          <cell r="I37">
            <v>1.8</v>
          </cell>
          <cell r="J37">
            <v>0</v>
          </cell>
          <cell r="K37">
            <v>1.8</v>
          </cell>
          <cell r="P37">
            <v>6</v>
          </cell>
        </row>
        <row r="38">
          <cell r="B38" t="str">
            <v>5S</v>
          </cell>
          <cell r="C38">
            <v>20</v>
          </cell>
          <cell r="D38">
            <v>4.78</v>
          </cell>
          <cell r="E38">
            <v>1</v>
          </cell>
          <cell r="I38">
            <v>2.54</v>
          </cell>
          <cell r="J38">
            <v>0</v>
          </cell>
          <cell r="K38">
            <v>2.54</v>
          </cell>
          <cell r="P38">
            <v>7</v>
          </cell>
        </row>
        <row r="39">
          <cell r="B39" t="str">
            <v>5S</v>
          </cell>
          <cell r="C39">
            <v>22</v>
          </cell>
          <cell r="D39">
            <v>4.78</v>
          </cell>
          <cell r="E39">
            <v>1</v>
          </cell>
          <cell r="I39">
            <v>2.69</v>
          </cell>
          <cell r="J39">
            <v>0</v>
          </cell>
          <cell r="K39">
            <v>2.69</v>
          </cell>
          <cell r="P39">
            <v>8</v>
          </cell>
        </row>
        <row r="40">
          <cell r="B40" t="str">
            <v>5S</v>
          </cell>
          <cell r="C40">
            <v>24</v>
          </cell>
          <cell r="D40">
            <v>5.54</v>
          </cell>
          <cell r="E40">
            <v>1</v>
          </cell>
          <cell r="I40">
            <v>2.4300000000000002</v>
          </cell>
          <cell r="J40">
            <v>1.47</v>
          </cell>
          <cell r="K40">
            <v>3.9000000000000004</v>
          </cell>
          <cell r="P40">
            <v>8</v>
          </cell>
        </row>
        <row r="41">
          <cell r="B41" t="str">
            <v>5S</v>
          </cell>
          <cell r="C41">
            <v>30</v>
          </cell>
          <cell r="D41">
            <v>6.35</v>
          </cell>
          <cell r="E41">
            <v>1</v>
          </cell>
          <cell r="I41">
            <v>3.04</v>
          </cell>
          <cell r="J41">
            <v>3.11</v>
          </cell>
          <cell r="K41">
            <v>6.15</v>
          </cell>
          <cell r="P41">
            <v>10</v>
          </cell>
        </row>
        <row r="42">
          <cell r="B42">
            <v>10</v>
          </cell>
          <cell r="C42">
            <v>14</v>
          </cell>
          <cell r="D42">
            <v>6.35</v>
          </cell>
          <cell r="E42">
            <v>1</v>
          </cell>
          <cell r="I42">
            <v>1.42</v>
          </cell>
          <cell r="J42">
            <v>1.27</v>
          </cell>
          <cell r="K42">
            <v>2.69</v>
          </cell>
          <cell r="P42">
            <v>6</v>
          </cell>
        </row>
        <row r="43">
          <cell r="B43">
            <v>10</v>
          </cell>
          <cell r="C43">
            <v>16</v>
          </cell>
          <cell r="D43">
            <v>6.35</v>
          </cell>
          <cell r="E43">
            <v>1</v>
          </cell>
          <cell r="I43">
            <v>1.62</v>
          </cell>
          <cell r="J43">
            <v>1.38</v>
          </cell>
          <cell r="K43">
            <v>3</v>
          </cell>
          <cell r="P43">
            <v>6</v>
          </cell>
        </row>
        <row r="44">
          <cell r="B44">
            <v>10</v>
          </cell>
          <cell r="C44">
            <v>18</v>
          </cell>
          <cell r="D44">
            <v>6.35</v>
          </cell>
          <cell r="E44">
            <v>1</v>
          </cell>
          <cell r="I44">
            <v>1.82</v>
          </cell>
          <cell r="J44">
            <v>1.48</v>
          </cell>
          <cell r="K44">
            <v>3.3</v>
          </cell>
          <cell r="P44">
            <v>6</v>
          </cell>
        </row>
        <row r="45">
          <cell r="B45">
            <v>10</v>
          </cell>
          <cell r="C45">
            <v>20</v>
          </cell>
          <cell r="D45">
            <v>6.35</v>
          </cell>
          <cell r="E45">
            <v>1</v>
          </cell>
          <cell r="I45">
            <v>2.0299999999999998</v>
          </cell>
          <cell r="J45">
            <v>1.72</v>
          </cell>
          <cell r="K45">
            <v>3.75</v>
          </cell>
          <cell r="P45">
            <v>7</v>
          </cell>
        </row>
        <row r="46">
          <cell r="B46">
            <v>10</v>
          </cell>
          <cell r="C46">
            <v>22</v>
          </cell>
          <cell r="D46">
            <v>6.35</v>
          </cell>
          <cell r="E46">
            <v>1</v>
          </cell>
          <cell r="I46">
            <v>2.23</v>
          </cell>
          <cell r="J46">
            <v>2.27</v>
          </cell>
          <cell r="K46">
            <v>4.5</v>
          </cell>
          <cell r="P46">
            <v>8</v>
          </cell>
        </row>
        <row r="47">
          <cell r="B47">
            <v>10</v>
          </cell>
          <cell r="C47">
            <v>24</v>
          </cell>
          <cell r="D47">
            <v>6.35</v>
          </cell>
          <cell r="E47">
            <v>1</v>
          </cell>
          <cell r="I47">
            <v>2.4300000000000002</v>
          </cell>
          <cell r="J47">
            <v>2.0699999999999998</v>
          </cell>
          <cell r="K47">
            <v>4.5</v>
          </cell>
          <cell r="P47">
            <v>8</v>
          </cell>
        </row>
        <row r="48">
          <cell r="B48">
            <v>10</v>
          </cell>
          <cell r="C48">
            <v>26</v>
          </cell>
          <cell r="D48">
            <v>7.92</v>
          </cell>
          <cell r="E48">
            <v>1</v>
          </cell>
          <cell r="I48">
            <v>2.64</v>
          </cell>
          <cell r="J48">
            <v>4.8600000000000003</v>
          </cell>
          <cell r="K48">
            <v>7.5</v>
          </cell>
          <cell r="P48">
            <v>9</v>
          </cell>
        </row>
        <row r="49">
          <cell r="B49">
            <v>10</v>
          </cell>
          <cell r="C49">
            <v>28</v>
          </cell>
          <cell r="D49">
            <v>7.92</v>
          </cell>
          <cell r="E49">
            <v>1</v>
          </cell>
          <cell r="I49">
            <v>2.84</v>
          </cell>
          <cell r="J49">
            <v>5.26</v>
          </cell>
          <cell r="K49">
            <v>8.1</v>
          </cell>
          <cell r="P49">
            <v>9</v>
          </cell>
        </row>
        <row r="50">
          <cell r="B50">
            <v>10</v>
          </cell>
          <cell r="C50">
            <v>30</v>
          </cell>
          <cell r="D50">
            <v>7.92</v>
          </cell>
          <cell r="E50">
            <v>1</v>
          </cell>
          <cell r="I50">
            <v>3.04</v>
          </cell>
          <cell r="J50">
            <v>5.66</v>
          </cell>
          <cell r="K50">
            <v>8.6999999999999993</v>
          </cell>
          <cell r="P50">
            <v>10</v>
          </cell>
        </row>
        <row r="51">
          <cell r="B51">
            <v>10</v>
          </cell>
          <cell r="C51">
            <v>32</v>
          </cell>
          <cell r="D51">
            <v>7.92</v>
          </cell>
          <cell r="E51">
            <v>1</v>
          </cell>
          <cell r="I51">
            <v>3.24</v>
          </cell>
          <cell r="J51">
            <v>6.06</v>
          </cell>
          <cell r="K51">
            <v>9.3000000000000007</v>
          </cell>
          <cell r="P51">
            <v>11</v>
          </cell>
        </row>
        <row r="52">
          <cell r="B52">
            <v>10</v>
          </cell>
          <cell r="C52">
            <v>34</v>
          </cell>
          <cell r="D52">
            <v>7.92</v>
          </cell>
          <cell r="E52">
            <v>1</v>
          </cell>
          <cell r="I52">
            <v>3.45</v>
          </cell>
          <cell r="J52">
            <v>6.44</v>
          </cell>
          <cell r="K52">
            <v>9.89</v>
          </cell>
          <cell r="P52">
            <v>12</v>
          </cell>
        </row>
        <row r="53">
          <cell r="B53">
            <v>10</v>
          </cell>
          <cell r="C53">
            <v>36</v>
          </cell>
          <cell r="D53">
            <v>7.92</v>
          </cell>
          <cell r="E53">
            <v>1</v>
          </cell>
          <cell r="I53">
            <v>3.65</v>
          </cell>
          <cell r="J53">
            <v>6.84</v>
          </cell>
          <cell r="K53">
            <v>10.49</v>
          </cell>
          <cell r="P53">
            <v>12</v>
          </cell>
        </row>
        <row r="54">
          <cell r="B54" t="str">
            <v>10S</v>
          </cell>
          <cell r="C54">
            <v>0.125</v>
          </cell>
          <cell r="D54">
            <v>1.24</v>
          </cell>
          <cell r="E54">
            <v>1</v>
          </cell>
          <cell r="I54">
            <v>7.0000000000000007E-2</v>
          </cell>
          <cell r="J54">
            <v>0</v>
          </cell>
          <cell r="K54">
            <v>7.0000000000000007E-2</v>
          </cell>
          <cell r="P54">
            <v>2</v>
          </cell>
        </row>
        <row r="55">
          <cell r="B55" t="str">
            <v>10S</v>
          </cell>
          <cell r="C55">
            <v>0.125</v>
          </cell>
          <cell r="D55">
            <v>1.24</v>
          </cell>
          <cell r="E55">
            <v>1</v>
          </cell>
          <cell r="I55">
            <v>7.0000000000000007E-2</v>
          </cell>
          <cell r="J55">
            <v>0</v>
          </cell>
          <cell r="K55">
            <v>7.0000000000000007E-2</v>
          </cell>
          <cell r="P55">
            <v>2</v>
          </cell>
        </row>
        <row r="56">
          <cell r="B56" t="str">
            <v>10S</v>
          </cell>
          <cell r="C56">
            <v>0.125</v>
          </cell>
          <cell r="D56">
            <v>1.24</v>
          </cell>
          <cell r="E56">
            <v>1</v>
          </cell>
          <cell r="I56">
            <v>7.0000000000000007E-2</v>
          </cell>
          <cell r="J56">
            <v>0</v>
          </cell>
          <cell r="K56">
            <v>7.0000000000000007E-2</v>
          </cell>
          <cell r="P56">
            <v>2</v>
          </cell>
        </row>
        <row r="57">
          <cell r="B57" t="str">
            <v>10S</v>
          </cell>
          <cell r="C57">
            <v>0.25</v>
          </cell>
          <cell r="D57">
            <v>1.65</v>
          </cell>
          <cell r="E57">
            <v>1</v>
          </cell>
          <cell r="I57">
            <v>7.0000000000000007E-2</v>
          </cell>
          <cell r="J57">
            <v>0</v>
          </cell>
          <cell r="K57">
            <v>7.0000000000000007E-2</v>
          </cell>
          <cell r="P57">
            <v>2</v>
          </cell>
        </row>
        <row r="58">
          <cell r="B58" t="str">
            <v>10S</v>
          </cell>
          <cell r="C58">
            <v>0.25</v>
          </cell>
          <cell r="D58">
            <v>1.65</v>
          </cell>
          <cell r="E58">
            <v>1</v>
          </cell>
          <cell r="I58">
            <v>7.0000000000000007E-2</v>
          </cell>
          <cell r="J58">
            <v>0</v>
          </cell>
          <cell r="K58">
            <v>7.0000000000000007E-2</v>
          </cell>
          <cell r="P58">
            <v>2</v>
          </cell>
        </row>
        <row r="59">
          <cell r="B59" t="str">
            <v>10S</v>
          </cell>
          <cell r="C59">
            <v>0.25</v>
          </cell>
          <cell r="D59">
            <v>1.65</v>
          </cell>
          <cell r="E59">
            <v>1</v>
          </cell>
          <cell r="I59">
            <v>7.0000000000000007E-2</v>
          </cell>
          <cell r="J59">
            <v>0</v>
          </cell>
          <cell r="K59">
            <v>7.0000000000000007E-2</v>
          </cell>
          <cell r="P59">
            <v>2</v>
          </cell>
        </row>
        <row r="60">
          <cell r="B60" t="str">
            <v>10S</v>
          </cell>
          <cell r="C60">
            <v>0.375</v>
          </cell>
          <cell r="D60">
            <v>1.65</v>
          </cell>
          <cell r="E60">
            <v>1</v>
          </cell>
          <cell r="I60">
            <v>7.0000000000000007E-2</v>
          </cell>
          <cell r="J60">
            <v>0</v>
          </cell>
          <cell r="K60">
            <v>7.0000000000000007E-2</v>
          </cell>
          <cell r="P60">
            <v>2</v>
          </cell>
        </row>
        <row r="61">
          <cell r="B61" t="str">
            <v>10S</v>
          </cell>
          <cell r="C61">
            <v>0.375</v>
          </cell>
          <cell r="D61">
            <v>1.65</v>
          </cell>
          <cell r="E61">
            <v>1</v>
          </cell>
          <cell r="I61">
            <v>7.0000000000000007E-2</v>
          </cell>
          <cell r="J61">
            <v>0</v>
          </cell>
          <cell r="K61">
            <v>7.0000000000000007E-2</v>
          </cell>
          <cell r="P61">
            <v>2</v>
          </cell>
        </row>
        <row r="62">
          <cell r="B62" t="str">
            <v>10S</v>
          </cell>
          <cell r="C62">
            <v>0.375</v>
          </cell>
          <cell r="D62">
            <v>1.65</v>
          </cell>
          <cell r="E62">
            <v>1</v>
          </cell>
          <cell r="I62">
            <v>7.0000000000000007E-2</v>
          </cell>
          <cell r="J62">
            <v>0</v>
          </cell>
          <cell r="K62">
            <v>7.0000000000000007E-2</v>
          </cell>
          <cell r="P62">
            <v>2</v>
          </cell>
        </row>
        <row r="63">
          <cell r="B63" t="str">
            <v>10S</v>
          </cell>
          <cell r="C63">
            <v>0.5</v>
          </cell>
          <cell r="D63">
            <v>2.11</v>
          </cell>
          <cell r="E63">
            <v>1</v>
          </cell>
          <cell r="I63">
            <v>7.0000000000000007E-2</v>
          </cell>
          <cell r="J63">
            <v>0</v>
          </cell>
          <cell r="K63">
            <v>7.0000000000000007E-2</v>
          </cell>
          <cell r="P63">
            <v>2</v>
          </cell>
        </row>
        <row r="64">
          <cell r="B64" t="str">
            <v>10S</v>
          </cell>
          <cell r="C64">
            <v>0.5</v>
          </cell>
          <cell r="D64">
            <v>2.11</v>
          </cell>
          <cell r="E64">
            <v>1</v>
          </cell>
          <cell r="I64">
            <v>7.0000000000000007E-2</v>
          </cell>
          <cell r="J64">
            <v>0</v>
          </cell>
          <cell r="K64">
            <v>7.0000000000000007E-2</v>
          </cell>
          <cell r="P64">
            <v>2</v>
          </cell>
        </row>
        <row r="65">
          <cell r="B65" t="str">
            <v>10S</v>
          </cell>
          <cell r="C65">
            <v>0.5</v>
          </cell>
          <cell r="D65">
            <v>2.11</v>
          </cell>
          <cell r="E65">
            <v>1</v>
          </cell>
          <cell r="I65">
            <v>7.0000000000000007E-2</v>
          </cell>
          <cell r="J65">
            <v>0</v>
          </cell>
          <cell r="K65">
            <v>7.0000000000000007E-2</v>
          </cell>
          <cell r="P65">
            <v>2</v>
          </cell>
        </row>
        <row r="66">
          <cell r="B66" t="str">
            <v>10S</v>
          </cell>
          <cell r="C66">
            <v>0.75</v>
          </cell>
          <cell r="D66">
            <v>2.11</v>
          </cell>
          <cell r="E66">
            <v>1</v>
          </cell>
          <cell r="I66">
            <v>7.0000000000000007E-2</v>
          </cell>
          <cell r="J66">
            <v>0</v>
          </cell>
          <cell r="K66">
            <v>7.0000000000000007E-2</v>
          </cell>
          <cell r="P66">
            <v>2</v>
          </cell>
        </row>
        <row r="67">
          <cell r="B67" t="str">
            <v>10S</v>
          </cell>
          <cell r="C67">
            <v>0.75</v>
          </cell>
          <cell r="D67">
            <v>2.11</v>
          </cell>
          <cell r="E67">
            <v>1</v>
          </cell>
          <cell r="I67">
            <v>7.0000000000000007E-2</v>
          </cell>
          <cell r="J67">
            <v>0</v>
          </cell>
          <cell r="K67">
            <v>7.0000000000000007E-2</v>
          </cell>
          <cell r="P67">
            <v>2</v>
          </cell>
        </row>
        <row r="68">
          <cell r="B68" t="str">
            <v>10S</v>
          </cell>
          <cell r="C68">
            <v>0.75</v>
          </cell>
          <cell r="D68">
            <v>2.11</v>
          </cell>
          <cell r="E68">
            <v>1</v>
          </cell>
          <cell r="I68">
            <v>7.0000000000000007E-2</v>
          </cell>
          <cell r="J68">
            <v>0</v>
          </cell>
          <cell r="K68">
            <v>7.0000000000000007E-2</v>
          </cell>
          <cell r="P68">
            <v>2</v>
          </cell>
        </row>
        <row r="69">
          <cell r="B69" t="str">
            <v>10S</v>
          </cell>
          <cell r="C69">
            <v>1</v>
          </cell>
          <cell r="D69">
            <v>2.77</v>
          </cell>
          <cell r="E69">
            <v>1</v>
          </cell>
          <cell r="I69">
            <v>0.12</v>
          </cell>
          <cell r="J69">
            <v>0</v>
          </cell>
          <cell r="K69">
            <v>0.12</v>
          </cell>
          <cell r="P69">
            <v>2</v>
          </cell>
        </row>
        <row r="70">
          <cell r="B70" t="str">
            <v>10S</v>
          </cell>
          <cell r="C70">
            <v>1</v>
          </cell>
          <cell r="D70">
            <v>2.77</v>
          </cell>
          <cell r="E70">
            <v>1</v>
          </cell>
          <cell r="I70">
            <v>0.12</v>
          </cell>
          <cell r="J70">
            <v>0</v>
          </cell>
          <cell r="K70">
            <v>0.12</v>
          </cell>
          <cell r="P70">
            <v>2</v>
          </cell>
        </row>
        <row r="71">
          <cell r="B71" t="str">
            <v>10S</v>
          </cell>
          <cell r="C71">
            <v>1</v>
          </cell>
          <cell r="D71">
            <v>2.77</v>
          </cell>
          <cell r="E71">
            <v>1</v>
          </cell>
          <cell r="I71">
            <v>0.12</v>
          </cell>
          <cell r="J71">
            <v>0</v>
          </cell>
          <cell r="K71">
            <v>0.12</v>
          </cell>
          <cell r="P71">
            <v>2</v>
          </cell>
        </row>
        <row r="72">
          <cell r="B72" t="str">
            <v>10S</v>
          </cell>
          <cell r="C72">
            <v>1.25</v>
          </cell>
          <cell r="D72">
            <v>2.77</v>
          </cell>
          <cell r="E72">
            <v>1</v>
          </cell>
          <cell r="I72">
            <v>0.15</v>
          </cell>
          <cell r="K72">
            <v>0.15</v>
          </cell>
          <cell r="P72">
            <v>2</v>
          </cell>
        </row>
        <row r="73">
          <cell r="B73" t="str">
            <v>10S</v>
          </cell>
          <cell r="C73">
            <v>1.25</v>
          </cell>
          <cell r="D73">
            <v>2.77</v>
          </cell>
          <cell r="E73">
            <v>1</v>
          </cell>
          <cell r="I73">
            <v>0.15</v>
          </cell>
          <cell r="K73">
            <v>0.15</v>
          </cell>
          <cell r="P73">
            <v>2</v>
          </cell>
        </row>
        <row r="74">
          <cell r="B74" t="str">
            <v>10S</v>
          </cell>
          <cell r="C74">
            <v>1.25</v>
          </cell>
          <cell r="D74">
            <v>2.77</v>
          </cell>
          <cell r="E74">
            <v>1</v>
          </cell>
          <cell r="I74">
            <v>0.15</v>
          </cell>
          <cell r="K74">
            <v>0.15</v>
          </cell>
          <cell r="P74">
            <v>2</v>
          </cell>
        </row>
        <row r="75">
          <cell r="B75" t="str">
            <v>10S</v>
          </cell>
          <cell r="C75">
            <v>1.5</v>
          </cell>
          <cell r="D75">
            <v>2.77</v>
          </cell>
          <cell r="E75">
            <v>1</v>
          </cell>
          <cell r="I75">
            <v>0.15</v>
          </cell>
          <cell r="J75">
            <v>0</v>
          </cell>
          <cell r="K75">
            <v>0.15</v>
          </cell>
          <cell r="P75">
            <v>2</v>
          </cell>
        </row>
        <row r="76">
          <cell r="B76" t="str">
            <v>10S</v>
          </cell>
          <cell r="C76">
            <v>1.5</v>
          </cell>
          <cell r="D76">
            <v>2.77</v>
          </cell>
          <cell r="E76">
            <v>1</v>
          </cell>
          <cell r="I76">
            <v>0.15</v>
          </cell>
          <cell r="J76">
            <v>0</v>
          </cell>
          <cell r="K76">
            <v>0.15</v>
          </cell>
          <cell r="P76">
            <v>2</v>
          </cell>
        </row>
        <row r="77">
          <cell r="B77" t="str">
            <v>10S</v>
          </cell>
          <cell r="C77">
            <v>1.5</v>
          </cell>
          <cell r="D77">
            <v>2.77</v>
          </cell>
          <cell r="E77">
            <v>1</v>
          </cell>
          <cell r="I77">
            <v>0.15</v>
          </cell>
          <cell r="J77">
            <v>0</v>
          </cell>
          <cell r="K77">
            <v>0.15</v>
          </cell>
          <cell r="P77">
            <v>2</v>
          </cell>
        </row>
        <row r="78">
          <cell r="B78" t="str">
            <v>10S</v>
          </cell>
          <cell r="C78">
            <v>2</v>
          </cell>
          <cell r="D78">
            <v>2.77</v>
          </cell>
          <cell r="E78">
            <v>1</v>
          </cell>
          <cell r="I78">
            <v>0.15</v>
          </cell>
          <cell r="J78">
            <v>0</v>
          </cell>
          <cell r="K78">
            <v>0.15</v>
          </cell>
          <cell r="P78">
            <v>2</v>
          </cell>
        </row>
        <row r="79">
          <cell r="B79" t="str">
            <v>10S</v>
          </cell>
          <cell r="C79">
            <v>2</v>
          </cell>
          <cell r="D79">
            <v>2.77</v>
          </cell>
          <cell r="E79">
            <v>1</v>
          </cell>
          <cell r="I79">
            <v>0.15</v>
          </cell>
          <cell r="J79">
            <v>0</v>
          </cell>
          <cell r="K79">
            <v>0.15</v>
          </cell>
          <cell r="P79">
            <v>2</v>
          </cell>
        </row>
        <row r="80">
          <cell r="B80" t="str">
            <v>10S</v>
          </cell>
          <cell r="C80">
            <v>2</v>
          </cell>
          <cell r="D80">
            <v>2.77</v>
          </cell>
          <cell r="E80">
            <v>1</v>
          </cell>
          <cell r="I80">
            <v>0.15</v>
          </cell>
          <cell r="J80">
            <v>0</v>
          </cell>
          <cell r="K80">
            <v>0.15</v>
          </cell>
          <cell r="P80">
            <v>2</v>
          </cell>
        </row>
        <row r="81">
          <cell r="B81" t="str">
            <v>10S</v>
          </cell>
          <cell r="C81">
            <v>2.5</v>
          </cell>
          <cell r="D81">
            <v>3.05</v>
          </cell>
          <cell r="E81">
            <v>1</v>
          </cell>
          <cell r="I81">
            <v>0.15</v>
          </cell>
          <cell r="J81">
            <v>0</v>
          </cell>
          <cell r="K81">
            <v>0.15</v>
          </cell>
          <cell r="P81">
            <v>2</v>
          </cell>
        </row>
        <row r="82">
          <cell r="B82" t="str">
            <v>10S</v>
          </cell>
          <cell r="C82">
            <v>3</v>
          </cell>
          <cell r="D82">
            <v>3.05</v>
          </cell>
          <cell r="E82">
            <v>1</v>
          </cell>
          <cell r="I82">
            <v>0.3</v>
          </cell>
          <cell r="J82">
            <v>0</v>
          </cell>
          <cell r="K82">
            <v>0.3</v>
          </cell>
          <cell r="P82">
            <v>2</v>
          </cell>
        </row>
        <row r="83">
          <cell r="B83" t="str">
            <v>10S</v>
          </cell>
          <cell r="C83">
            <v>3.5</v>
          </cell>
          <cell r="D83">
            <v>3.05</v>
          </cell>
          <cell r="E83">
            <v>1</v>
          </cell>
          <cell r="I83">
            <v>0.3</v>
          </cell>
          <cell r="K83">
            <v>0.3</v>
          </cell>
          <cell r="P83">
            <v>3</v>
          </cell>
        </row>
        <row r="84">
          <cell r="B84" t="str">
            <v>10S</v>
          </cell>
          <cell r="C84">
            <v>4</v>
          </cell>
          <cell r="D84">
            <v>3.05</v>
          </cell>
          <cell r="E84">
            <v>1</v>
          </cell>
          <cell r="I84">
            <v>0.45</v>
          </cell>
          <cell r="J84">
            <v>0</v>
          </cell>
          <cell r="K84">
            <v>0.45</v>
          </cell>
          <cell r="P84">
            <v>3</v>
          </cell>
        </row>
        <row r="85">
          <cell r="B85" t="str">
            <v>10S</v>
          </cell>
          <cell r="C85">
            <v>5</v>
          </cell>
          <cell r="D85">
            <v>3.4</v>
          </cell>
          <cell r="E85">
            <v>1</v>
          </cell>
          <cell r="I85">
            <v>0.45</v>
          </cell>
          <cell r="K85">
            <v>0.45</v>
          </cell>
          <cell r="P85">
            <v>4</v>
          </cell>
        </row>
        <row r="86">
          <cell r="B86" t="str">
            <v>10S</v>
          </cell>
          <cell r="C86">
            <v>6</v>
          </cell>
          <cell r="D86">
            <v>3.4</v>
          </cell>
          <cell r="E86">
            <v>1</v>
          </cell>
          <cell r="I86">
            <v>0.6</v>
          </cell>
          <cell r="J86">
            <v>0</v>
          </cell>
          <cell r="K86">
            <v>0.6</v>
          </cell>
          <cell r="P86">
            <v>4</v>
          </cell>
        </row>
        <row r="87">
          <cell r="B87" t="str">
            <v>10S</v>
          </cell>
          <cell r="C87">
            <v>8</v>
          </cell>
          <cell r="D87">
            <v>3.76</v>
          </cell>
          <cell r="E87">
            <v>1</v>
          </cell>
          <cell r="I87">
            <v>0.6</v>
          </cell>
          <cell r="J87">
            <v>0</v>
          </cell>
          <cell r="K87">
            <v>0.6</v>
          </cell>
          <cell r="P87">
            <v>4</v>
          </cell>
        </row>
        <row r="88">
          <cell r="B88" t="str">
            <v>10S</v>
          </cell>
          <cell r="C88">
            <v>10</v>
          </cell>
          <cell r="D88">
            <v>4.1900000000000004</v>
          </cell>
          <cell r="E88">
            <v>1</v>
          </cell>
          <cell r="I88">
            <v>1.2</v>
          </cell>
          <cell r="J88">
            <v>0</v>
          </cell>
          <cell r="K88">
            <v>1.2</v>
          </cell>
          <cell r="P88">
            <v>4</v>
          </cell>
        </row>
        <row r="89">
          <cell r="B89" t="str">
            <v>10S</v>
          </cell>
          <cell r="C89">
            <v>12</v>
          </cell>
          <cell r="D89">
            <v>4.57</v>
          </cell>
          <cell r="E89">
            <v>1</v>
          </cell>
          <cell r="I89">
            <v>1.5</v>
          </cell>
          <cell r="J89">
            <v>0</v>
          </cell>
          <cell r="K89">
            <v>1.5</v>
          </cell>
          <cell r="P89">
            <v>6</v>
          </cell>
        </row>
        <row r="90">
          <cell r="B90" t="str">
            <v>10S</v>
          </cell>
          <cell r="C90">
            <v>14</v>
          </cell>
          <cell r="D90">
            <v>4.78</v>
          </cell>
          <cell r="E90">
            <v>1</v>
          </cell>
          <cell r="I90">
            <v>1.65</v>
          </cell>
          <cell r="J90">
            <v>0</v>
          </cell>
          <cell r="K90">
            <v>1.65</v>
          </cell>
          <cell r="P90">
            <v>6</v>
          </cell>
        </row>
        <row r="91">
          <cell r="B91" t="str">
            <v>10S</v>
          </cell>
          <cell r="C91">
            <v>16</v>
          </cell>
          <cell r="D91">
            <v>4.78</v>
          </cell>
          <cell r="E91">
            <v>1</v>
          </cell>
          <cell r="I91">
            <v>1.95</v>
          </cell>
          <cell r="J91">
            <v>0</v>
          </cell>
          <cell r="K91">
            <v>1.95</v>
          </cell>
          <cell r="P91">
            <v>6</v>
          </cell>
        </row>
        <row r="92">
          <cell r="B92" t="str">
            <v>10S</v>
          </cell>
          <cell r="C92">
            <v>18</v>
          </cell>
          <cell r="D92">
            <v>4.78</v>
          </cell>
          <cell r="E92">
            <v>1</v>
          </cell>
          <cell r="I92">
            <v>2.25</v>
          </cell>
          <cell r="J92">
            <v>0</v>
          </cell>
          <cell r="K92">
            <v>2.25</v>
          </cell>
          <cell r="P92">
            <v>6</v>
          </cell>
        </row>
        <row r="93">
          <cell r="B93" t="str">
            <v>10S</v>
          </cell>
          <cell r="C93">
            <v>20</v>
          </cell>
          <cell r="D93">
            <v>5.54</v>
          </cell>
          <cell r="E93">
            <v>1</v>
          </cell>
          <cell r="I93">
            <v>2.0299999999999998</v>
          </cell>
          <cell r="J93">
            <v>1.1200000000000001</v>
          </cell>
          <cell r="K93">
            <v>3.15</v>
          </cell>
          <cell r="P93">
            <v>7</v>
          </cell>
        </row>
        <row r="94">
          <cell r="B94" t="str">
            <v>10S</v>
          </cell>
          <cell r="C94">
            <v>22</v>
          </cell>
          <cell r="D94">
            <v>5.54</v>
          </cell>
          <cell r="E94">
            <v>1</v>
          </cell>
          <cell r="I94">
            <v>2.23</v>
          </cell>
          <cell r="J94">
            <v>1.37</v>
          </cell>
          <cell r="K94">
            <v>3.6</v>
          </cell>
          <cell r="P94">
            <v>8</v>
          </cell>
        </row>
        <row r="95">
          <cell r="B95" t="str">
            <v>10S</v>
          </cell>
          <cell r="C95">
            <v>24</v>
          </cell>
          <cell r="D95">
            <v>6.35</v>
          </cell>
          <cell r="E95">
            <v>1</v>
          </cell>
          <cell r="I95">
            <v>2.4300000000000002</v>
          </cell>
          <cell r="J95">
            <v>2.0699999999999998</v>
          </cell>
          <cell r="K95">
            <v>4.5</v>
          </cell>
          <cell r="P95">
            <v>8</v>
          </cell>
        </row>
        <row r="96">
          <cell r="B96" t="str">
            <v>10S</v>
          </cell>
          <cell r="C96">
            <v>30</v>
          </cell>
          <cell r="D96">
            <v>7.92</v>
          </cell>
          <cell r="E96">
            <v>1</v>
          </cell>
          <cell r="I96">
            <v>3.04</v>
          </cell>
          <cell r="J96">
            <v>5.66</v>
          </cell>
          <cell r="K96">
            <v>8.6999999999999993</v>
          </cell>
          <cell r="P96">
            <v>10</v>
          </cell>
        </row>
        <row r="97">
          <cell r="B97">
            <v>20</v>
          </cell>
          <cell r="C97">
            <v>8</v>
          </cell>
          <cell r="D97">
            <v>6.35</v>
          </cell>
          <cell r="E97">
            <v>1</v>
          </cell>
          <cell r="I97">
            <v>0.81</v>
          </cell>
          <cell r="J97">
            <v>0.99</v>
          </cell>
          <cell r="K97">
            <v>1.8</v>
          </cell>
          <cell r="P97">
            <v>4</v>
          </cell>
        </row>
        <row r="98">
          <cell r="B98">
            <v>20</v>
          </cell>
          <cell r="C98">
            <v>10</v>
          </cell>
          <cell r="D98">
            <v>6.35</v>
          </cell>
          <cell r="E98">
            <v>1</v>
          </cell>
          <cell r="I98">
            <v>1.01</v>
          </cell>
          <cell r="J98">
            <v>1.0900000000000001</v>
          </cell>
          <cell r="K98">
            <v>2.1</v>
          </cell>
          <cell r="P98">
            <v>4</v>
          </cell>
        </row>
        <row r="99">
          <cell r="B99">
            <v>20</v>
          </cell>
          <cell r="C99">
            <v>12</v>
          </cell>
          <cell r="D99">
            <v>6.35</v>
          </cell>
          <cell r="E99">
            <v>1</v>
          </cell>
          <cell r="I99">
            <v>1.22</v>
          </cell>
          <cell r="J99">
            <v>1.32</v>
          </cell>
          <cell r="K99">
            <v>2.54</v>
          </cell>
          <cell r="P99">
            <v>6</v>
          </cell>
        </row>
        <row r="100">
          <cell r="B100">
            <v>20</v>
          </cell>
          <cell r="C100">
            <v>14</v>
          </cell>
          <cell r="D100">
            <v>7.92</v>
          </cell>
          <cell r="E100">
            <v>1</v>
          </cell>
          <cell r="I100">
            <v>1.42</v>
          </cell>
          <cell r="J100">
            <v>2.48</v>
          </cell>
          <cell r="K100">
            <v>3.9</v>
          </cell>
          <cell r="P100">
            <v>6</v>
          </cell>
        </row>
        <row r="101">
          <cell r="B101">
            <v>20</v>
          </cell>
          <cell r="C101">
            <v>16</v>
          </cell>
          <cell r="D101">
            <v>7.92</v>
          </cell>
          <cell r="E101">
            <v>1</v>
          </cell>
          <cell r="I101">
            <v>1.62</v>
          </cell>
          <cell r="J101">
            <v>2.73</v>
          </cell>
          <cell r="K101">
            <v>4.3499999999999996</v>
          </cell>
          <cell r="P101">
            <v>6</v>
          </cell>
        </row>
        <row r="102">
          <cell r="B102">
            <v>20</v>
          </cell>
          <cell r="C102">
            <v>18</v>
          </cell>
          <cell r="D102">
            <v>7.92</v>
          </cell>
          <cell r="E102">
            <v>1</v>
          </cell>
          <cell r="I102">
            <v>1.82</v>
          </cell>
          <cell r="J102">
            <v>3.12</v>
          </cell>
          <cell r="K102">
            <v>4.9400000000000004</v>
          </cell>
          <cell r="P102">
            <v>6</v>
          </cell>
        </row>
        <row r="103">
          <cell r="B103">
            <v>20</v>
          </cell>
          <cell r="C103">
            <v>20</v>
          </cell>
          <cell r="D103">
            <v>9.5299999999999994</v>
          </cell>
          <cell r="E103">
            <v>1</v>
          </cell>
          <cell r="I103">
            <v>2.0299999999999998</v>
          </cell>
          <cell r="J103">
            <v>5.47</v>
          </cell>
          <cell r="K103">
            <v>7.5</v>
          </cell>
          <cell r="P103">
            <v>7</v>
          </cell>
        </row>
        <row r="104">
          <cell r="B104">
            <v>20</v>
          </cell>
          <cell r="C104">
            <v>22</v>
          </cell>
          <cell r="D104">
            <v>9.5299999999999994</v>
          </cell>
          <cell r="E104">
            <v>1</v>
          </cell>
          <cell r="I104">
            <v>2.23</v>
          </cell>
          <cell r="J104">
            <v>6.47</v>
          </cell>
          <cell r="K104">
            <v>8.6999999999999993</v>
          </cell>
          <cell r="P104">
            <v>8</v>
          </cell>
        </row>
        <row r="105">
          <cell r="B105">
            <v>20</v>
          </cell>
          <cell r="C105">
            <v>24</v>
          </cell>
          <cell r="D105">
            <v>9.5299999999999994</v>
          </cell>
          <cell r="E105">
            <v>1</v>
          </cell>
          <cell r="I105">
            <v>2.4300000000000002</v>
          </cell>
          <cell r="J105">
            <v>6.57</v>
          </cell>
          <cell r="K105">
            <v>9</v>
          </cell>
          <cell r="P105">
            <v>8</v>
          </cell>
        </row>
        <row r="106">
          <cell r="B106">
            <v>20</v>
          </cell>
          <cell r="C106">
            <v>26</v>
          </cell>
          <cell r="D106">
            <v>12.7</v>
          </cell>
          <cell r="E106">
            <v>1.25</v>
          </cell>
          <cell r="I106">
            <v>2.64</v>
          </cell>
          <cell r="J106">
            <v>13.86</v>
          </cell>
          <cell r="K106">
            <v>16.5</v>
          </cell>
          <cell r="P106">
            <v>9</v>
          </cell>
        </row>
        <row r="107">
          <cell r="B107">
            <v>20</v>
          </cell>
          <cell r="C107">
            <v>28</v>
          </cell>
          <cell r="D107">
            <v>12.7</v>
          </cell>
          <cell r="E107">
            <v>1.25</v>
          </cell>
          <cell r="I107">
            <v>2.84</v>
          </cell>
          <cell r="J107">
            <v>15.16</v>
          </cell>
          <cell r="K107">
            <v>18</v>
          </cell>
          <cell r="P107">
            <v>9</v>
          </cell>
        </row>
        <row r="108">
          <cell r="B108">
            <v>20</v>
          </cell>
          <cell r="C108">
            <v>30</v>
          </cell>
          <cell r="D108">
            <v>12.7</v>
          </cell>
          <cell r="E108">
            <v>1.25</v>
          </cell>
          <cell r="I108">
            <v>3.04</v>
          </cell>
          <cell r="J108">
            <v>16.45</v>
          </cell>
          <cell r="K108">
            <v>19.489999999999998</v>
          </cell>
          <cell r="P108">
            <v>10</v>
          </cell>
        </row>
        <row r="109">
          <cell r="B109">
            <v>20</v>
          </cell>
          <cell r="C109">
            <v>32</v>
          </cell>
          <cell r="D109">
            <v>12.7</v>
          </cell>
          <cell r="E109">
            <v>1.25</v>
          </cell>
          <cell r="I109">
            <v>3.24</v>
          </cell>
          <cell r="J109">
            <v>17.75</v>
          </cell>
          <cell r="K109">
            <v>20.990000000000002</v>
          </cell>
          <cell r="P109">
            <v>11</v>
          </cell>
        </row>
        <row r="110">
          <cell r="B110">
            <v>20</v>
          </cell>
          <cell r="C110">
            <v>34</v>
          </cell>
          <cell r="D110">
            <v>12.7</v>
          </cell>
          <cell r="E110">
            <v>1.25</v>
          </cell>
          <cell r="I110">
            <v>3.45</v>
          </cell>
          <cell r="J110">
            <v>18.54</v>
          </cell>
          <cell r="K110">
            <v>21.99</v>
          </cell>
          <cell r="P110">
            <v>12</v>
          </cell>
        </row>
        <row r="111">
          <cell r="B111">
            <v>20</v>
          </cell>
          <cell r="C111">
            <v>36</v>
          </cell>
          <cell r="D111">
            <v>12.7</v>
          </cell>
          <cell r="E111">
            <v>1.25</v>
          </cell>
          <cell r="I111">
            <v>3.65</v>
          </cell>
          <cell r="J111">
            <v>18.84</v>
          </cell>
          <cell r="K111">
            <v>22.49</v>
          </cell>
          <cell r="P111">
            <v>12</v>
          </cell>
        </row>
        <row r="112">
          <cell r="B112">
            <v>30</v>
          </cell>
          <cell r="C112">
            <v>8</v>
          </cell>
          <cell r="D112">
            <v>7.04</v>
          </cell>
          <cell r="E112">
            <v>1</v>
          </cell>
          <cell r="I112">
            <v>0.81</v>
          </cell>
          <cell r="J112">
            <v>1.1399999999999999</v>
          </cell>
          <cell r="K112">
            <v>1.95</v>
          </cell>
          <cell r="P112">
            <v>4</v>
          </cell>
        </row>
        <row r="113">
          <cell r="B113">
            <v>30</v>
          </cell>
          <cell r="C113">
            <v>10</v>
          </cell>
          <cell r="D113">
            <v>7.8</v>
          </cell>
          <cell r="E113">
            <v>1</v>
          </cell>
          <cell r="I113">
            <v>1.01</v>
          </cell>
          <cell r="J113">
            <v>1.99</v>
          </cell>
          <cell r="K113">
            <v>3</v>
          </cell>
          <cell r="P113">
            <v>4</v>
          </cell>
        </row>
        <row r="114">
          <cell r="B114">
            <v>30</v>
          </cell>
          <cell r="C114">
            <v>12</v>
          </cell>
          <cell r="D114">
            <v>8.3800000000000008</v>
          </cell>
          <cell r="E114">
            <v>1</v>
          </cell>
          <cell r="I114">
            <v>1.22</v>
          </cell>
          <cell r="J114">
            <v>2.68</v>
          </cell>
          <cell r="K114">
            <v>3.9000000000000004</v>
          </cell>
          <cell r="P114">
            <v>6</v>
          </cell>
        </row>
        <row r="115">
          <cell r="B115">
            <v>30</v>
          </cell>
          <cell r="C115">
            <v>14</v>
          </cell>
          <cell r="D115">
            <v>9.5299999999999994</v>
          </cell>
          <cell r="E115">
            <v>1</v>
          </cell>
          <cell r="I115">
            <v>1.42</v>
          </cell>
          <cell r="J115">
            <v>3.97</v>
          </cell>
          <cell r="K115">
            <v>5.3900000000000006</v>
          </cell>
          <cell r="P115">
            <v>6</v>
          </cell>
        </row>
        <row r="116">
          <cell r="B116">
            <v>30</v>
          </cell>
          <cell r="C116">
            <v>16</v>
          </cell>
          <cell r="D116">
            <v>9.5299999999999994</v>
          </cell>
          <cell r="E116">
            <v>1</v>
          </cell>
          <cell r="I116">
            <v>1.62</v>
          </cell>
          <cell r="J116">
            <v>4.68</v>
          </cell>
          <cell r="K116">
            <v>6.3</v>
          </cell>
          <cell r="P116">
            <v>6</v>
          </cell>
        </row>
        <row r="117">
          <cell r="B117">
            <v>30</v>
          </cell>
          <cell r="C117">
            <v>18</v>
          </cell>
          <cell r="D117">
            <v>11.13</v>
          </cell>
          <cell r="E117">
            <v>1.25</v>
          </cell>
          <cell r="I117">
            <v>1.82</v>
          </cell>
          <cell r="J117">
            <v>6.88</v>
          </cell>
          <cell r="K117">
            <v>8.6999999999999993</v>
          </cell>
          <cell r="P117">
            <v>6</v>
          </cell>
        </row>
        <row r="118">
          <cell r="B118">
            <v>30</v>
          </cell>
          <cell r="C118">
            <v>20</v>
          </cell>
          <cell r="D118">
            <v>12.7</v>
          </cell>
          <cell r="E118">
            <v>1.25</v>
          </cell>
          <cell r="I118">
            <v>2.0299999999999998</v>
          </cell>
          <cell r="J118">
            <v>10.42</v>
          </cell>
          <cell r="K118">
            <v>12.45</v>
          </cell>
          <cell r="P118">
            <v>7</v>
          </cell>
        </row>
        <row r="119">
          <cell r="B119">
            <v>30</v>
          </cell>
          <cell r="C119">
            <v>22</v>
          </cell>
          <cell r="D119">
            <v>12.7</v>
          </cell>
          <cell r="E119">
            <v>1.25</v>
          </cell>
          <cell r="I119">
            <v>2.23</v>
          </cell>
          <cell r="J119">
            <v>11.72</v>
          </cell>
          <cell r="K119">
            <v>13.950000000000001</v>
          </cell>
          <cell r="P119">
            <v>8</v>
          </cell>
        </row>
        <row r="120">
          <cell r="B120">
            <v>30</v>
          </cell>
          <cell r="C120">
            <v>24</v>
          </cell>
          <cell r="D120">
            <v>14.27</v>
          </cell>
          <cell r="E120">
            <v>1.25</v>
          </cell>
          <cell r="I120">
            <v>2.4300000000000002</v>
          </cell>
          <cell r="J120">
            <v>15.57</v>
          </cell>
          <cell r="K120">
            <v>18</v>
          </cell>
          <cell r="P120">
            <v>8</v>
          </cell>
        </row>
        <row r="121">
          <cell r="B121">
            <v>30</v>
          </cell>
          <cell r="C121">
            <v>28</v>
          </cell>
          <cell r="D121">
            <v>15.88</v>
          </cell>
          <cell r="E121">
            <v>1.5</v>
          </cell>
          <cell r="I121">
            <v>2.84</v>
          </cell>
          <cell r="J121">
            <v>22.65</v>
          </cell>
          <cell r="K121">
            <v>25.49</v>
          </cell>
          <cell r="P121">
            <v>9</v>
          </cell>
        </row>
        <row r="122">
          <cell r="B122">
            <v>30</v>
          </cell>
          <cell r="C122">
            <v>30</v>
          </cell>
          <cell r="D122">
            <v>15.88</v>
          </cell>
          <cell r="E122">
            <v>1.5</v>
          </cell>
          <cell r="I122">
            <v>3.04</v>
          </cell>
          <cell r="J122">
            <v>23.96</v>
          </cell>
          <cell r="K122">
            <v>27</v>
          </cell>
          <cell r="P122">
            <v>10</v>
          </cell>
        </row>
        <row r="123">
          <cell r="B123">
            <v>30</v>
          </cell>
          <cell r="C123">
            <v>32</v>
          </cell>
          <cell r="D123">
            <v>15.88</v>
          </cell>
          <cell r="E123">
            <v>1.5</v>
          </cell>
          <cell r="I123">
            <v>3.24</v>
          </cell>
          <cell r="J123">
            <v>26.76</v>
          </cell>
          <cell r="K123">
            <v>30</v>
          </cell>
          <cell r="P123">
            <v>11</v>
          </cell>
        </row>
        <row r="124">
          <cell r="B124">
            <v>30</v>
          </cell>
          <cell r="C124">
            <v>34</v>
          </cell>
          <cell r="D124">
            <v>15.88</v>
          </cell>
          <cell r="E124">
            <v>1.5</v>
          </cell>
          <cell r="I124">
            <v>3.45</v>
          </cell>
          <cell r="J124">
            <v>28.05</v>
          </cell>
          <cell r="K124">
            <v>31.5</v>
          </cell>
          <cell r="P124">
            <v>12</v>
          </cell>
        </row>
        <row r="125">
          <cell r="B125">
            <v>30</v>
          </cell>
          <cell r="C125">
            <v>36</v>
          </cell>
          <cell r="D125">
            <v>15.88</v>
          </cell>
          <cell r="E125">
            <v>1.5</v>
          </cell>
          <cell r="I125">
            <v>3.65</v>
          </cell>
          <cell r="J125">
            <v>29.35</v>
          </cell>
          <cell r="K125">
            <v>33</v>
          </cell>
          <cell r="P125">
            <v>12</v>
          </cell>
        </row>
        <row r="126">
          <cell r="B126">
            <v>40</v>
          </cell>
          <cell r="C126">
            <v>0.125</v>
          </cell>
          <cell r="D126">
            <v>1.73</v>
          </cell>
          <cell r="E126">
            <v>1</v>
          </cell>
          <cell r="I126">
            <v>7.0000000000000007E-2</v>
          </cell>
          <cell r="K126">
            <v>7.0000000000000007E-2</v>
          </cell>
          <cell r="P126">
            <v>2</v>
          </cell>
        </row>
        <row r="127">
          <cell r="B127">
            <v>40</v>
          </cell>
          <cell r="C127">
            <v>0.125</v>
          </cell>
          <cell r="D127">
            <v>1.73</v>
          </cell>
          <cell r="E127">
            <v>1</v>
          </cell>
          <cell r="I127">
            <v>7.0000000000000007E-2</v>
          </cell>
          <cell r="K127">
            <v>7.0000000000000007E-2</v>
          </cell>
          <cell r="P127">
            <v>2</v>
          </cell>
        </row>
        <row r="128">
          <cell r="B128">
            <v>40</v>
          </cell>
          <cell r="C128">
            <v>0.125</v>
          </cell>
          <cell r="D128">
            <v>1.73</v>
          </cell>
          <cell r="E128">
            <v>1</v>
          </cell>
          <cell r="I128">
            <v>7.0000000000000007E-2</v>
          </cell>
          <cell r="K128">
            <v>7.0000000000000007E-2</v>
          </cell>
          <cell r="P128">
            <v>2</v>
          </cell>
        </row>
        <row r="129">
          <cell r="B129">
            <v>40</v>
          </cell>
          <cell r="C129">
            <v>0.25</v>
          </cell>
          <cell r="D129">
            <v>2.2400000000000002</v>
          </cell>
          <cell r="E129">
            <v>1</v>
          </cell>
          <cell r="I129">
            <v>7.0000000000000007E-2</v>
          </cell>
          <cell r="K129">
            <v>7.0000000000000007E-2</v>
          </cell>
          <cell r="P129">
            <v>2</v>
          </cell>
        </row>
        <row r="130">
          <cell r="B130">
            <v>40</v>
          </cell>
          <cell r="C130">
            <v>0.25</v>
          </cell>
          <cell r="D130">
            <v>2.2400000000000002</v>
          </cell>
          <cell r="E130">
            <v>1</v>
          </cell>
          <cell r="I130">
            <v>7.0000000000000007E-2</v>
          </cell>
          <cell r="K130">
            <v>7.0000000000000007E-2</v>
          </cell>
          <cell r="P130">
            <v>2</v>
          </cell>
        </row>
        <row r="131">
          <cell r="B131">
            <v>40</v>
          </cell>
          <cell r="C131">
            <v>0.25</v>
          </cell>
          <cell r="D131">
            <v>2.2400000000000002</v>
          </cell>
          <cell r="E131">
            <v>1</v>
          </cell>
          <cell r="I131">
            <v>7.0000000000000007E-2</v>
          </cell>
          <cell r="K131">
            <v>7.0000000000000007E-2</v>
          </cell>
          <cell r="P131">
            <v>2</v>
          </cell>
        </row>
        <row r="132">
          <cell r="B132">
            <v>40</v>
          </cell>
          <cell r="C132">
            <v>0.375</v>
          </cell>
          <cell r="D132">
            <v>2.31</v>
          </cell>
          <cell r="E132">
            <v>1</v>
          </cell>
          <cell r="I132">
            <v>7.0000000000000007E-2</v>
          </cell>
          <cell r="J132">
            <v>0</v>
          </cell>
          <cell r="K132">
            <v>7.0000000000000007E-2</v>
          </cell>
          <cell r="P132">
            <v>2</v>
          </cell>
        </row>
        <row r="133">
          <cell r="B133">
            <v>40</v>
          </cell>
          <cell r="C133">
            <v>0.375</v>
          </cell>
          <cell r="D133">
            <v>2.31</v>
          </cell>
          <cell r="E133">
            <v>1</v>
          </cell>
          <cell r="I133">
            <v>7.0000000000000007E-2</v>
          </cell>
          <cell r="J133">
            <v>0</v>
          </cell>
          <cell r="K133">
            <v>7.0000000000000007E-2</v>
          </cell>
          <cell r="P133">
            <v>2</v>
          </cell>
        </row>
        <row r="134">
          <cell r="B134">
            <v>40</v>
          </cell>
          <cell r="C134">
            <v>0.375</v>
          </cell>
          <cell r="D134">
            <v>2.31</v>
          </cell>
          <cell r="E134">
            <v>1</v>
          </cell>
          <cell r="I134">
            <v>7.0000000000000007E-2</v>
          </cell>
          <cell r="J134">
            <v>0</v>
          </cell>
          <cell r="K134">
            <v>7.0000000000000007E-2</v>
          </cell>
          <cell r="P134">
            <v>2</v>
          </cell>
        </row>
        <row r="135">
          <cell r="B135">
            <v>40</v>
          </cell>
          <cell r="C135">
            <v>0.5</v>
          </cell>
          <cell r="D135">
            <v>2.77</v>
          </cell>
          <cell r="E135">
            <v>1</v>
          </cell>
          <cell r="I135">
            <v>7.0000000000000007E-2</v>
          </cell>
          <cell r="J135">
            <v>0</v>
          </cell>
          <cell r="K135">
            <v>7.0000000000000007E-2</v>
          </cell>
          <cell r="P135">
            <v>2</v>
          </cell>
        </row>
        <row r="136">
          <cell r="B136">
            <v>40</v>
          </cell>
          <cell r="C136">
            <v>0.5</v>
          </cell>
          <cell r="D136">
            <v>2.77</v>
          </cell>
          <cell r="E136">
            <v>1</v>
          </cell>
          <cell r="I136">
            <v>7.0000000000000007E-2</v>
          </cell>
          <cell r="J136">
            <v>0</v>
          </cell>
          <cell r="K136">
            <v>7.0000000000000007E-2</v>
          </cell>
          <cell r="P136">
            <v>2</v>
          </cell>
        </row>
        <row r="137">
          <cell r="B137">
            <v>40</v>
          </cell>
          <cell r="C137">
            <v>0.5</v>
          </cell>
          <cell r="D137">
            <v>2.77</v>
          </cell>
          <cell r="E137">
            <v>1</v>
          </cell>
          <cell r="I137">
            <v>7.0000000000000007E-2</v>
          </cell>
          <cell r="J137">
            <v>0</v>
          </cell>
          <cell r="K137">
            <v>7.0000000000000007E-2</v>
          </cell>
          <cell r="P137">
            <v>2</v>
          </cell>
        </row>
        <row r="138">
          <cell r="B138">
            <v>40</v>
          </cell>
          <cell r="C138">
            <v>0.75</v>
          </cell>
          <cell r="D138">
            <v>2.87</v>
          </cell>
          <cell r="E138">
            <v>1</v>
          </cell>
          <cell r="I138">
            <v>7.0000000000000007E-2</v>
          </cell>
          <cell r="J138">
            <v>0</v>
          </cell>
          <cell r="K138">
            <v>7.0000000000000007E-2</v>
          </cell>
          <cell r="P138">
            <v>2</v>
          </cell>
        </row>
        <row r="139">
          <cell r="B139">
            <v>40</v>
          </cell>
          <cell r="C139">
            <v>0.75</v>
          </cell>
          <cell r="D139">
            <v>2.87</v>
          </cell>
          <cell r="E139">
            <v>1</v>
          </cell>
          <cell r="I139">
            <v>7.0000000000000007E-2</v>
          </cell>
          <cell r="J139">
            <v>0</v>
          </cell>
          <cell r="K139">
            <v>7.0000000000000007E-2</v>
          </cell>
          <cell r="P139">
            <v>2</v>
          </cell>
        </row>
        <row r="140">
          <cell r="B140">
            <v>40</v>
          </cell>
          <cell r="C140">
            <v>0.75</v>
          </cell>
          <cell r="D140">
            <v>2.87</v>
          </cell>
          <cell r="E140">
            <v>1</v>
          </cell>
          <cell r="I140">
            <v>7.0000000000000007E-2</v>
          </cell>
          <cell r="J140">
            <v>0</v>
          </cell>
          <cell r="K140">
            <v>7.0000000000000007E-2</v>
          </cell>
          <cell r="P140">
            <v>2</v>
          </cell>
        </row>
        <row r="141">
          <cell r="B141">
            <v>40</v>
          </cell>
          <cell r="C141">
            <v>1</v>
          </cell>
          <cell r="D141">
            <v>3.38</v>
          </cell>
          <cell r="E141">
            <v>1</v>
          </cell>
          <cell r="I141">
            <v>0.12</v>
          </cell>
          <cell r="J141">
            <v>0</v>
          </cell>
          <cell r="K141">
            <v>0.12</v>
          </cell>
          <cell r="P141">
            <v>2</v>
          </cell>
        </row>
        <row r="142">
          <cell r="B142">
            <v>40</v>
          </cell>
          <cell r="C142">
            <v>1</v>
          </cell>
          <cell r="D142">
            <v>3.38</v>
          </cell>
          <cell r="E142">
            <v>1</v>
          </cell>
          <cell r="I142">
            <v>0.12</v>
          </cell>
          <cell r="J142">
            <v>0</v>
          </cell>
          <cell r="K142">
            <v>0.12</v>
          </cell>
          <cell r="P142">
            <v>2</v>
          </cell>
        </row>
        <row r="143">
          <cell r="B143">
            <v>40</v>
          </cell>
          <cell r="C143">
            <v>1</v>
          </cell>
          <cell r="D143">
            <v>3.38</v>
          </cell>
          <cell r="E143">
            <v>1</v>
          </cell>
          <cell r="I143">
            <v>0.12</v>
          </cell>
          <cell r="J143">
            <v>0</v>
          </cell>
          <cell r="K143">
            <v>0.12</v>
          </cell>
          <cell r="P143">
            <v>2</v>
          </cell>
        </row>
        <row r="144">
          <cell r="B144">
            <v>40</v>
          </cell>
          <cell r="C144">
            <v>1.25</v>
          </cell>
          <cell r="D144">
            <v>3.56</v>
          </cell>
          <cell r="E144">
            <v>1</v>
          </cell>
          <cell r="I144">
            <v>0.15</v>
          </cell>
          <cell r="K144">
            <v>0.15</v>
          </cell>
          <cell r="P144">
            <v>2</v>
          </cell>
        </row>
        <row r="145">
          <cell r="B145">
            <v>40</v>
          </cell>
          <cell r="C145">
            <v>1.25</v>
          </cell>
          <cell r="D145">
            <v>3.56</v>
          </cell>
          <cell r="E145">
            <v>1</v>
          </cell>
          <cell r="I145">
            <v>0.15</v>
          </cell>
          <cell r="K145">
            <v>0.15</v>
          </cell>
          <cell r="P145">
            <v>2</v>
          </cell>
        </row>
        <row r="146">
          <cell r="B146">
            <v>40</v>
          </cell>
          <cell r="C146">
            <v>1.25</v>
          </cell>
          <cell r="D146">
            <v>3.56</v>
          </cell>
          <cell r="E146">
            <v>1</v>
          </cell>
          <cell r="I146">
            <v>0.15</v>
          </cell>
          <cell r="K146">
            <v>0.15</v>
          </cell>
          <cell r="P146">
            <v>2</v>
          </cell>
        </row>
        <row r="147">
          <cell r="B147">
            <v>40</v>
          </cell>
          <cell r="C147">
            <v>1.5</v>
          </cell>
          <cell r="D147">
            <v>3.68</v>
          </cell>
          <cell r="E147">
            <v>1</v>
          </cell>
          <cell r="I147">
            <v>0.15</v>
          </cell>
          <cell r="J147">
            <v>0</v>
          </cell>
          <cell r="K147">
            <v>0.15</v>
          </cell>
          <cell r="P147">
            <v>2</v>
          </cell>
        </row>
        <row r="148">
          <cell r="B148">
            <v>40</v>
          </cell>
          <cell r="C148">
            <v>1.5</v>
          </cell>
          <cell r="D148">
            <v>3.68</v>
          </cell>
          <cell r="E148">
            <v>1</v>
          </cell>
          <cell r="I148">
            <v>0.15</v>
          </cell>
          <cell r="J148">
            <v>0</v>
          </cell>
          <cell r="K148">
            <v>0.15</v>
          </cell>
          <cell r="P148">
            <v>2</v>
          </cell>
        </row>
        <row r="149">
          <cell r="B149">
            <v>40</v>
          </cell>
          <cell r="C149">
            <v>1.5</v>
          </cell>
          <cell r="D149">
            <v>3.68</v>
          </cell>
          <cell r="E149">
            <v>1</v>
          </cell>
          <cell r="I149">
            <v>0.15</v>
          </cell>
          <cell r="J149">
            <v>0</v>
          </cell>
          <cell r="K149">
            <v>0.15</v>
          </cell>
          <cell r="P149">
            <v>2</v>
          </cell>
        </row>
        <row r="150">
          <cell r="B150">
            <v>40</v>
          </cell>
          <cell r="C150">
            <v>2</v>
          </cell>
          <cell r="D150">
            <v>3.91</v>
          </cell>
          <cell r="E150">
            <v>1</v>
          </cell>
          <cell r="I150">
            <v>0.3</v>
          </cell>
          <cell r="J150">
            <v>0</v>
          </cell>
          <cell r="K150">
            <v>0.3</v>
          </cell>
          <cell r="P150">
            <v>2</v>
          </cell>
        </row>
        <row r="151">
          <cell r="B151">
            <v>40</v>
          </cell>
          <cell r="C151">
            <v>2</v>
          </cell>
          <cell r="D151">
            <v>3.91</v>
          </cell>
          <cell r="E151">
            <v>1</v>
          </cell>
          <cell r="I151">
            <v>0.3</v>
          </cell>
          <cell r="J151">
            <v>0</v>
          </cell>
          <cell r="K151">
            <v>0.3</v>
          </cell>
          <cell r="P151">
            <v>2</v>
          </cell>
        </row>
        <row r="152">
          <cell r="B152">
            <v>40</v>
          </cell>
          <cell r="C152">
            <v>2</v>
          </cell>
          <cell r="D152">
            <v>3.91</v>
          </cell>
          <cell r="E152">
            <v>1</v>
          </cell>
          <cell r="I152">
            <v>0.3</v>
          </cell>
          <cell r="J152">
            <v>0</v>
          </cell>
          <cell r="K152">
            <v>0.3</v>
          </cell>
          <cell r="P152">
            <v>2</v>
          </cell>
        </row>
        <row r="153">
          <cell r="B153">
            <v>40</v>
          </cell>
          <cell r="C153">
            <v>2.5</v>
          </cell>
          <cell r="D153">
            <v>5.16</v>
          </cell>
          <cell r="E153">
            <v>1</v>
          </cell>
          <cell r="I153">
            <v>0.25</v>
          </cell>
          <cell r="J153">
            <v>0.2</v>
          </cell>
          <cell r="K153">
            <v>0.45</v>
          </cell>
          <cell r="P153">
            <v>2</v>
          </cell>
        </row>
        <row r="154">
          <cell r="B154">
            <v>40</v>
          </cell>
          <cell r="C154">
            <v>3</v>
          </cell>
          <cell r="D154">
            <v>5.49</v>
          </cell>
          <cell r="E154">
            <v>1</v>
          </cell>
          <cell r="I154">
            <v>0.3</v>
          </cell>
          <cell r="J154">
            <v>0.3</v>
          </cell>
          <cell r="K154">
            <v>0.6</v>
          </cell>
          <cell r="P154">
            <v>2</v>
          </cell>
        </row>
        <row r="155">
          <cell r="B155">
            <v>40</v>
          </cell>
          <cell r="C155">
            <v>3.5</v>
          </cell>
          <cell r="D155">
            <v>5.74</v>
          </cell>
          <cell r="E155">
            <v>1</v>
          </cell>
          <cell r="I155">
            <v>0.35</v>
          </cell>
          <cell r="J155">
            <v>0.4</v>
          </cell>
          <cell r="K155">
            <v>0.75</v>
          </cell>
          <cell r="P155">
            <v>3</v>
          </cell>
        </row>
        <row r="156">
          <cell r="B156">
            <v>40</v>
          </cell>
          <cell r="C156">
            <v>4</v>
          </cell>
          <cell r="D156">
            <v>6.02</v>
          </cell>
          <cell r="E156">
            <v>1</v>
          </cell>
          <cell r="I156">
            <v>0.41</v>
          </cell>
          <cell r="J156">
            <v>0.49</v>
          </cell>
          <cell r="K156">
            <v>0.89999999999999991</v>
          </cell>
          <cell r="P156">
            <v>3</v>
          </cell>
        </row>
        <row r="157">
          <cell r="B157">
            <v>40</v>
          </cell>
          <cell r="C157">
            <v>5</v>
          </cell>
          <cell r="D157">
            <v>6.55</v>
          </cell>
          <cell r="E157">
            <v>1</v>
          </cell>
          <cell r="I157">
            <v>0.51</v>
          </cell>
          <cell r="J157">
            <v>0.54</v>
          </cell>
          <cell r="K157">
            <v>1.05</v>
          </cell>
          <cell r="P157">
            <v>4</v>
          </cell>
        </row>
        <row r="158">
          <cell r="B158">
            <v>40</v>
          </cell>
          <cell r="C158">
            <v>6</v>
          </cell>
          <cell r="D158">
            <v>7.11</v>
          </cell>
          <cell r="E158">
            <v>1</v>
          </cell>
          <cell r="I158">
            <v>0.61</v>
          </cell>
          <cell r="J158">
            <v>1.04</v>
          </cell>
          <cell r="K158">
            <v>1.65</v>
          </cell>
          <cell r="P158">
            <v>4</v>
          </cell>
        </row>
        <row r="159">
          <cell r="B159">
            <v>40</v>
          </cell>
          <cell r="C159">
            <v>8</v>
          </cell>
          <cell r="D159">
            <v>8.18</v>
          </cell>
          <cell r="E159">
            <v>1</v>
          </cell>
          <cell r="I159">
            <v>0.81</v>
          </cell>
          <cell r="J159">
            <v>1.73</v>
          </cell>
          <cell r="K159">
            <v>2.54</v>
          </cell>
          <cell r="P159">
            <v>4</v>
          </cell>
        </row>
        <row r="160">
          <cell r="B160">
            <v>40</v>
          </cell>
          <cell r="C160">
            <v>10</v>
          </cell>
          <cell r="D160">
            <v>9.27</v>
          </cell>
          <cell r="E160">
            <v>1</v>
          </cell>
          <cell r="I160">
            <v>1.01</v>
          </cell>
          <cell r="J160">
            <v>3.04</v>
          </cell>
          <cell r="K160">
            <v>4.05</v>
          </cell>
          <cell r="P160">
            <v>4</v>
          </cell>
        </row>
        <row r="161">
          <cell r="B161">
            <v>40</v>
          </cell>
          <cell r="C161">
            <v>12</v>
          </cell>
          <cell r="D161">
            <v>10.31</v>
          </cell>
          <cell r="E161">
            <v>1.25</v>
          </cell>
          <cell r="I161">
            <v>1.22</v>
          </cell>
          <cell r="J161">
            <v>4.0199999999999996</v>
          </cell>
          <cell r="K161">
            <v>5.2399999999999993</v>
          </cell>
          <cell r="P161">
            <v>6</v>
          </cell>
        </row>
        <row r="162">
          <cell r="B162">
            <v>40</v>
          </cell>
          <cell r="C162">
            <v>14</v>
          </cell>
          <cell r="D162">
            <v>11.13</v>
          </cell>
          <cell r="E162">
            <v>1.25</v>
          </cell>
          <cell r="I162">
            <v>1.42</v>
          </cell>
          <cell r="J162">
            <v>5.33</v>
          </cell>
          <cell r="K162">
            <v>6.75</v>
          </cell>
          <cell r="P162">
            <v>6</v>
          </cell>
        </row>
        <row r="163">
          <cell r="B163">
            <v>40</v>
          </cell>
          <cell r="C163">
            <v>16</v>
          </cell>
          <cell r="D163">
            <v>12.7</v>
          </cell>
          <cell r="E163">
            <v>1.25</v>
          </cell>
          <cell r="I163">
            <v>1.62</v>
          </cell>
          <cell r="J163">
            <v>8.42</v>
          </cell>
          <cell r="K163">
            <v>10.039999999999999</v>
          </cell>
          <cell r="P163">
            <v>6</v>
          </cell>
        </row>
        <row r="164">
          <cell r="B164">
            <v>40</v>
          </cell>
          <cell r="C164">
            <v>18</v>
          </cell>
          <cell r="D164">
            <v>14.27</v>
          </cell>
          <cell r="E164">
            <v>1.25</v>
          </cell>
          <cell r="I164">
            <v>1.82</v>
          </cell>
          <cell r="J164">
            <v>11.53</v>
          </cell>
          <cell r="K164">
            <v>13.35</v>
          </cell>
          <cell r="P164">
            <v>6</v>
          </cell>
        </row>
        <row r="165">
          <cell r="B165">
            <v>40</v>
          </cell>
          <cell r="C165">
            <v>20</v>
          </cell>
          <cell r="D165">
            <v>15.09</v>
          </cell>
          <cell r="E165">
            <v>1.5</v>
          </cell>
          <cell r="I165">
            <v>2.0299999999999998</v>
          </cell>
          <cell r="J165">
            <v>14.47</v>
          </cell>
          <cell r="K165">
            <v>16.5</v>
          </cell>
          <cell r="P165">
            <v>7</v>
          </cell>
        </row>
        <row r="166">
          <cell r="B166">
            <v>40</v>
          </cell>
          <cell r="C166">
            <v>24</v>
          </cell>
          <cell r="D166">
            <v>17.48</v>
          </cell>
          <cell r="E166">
            <v>1.5</v>
          </cell>
          <cell r="I166">
            <v>2.4300000000000002</v>
          </cell>
          <cell r="J166">
            <v>24.57</v>
          </cell>
          <cell r="K166">
            <v>27</v>
          </cell>
          <cell r="P166">
            <v>8</v>
          </cell>
        </row>
        <row r="167">
          <cell r="B167">
            <v>40</v>
          </cell>
          <cell r="C167">
            <v>32</v>
          </cell>
          <cell r="D167">
            <v>17.48</v>
          </cell>
          <cell r="E167">
            <v>1.5</v>
          </cell>
          <cell r="I167">
            <v>3.24</v>
          </cell>
          <cell r="J167">
            <v>31.26</v>
          </cell>
          <cell r="K167">
            <v>34.5</v>
          </cell>
          <cell r="P167">
            <v>11</v>
          </cell>
        </row>
        <row r="168">
          <cell r="B168">
            <v>40</v>
          </cell>
          <cell r="C168">
            <v>34</v>
          </cell>
          <cell r="D168">
            <v>17.48</v>
          </cell>
          <cell r="E168">
            <v>1.5</v>
          </cell>
          <cell r="I168">
            <v>3.45</v>
          </cell>
          <cell r="J168">
            <v>34.049999999999997</v>
          </cell>
          <cell r="K168">
            <v>37.5</v>
          </cell>
          <cell r="P168">
            <v>12</v>
          </cell>
        </row>
        <row r="169">
          <cell r="B169">
            <v>40</v>
          </cell>
          <cell r="C169">
            <v>36</v>
          </cell>
          <cell r="D169">
            <v>19.05</v>
          </cell>
          <cell r="E169">
            <v>2</v>
          </cell>
          <cell r="I169">
            <v>3.65</v>
          </cell>
          <cell r="J169">
            <v>41.34</v>
          </cell>
          <cell r="K169">
            <v>44.99</v>
          </cell>
          <cell r="P169">
            <v>12</v>
          </cell>
        </row>
        <row r="170">
          <cell r="B170" t="str">
            <v>40S</v>
          </cell>
          <cell r="C170">
            <v>0.125</v>
          </cell>
          <cell r="D170">
            <v>1.73</v>
          </cell>
          <cell r="E170">
            <v>1</v>
          </cell>
          <cell r="I170">
            <v>7.0000000000000007E-2</v>
          </cell>
          <cell r="K170">
            <v>7.0000000000000007E-2</v>
          </cell>
          <cell r="P170">
            <v>2</v>
          </cell>
        </row>
        <row r="171">
          <cell r="B171" t="str">
            <v>40S</v>
          </cell>
          <cell r="C171">
            <v>0.125</v>
          </cell>
          <cell r="D171">
            <v>1.73</v>
          </cell>
          <cell r="E171">
            <v>1</v>
          </cell>
          <cell r="I171">
            <v>7.0000000000000007E-2</v>
          </cell>
          <cell r="K171">
            <v>7.0000000000000007E-2</v>
          </cell>
          <cell r="P171">
            <v>2</v>
          </cell>
        </row>
        <row r="172">
          <cell r="B172" t="str">
            <v>40S</v>
          </cell>
          <cell r="C172">
            <v>0.125</v>
          </cell>
          <cell r="D172">
            <v>1.73</v>
          </cell>
          <cell r="E172">
            <v>1</v>
          </cell>
          <cell r="I172">
            <v>7.0000000000000007E-2</v>
          </cell>
          <cell r="K172">
            <v>7.0000000000000007E-2</v>
          </cell>
          <cell r="P172">
            <v>2</v>
          </cell>
        </row>
        <row r="173">
          <cell r="B173" t="str">
            <v>40S</v>
          </cell>
          <cell r="C173">
            <v>0.25</v>
          </cell>
          <cell r="D173">
            <v>2.2400000000000002</v>
          </cell>
          <cell r="E173">
            <v>1</v>
          </cell>
          <cell r="I173">
            <v>7.0000000000000007E-2</v>
          </cell>
          <cell r="K173">
            <v>7.0000000000000007E-2</v>
          </cell>
          <cell r="P173">
            <v>2</v>
          </cell>
        </row>
        <row r="174">
          <cell r="B174" t="str">
            <v>40S</v>
          </cell>
          <cell r="C174">
            <v>0.25</v>
          </cell>
          <cell r="D174">
            <v>2.2400000000000002</v>
          </cell>
          <cell r="E174">
            <v>1</v>
          </cell>
          <cell r="I174">
            <v>7.0000000000000007E-2</v>
          </cell>
          <cell r="K174">
            <v>7.0000000000000007E-2</v>
          </cell>
          <cell r="P174">
            <v>2</v>
          </cell>
        </row>
        <row r="175">
          <cell r="B175" t="str">
            <v>40S</v>
          </cell>
          <cell r="C175">
            <v>0.25</v>
          </cell>
          <cell r="D175">
            <v>2.2400000000000002</v>
          </cell>
          <cell r="E175">
            <v>1</v>
          </cell>
          <cell r="I175">
            <v>7.0000000000000007E-2</v>
          </cell>
          <cell r="K175">
            <v>7.0000000000000007E-2</v>
          </cell>
          <cell r="P175">
            <v>2</v>
          </cell>
        </row>
        <row r="176">
          <cell r="B176" t="str">
            <v>40S</v>
          </cell>
          <cell r="C176">
            <v>0.375</v>
          </cell>
          <cell r="D176">
            <v>2.31</v>
          </cell>
          <cell r="E176">
            <v>1</v>
          </cell>
          <cell r="I176">
            <v>7.0000000000000007E-2</v>
          </cell>
          <cell r="K176">
            <v>7.0000000000000007E-2</v>
          </cell>
          <cell r="P176">
            <v>2</v>
          </cell>
        </row>
        <row r="177">
          <cell r="B177" t="str">
            <v>40S</v>
          </cell>
          <cell r="C177">
            <v>0.375</v>
          </cell>
          <cell r="D177">
            <v>2.31</v>
          </cell>
          <cell r="E177">
            <v>1</v>
          </cell>
          <cell r="I177">
            <v>7.0000000000000007E-2</v>
          </cell>
          <cell r="K177">
            <v>7.0000000000000007E-2</v>
          </cell>
          <cell r="P177">
            <v>2</v>
          </cell>
        </row>
        <row r="178">
          <cell r="B178" t="str">
            <v>40S</v>
          </cell>
          <cell r="C178">
            <v>0.375</v>
          </cell>
          <cell r="D178">
            <v>2.31</v>
          </cell>
          <cell r="E178">
            <v>1</v>
          </cell>
          <cell r="I178">
            <v>7.0000000000000007E-2</v>
          </cell>
          <cell r="K178">
            <v>7.0000000000000007E-2</v>
          </cell>
          <cell r="P178">
            <v>2</v>
          </cell>
        </row>
        <row r="179">
          <cell r="B179" t="str">
            <v>40S</v>
          </cell>
          <cell r="C179">
            <v>0.5</v>
          </cell>
          <cell r="D179">
            <v>2.77</v>
          </cell>
          <cell r="E179">
            <v>1</v>
          </cell>
          <cell r="I179">
            <v>7.0000000000000007E-2</v>
          </cell>
          <cell r="J179">
            <v>0</v>
          </cell>
          <cell r="K179">
            <v>7.0000000000000007E-2</v>
          </cell>
          <cell r="P179">
            <v>2</v>
          </cell>
        </row>
        <row r="180">
          <cell r="B180" t="str">
            <v>40S</v>
          </cell>
          <cell r="C180">
            <v>0.5</v>
          </cell>
          <cell r="D180">
            <v>2.77</v>
          </cell>
          <cell r="E180">
            <v>1</v>
          </cell>
          <cell r="I180">
            <v>7.0000000000000007E-2</v>
          </cell>
          <cell r="J180">
            <v>0</v>
          </cell>
          <cell r="K180">
            <v>7.0000000000000007E-2</v>
          </cell>
          <cell r="P180">
            <v>2</v>
          </cell>
        </row>
        <row r="181">
          <cell r="B181" t="str">
            <v>40S</v>
          </cell>
          <cell r="C181">
            <v>0.5</v>
          </cell>
          <cell r="D181">
            <v>2.77</v>
          </cell>
          <cell r="E181">
            <v>1</v>
          </cell>
          <cell r="I181">
            <v>7.0000000000000007E-2</v>
          </cell>
          <cell r="J181">
            <v>0</v>
          </cell>
          <cell r="K181">
            <v>7.0000000000000007E-2</v>
          </cell>
          <cell r="P181">
            <v>2</v>
          </cell>
        </row>
        <row r="182">
          <cell r="B182" t="str">
            <v>40S</v>
          </cell>
          <cell r="C182">
            <v>0.75</v>
          </cell>
          <cell r="D182">
            <v>2.87</v>
          </cell>
          <cell r="E182">
            <v>1</v>
          </cell>
          <cell r="I182">
            <v>7.0000000000000007E-2</v>
          </cell>
          <cell r="J182">
            <v>0</v>
          </cell>
          <cell r="K182">
            <v>7.0000000000000007E-2</v>
          </cell>
          <cell r="P182">
            <v>2</v>
          </cell>
        </row>
        <row r="183">
          <cell r="B183" t="str">
            <v>40S</v>
          </cell>
          <cell r="C183">
            <v>0.75</v>
          </cell>
          <cell r="D183">
            <v>2.87</v>
          </cell>
          <cell r="E183">
            <v>1</v>
          </cell>
          <cell r="I183">
            <v>7.0000000000000007E-2</v>
          </cell>
          <cell r="J183">
            <v>0</v>
          </cell>
          <cell r="K183">
            <v>7.0000000000000007E-2</v>
          </cell>
          <cell r="P183">
            <v>2</v>
          </cell>
        </row>
        <row r="184">
          <cell r="B184" t="str">
            <v>40S</v>
          </cell>
          <cell r="C184">
            <v>0.75</v>
          </cell>
          <cell r="D184">
            <v>2.87</v>
          </cell>
          <cell r="E184">
            <v>1</v>
          </cell>
          <cell r="I184">
            <v>7.0000000000000007E-2</v>
          </cell>
          <cell r="J184">
            <v>0</v>
          </cell>
          <cell r="K184">
            <v>7.0000000000000007E-2</v>
          </cell>
          <cell r="P184">
            <v>2</v>
          </cell>
        </row>
        <row r="185">
          <cell r="B185" t="str">
            <v>40S</v>
          </cell>
          <cell r="C185">
            <v>1</v>
          </cell>
          <cell r="D185">
            <v>3.38</v>
          </cell>
          <cell r="E185">
            <v>1</v>
          </cell>
          <cell r="I185">
            <v>0.12</v>
          </cell>
          <cell r="J185">
            <v>0</v>
          </cell>
          <cell r="K185">
            <v>0.12</v>
          </cell>
          <cell r="P185">
            <v>2</v>
          </cell>
        </row>
        <row r="186">
          <cell r="B186" t="str">
            <v>40S</v>
          </cell>
          <cell r="C186">
            <v>1</v>
          </cell>
          <cell r="D186">
            <v>3.38</v>
          </cell>
          <cell r="E186">
            <v>1</v>
          </cell>
          <cell r="I186">
            <v>0.12</v>
          </cell>
          <cell r="J186">
            <v>0</v>
          </cell>
          <cell r="K186">
            <v>0.12</v>
          </cell>
          <cell r="P186">
            <v>2</v>
          </cell>
        </row>
        <row r="187">
          <cell r="B187" t="str">
            <v>40S</v>
          </cell>
          <cell r="C187">
            <v>1</v>
          </cell>
          <cell r="D187">
            <v>3.38</v>
          </cell>
          <cell r="E187">
            <v>1</v>
          </cell>
          <cell r="I187">
            <v>0.12</v>
          </cell>
          <cell r="J187">
            <v>0</v>
          </cell>
          <cell r="K187">
            <v>0.12</v>
          </cell>
          <cell r="P187">
            <v>2</v>
          </cell>
        </row>
        <row r="188">
          <cell r="B188" t="str">
            <v>40S</v>
          </cell>
          <cell r="C188">
            <v>1.25</v>
          </cell>
          <cell r="D188">
            <v>3.56</v>
          </cell>
          <cell r="E188">
            <v>1</v>
          </cell>
          <cell r="I188">
            <v>0.15</v>
          </cell>
          <cell r="K188">
            <v>0.15</v>
          </cell>
          <cell r="P188">
            <v>2</v>
          </cell>
        </row>
        <row r="189">
          <cell r="B189" t="str">
            <v>40S</v>
          </cell>
          <cell r="C189">
            <v>1.25</v>
          </cell>
          <cell r="D189">
            <v>3.56</v>
          </cell>
          <cell r="E189">
            <v>1</v>
          </cell>
          <cell r="I189">
            <v>0.15</v>
          </cell>
          <cell r="K189">
            <v>0.15</v>
          </cell>
          <cell r="P189">
            <v>2</v>
          </cell>
        </row>
        <row r="190">
          <cell r="B190" t="str">
            <v>40S</v>
          </cell>
          <cell r="C190">
            <v>1.25</v>
          </cell>
          <cell r="D190">
            <v>3.56</v>
          </cell>
          <cell r="E190">
            <v>1</v>
          </cell>
          <cell r="I190">
            <v>0.15</v>
          </cell>
          <cell r="K190">
            <v>0.15</v>
          </cell>
          <cell r="P190">
            <v>2</v>
          </cell>
        </row>
        <row r="191">
          <cell r="B191" t="str">
            <v>40S</v>
          </cell>
          <cell r="C191">
            <v>1.5</v>
          </cell>
          <cell r="D191">
            <v>3.68</v>
          </cell>
          <cell r="E191">
            <v>1</v>
          </cell>
          <cell r="I191">
            <v>0.15</v>
          </cell>
          <cell r="J191">
            <v>0</v>
          </cell>
          <cell r="K191">
            <v>0.15</v>
          </cell>
          <cell r="P191">
            <v>2</v>
          </cell>
        </row>
        <row r="192">
          <cell r="B192" t="str">
            <v>40S</v>
          </cell>
          <cell r="C192">
            <v>1.5</v>
          </cell>
          <cell r="D192">
            <v>3.68</v>
          </cell>
          <cell r="E192">
            <v>1</v>
          </cell>
          <cell r="I192">
            <v>0.15</v>
          </cell>
          <cell r="J192">
            <v>0</v>
          </cell>
          <cell r="K192">
            <v>0.15</v>
          </cell>
          <cell r="P192">
            <v>2</v>
          </cell>
        </row>
        <row r="193">
          <cell r="B193" t="str">
            <v>40S</v>
          </cell>
          <cell r="C193">
            <v>1.5</v>
          </cell>
          <cell r="D193">
            <v>3.68</v>
          </cell>
          <cell r="E193">
            <v>1</v>
          </cell>
          <cell r="I193">
            <v>0.15</v>
          </cell>
          <cell r="J193">
            <v>0</v>
          </cell>
          <cell r="K193">
            <v>0.15</v>
          </cell>
          <cell r="P193">
            <v>2</v>
          </cell>
        </row>
        <row r="194">
          <cell r="B194" t="str">
            <v>40S</v>
          </cell>
          <cell r="C194">
            <v>2</v>
          </cell>
          <cell r="D194">
            <v>3.91</v>
          </cell>
          <cell r="E194">
            <v>1</v>
          </cell>
          <cell r="I194">
            <v>0.3</v>
          </cell>
          <cell r="J194">
            <v>0</v>
          </cell>
          <cell r="K194">
            <v>0.3</v>
          </cell>
          <cell r="P194">
            <v>2</v>
          </cell>
        </row>
        <row r="195">
          <cell r="B195" t="str">
            <v>40S</v>
          </cell>
          <cell r="C195">
            <v>2</v>
          </cell>
          <cell r="D195">
            <v>3.91</v>
          </cell>
          <cell r="E195">
            <v>1</v>
          </cell>
          <cell r="I195">
            <v>0.3</v>
          </cell>
          <cell r="J195">
            <v>0</v>
          </cell>
          <cell r="K195">
            <v>0.3</v>
          </cell>
          <cell r="P195">
            <v>2</v>
          </cell>
        </row>
        <row r="196">
          <cell r="B196" t="str">
            <v>40S</v>
          </cell>
          <cell r="C196">
            <v>2</v>
          </cell>
          <cell r="D196">
            <v>3.91</v>
          </cell>
          <cell r="E196">
            <v>1</v>
          </cell>
          <cell r="I196">
            <v>0.3</v>
          </cell>
          <cell r="J196">
            <v>0</v>
          </cell>
          <cell r="K196">
            <v>0.3</v>
          </cell>
          <cell r="P196">
            <v>2</v>
          </cell>
        </row>
        <row r="197">
          <cell r="B197" t="str">
            <v>40S</v>
          </cell>
          <cell r="C197">
            <v>2.5</v>
          </cell>
          <cell r="D197">
            <v>5.16</v>
          </cell>
          <cell r="E197">
            <v>1</v>
          </cell>
          <cell r="I197">
            <v>0.25</v>
          </cell>
          <cell r="J197">
            <v>0.2</v>
          </cell>
          <cell r="K197">
            <v>0.45</v>
          </cell>
          <cell r="P197">
            <v>2</v>
          </cell>
        </row>
        <row r="198">
          <cell r="B198" t="str">
            <v>40S</v>
          </cell>
          <cell r="C198">
            <v>3</v>
          </cell>
          <cell r="D198">
            <v>5.49</v>
          </cell>
          <cell r="E198">
            <v>1</v>
          </cell>
          <cell r="I198">
            <v>0.3</v>
          </cell>
          <cell r="J198">
            <v>0.3</v>
          </cell>
          <cell r="K198">
            <v>0.6</v>
          </cell>
          <cell r="P198">
            <v>2</v>
          </cell>
        </row>
        <row r="199">
          <cell r="B199" t="str">
            <v>40S</v>
          </cell>
          <cell r="C199">
            <v>3.5</v>
          </cell>
          <cell r="D199">
            <v>5.74</v>
          </cell>
          <cell r="E199">
            <v>1</v>
          </cell>
          <cell r="I199">
            <v>0.35</v>
          </cell>
          <cell r="J199">
            <v>0.4</v>
          </cell>
          <cell r="K199">
            <v>0.75</v>
          </cell>
          <cell r="P199">
            <v>3</v>
          </cell>
        </row>
        <row r="200">
          <cell r="B200" t="str">
            <v>40S</v>
          </cell>
          <cell r="C200">
            <v>4</v>
          </cell>
          <cell r="D200">
            <v>6.02</v>
          </cell>
          <cell r="E200">
            <v>1</v>
          </cell>
          <cell r="I200">
            <v>0.41</v>
          </cell>
          <cell r="J200">
            <v>0.49</v>
          </cell>
          <cell r="K200">
            <v>0.89999999999999991</v>
          </cell>
          <cell r="P200">
            <v>3</v>
          </cell>
        </row>
        <row r="201">
          <cell r="B201" t="str">
            <v>40S</v>
          </cell>
          <cell r="C201">
            <v>5</v>
          </cell>
          <cell r="D201">
            <v>6.55</v>
          </cell>
          <cell r="E201">
            <v>1</v>
          </cell>
          <cell r="I201">
            <v>0.51</v>
          </cell>
          <cell r="J201">
            <v>0.54</v>
          </cell>
          <cell r="K201">
            <v>1.05</v>
          </cell>
          <cell r="P201">
            <v>4</v>
          </cell>
        </row>
        <row r="202">
          <cell r="B202" t="str">
            <v>40S</v>
          </cell>
          <cell r="C202">
            <v>6</v>
          </cell>
          <cell r="D202">
            <v>7.11</v>
          </cell>
          <cell r="E202">
            <v>1</v>
          </cell>
          <cell r="I202">
            <v>0.61</v>
          </cell>
          <cell r="J202">
            <v>1.04</v>
          </cell>
          <cell r="K202">
            <v>1.65</v>
          </cell>
          <cell r="P202">
            <v>4</v>
          </cell>
        </row>
        <row r="203">
          <cell r="B203" t="str">
            <v>40S</v>
          </cell>
          <cell r="C203">
            <v>8</v>
          </cell>
          <cell r="D203">
            <v>8.18</v>
          </cell>
          <cell r="E203">
            <v>1</v>
          </cell>
          <cell r="I203">
            <v>0.81</v>
          </cell>
          <cell r="J203">
            <v>1.73</v>
          </cell>
          <cell r="K203">
            <v>2.54</v>
          </cell>
          <cell r="P203">
            <v>4</v>
          </cell>
        </row>
        <row r="204">
          <cell r="B204" t="str">
            <v>40S</v>
          </cell>
          <cell r="C204">
            <v>10</v>
          </cell>
          <cell r="D204">
            <v>9.27</v>
          </cell>
          <cell r="E204">
            <v>1</v>
          </cell>
          <cell r="I204">
            <v>1.01</v>
          </cell>
          <cell r="J204">
            <v>3.04</v>
          </cell>
          <cell r="K204">
            <v>4.05</v>
          </cell>
          <cell r="P204">
            <v>4</v>
          </cell>
        </row>
        <row r="205">
          <cell r="B205" t="str">
            <v>40S</v>
          </cell>
          <cell r="C205">
            <v>12</v>
          </cell>
          <cell r="D205">
            <v>9.5299999999999994</v>
          </cell>
          <cell r="E205">
            <v>1</v>
          </cell>
          <cell r="I205">
            <v>1.22</v>
          </cell>
          <cell r="J205">
            <v>3.28</v>
          </cell>
          <cell r="K205">
            <v>4.5</v>
          </cell>
          <cell r="P205">
            <v>6</v>
          </cell>
        </row>
        <row r="206">
          <cell r="B206">
            <v>60</v>
          </cell>
          <cell r="C206">
            <v>8</v>
          </cell>
          <cell r="D206">
            <v>10.31</v>
          </cell>
          <cell r="E206">
            <v>1.25</v>
          </cell>
          <cell r="I206">
            <v>0.81</v>
          </cell>
          <cell r="J206">
            <v>2.64</v>
          </cell>
          <cell r="K206">
            <v>3.45</v>
          </cell>
          <cell r="P206">
            <v>4</v>
          </cell>
        </row>
        <row r="207">
          <cell r="B207">
            <v>60</v>
          </cell>
          <cell r="C207">
            <v>10</v>
          </cell>
          <cell r="D207">
            <v>12.7</v>
          </cell>
          <cell r="E207">
            <v>1.25</v>
          </cell>
          <cell r="I207">
            <v>1.01</v>
          </cell>
          <cell r="J207">
            <v>5.74</v>
          </cell>
          <cell r="K207">
            <v>6.75</v>
          </cell>
          <cell r="P207">
            <v>4</v>
          </cell>
        </row>
        <row r="208">
          <cell r="B208">
            <v>60</v>
          </cell>
          <cell r="C208">
            <v>12</v>
          </cell>
          <cell r="D208">
            <v>14.27</v>
          </cell>
          <cell r="E208">
            <v>1.25</v>
          </cell>
          <cell r="I208">
            <v>1.22</v>
          </cell>
          <cell r="J208">
            <v>8.3800000000000008</v>
          </cell>
          <cell r="K208">
            <v>9.6000000000000014</v>
          </cell>
          <cell r="P208">
            <v>6</v>
          </cell>
        </row>
        <row r="209">
          <cell r="B209">
            <v>60</v>
          </cell>
          <cell r="C209">
            <v>14</v>
          </cell>
          <cell r="D209">
            <v>15.09</v>
          </cell>
          <cell r="E209">
            <v>1.5</v>
          </cell>
          <cell r="I209">
            <v>1.42</v>
          </cell>
          <cell r="J209">
            <v>9.9700000000000006</v>
          </cell>
          <cell r="K209">
            <v>11.39</v>
          </cell>
          <cell r="P209">
            <v>6</v>
          </cell>
        </row>
        <row r="210">
          <cell r="B210">
            <v>60</v>
          </cell>
          <cell r="C210">
            <v>16</v>
          </cell>
          <cell r="D210">
            <v>16.66</v>
          </cell>
          <cell r="E210">
            <v>1.5</v>
          </cell>
          <cell r="I210">
            <v>1.62</v>
          </cell>
          <cell r="J210">
            <v>14.88</v>
          </cell>
          <cell r="K210">
            <v>16.5</v>
          </cell>
          <cell r="P210">
            <v>6</v>
          </cell>
        </row>
        <row r="211">
          <cell r="B211">
            <v>60</v>
          </cell>
          <cell r="C211">
            <v>18</v>
          </cell>
          <cell r="D211">
            <v>19.05</v>
          </cell>
          <cell r="E211">
            <v>2</v>
          </cell>
          <cell r="I211">
            <v>1.82</v>
          </cell>
          <cell r="J211">
            <v>20.67</v>
          </cell>
          <cell r="K211">
            <v>22.490000000000002</v>
          </cell>
          <cell r="P211">
            <v>6</v>
          </cell>
        </row>
        <row r="212">
          <cell r="B212">
            <v>60</v>
          </cell>
          <cell r="C212">
            <v>20</v>
          </cell>
          <cell r="D212">
            <v>20.62</v>
          </cell>
          <cell r="E212">
            <v>2</v>
          </cell>
          <cell r="I212">
            <v>2.0299999999999998</v>
          </cell>
          <cell r="J212">
            <v>23.47</v>
          </cell>
          <cell r="K212">
            <v>25.5</v>
          </cell>
          <cell r="P212">
            <v>7</v>
          </cell>
        </row>
        <row r="213">
          <cell r="B213">
            <v>60</v>
          </cell>
          <cell r="C213">
            <v>22</v>
          </cell>
          <cell r="D213">
            <v>22.23</v>
          </cell>
          <cell r="E213">
            <v>2</v>
          </cell>
          <cell r="I213">
            <v>2.23</v>
          </cell>
          <cell r="J213">
            <v>29.27</v>
          </cell>
          <cell r="K213">
            <v>31.5</v>
          </cell>
          <cell r="P213">
            <v>8</v>
          </cell>
        </row>
        <row r="214">
          <cell r="B214">
            <v>60</v>
          </cell>
          <cell r="C214">
            <v>24</v>
          </cell>
          <cell r="D214">
            <v>24.61</v>
          </cell>
          <cell r="E214">
            <v>2</v>
          </cell>
          <cell r="I214">
            <v>2.4300000000000002</v>
          </cell>
          <cell r="J214">
            <v>35.07</v>
          </cell>
          <cell r="K214">
            <v>37.5</v>
          </cell>
          <cell r="P214">
            <v>8</v>
          </cell>
        </row>
        <row r="215">
          <cell r="B215">
            <v>80</v>
          </cell>
          <cell r="C215">
            <v>0.125</v>
          </cell>
          <cell r="D215">
            <v>2.41</v>
          </cell>
          <cell r="E215">
            <v>1</v>
          </cell>
          <cell r="I215">
            <v>7.0000000000000007E-2</v>
          </cell>
          <cell r="K215">
            <v>7.0000000000000007E-2</v>
          </cell>
          <cell r="P215">
            <v>2</v>
          </cell>
        </row>
        <row r="216">
          <cell r="B216">
            <v>80</v>
          </cell>
          <cell r="C216">
            <v>0.125</v>
          </cell>
          <cell r="D216">
            <v>2.41</v>
          </cell>
          <cell r="E216">
            <v>1</v>
          </cell>
          <cell r="I216">
            <v>7.0000000000000007E-2</v>
          </cell>
          <cell r="K216">
            <v>7.0000000000000007E-2</v>
          </cell>
          <cell r="P216">
            <v>2</v>
          </cell>
        </row>
        <row r="217">
          <cell r="B217">
            <v>80</v>
          </cell>
          <cell r="C217">
            <v>0.125</v>
          </cell>
          <cell r="D217">
            <v>2.41</v>
          </cell>
          <cell r="E217">
            <v>1</v>
          </cell>
          <cell r="I217">
            <v>7.0000000000000007E-2</v>
          </cell>
          <cell r="K217">
            <v>7.0000000000000007E-2</v>
          </cell>
          <cell r="P217">
            <v>2</v>
          </cell>
        </row>
        <row r="218">
          <cell r="B218">
            <v>80</v>
          </cell>
          <cell r="C218">
            <v>0.25</v>
          </cell>
          <cell r="D218">
            <v>3.02</v>
          </cell>
          <cell r="E218">
            <v>1</v>
          </cell>
          <cell r="I218">
            <v>7.0000000000000007E-2</v>
          </cell>
          <cell r="K218">
            <v>7.0000000000000007E-2</v>
          </cell>
          <cell r="P218">
            <v>2</v>
          </cell>
        </row>
        <row r="219">
          <cell r="B219">
            <v>80</v>
          </cell>
          <cell r="C219">
            <v>0.25</v>
          </cell>
          <cell r="D219">
            <v>3.02</v>
          </cell>
          <cell r="E219">
            <v>1</v>
          </cell>
          <cell r="I219">
            <v>7.0000000000000007E-2</v>
          </cell>
          <cell r="K219">
            <v>7.0000000000000007E-2</v>
          </cell>
          <cell r="P219">
            <v>2</v>
          </cell>
        </row>
        <row r="220">
          <cell r="B220">
            <v>80</v>
          </cell>
          <cell r="C220">
            <v>0.25</v>
          </cell>
          <cell r="D220">
            <v>3.02</v>
          </cell>
          <cell r="E220">
            <v>1</v>
          </cell>
          <cell r="I220">
            <v>7.0000000000000007E-2</v>
          </cell>
          <cell r="K220">
            <v>7.0000000000000007E-2</v>
          </cell>
          <cell r="P220">
            <v>2</v>
          </cell>
        </row>
        <row r="221">
          <cell r="B221">
            <v>80</v>
          </cell>
          <cell r="C221">
            <v>0.375</v>
          </cell>
          <cell r="D221">
            <v>3.2</v>
          </cell>
          <cell r="E221">
            <v>1</v>
          </cell>
          <cell r="I221">
            <v>7.0000000000000007E-2</v>
          </cell>
          <cell r="J221">
            <v>0</v>
          </cell>
          <cell r="K221">
            <v>7.0000000000000007E-2</v>
          </cell>
          <cell r="P221">
            <v>2</v>
          </cell>
        </row>
        <row r="222">
          <cell r="B222">
            <v>80</v>
          </cell>
          <cell r="C222">
            <v>0.375</v>
          </cell>
          <cell r="D222">
            <v>3.2</v>
          </cell>
          <cell r="E222">
            <v>1</v>
          </cell>
          <cell r="I222">
            <v>7.0000000000000007E-2</v>
          </cell>
          <cell r="J222">
            <v>0</v>
          </cell>
          <cell r="K222">
            <v>7.0000000000000007E-2</v>
          </cell>
          <cell r="P222">
            <v>2</v>
          </cell>
        </row>
        <row r="223">
          <cell r="B223">
            <v>80</v>
          </cell>
          <cell r="C223">
            <v>0.375</v>
          </cell>
          <cell r="D223">
            <v>3.2</v>
          </cell>
          <cell r="E223">
            <v>1</v>
          </cell>
          <cell r="I223">
            <v>7.0000000000000007E-2</v>
          </cell>
          <cell r="J223">
            <v>0</v>
          </cell>
          <cell r="K223">
            <v>7.0000000000000007E-2</v>
          </cell>
          <cell r="P223">
            <v>2</v>
          </cell>
        </row>
        <row r="224">
          <cell r="B224">
            <v>80</v>
          </cell>
          <cell r="C224">
            <v>0.5</v>
          </cell>
          <cell r="D224">
            <v>3.73</v>
          </cell>
          <cell r="E224">
            <v>1</v>
          </cell>
          <cell r="I224">
            <v>7.0000000000000007E-2</v>
          </cell>
          <cell r="J224">
            <v>0</v>
          </cell>
          <cell r="K224">
            <v>7.0000000000000007E-2</v>
          </cell>
          <cell r="P224">
            <v>2</v>
          </cell>
        </row>
        <row r="225">
          <cell r="B225">
            <v>80</v>
          </cell>
          <cell r="C225">
            <v>0.5</v>
          </cell>
          <cell r="D225">
            <v>3.73</v>
          </cell>
          <cell r="E225">
            <v>1</v>
          </cell>
          <cell r="I225">
            <v>7.0000000000000007E-2</v>
          </cell>
          <cell r="J225">
            <v>0</v>
          </cell>
          <cell r="K225">
            <v>7.0000000000000007E-2</v>
          </cell>
          <cell r="P225">
            <v>2</v>
          </cell>
        </row>
        <row r="226">
          <cell r="B226">
            <v>80</v>
          </cell>
          <cell r="C226">
            <v>0.5</v>
          </cell>
          <cell r="D226">
            <v>3.73</v>
          </cell>
          <cell r="E226">
            <v>1</v>
          </cell>
          <cell r="I226">
            <v>7.0000000000000007E-2</v>
          </cell>
          <cell r="J226">
            <v>0</v>
          </cell>
          <cell r="K226">
            <v>7.0000000000000007E-2</v>
          </cell>
          <cell r="P226">
            <v>2</v>
          </cell>
        </row>
        <row r="227">
          <cell r="B227">
            <v>80</v>
          </cell>
          <cell r="C227">
            <v>0.75</v>
          </cell>
          <cell r="D227">
            <v>3.91</v>
          </cell>
          <cell r="E227">
            <v>1</v>
          </cell>
          <cell r="I227">
            <v>7.0000000000000007E-2</v>
          </cell>
          <cell r="J227">
            <v>0</v>
          </cell>
          <cell r="K227">
            <v>7.0000000000000007E-2</v>
          </cell>
          <cell r="P227">
            <v>2</v>
          </cell>
        </row>
        <row r="228">
          <cell r="B228">
            <v>80</v>
          </cell>
          <cell r="C228">
            <v>0.75</v>
          </cell>
          <cell r="D228">
            <v>3.91</v>
          </cell>
          <cell r="E228">
            <v>1</v>
          </cell>
          <cell r="I228">
            <v>7.0000000000000007E-2</v>
          </cell>
          <cell r="J228">
            <v>0</v>
          </cell>
          <cell r="K228">
            <v>7.0000000000000007E-2</v>
          </cell>
          <cell r="P228">
            <v>2</v>
          </cell>
        </row>
        <row r="229">
          <cell r="B229">
            <v>80</v>
          </cell>
          <cell r="C229">
            <v>0.75</v>
          </cell>
          <cell r="D229">
            <v>3.91</v>
          </cell>
          <cell r="E229">
            <v>1</v>
          </cell>
          <cell r="I229">
            <v>7.0000000000000007E-2</v>
          </cell>
          <cell r="J229">
            <v>0</v>
          </cell>
          <cell r="K229">
            <v>7.0000000000000007E-2</v>
          </cell>
          <cell r="P229">
            <v>2</v>
          </cell>
        </row>
        <row r="230">
          <cell r="B230">
            <v>80</v>
          </cell>
          <cell r="C230">
            <v>1</v>
          </cell>
          <cell r="D230">
            <v>4.55</v>
          </cell>
          <cell r="E230">
            <v>1</v>
          </cell>
          <cell r="I230">
            <v>0.15</v>
          </cell>
          <cell r="J230">
            <v>0</v>
          </cell>
          <cell r="K230">
            <v>0.15</v>
          </cell>
          <cell r="P230">
            <v>2</v>
          </cell>
        </row>
        <row r="231">
          <cell r="B231">
            <v>80</v>
          </cell>
          <cell r="C231">
            <v>1</v>
          </cell>
          <cell r="D231">
            <v>4.55</v>
          </cell>
          <cell r="E231">
            <v>1</v>
          </cell>
          <cell r="I231">
            <v>0.15</v>
          </cell>
          <cell r="J231">
            <v>0</v>
          </cell>
          <cell r="K231">
            <v>0.15</v>
          </cell>
          <cell r="P231">
            <v>2</v>
          </cell>
        </row>
        <row r="232">
          <cell r="B232">
            <v>80</v>
          </cell>
          <cell r="C232">
            <v>1</v>
          </cell>
          <cell r="D232">
            <v>4.55</v>
          </cell>
          <cell r="E232">
            <v>1</v>
          </cell>
          <cell r="I232">
            <v>0.15</v>
          </cell>
          <cell r="J232">
            <v>0</v>
          </cell>
          <cell r="K232">
            <v>0.15</v>
          </cell>
          <cell r="P232">
            <v>2</v>
          </cell>
        </row>
        <row r="233">
          <cell r="B233">
            <v>80</v>
          </cell>
          <cell r="C233">
            <v>1.25</v>
          </cell>
          <cell r="D233">
            <v>4.8499999999999996</v>
          </cell>
          <cell r="E233">
            <v>1</v>
          </cell>
          <cell r="I233">
            <v>0.13</v>
          </cell>
          <cell r="J233">
            <v>0.17</v>
          </cell>
          <cell r="K233">
            <v>0.30000000000000004</v>
          </cell>
          <cell r="P233">
            <v>2</v>
          </cell>
        </row>
        <row r="234">
          <cell r="B234">
            <v>80</v>
          </cell>
          <cell r="C234">
            <v>1.25</v>
          </cell>
          <cell r="D234">
            <v>4.8499999999999996</v>
          </cell>
          <cell r="E234">
            <v>1</v>
          </cell>
          <cell r="I234">
            <v>0.13</v>
          </cell>
          <cell r="J234">
            <v>0.17</v>
          </cell>
          <cell r="K234">
            <v>0.30000000000000004</v>
          </cell>
          <cell r="P234">
            <v>2</v>
          </cell>
        </row>
        <row r="235">
          <cell r="B235">
            <v>80</v>
          </cell>
          <cell r="C235">
            <v>1.25</v>
          </cell>
          <cell r="D235">
            <v>4.8499999999999996</v>
          </cell>
          <cell r="E235">
            <v>1</v>
          </cell>
          <cell r="I235">
            <v>0.13</v>
          </cell>
          <cell r="J235">
            <v>0.17</v>
          </cell>
          <cell r="K235">
            <v>0.30000000000000004</v>
          </cell>
          <cell r="P235">
            <v>2</v>
          </cell>
        </row>
        <row r="236">
          <cell r="B236">
            <v>80</v>
          </cell>
          <cell r="C236">
            <v>1.5</v>
          </cell>
          <cell r="D236">
            <v>5.08</v>
          </cell>
          <cell r="E236">
            <v>1</v>
          </cell>
          <cell r="I236">
            <v>0.15</v>
          </cell>
          <cell r="J236">
            <v>0.15</v>
          </cell>
          <cell r="K236">
            <v>0.3</v>
          </cell>
          <cell r="P236">
            <v>2</v>
          </cell>
        </row>
        <row r="237">
          <cell r="B237">
            <v>80</v>
          </cell>
          <cell r="C237">
            <v>1.5</v>
          </cell>
          <cell r="D237">
            <v>5.08</v>
          </cell>
          <cell r="E237">
            <v>1</v>
          </cell>
          <cell r="I237">
            <v>0.15</v>
          </cell>
          <cell r="J237">
            <v>0.15</v>
          </cell>
          <cell r="K237">
            <v>0.3</v>
          </cell>
          <cell r="P237">
            <v>2</v>
          </cell>
        </row>
        <row r="238">
          <cell r="B238">
            <v>80</v>
          </cell>
          <cell r="C238">
            <v>1.5</v>
          </cell>
          <cell r="D238">
            <v>5.08</v>
          </cell>
          <cell r="E238">
            <v>1</v>
          </cell>
          <cell r="I238">
            <v>0.15</v>
          </cell>
          <cell r="J238">
            <v>0.15</v>
          </cell>
          <cell r="K238">
            <v>0.3</v>
          </cell>
          <cell r="P238">
            <v>2</v>
          </cell>
        </row>
        <row r="239">
          <cell r="B239">
            <v>80</v>
          </cell>
          <cell r="C239">
            <v>2</v>
          </cell>
          <cell r="D239">
            <v>5.54</v>
          </cell>
          <cell r="E239">
            <v>1</v>
          </cell>
          <cell r="I239">
            <v>0.2</v>
          </cell>
          <cell r="J239">
            <v>0.25</v>
          </cell>
          <cell r="K239">
            <v>0.45</v>
          </cell>
          <cell r="P239">
            <v>2</v>
          </cell>
        </row>
        <row r="240">
          <cell r="B240">
            <v>80</v>
          </cell>
          <cell r="C240">
            <v>2</v>
          </cell>
          <cell r="D240">
            <v>5.54</v>
          </cell>
          <cell r="E240">
            <v>1</v>
          </cell>
          <cell r="I240">
            <v>0.2</v>
          </cell>
          <cell r="J240">
            <v>0.25</v>
          </cell>
          <cell r="K240">
            <v>0.45</v>
          </cell>
          <cell r="P240">
            <v>2</v>
          </cell>
        </row>
        <row r="241">
          <cell r="B241">
            <v>80</v>
          </cell>
          <cell r="C241">
            <v>2</v>
          </cell>
          <cell r="D241">
            <v>5.54</v>
          </cell>
          <cell r="E241">
            <v>1</v>
          </cell>
          <cell r="I241">
            <v>0.2</v>
          </cell>
          <cell r="J241">
            <v>0.25</v>
          </cell>
          <cell r="K241">
            <v>0.45</v>
          </cell>
          <cell r="P241">
            <v>2</v>
          </cell>
        </row>
        <row r="242">
          <cell r="B242">
            <v>80</v>
          </cell>
          <cell r="C242">
            <v>2.5</v>
          </cell>
          <cell r="D242">
            <v>7.01</v>
          </cell>
          <cell r="E242">
            <v>1</v>
          </cell>
          <cell r="I242">
            <v>0.25</v>
          </cell>
          <cell r="J242">
            <v>0.5</v>
          </cell>
          <cell r="K242">
            <v>0.75</v>
          </cell>
          <cell r="P242">
            <v>2</v>
          </cell>
        </row>
        <row r="243">
          <cell r="B243">
            <v>80</v>
          </cell>
          <cell r="C243">
            <v>3</v>
          </cell>
          <cell r="D243">
            <v>7.62</v>
          </cell>
          <cell r="E243">
            <v>1</v>
          </cell>
          <cell r="I243">
            <v>0.3</v>
          </cell>
          <cell r="J243">
            <v>0.6</v>
          </cell>
          <cell r="K243">
            <v>0.89999999999999991</v>
          </cell>
          <cell r="P243">
            <v>2</v>
          </cell>
        </row>
        <row r="244">
          <cell r="B244">
            <v>80</v>
          </cell>
          <cell r="C244">
            <v>3.5</v>
          </cell>
          <cell r="D244">
            <v>8.08</v>
          </cell>
          <cell r="E244">
            <v>1</v>
          </cell>
          <cell r="I244">
            <v>0.35</v>
          </cell>
          <cell r="J244">
            <v>0.85</v>
          </cell>
          <cell r="K244">
            <v>1.2</v>
          </cell>
          <cell r="P244">
            <v>3</v>
          </cell>
        </row>
        <row r="245">
          <cell r="B245">
            <v>80</v>
          </cell>
          <cell r="C245">
            <v>4</v>
          </cell>
          <cell r="D245">
            <v>8.56</v>
          </cell>
          <cell r="E245">
            <v>1</v>
          </cell>
          <cell r="I245">
            <v>0.41</v>
          </cell>
          <cell r="J245">
            <v>0.93</v>
          </cell>
          <cell r="K245">
            <v>1.34</v>
          </cell>
          <cell r="P245">
            <v>3</v>
          </cell>
        </row>
        <row r="246">
          <cell r="B246">
            <v>80</v>
          </cell>
          <cell r="C246">
            <v>5</v>
          </cell>
          <cell r="D246">
            <v>9.5299999999999994</v>
          </cell>
          <cell r="E246">
            <v>1</v>
          </cell>
          <cell r="I246">
            <v>0.51</v>
          </cell>
          <cell r="J246">
            <v>1.59</v>
          </cell>
          <cell r="K246">
            <v>2.1</v>
          </cell>
          <cell r="P246">
            <v>4</v>
          </cell>
        </row>
        <row r="247">
          <cell r="B247">
            <v>80</v>
          </cell>
          <cell r="C247">
            <v>6</v>
          </cell>
          <cell r="D247">
            <v>10.97</v>
          </cell>
          <cell r="E247">
            <v>1.25</v>
          </cell>
          <cell r="I247">
            <v>0.61</v>
          </cell>
          <cell r="J247">
            <v>2.69</v>
          </cell>
          <cell r="K247">
            <v>3.3</v>
          </cell>
          <cell r="P247">
            <v>4</v>
          </cell>
        </row>
        <row r="248">
          <cell r="B248">
            <v>80</v>
          </cell>
          <cell r="C248">
            <v>8</v>
          </cell>
          <cell r="D248">
            <v>12.7</v>
          </cell>
          <cell r="E248">
            <v>1.25</v>
          </cell>
          <cell r="I248">
            <v>0.81</v>
          </cell>
          <cell r="J248">
            <v>4.58</v>
          </cell>
          <cell r="K248">
            <v>5.3900000000000006</v>
          </cell>
          <cell r="P248">
            <v>4</v>
          </cell>
        </row>
        <row r="249">
          <cell r="B249">
            <v>80</v>
          </cell>
          <cell r="C249">
            <v>10</v>
          </cell>
          <cell r="D249">
            <v>15.09</v>
          </cell>
          <cell r="E249">
            <v>1.5</v>
          </cell>
          <cell r="I249">
            <v>1.01</v>
          </cell>
          <cell r="J249">
            <v>7.99</v>
          </cell>
          <cell r="K249">
            <v>9</v>
          </cell>
          <cell r="P249">
            <v>4</v>
          </cell>
        </row>
        <row r="250">
          <cell r="B250">
            <v>80</v>
          </cell>
          <cell r="C250">
            <v>12</v>
          </cell>
          <cell r="D250">
            <v>17.48</v>
          </cell>
          <cell r="E250">
            <v>1.5</v>
          </cell>
          <cell r="I250">
            <v>1.22</v>
          </cell>
          <cell r="J250">
            <v>11.68</v>
          </cell>
          <cell r="K250">
            <v>12.9</v>
          </cell>
          <cell r="P250">
            <v>6</v>
          </cell>
        </row>
        <row r="251">
          <cell r="B251">
            <v>80</v>
          </cell>
          <cell r="C251">
            <v>14</v>
          </cell>
          <cell r="D251">
            <v>19.05</v>
          </cell>
          <cell r="E251">
            <v>2</v>
          </cell>
          <cell r="I251">
            <v>1.42</v>
          </cell>
          <cell r="J251">
            <v>12.68</v>
          </cell>
          <cell r="K251">
            <v>14.1</v>
          </cell>
          <cell r="P251">
            <v>6</v>
          </cell>
        </row>
        <row r="252">
          <cell r="B252">
            <v>80</v>
          </cell>
          <cell r="C252">
            <v>16</v>
          </cell>
          <cell r="D252">
            <v>21.44</v>
          </cell>
          <cell r="E252">
            <v>2</v>
          </cell>
          <cell r="I252">
            <v>1.62</v>
          </cell>
          <cell r="J252">
            <v>19.37</v>
          </cell>
          <cell r="K252">
            <v>20.990000000000002</v>
          </cell>
          <cell r="P252">
            <v>6</v>
          </cell>
        </row>
        <row r="253">
          <cell r="B253">
            <v>80</v>
          </cell>
          <cell r="C253">
            <v>18</v>
          </cell>
          <cell r="D253">
            <v>23.83</v>
          </cell>
          <cell r="E253">
            <v>2</v>
          </cell>
          <cell r="I253">
            <v>1.82</v>
          </cell>
          <cell r="J253">
            <v>26.68</v>
          </cell>
          <cell r="K253">
            <v>28.5</v>
          </cell>
          <cell r="P253">
            <v>6</v>
          </cell>
        </row>
        <row r="254">
          <cell r="B254">
            <v>80</v>
          </cell>
          <cell r="C254">
            <v>20</v>
          </cell>
          <cell r="D254">
            <v>26.19</v>
          </cell>
          <cell r="E254" t="str">
            <v>N</v>
          </cell>
          <cell r="I254">
            <v>2.0299999999999998</v>
          </cell>
          <cell r="J254">
            <v>36.96</v>
          </cell>
          <cell r="K254">
            <v>38.99</v>
          </cell>
          <cell r="P254">
            <v>7</v>
          </cell>
        </row>
        <row r="255">
          <cell r="B255">
            <v>80</v>
          </cell>
          <cell r="C255">
            <v>22</v>
          </cell>
          <cell r="D255">
            <v>28.58</v>
          </cell>
          <cell r="E255" t="str">
            <v>N</v>
          </cell>
          <cell r="I255">
            <v>2.23</v>
          </cell>
          <cell r="J255">
            <v>45.77</v>
          </cell>
          <cell r="K255">
            <v>48</v>
          </cell>
          <cell r="P255">
            <v>8</v>
          </cell>
        </row>
        <row r="256">
          <cell r="B256">
            <v>80</v>
          </cell>
          <cell r="C256">
            <v>24</v>
          </cell>
          <cell r="D256">
            <v>30.96</v>
          </cell>
          <cell r="E256" t="str">
            <v>N</v>
          </cell>
          <cell r="I256">
            <v>2.4300000000000002</v>
          </cell>
          <cell r="J256">
            <v>53.07</v>
          </cell>
          <cell r="K256">
            <v>55.5</v>
          </cell>
          <cell r="P256">
            <v>8</v>
          </cell>
        </row>
        <row r="257">
          <cell r="B257" t="str">
            <v>80S</v>
          </cell>
          <cell r="C257">
            <v>0.125</v>
          </cell>
          <cell r="D257">
            <v>2.41</v>
          </cell>
          <cell r="E257">
            <v>1</v>
          </cell>
          <cell r="I257">
            <v>7.0000000000000007E-2</v>
          </cell>
          <cell r="K257">
            <v>7.0000000000000007E-2</v>
          </cell>
          <cell r="P257">
            <v>2</v>
          </cell>
        </row>
        <row r="258">
          <cell r="B258" t="str">
            <v>80S</v>
          </cell>
          <cell r="C258">
            <v>0.125</v>
          </cell>
          <cell r="D258">
            <v>2.41</v>
          </cell>
          <cell r="E258">
            <v>1</v>
          </cell>
          <cell r="I258">
            <v>7.0000000000000007E-2</v>
          </cell>
          <cell r="K258">
            <v>7.0000000000000007E-2</v>
          </cell>
          <cell r="P258">
            <v>2</v>
          </cell>
        </row>
        <row r="259">
          <cell r="B259" t="str">
            <v>80S</v>
          </cell>
          <cell r="C259">
            <v>0.125</v>
          </cell>
          <cell r="D259">
            <v>2.41</v>
          </cell>
          <cell r="E259">
            <v>1</v>
          </cell>
          <cell r="I259">
            <v>7.0000000000000007E-2</v>
          </cell>
          <cell r="K259">
            <v>7.0000000000000007E-2</v>
          </cell>
          <cell r="P259">
            <v>2</v>
          </cell>
        </row>
        <row r="260">
          <cell r="B260" t="str">
            <v>80S</v>
          </cell>
          <cell r="C260">
            <v>0.25</v>
          </cell>
          <cell r="D260">
            <v>3.02</v>
          </cell>
          <cell r="E260">
            <v>1</v>
          </cell>
          <cell r="I260">
            <v>7.0000000000000007E-2</v>
          </cell>
          <cell r="K260">
            <v>7.0000000000000007E-2</v>
          </cell>
          <cell r="P260">
            <v>2</v>
          </cell>
        </row>
        <row r="261">
          <cell r="B261" t="str">
            <v>80S</v>
          </cell>
          <cell r="C261">
            <v>0.25</v>
          </cell>
          <cell r="D261">
            <v>3.02</v>
          </cell>
          <cell r="E261">
            <v>1</v>
          </cell>
          <cell r="I261">
            <v>7.0000000000000007E-2</v>
          </cell>
          <cell r="K261">
            <v>7.0000000000000007E-2</v>
          </cell>
          <cell r="P261">
            <v>2</v>
          </cell>
        </row>
        <row r="262">
          <cell r="B262" t="str">
            <v>80S</v>
          </cell>
          <cell r="C262">
            <v>0.25</v>
          </cell>
          <cell r="D262">
            <v>3.02</v>
          </cell>
          <cell r="E262">
            <v>1</v>
          </cell>
          <cell r="I262">
            <v>7.0000000000000007E-2</v>
          </cell>
          <cell r="K262">
            <v>7.0000000000000007E-2</v>
          </cell>
          <cell r="P262">
            <v>2</v>
          </cell>
        </row>
        <row r="263">
          <cell r="B263" t="str">
            <v>80S</v>
          </cell>
          <cell r="C263">
            <v>0.375</v>
          </cell>
          <cell r="D263">
            <v>3.2</v>
          </cell>
          <cell r="E263">
            <v>1</v>
          </cell>
          <cell r="I263">
            <v>7.0000000000000007E-2</v>
          </cell>
          <cell r="J263">
            <v>0</v>
          </cell>
          <cell r="K263">
            <v>7.0000000000000007E-2</v>
          </cell>
          <cell r="P263">
            <v>2</v>
          </cell>
        </row>
        <row r="264">
          <cell r="B264" t="str">
            <v>80S</v>
          </cell>
          <cell r="C264">
            <v>0.375</v>
          </cell>
          <cell r="D264">
            <v>3.2</v>
          </cell>
          <cell r="E264">
            <v>1</v>
          </cell>
          <cell r="I264">
            <v>7.0000000000000007E-2</v>
          </cell>
          <cell r="J264">
            <v>0</v>
          </cell>
          <cell r="K264">
            <v>7.0000000000000007E-2</v>
          </cell>
          <cell r="P264">
            <v>2</v>
          </cell>
        </row>
        <row r="265">
          <cell r="B265" t="str">
            <v>80S</v>
          </cell>
          <cell r="C265">
            <v>0.375</v>
          </cell>
          <cell r="D265">
            <v>3.2</v>
          </cell>
          <cell r="E265">
            <v>1</v>
          </cell>
          <cell r="I265">
            <v>7.0000000000000007E-2</v>
          </cell>
          <cell r="J265">
            <v>0</v>
          </cell>
          <cell r="K265">
            <v>7.0000000000000007E-2</v>
          </cell>
          <cell r="P265">
            <v>2</v>
          </cell>
        </row>
        <row r="266">
          <cell r="B266" t="str">
            <v>80S</v>
          </cell>
          <cell r="C266">
            <v>0.5</v>
          </cell>
          <cell r="D266">
            <v>3.73</v>
          </cell>
          <cell r="E266">
            <v>1</v>
          </cell>
          <cell r="I266">
            <v>7.0000000000000007E-2</v>
          </cell>
          <cell r="J266">
            <v>0</v>
          </cell>
          <cell r="K266">
            <v>7.0000000000000007E-2</v>
          </cell>
          <cell r="P266">
            <v>2</v>
          </cell>
        </row>
        <row r="267">
          <cell r="B267" t="str">
            <v>80S</v>
          </cell>
          <cell r="C267">
            <v>0.5</v>
          </cell>
          <cell r="D267">
            <v>3.73</v>
          </cell>
          <cell r="E267">
            <v>1</v>
          </cell>
          <cell r="I267">
            <v>7.0000000000000007E-2</v>
          </cell>
          <cell r="J267">
            <v>0</v>
          </cell>
          <cell r="K267">
            <v>7.0000000000000007E-2</v>
          </cell>
          <cell r="P267">
            <v>2</v>
          </cell>
        </row>
        <row r="268">
          <cell r="B268" t="str">
            <v>80S</v>
          </cell>
          <cell r="C268">
            <v>0.5</v>
          </cell>
          <cell r="D268">
            <v>3.73</v>
          </cell>
          <cell r="E268">
            <v>1</v>
          </cell>
          <cell r="I268">
            <v>7.0000000000000007E-2</v>
          </cell>
          <cell r="J268">
            <v>0</v>
          </cell>
          <cell r="K268">
            <v>7.0000000000000007E-2</v>
          </cell>
          <cell r="P268">
            <v>2</v>
          </cell>
        </row>
        <row r="269">
          <cell r="B269" t="str">
            <v>80S</v>
          </cell>
          <cell r="C269">
            <v>0.75</v>
          </cell>
          <cell r="D269">
            <v>3.91</v>
          </cell>
          <cell r="E269">
            <v>1</v>
          </cell>
          <cell r="I269">
            <v>7.0000000000000007E-2</v>
          </cell>
          <cell r="J269">
            <v>0</v>
          </cell>
          <cell r="K269">
            <v>7.0000000000000007E-2</v>
          </cell>
          <cell r="P269">
            <v>2</v>
          </cell>
        </row>
        <row r="270">
          <cell r="B270" t="str">
            <v>80S</v>
          </cell>
          <cell r="C270">
            <v>0.75</v>
          </cell>
          <cell r="D270">
            <v>3.91</v>
          </cell>
          <cell r="E270">
            <v>1</v>
          </cell>
          <cell r="I270">
            <v>7.0000000000000007E-2</v>
          </cell>
          <cell r="J270">
            <v>0</v>
          </cell>
          <cell r="K270">
            <v>7.0000000000000007E-2</v>
          </cell>
          <cell r="P270">
            <v>2</v>
          </cell>
        </row>
        <row r="271">
          <cell r="B271" t="str">
            <v>80S</v>
          </cell>
          <cell r="C271">
            <v>0.75</v>
          </cell>
          <cell r="D271">
            <v>3.91</v>
          </cell>
          <cell r="E271">
            <v>1</v>
          </cell>
          <cell r="I271">
            <v>7.0000000000000007E-2</v>
          </cell>
          <cell r="J271">
            <v>0</v>
          </cell>
          <cell r="K271">
            <v>7.0000000000000007E-2</v>
          </cell>
          <cell r="P271">
            <v>2</v>
          </cell>
        </row>
        <row r="272">
          <cell r="B272" t="str">
            <v>80S</v>
          </cell>
          <cell r="C272">
            <v>1</v>
          </cell>
          <cell r="D272">
            <v>4.55</v>
          </cell>
          <cell r="E272">
            <v>1</v>
          </cell>
          <cell r="I272">
            <v>0.15</v>
          </cell>
          <cell r="J272">
            <v>0</v>
          </cell>
          <cell r="K272">
            <v>0.15</v>
          </cell>
          <cell r="P272">
            <v>2</v>
          </cell>
        </row>
        <row r="273">
          <cell r="B273" t="str">
            <v>80S</v>
          </cell>
          <cell r="C273">
            <v>1</v>
          </cell>
          <cell r="D273">
            <v>4.55</v>
          </cell>
          <cell r="E273">
            <v>1</v>
          </cell>
          <cell r="I273">
            <v>0.15</v>
          </cell>
          <cell r="J273">
            <v>0</v>
          </cell>
          <cell r="K273">
            <v>0.15</v>
          </cell>
          <cell r="P273">
            <v>2</v>
          </cell>
        </row>
        <row r="274">
          <cell r="B274" t="str">
            <v>80S</v>
          </cell>
          <cell r="C274">
            <v>1</v>
          </cell>
          <cell r="D274">
            <v>4.55</v>
          </cell>
          <cell r="E274">
            <v>1</v>
          </cell>
          <cell r="I274">
            <v>0.15</v>
          </cell>
          <cell r="J274">
            <v>0</v>
          </cell>
          <cell r="K274">
            <v>0.15</v>
          </cell>
          <cell r="P274">
            <v>2</v>
          </cell>
        </row>
        <row r="275">
          <cell r="B275" t="str">
            <v>80S</v>
          </cell>
          <cell r="C275">
            <v>1.25</v>
          </cell>
          <cell r="D275">
            <v>4.8499999999999996</v>
          </cell>
          <cell r="E275">
            <v>1</v>
          </cell>
          <cell r="I275">
            <v>0.13</v>
          </cell>
          <cell r="J275">
            <v>0.17</v>
          </cell>
          <cell r="K275">
            <v>0.30000000000000004</v>
          </cell>
          <cell r="P275">
            <v>2</v>
          </cell>
        </row>
        <row r="276">
          <cell r="B276" t="str">
            <v>80S</v>
          </cell>
          <cell r="C276">
            <v>1.25</v>
          </cell>
          <cell r="D276">
            <v>4.8499999999999996</v>
          </cell>
          <cell r="E276">
            <v>1</v>
          </cell>
          <cell r="I276">
            <v>0.13</v>
          </cell>
          <cell r="J276">
            <v>0.17</v>
          </cell>
          <cell r="K276">
            <v>0.30000000000000004</v>
          </cell>
          <cell r="P276">
            <v>2</v>
          </cell>
        </row>
        <row r="277">
          <cell r="B277" t="str">
            <v>80S</v>
          </cell>
          <cell r="C277">
            <v>1.25</v>
          </cell>
          <cell r="D277">
            <v>4.8499999999999996</v>
          </cell>
          <cell r="E277">
            <v>1</v>
          </cell>
          <cell r="I277">
            <v>0.13</v>
          </cell>
          <cell r="J277">
            <v>0.17</v>
          </cell>
          <cell r="K277">
            <v>0.30000000000000004</v>
          </cell>
          <cell r="P277">
            <v>2</v>
          </cell>
        </row>
        <row r="278">
          <cell r="B278" t="str">
            <v>80S</v>
          </cell>
          <cell r="C278">
            <v>1.5</v>
          </cell>
          <cell r="D278">
            <v>5.08</v>
          </cell>
          <cell r="E278">
            <v>1</v>
          </cell>
          <cell r="I278">
            <v>0.15</v>
          </cell>
          <cell r="J278">
            <v>0.15</v>
          </cell>
          <cell r="K278">
            <v>0.3</v>
          </cell>
          <cell r="P278">
            <v>2</v>
          </cell>
        </row>
        <row r="279">
          <cell r="B279" t="str">
            <v>80S</v>
          </cell>
          <cell r="C279">
            <v>1.5</v>
          </cell>
          <cell r="D279">
            <v>5.08</v>
          </cell>
          <cell r="E279">
            <v>1</v>
          </cell>
          <cell r="I279">
            <v>0.15</v>
          </cell>
          <cell r="J279">
            <v>0.15</v>
          </cell>
          <cell r="K279">
            <v>0.3</v>
          </cell>
          <cell r="P279">
            <v>2</v>
          </cell>
        </row>
        <row r="280">
          <cell r="B280" t="str">
            <v>80S</v>
          </cell>
          <cell r="C280">
            <v>1.5</v>
          </cell>
          <cell r="D280">
            <v>5.08</v>
          </cell>
          <cell r="E280">
            <v>1</v>
          </cell>
          <cell r="I280">
            <v>0.15</v>
          </cell>
          <cell r="J280">
            <v>0.15</v>
          </cell>
          <cell r="K280">
            <v>0.3</v>
          </cell>
          <cell r="P280">
            <v>2</v>
          </cell>
        </row>
        <row r="281">
          <cell r="B281" t="str">
            <v>80S</v>
          </cell>
          <cell r="C281">
            <v>2</v>
          </cell>
          <cell r="D281">
            <v>5.54</v>
          </cell>
          <cell r="E281">
            <v>1</v>
          </cell>
          <cell r="I281">
            <v>0.2</v>
          </cell>
          <cell r="J281">
            <v>0.25</v>
          </cell>
          <cell r="K281">
            <v>0.45</v>
          </cell>
          <cell r="P281">
            <v>2</v>
          </cell>
        </row>
        <row r="282">
          <cell r="B282" t="str">
            <v>80S</v>
          </cell>
          <cell r="C282">
            <v>2</v>
          </cell>
          <cell r="D282">
            <v>5.54</v>
          </cell>
          <cell r="E282">
            <v>1</v>
          </cell>
          <cell r="I282">
            <v>0.2</v>
          </cell>
          <cell r="J282">
            <v>0.25</v>
          </cell>
          <cell r="K282">
            <v>0.45</v>
          </cell>
          <cell r="P282">
            <v>2</v>
          </cell>
        </row>
        <row r="283">
          <cell r="B283" t="str">
            <v>80S</v>
          </cell>
          <cell r="C283">
            <v>2</v>
          </cell>
          <cell r="D283">
            <v>5.54</v>
          </cell>
          <cell r="E283">
            <v>1</v>
          </cell>
          <cell r="I283">
            <v>0.2</v>
          </cell>
          <cell r="J283">
            <v>0.25</v>
          </cell>
          <cell r="K283">
            <v>0.45</v>
          </cell>
          <cell r="P283">
            <v>2</v>
          </cell>
        </row>
        <row r="284">
          <cell r="B284" t="str">
            <v>80S</v>
          </cell>
          <cell r="C284">
            <v>2.5</v>
          </cell>
          <cell r="D284">
            <v>7.01</v>
          </cell>
          <cell r="E284">
            <v>1</v>
          </cell>
          <cell r="I284">
            <v>0.25</v>
          </cell>
          <cell r="J284">
            <v>0.5</v>
          </cell>
          <cell r="K284">
            <v>0.75</v>
          </cell>
          <cell r="P284">
            <v>2</v>
          </cell>
        </row>
        <row r="285">
          <cell r="B285" t="str">
            <v>80S</v>
          </cell>
          <cell r="C285">
            <v>3</v>
          </cell>
          <cell r="D285">
            <v>7.62</v>
          </cell>
          <cell r="E285">
            <v>1</v>
          </cell>
          <cell r="I285">
            <v>0.3</v>
          </cell>
          <cell r="J285">
            <v>0.6</v>
          </cell>
          <cell r="K285">
            <v>0.89999999999999991</v>
          </cell>
          <cell r="P285">
            <v>2</v>
          </cell>
        </row>
        <row r="286">
          <cell r="B286" t="str">
            <v>80S</v>
          </cell>
          <cell r="C286">
            <v>3.5</v>
          </cell>
          <cell r="D286">
            <v>8.08</v>
          </cell>
          <cell r="E286">
            <v>1</v>
          </cell>
          <cell r="I286">
            <v>0.35</v>
          </cell>
          <cell r="J286">
            <v>0.85</v>
          </cell>
          <cell r="K286">
            <v>1.2</v>
          </cell>
          <cell r="P286">
            <v>3</v>
          </cell>
        </row>
        <row r="287">
          <cell r="B287" t="str">
            <v>80S</v>
          </cell>
          <cell r="C287">
            <v>4</v>
          </cell>
          <cell r="D287">
            <v>8.56</v>
          </cell>
          <cell r="E287">
            <v>1</v>
          </cell>
          <cell r="I287">
            <v>0.41</v>
          </cell>
          <cell r="J287">
            <v>0.93</v>
          </cell>
          <cell r="K287">
            <v>1.34</v>
          </cell>
          <cell r="P287">
            <v>3</v>
          </cell>
        </row>
        <row r="288">
          <cell r="B288" t="str">
            <v>80S</v>
          </cell>
          <cell r="C288">
            <v>5</v>
          </cell>
          <cell r="D288">
            <v>9.5299999999999994</v>
          </cell>
          <cell r="E288">
            <v>1</v>
          </cell>
          <cell r="I288">
            <v>0.51</v>
          </cell>
          <cell r="J288">
            <v>1.59</v>
          </cell>
          <cell r="K288">
            <v>2.1</v>
          </cell>
          <cell r="P288">
            <v>4</v>
          </cell>
        </row>
        <row r="289">
          <cell r="B289" t="str">
            <v>80S</v>
          </cell>
          <cell r="C289">
            <v>6</v>
          </cell>
          <cell r="D289">
            <v>10.97</v>
          </cell>
          <cell r="E289">
            <v>1.25</v>
          </cell>
          <cell r="I289">
            <v>0.61</v>
          </cell>
          <cell r="J289">
            <v>2.69</v>
          </cell>
          <cell r="K289">
            <v>3.3</v>
          </cell>
          <cell r="P289">
            <v>4</v>
          </cell>
        </row>
        <row r="290">
          <cell r="B290" t="str">
            <v>80S</v>
          </cell>
          <cell r="C290">
            <v>8</v>
          </cell>
          <cell r="D290">
            <v>12.7</v>
          </cell>
          <cell r="E290">
            <v>1.25</v>
          </cell>
          <cell r="I290">
            <v>0.81</v>
          </cell>
          <cell r="J290">
            <v>4.58</v>
          </cell>
          <cell r="K290">
            <v>5.3900000000000006</v>
          </cell>
          <cell r="P290">
            <v>4</v>
          </cell>
        </row>
        <row r="291">
          <cell r="B291" t="str">
            <v>80S</v>
          </cell>
          <cell r="C291">
            <v>10</v>
          </cell>
          <cell r="D291">
            <v>12.7</v>
          </cell>
          <cell r="E291">
            <v>1.25</v>
          </cell>
          <cell r="I291">
            <v>1.01</v>
          </cell>
          <cell r="J291">
            <v>5.74</v>
          </cell>
          <cell r="K291">
            <v>6.75</v>
          </cell>
          <cell r="P291">
            <v>4</v>
          </cell>
        </row>
        <row r="292">
          <cell r="B292" t="str">
            <v>80S</v>
          </cell>
          <cell r="C292">
            <v>12</v>
          </cell>
          <cell r="D292">
            <v>12.7</v>
          </cell>
          <cell r="E292">
            <v>1.25</v>
          </cell>
          <cell r="I292">
            <v>1.22</v>
          </cell>
          <cell r="J292">
            <v>6.73</v>
          </cell>
          <cell r="K292">
            <v>7.95</v>
          </cell>
          <cell r="P292">
            <v>6</v>
          </cell>
        </row>
        <row r="293">
          <cell r="B293">
            <v>100</v>
          </cell>
          <cell r="C293">
            <v>8</v>
          </cell>
          <cell r="D293">
            <v>15.09</v>
          </cell>
          <cell r="E293">
            <v>1.5</v>
          </cell>
          <cell r="I293">
            <v>0.81</v>
          </cell>
          <cell r="J293">
            <v>6.09</v>
          </cell>
          <cell r="K293">
            <v>6.9</v>
          </cell>
          <cell r="P293">
            <v>4</v>
          </cell>
        </row>
        <row r="294">
          <cell r="B294">
            <v>100</v>
          </cell>
          <cell r="C294">
            <v>10</v>
          </cell>
          <cell r="D294">
            <v>18.260000000000002</v>
          </cell>
          <cell r="E294">
            <v>1.5</v>
          </cell>
          <cell r="I294">
            <v>1.01</v>
          </cell>
          <cell r="J294">
            <v>11.44</v>
          </cell>
          <cell r="K294">
            <v>12.45</v>
          </cell>
          <cell r="P294">
            <v>4</v>
          </cell>
        </row>
        <row r="295">
          <cell r="B295">
            <v>100</v>
          </cell>
          <cell r="C295">
            <v>12</v>
          </cell>
          <cell r="D295">
            <v>21.44</v>
          </cell>
          <cell r="E295">
            <v>2</v>
          </cell>
          <cell r="I295">
            <v>1.22</v>
          </cell>
          <cell r="J295">
            <v>15.28</v>
          </cell>
          <cell r="K295">
            <v>16.5</v>
          </cell>
          <cell r="P295">
            <v>6</v>
          </cell>
        </row>
        <row r="296">
          <cell r="B296">
            <v>100</v>
          </cell>
          <cell r="C296">
            <v>14</v>
          </cell>
          <cell r="D296">
            <v>23.83</v>
          </cell>
          <cell r="E296">
            <v>2</v>
          </cell>
          <cell r="I296">
            <v>1.42</v>
          </cell>
          <cell r="J296">
            <v>21.07</v>
          </cell>
          <cell r="K296">
            <v>22.490000000000002</v>
          </cell>
          <cell r="P296">
            <v>6</v>
          </cell>
        </row>
        <row r="297">
          <cell r="B297">
            <v>100</v>
          </cell>
          <cell r="C297">
            <v>16</v>
          </cell>
          <cell r="D297">
            <v>26.19</v>
          </cell>
          <cell r="E297" t="str">
            <v>N</v>
          </cell>
          <cell r="I297">
            <v>1.62</v>
          </cell>
          <cell r="J297">
            <v>28.38</v>
          </cell>
          <cell r="K297">
            <v>30</v>
          </cell>
          <cell r="P297">
            <v>6</v>
          </cell>
        </row>
        <row r="298">
          <cell r="B298">
            <v>100</v>
          </cell>
          <cell r="C298">
            <v>18</v>
          </cell>
          <cell r="D298">
            <v>29.36</v>
          </cell>
          <cell r="E298" t="str">
            <v>N</v>
          </cell>
          <cell r="I298">
            <v>1.82</v>
          </cell>
          <cell r="J298">
            <v>37.17</v>
          </cell>
          <cell r="K298">
            <v>38.99</v>
          </cell>
          <cell r="P298">
            <v>6</v>
          </cell>
        </row>
        <row r="299">
          <cell r="B299">
            <v>100</v>
          </cell>
          <cell r="C299">
            <v>20</v>
          </cell>
          <cell r="D299">
            <v>32.54</v>
          </cell>
          <cell r="E299" t="str">
            <v>N</v>
          </cell>
          <cell r="I299">
            <v>2.0299999999999998</v>
          </cell>
          <cell r="J299">
            <v>45.97</v>
          </cell>
          <cell r="K299">
            <v>48</v>
          </cell>
          <cell r="P299">
            <v>7</v>
          </cell>
        </row>
        <row r="300">
          <cell r="B300">
            <v>100</v>
          </cell>
          <cell r="C300">
            <v>22</v>
          </cell>
          <cell r="D300">
            <v>34.93</v>
          </cell>
          <cell r="E300" t="str">
            <v>N</v>
          </cell>
          <cell r="I300">
            <v>2.23</v>
          </cell>
          <cell r="J300">
            <v>65.27</v>
          </cell>
          <cell r="K300">
            <v>67.5</v>
          </cell>
          <cell r="P300">
            <v>8</v>
          </cell>
        </row>
        <row r="301">
          <cell r="B301">
            <v>100</v>
          </cell>
          <cell r="C301">
            <v>24</v>
          </cell>
          <cell r="D301">
            <v>38.89</v>
          </cell>
          <cell r="E301" t="str">
            <v>N</v>
          </cell>
          <cell r="I301">
            <v>2.4300000000000002</v>
          </cell>
          <cell r="J301">
            <v>75.56</v>
          </cell>
          <cell r="K301">
            <v>77.990000000000009</v>
          </cell>
          <cell r="P301">
            <v>8</v>
          </cell>
        </row>
        <row r="302">
          <cell r="B302">
            <v>120</v>
          </cell>
          <cell r="C302">
            <v>4</v>
          </cell>
          <cell r="D302">
            <v>11.13</v>
          </cell>
          <cell r="E302">
            <v>1.25</v>
          </cell>
          <cell r="I302">
            <v>0.41</v>
          </cell>
          <cell r="J302">
            <v>1.84</v>
          </cell>
          <cell r="K302">
            <v>2.25</v>
          </cell>
          <cell r="P302">
            <v>4</v>
          </cell>
        </row>
        <row r="303">
          <cell r="B303">
            <v>120</v>
          </cell>
          <cell r="C303">
            <v>5</v>
          </cell>
          <cell r="D303">
            <v>12.7</v>
          </cell>
          <cell r="E303">
            <v>1.25</v>
          </cell>
          <cell r="I303">
            <v>0.51</v>
          </cell>
          <cell r="J303">
            <v>2.94</v>
          </cell>
          <cell r="K303">
            <v>3.45</v>
          </cell>
          <cell r="P303">
            <v>4</v>
          </cell>
        </row>
        <row r="304">
          <cell r="B304">
            <v>120</v>
          </cell>
          <cell r="C304">
            <v>6</v>
          </cell>
          <cell r="D304">
            <v>14.27</v>
          </cell>
          <cell r="E304">
            <v>1.25</v>
          </cell>
          <cell r="I304">
            <v>0.61</v>
          </cell>
          <cell r="J304">
            <v>4.1900000000000004</v>
          </cell>
          <cell r="K304">
            <v>4.8000000000000007</v>
          </cell>
          <cell r="P304">
            <v>4</v>
          </cell>
        </row>
        <row r="305">
          <cell r="B305">
            <v>120</v>
          </cell>
          <cell r="C305">
            <v>8</v>
          </cell>
          <cell r="D305">
            <v>18.260000000000002</v>
          </cell>
          <cell r="E305">
            <v>1.5</v>
          </cell>
          <cell r="I305">
            <v>0.81</v>
          </cell>
          <cell r="J305">
            <v>9.23</v>
          </cell>
          <cell r="K305">
            <v>10.040000000000001</v>
          </cell>
          <cell r="P305">
            <v>4</v>
          </cell>
        </row>
        <row r="306">
          <cell r="B306">
            <v>120</v>
          </cell>
          <cell r="C306">
            <v>10</v>
          </cell>
          <cell r="D306">
            <v>21.44</v>
          </cell>
          <cell r="E306">
            <v>2</v>
          </cell>
          <cell r="I306">
            <v>1.01</v>
          </cell>
          <cell r="J306">
            <v>12.49</v>
          </cell>
          <cell r="K306">
            <v>13.5</v>
          </cell>
          <cell r="P306">
            <v>4</v>
          </cell>
        </row>
        <row r="307">
          <cell r="B307">
            <v>120</v>
          </cell>
          <cell r="C307">
            <v>12</v>
          </cell>
          <cell r="D307">
            <v>25.4</v>
          </cell>
          <cell r="E307" t="str">
            <v>N</v>
          </cell>
          <cell r="I307">
            <v>1.22</v>
          </cell>
          <cell r="J307">
            <v>21.27</v>
          </cell>
          <cell r="K307">
            <v>22.49</v>
          </cell>
          <cell r="P307">
            <v>6</v>
          </cell>
        </row>
        <row r="308">
          <cell r="B308">
            <v>120</v>
          </cell>
          <cell r="C308">
            <v>14</v>
          </cell>
          <cell r="D308">
            <v>27.79</v>
          </cell>
          <cell r="E308" t="str">
            <v>N</v>
          </cell>
          <cell r="I308">
            <v>1.42</v>
          </cell>
          <cell r="J308">
            <v>25.58</v>
          </cell>
          <cell r="K308">
            <v>27</v>
          </cell>
          <cell r="P308">
            <v>6</v>
          </cell>
        </row>
        <row r="309">
          <cell r="B309">
            <v>120</v>
          </cell>
          <cell r="C309">
            <v>16</v>
          </cell>
          <cell r="D309">
            <v>30.96</v>
          </cell>
          <cell r="E309" t="str">
            <v>N</v>
          </cell>
          <cell r="I309">
            <v>1.62</v>
          </cell>
          <cell r="J309">
            <v>35.880000000000003</v>
          </cell>
          <cell r="K309">
            <v>37.5</v>
          </cell>
          <cell r="P309">
            <v>6</v>
          </cell>
        </row>
        <row r="310">
          <cell r="B310">
            <v>120</v>
          </cell>
          <cell r="C310">
            <v>18</v>
          </cell>
          <cell r="D310">
            <v>34.93</v>
          </cell>
          <cell r="E310" t="str">
            <v>N</v>
          </cell>
          <cell r="I310">
            <v>1.82</v>
          </cell>
          <cell r="J310">
            <v>47.68</v>
          </cell>
          <cell r="K310">
            <v>49.5</v>
          </cell>
          <cell r="P310">
            <v>6</v>
          </cell>
        </row>
        <row r="311">
          <cell r="B311">
            <v>120</v>
          </cell>
          <cell r="C311">
            <v>20</v>
          </cell>
          <cell r="D311">
            <v>38.1</v>
          </cell>
          <cell r="E311" t="str">
            <v>N</v>
          </cell>
          <cell r="I311">
            <v>2.0299999999999998</v>
          </cell>
          <cell r="J311">
            <v>62.47</v>
          </cell>
          <cell r="K311">
            <v>64.5</v>
          </cell>
          <cell r="P311">
            <v>7</v>
          </cell>
        </row>
        <row r="312">
          <cell r="B312">
            <v>120</v>
          </cell>
          <cell r="C312">
            <v>22</v>
          </cell>
          <cell r="D312">
            <v>41.28</v>
          </cell>
          <cell r="E312" t="str">
            <v>N</v>
          </cell>
          <cell r="I312">
            <v>2.23</v>
          </cell>
          <cell r="J312">
            <v>84.76</v>
          </cell>
          <cell r="K312">
            <v>86.990000000000009</v>
          </cell>
          <cell r="P312">
            <v>8</v>
          </cell>
        </row>
        <row r="313">
          <cell r="B313">
            <v>120</v>
          </cell>
          <cell r="C313">
            <v>24</v>
          </cell>
          <cell r="D313">
            <v>46.02</v>
          </cell>
          <cell r="E313" t="str">
            <v>N</v>
          </cell>
          <cell r="I313">
            <v>2.4300000000000002</v>
          </cell>
          <cell r="J313">
            <v>98.07</v>
          </cell>
          <cell r="K313">
            <v>100.5</v>
          </cell>
          <cell r="P313">
            <v>8</v>
          </cell>
        </row>
        <row r="314">
          <cell r="B314">
            <v>140</v>
          </cell>
          <cell r="C314">
            <v>8</v>
          </cell>
          <cell r="D314">
            <v>20.62</v>
          </cell>
          <cell r="E314">
            <v>2</v>
          </cell>
          <cell r="I314">
            <v>0.81</v>
          </cell>
          <cell r="J314">
            <v>10.130000000000001</v>
          </cell>
          <cell r="K314">
            <v>10.940000000000001</v>
          </cell>
          <cell r="P314">
            <v>4</v>
          </cell>
        </row>
        <row r="315">
          <cell r="B315">
            <v>140</v>
          </cell>
          <cell r="C315">
            <v>10</v>
          </cell>
          <cell r="D315">
            <v>25.4</v>
          </cell>
          <cell r="E315" t="str">
            <v>N</v>
          </cell>
          <cell r="I315">
            <v>1.01</v>
          </cell>
          <cell r="J315">
            <v>18.48</v>
          </cell>
          <cell r="K315">
            <v>19.490000000000002</v>
          </cell>
          <cell r="P315">
            <v>4</v>
          </cell>
        </row>
        <row r="316">
          <cell r="B316">
            <v>140</v>
          </cell>
          <cell r="C316">
            <v>12</v>
          </cell>
          <cell r="D316">
            <v>28.58</v>
          </cell>
          <cell r="E316" t="str">
            <v>N</v>
          </cell>
          <cell r="I316">
            <v>1.22</v>
          </cell>
          <cell r="J316">
            <v>25.78</v>
          </cell>
          <cell r="K316">
            <v>27</v>
          </cell>
          <cell r="P316">
            <v>6</v>
          </cell>
        </row>
        <row r="317">
          <cell r="B317">
            <v>140</v>
          </cell>
          <cell r="C317">
            <v>14</v>
          </cell>
          <cell r="D317">
            <v>31.75</v>
          </cell>
          <cell r="E317" t="str">
            <v>N</v>
          </cell>
          <cell r="I317">
            <v>1.42</v>
          </cell>
          <cell r="J317">
            <v>31.58</v>
          </cell>
          <cell r="K317">
            <v>33</v>
          </cell>
          <cell r="P317">
            <v>6</v>
          </cell>
        </row>
        <row r="318">
          <cell r="B318">
            <v>140</v>
          </cell>
          <cell r="C318">
            <v>16</v>
          </cell>
          <cell r="D318">
            <v>36.53</v>
          </cell>
          <cell r="E318" t="str">
            <v>N</v>
          </cell>
          <cell r="I318">
            <v>1.62</v>
          </cell>
          <cell r="J318">
            <v>44.87</v>
          </cell>
          <cell r="K318">
            <v>46.489999999999995</v>
          </cell>
          <cell r="P318">
            <v>6</v>
          </cell>
        </row>
        <row r="319">
          <cell r="B319">
            <v>140</v>
          </cell>
          <cell r="C319">
            <v>18</v>
          </cell>
          <cell r="D319">
            <v>39.67</v>
          </cell>
          <cell r="E319" t="str">
            <v>N</v>
          </cell>
          <cell r="I319">
            <v>1.82</v>
          </cell>
          <cell r="J319">
            <v>59.68</v>
          </cell>
          <cell r="K319">
            <v>61.5</v>
          </cell>
          <cell r="P319">
            <v>6</v>
          </cell>
        </row>
        <row r="320">
          <cell r="B320">
            <v>140</v>
          </cell>
          <cell r="C320">
            <v>20</v>
          </cell>
          <cell r="D320">
            <v>44.45</v>
          </cell>
          <cell r="E320" t="str">
            <v>N</v>
          </cell>
          <cell r="I320">
            <v>2.0299999999999998</v>
          </cell>
          <cell r="J320">
            <v>78.959999999999994</v>
          </cell>
          <cell r="K320">
            <v>80.989999999999995</v>
          </cell>
          <cell r="P320">
            <v>7</v>
          </cell>
        </row>
        <row r="321">
          <cell r="B321">
            <v>140</v>
          </cell>
          <cell r="C321">
            <v>22</v>
          </cell>
          <cell r="D321">
            <v>47.63</v>
          </cell>
          <cell r="E321" t="str">
            <v>N</v>
          </cell>
          <cell r="I321">
            <v>2.23</v>
          </cell>
          <cell r="J321">
            <v>108.77</v>
          </cell>
          <cell r="K321">
            <v>111</v>
          </cell>
          <cell r="P321">
            <v>8</v>
          </cell>
        </row>
        <row r="322">
          <cell r="B322">
            <v>140</v>
          </cell>
          <cell r="C322">
            <v>24</v>
          </cell>
          <cell r="D322">
            <v>52.37</v>
          </cell>
          <cell r="E322" t="str">
            <v>N</v>
          </cell>
          <cell r="I322">
            <v>2.4300000000000002</v>
          </cell>
          <cell r="J322">
            <v>126.57</v>
          </cell>
          <cell r="K322">
            <v>129</v>
          </cell>
          <cell r="P322">
            <v>8</v>
          </cell>
        </row>
        <row r="323">
          <cell r="B323">
            <v>160</v>
          </cell>
          <cell r="C323">
            <v>0.5</v>
          </cell>
          <cell r="D323">
            <v>4.78</v>
          </cell>
          <cell r="E323">
            <v>1</v>
          </cell>
          <cell r="I323">
            <v>7.0000000000000007E-2</v>
          </cell>
          <cell r="J323">
            <v>0.08</v>
          </cell>
          <cell r="K323">
            <v>0.15000000000000002</v>
          </cell>
          <cell r="P323">
            <v>2</v>
          </cell>
        </row>
        <row r="324">
          <cell r="B324">
            <v>160</v>
          </cell>
          <cell r="C324">
            <v>0.5</v>
          </cell>
          <cell r="D324">
            <v>4.78</v>
          </cell>
          <cell r="E324">
            <v>1</v>
          </cell>
          <cell r="I324">
            <v>7.0000000000000007E-2</v>
          </cell>
          <cell r="J324">
            <v>0.08</v>
          </cell>
          <cell r="K324">
            <v>0.15000000000000002</v>
          </cell>
          <cell r="P324">
            <v>2</v>
          </cell>
        </row>
        <row r="325">
          <cell r="B325">
            <v>160</v>
          </cell>
          <cell r="C325">
            <v>0.5</v>
          </cell>
          <cell r="D325">
            <v>4.78</v>
          </cell>
          <cell r="E325">
            <v>1</v>
          </cell>
          <cell r="I325">
            <v>7.0000000000000007E-2</v>
          </cell>
          <cell r="J325">
            <v>0.08</v>
          </cell>
          <cell r="K325">
            <v>0.15000000000000002</v>
          </cell>
          <cell r="P325">
            <v>2</v>
          </cell>
        </row>
        <row r="326">
          <cell r="B326">
            <v>160</v>
          </cell>
          <cell r="C326">
            <v>0.75</v>
          </cell>
          <cell r="D326">
            <v>5.56</v>
          </cell>
          <cell r="E326">
            <v>1</v>
          </cell>
          <cell r="I326">
            <v>0.08</v>
          </cell>
          <cell r="J326">
            <v>7.0000000000000007E-2</v>
          </cell>
          <cell r="K326">
            <v>0.15000000000000002</v>
          </cell>
          <cell r="P326">
            <v>2</v>
          </cell>
        </row>
        <row r="327">
          <cell r="B327">
            <v>160</v>
          </cell>
          <cell r="C327">
            <v>0.75</v>
          </cell>
          <cell r="D327">
            <v>5.56</v>
          </cell>
          <cell r="E327">
            <v>1</v>
          </cell>
          <cell r="I327">
            <v>0.08</v>
          </cell>
          <cell r="J327">
            <v>7.0000000000000007E-2</v>
          </cell>
          <cell r="K327">
            <v>0.15000000000000002</v>
          </cell>
          <cell r="P327">
            <v>2</v>
          </cell>
        </row>
        <row r="328">
          <cell r="B328">
            <v>160</v>
          </cell>
          <cell r="C328">
            <v>0.75</v>
          </cell>
          <cell r="D328">
            <v>5.56</v>
          </cell>
          <cell r="E328">
            <v>1</v>
          </cell>
          <cell r="I328">
            <v>0.08</v>
          </cell>
          <cell r="J328">
            <v>7.0000000000000007E-2</v>
          </cell>
          <cell r="K328">
            <v>0.15000000000000002</v>
          </cell>
          <cell r="P328">
            <v>2</v>
          </cell>
        </row>
        <row r="329">
          <cell r="B329">
            <v>160</v>
          </cell>
          <cell r="C329">
            <v>1</v>
          </cell>
          <cell r="D329">
            <v>6.35</v>
          </cell>
          <cell r="E329">
            <v>1</v>
          </cell>
          <cell r="I329">
            <v>0.1</v>
          </cell>
          <cell r="J329">
            <v>0.35</v>
          </cell>
          <cell r="K329">
            <v>0.44999999999999996</v>
          </cell>
          <cell r="P329">
            <v>2</v>
          </cell>
        </row>
        <row r="330">
          <cell r="B330">
            <v>160</v>
          </cell>
          <cell r="C330">
            <v>1</v>
          </cell>
          <cell r="D330">
            <v>6.35</v>
          </cell>
          <cell r="E330">
            <v>1</v>
          </cell>
          <cell r="I330">
            <v>0.1</v>
          </cell>
          <cell r="J330">
            <v>0.35</v>
          </cell>
          <cell r="K330">
            <v>0.44999999999999996</v>
          </cell>
          <cell r="P330">
            <v>2</v>
          </cell>
        </row>
        <row r="331">
          <cell r="B331">
            <v>160</v>
          </cell>
          <cell r="C331">
            <v>1</v>
          </cell>
          <cell r="D331">
            <v>6.35</v>
          </cell>
          <cell r="E331">
            <v>1</v>
          </cell>
          <cell r="I331">
            <v>0.1</v>
          </cell>
          <cell r="J331">
            <v>0.35</v>
          </cell>
          <cell r="K331">
            <v>0.44999999999999996</v>
          </cell>
          <cell r="P331">
            <v>2</v>
          </cell>
        </row>
        <row r="332">
          <cell r="B332">
            <v>160</v>
          </cell>
          <cell r="C332">
            <v>1.25</v>
          </cell>
          <cell r="D332">
            <v>6.35</v>
          </cell>
          <cell r="E332">
            <v>1</v>
          </cell>
          <cell r="I332">
            <v>0.13</v>
          </cell>
          <cell r="J332">
            <v>0.32</v>
          </cell>
          <cell r="K332">
            <v>0.45</v>
          </cell>
          <cell r="P332">
            <v>2</v>
          </cell>
        </row>
        <row r="333">
          <cell r="B333">
            <v>160</v>
          </cell>
          <cell r="C333">
            <v>1.25</v>
          </cell>
          <cell r="D333">
            <v>6.35</v>
          </cell>
          <cell r="E333">
            <v>1</v>
          </cell>
          <cell r="I333">
            <v>0.13</v>
          </cell>
          <cell r="J333">
            <v>0.32</v>
          </cell>
          <cell r="K333">
            <v>0.45</v>
          </cell>
          <cell r="P333">
            <v>2</v>
          </cell>
        </row>
        <row r="334">
          <cell r="B334">
            <v>160</v>
          </cell>
          <cell r="C334">
            <v>1.25</v>
          </cell>
          <cell r="D334">
            <v>6.35</v>
          </cell>
          <cell r="E334">
            <v>1</v>
          </cell>
          <cell r="I334">
            <v>0.13</v>
          </cell>
          <cell r="J334">
            <v>0.32</v>
          </cell>
          <cell r="K334">
            <v>0.45</v>
          </cell>
          <cell r="P334">
            <v>2</v>
          </cell>
        </row>
        <row r="335">
          <cell r="B335">
            <v>160</v>
          </cell>
          <cell r="C335">
            <v>1.5</v>
          </cell>
          <cell r="D335">
            <v>7.14</v>
          </cell>
          <cell r="E335">
            <v>1</v>
          </cell>
          <cell r="I335">
            <v>0.15</v>
          </cell>
          <cell r="J335">
            <v>0.45</v>
          </cell>
          <cell r="K335">
            <v>0.6</v>
          </cell>
          <cell r="P335">
            <v>2</v>
          </cell>
        </row>
        <row r="336">
          <cell r="B336">
            <v>160</v>
          </cell>
          <cell r="C336">
            <v>1.5</v>
          </cell>
          <cell r="D336">
            <v>7.14</v>
          </cell>
          <cell r="E336">
            <v>1</v>
          </cell>
          <cell r="I336">
            <v>0.15</v>
          </cell>
          <cell r="J336">
            <v>0.45</v>
          </cell>
          <cell r="K336">
            <v>0.6</v>
          </cell>
          <cell r="P336">
            <v>2</v>
          </cell>
        </row>
        <row r="337">
          <cell r="B337">
            <v>160</v>
          </cell>
          <cell r="C337">
            <v>1.5</v>
          </cell>
          <cell r="D337">
            <v>7.14</v>
          </cell>
          <cell r="E337">
            <v>1</v>
          </cell>
          <cell r="I337">
            <v>0.15</v>
          </cell>
          <cell r="J337">
            <v>0.45</v>
          </cell>
          <cell r="K337">
            <v>0.6</v>
          </cell>
          <cell r="L337">
            <v>4</v>
          </cell>
          <cell r="O337">
            <v>160</v>
          </cell>
          <cell r="P337">
            <v>2</v>
          </cell>
          <cell r="Q337">
            <v>0</v>
          </cell>
          <cell r="R337">
            <v>7.1299110383168641E-312</v>
          </cell>
        </row>
        <row r="338">
          <cell r="B338">
            <v>160</v>
          </cell>
          <cell r="C338">
            <v>2</v>
          </cell>
          <cell r="D338">
            <v>8.74</v>
          </cell>
          <cell r="E338">
            <v>1</v>
          </cell>
          <cell r="I338">
            <v>0.2</v>
          </cell>
          <cell r="J338">
            <v>0.7</v>
          </cell>
          <cell r="K338">
            <v>0.89999999999999991</v>
          </cell>
          <cell r="P338">
            <v>4</v>
          </cell>
        </row>
        <row r="339">
          <cell r="B339">
            <v>160</v>
          </cell>
          <cell r="C339">
            <v>2</v>
          </cell>
          <cell r="D339">
            <v>8.74</v>
          </cell>
          <cell r="E339">
            <v>1</v>
          </cell>
          <cell r="I339">
            <v>0.2</v>
          </cell>
          <cell r="J339">
            <v>0.7</v>
          </cell>
          <cell r="K339">
            <v>0.89999999999999991</v>
          </cell>
          <cell r="P339">
            <v>4</v>
          </cell>
        </row>
        <row r="340">
          <cell r="B340">
            <v>160</v>
          </cell>
          <cell r="C340">
            <v>2</v>
          </cell>
          <cell r="D340">
            <v>8.74</v>
          </cell>
          <cell r="E340">
            <v>1</v>
          </cell>
          <cell r="I340">
            <v>0.2</v>
          </cell>
          <cell r="J340">
            <v>0.7</v>
          </cell>
          <cell r="K340">
            <v>0.89999999999999991</v>
          </cell>
          <cell r="P340">
            <v>4</v>
          </cell>
        </row>
        <row r="341">
          <cell r="B341">
            <v>160</v>
          </cell>
          <cell r="C341">
            <v>2.5</v>
          </cell>
          <cell r="D341">
            <v>9.5299999999999994</v>
          </cell>
          <cell r="E341">
            <v>1</v>
          </cell>
          <cell r="I341">
            <v>0.25</v>
          </cell>
          <cell r="J341">
            <v>0.8</v>
          </cell>
          <cell r="K341">
            <v>1.05</v>
          </cell>
          <cell r="P341">
            <v>4</v>
          </cell>
        </row>
        <row r="342">
          <cell r="B342">
            <v>160</v>
          </cell>
          <cell r="C342">
            <v>3</v>
          </cell>
          <cell r="D342">
            <v>11.13</v>
          </cell>
          <cell r="E342">
            <v>1.25</v>
          </cell>
          <cell r="I342">
            <v>0.3</v>
          </cell>
          <cell r="J342">
            <v>1.5</v>
          </cell>
          <cell r="K342">
            <v>1.8</v>
          </cell>
          <cell r="P342">
            <v>4</v>
          </cell>
        </row>
        <row r="343">
          <cell r="B343">
            <v>160</v>
          </cell>
          <cell r="C343">
            <v>4</v>
          </cell>
          <cell r="D343">
            <v>13.49</v>
          </cell>
          <cell r="E343">
            <v>1.25</v>
          </cell>
          <cell r="I343">
            <v>0.41</v>
          </cell>
          <cell r="J343">
            <v>2.59</v>
          </cell>
          <cell r="K343">
            <v>3</v>
          </cell>
          <cell r="P343">
            <v>4</v>
          </cell>
        </row>
        <row r="344">
          <cell r="B344">
            <v>160</v>
          </cell>
          <cell r="C344">
            <v>5</v>
          </cell>
          <cell r="D344">
            <v>15.88</v>
          </cell>
          <cell r="E344">
            <v>1.5</v>
          </cell>
          <cell r="I344">
            <v>0.51</v>
          </cell>
          <cell r="J344">
            <v>4.29</v>
          </cell>
          <cell r="K344">
            <v>4.8</v>
          </cell>
          <cell r="P344">
            <v>4</v>
          </cell>
        </row>
        <row r="345">
          <cell r="B345">
            <v>160</v>
          </cell>
          <cell r="C345">
            <v>6</v>
          </cell>
          <cell r="D345">
            <v>18.260000000000002</v>
          </cell>
          <cell r="E345">
            <v>1.5</v>
          </cell>
          <cell r="I345">
            <v>0.61</v>
          </cell>
          <cell r="J345">
            <v>7.04</v>
          </cell>
          <cell r="K345">
            <v>7.65</v>
          </cell>
          <cell r="P345">
            <v>4</v>
          </cell>
        </row>
        <row r="346">
          <cell r="B346">
            <v>160</v>
          </cell>
          <cell r="C346">
            <v>8</v>
          </cell>
          <cell r="D346">
            <v>23.01</v>
          </cell>
          <cell r="E346">
            <v>2</v>
          </cell>
          <cell r="I346">
            <v>0.81</v>
          </cell>
          <cell r="J346">
            <v>11.19</v>
          </cell>
          <cell r="K346">
            <v>12</v>
          </cell>
          <cell r="P346">
            <v>4</v>
          </cell>
        </row>
        <row r="347">
          <cell r="B347">
            <v>160</v>
          </cell>
          <cell r="C347">
            <v>10</v>
          </cell>
          <cell r="D347">
            <v>28.58</v>
          </cell>
          <cell r="E347" t="str">
            <v>N</v>
          </cell>
          <cell r="I347">
            <v>1.01</v>
          </cell>
          <cell r="J347">
            <v>21.48</v>
          </cell>
          <cell r="K347">
            <v>22.490000000000002</v>
          </cell>
          <cell r="P347">
            <v>4</v>
          </cell>
        </row>
        <row r="348">
          <cell r="B348">
            <v>160</v>
          </cell>
          <cell r="C348">
            <v>12</v>
          </cell>
          <cell r="D348">
            <v>33.32</v>
          </cell>
          <cell r="E348" t="str">
            <v>N</v>
          </cell>
          <cell r="I348">
            <v>1.22</v>
          </cell>
          <cell r="J348">
            <v>31.78</v>
          </cell>
          <cell r="K348">
            <v>33</v>
          </cell>
          <cell r="P348">
            <v>6</v>
          </cell>
        </row>
        <row r="349">
          <cell r="B349">
            <v>160</v>
          </cell>
          <cell r="C349">
            <v>14</v>
          </cell>
          <cell r="D349">
            <v>35.71</v>
          </cell>
          <cell r="E349" t="str">
            <v>N</v>
          </cell>
          <cell r="I349">
            <v>1.42</v>
          </cell>
          <cell r="J349">
            <v>39.07</v>
          </cell>
          <cell r="K349">
            <v>40.49</v>
          </cell>
          <cell r="P349">
            <v>6</v>
          </cell>
        </row>
        <row r="350">
          <cell r="B350">
            <v>160</v>
          </cell>
          <cell r="C350">
            <v>16</v>
          </cell>
          <cell r="D350">
            <v>40.49</v>
          </cell>
          <cell r="E350" t="str">
            <v>N</v>
          </cell>
          <cell r="I350">
            <v>1.62</v>
          </cell>
          <cell r="J350">
            <v>53.88</v>
          </cell>
          <cell r="K350">
            <v>55.5</v>
          </cell>
          <cell r="P350">
            <v>6</v>
          </cell>
        </row>
        <row r="351">
          <cell r="B351">
            <v>160</v>
          </cell>
          <cell r="C351">
            <v>18</v>
          </cell>
          <cell r="D351">
            <v>45.24</v>
          </cell>
          <cell r="E351" t="str">
            <v>N</v>
          </cell>
          <cell r="I351">
            <v>1.82</v>
          </cell>
          <cell r="J351">
            <v>71.680000000000007</v>
          </cell>
          <cell r="K351">
            <v>73.5</v>
          </cell>
          <cell r="P351">
            <v>6</v>
          </cell>
        </row>
        <row r="352">
          <cell r="B352">
            <v>160</v>
          </cell>
          <cell r="C352">
            <v>20</v>
          </cell>
          <cell r="D352">
            <v>50.01</v>
          </cell>
          <cell r="E352" t="str">
            <v>N</v>
          </cell>
          <cell r="I352">
            <v>2.0299999999999998</v>
          </cell>
          <cell r="J352">
            <v>93.97</v>
          </cell>
          <cell r="K352">
            <v>96</v>
          </cell>
          <cell r="P352">
            <v>7</v>
          </cell>
        </row>
        <row r="353">
          <cell r="B353">
            <v>160</v>
          </cell>
          <cell r="C353">
            <v>22</v>
          </cell>
          <cell r="D353">
            <v>53.98</v>
          </cell>
          <cell r="E353" t="str">
            <v>N</v>
          </cell>
          <cell r="I353">
            <v>2.23</v>
          </cell>
          <cell r="J353">
            <v>132.77000000000001</v>
          </cell>
          <cell r="K353">
            <v>135</v>
          </cell>
          <cell r="P353">
            <v>8</v>
          </cell>
        </row>
        <row r="354">
          <cell r="B354">
            <v>160</v>
          </cell>
          <cell r="C354">
            <v>24</v>
          </cell>
          <cell r="D354">
            <v>59.54</v>
          </cell>
          <cell r="E354" t="str">
            <v>N</v>
          </cell>
          <cell r="I354">
            <v>2.4300000000000002</v>
          </cell>
          <cell r="J354">
            <v>162.56</v>
          </cell>
          <cell r="K354">
            <v>164.99</v>
          </cell>
          <cell r="P354">
            <v>8</v>
          </cell>
        </row>
        <row r="355">
          <cell r="B355" t="str">
            <v>STD</v>
          </cell>
          <cell r="C355">
            <v>0.125</v>
          </cell>
          <cell r="D355">
            <v>1.73</v>
          </cell>
          <cell r="E355">
            <v>1</v>
          </cell>
          <cell r="I355">
            <v>7.0000000000000007E-2</v>
          </cell>
          <cell r="K355">
            <v>7.0000000000000007E-2</v>
          </cell>
          <cell r="P355">
            <v>2</v>
          </cell>
        </row>
        <row r="356">
          <cell r="B356" t="str">
            <v>STD</v>
          </cell>
          <cell r="C356">
            <v>0.125</v>
          </cell>
          <cell r="D356">
            <v>1.73</v>
          </cell>
          <cell r="E356">
            <v>1</v>
          </cell>
          <cell r="I356">
            <v>7.0000000000000007E-2</v>
          </cell>
          <cell r="K356">
            <v>7.0000000000000007E-2</v>
          </cell>
          <cell r="P356">
            <v>2</v>
          </cell>
        </row>
        <row r="357">
          <cell r="B357" t="str">
            <v>STD</v>
          </cell>
          <cell r="C357">
            <v>0.125</v>
          </cell>
          <cell r="D357">
            <v>1.73</v>
          </cell>
          <cell r="E357">
            <v>1</v>
          </cell>
          <cell r="I357">
            <v>7.0000000000000007E-2</v>
          </cell>
          <cell r="K357">
            <v>7.0000000000000007E-2</v>
          </cell>
          <cell r="P357">
            <v>2</v>
          </cell>
        </row>
        <row r="358">
          <cell r="B358" t="str">
            <v>STD</v>
          </cell>
          <cell r="C358">
            <v>0.25</v>
          </cell>
          <cell r="D358">
            <v>2.2400000000000002</v>
          </cell>
          <cell r="E358">
            <v>1</v>
          </cell>
          <cell r="I358">
            <v>7.0000000000000007E-2</v>
          </cell>
          <cell r="K358">
            <v>7.0000000000000007E-2</v>
          </cell>
          <cell r="P358">
            <v>2</v>
          </cell>
        </row>
        <row r="359">
          <cell r="B359" t="str">
            <v>STD</v>
          </cell>
          <cell r="C359">
            <v>0.25</v>
          </cell>
          <cell r="D359">
            <v>2.2400000000000002</v>
          </cell>
          <cell r="E359">
            <v>1</v>
          </cell>
          <cell r="I359">
            <v>7.0000000000000007E-2</v>
          </cell>
          <cell r="K359">
            <v>7.0000000000000007E-2</v>
          </cell>
          <cell r="P359">
            <v>2</v>
          </cell>
        </row>
        <row r="360">
          <cell r="B360" t="str">
            <v>STD</v>
          </cell>
          <cell r="C360">
            <v>0.25</v>
          </cell>
          <cell r="D360">
            <v>2.2400000000000002</v>
          </cell>
          <cell r="E360">
            <v>1</v>
          </cell>
          <cell r="I360">
            <v>7.0000000000000007E-2</v>
          </cell>
          <cell r="K360">
            <v>7.0000000000000007E-2</v>
          </cell>
          <cell r="P360">
            <v>2</v>
          </cell>
        </row>
        <row r="361">
          <cell r="B361" t="str">
            <v>STD</v>
          </cell>
          <cell r="C361">
            <v>0.375</v>
          </cell>
          <cell r="D361">
            <v>2.31</v>
          </cell>
          <cell r="E361">
            <v>1</v>
          </cell>
          <cell r="I361">
            <v>7.0000000000000007E-2</v>
          </cell>
          <cell r="J361">
            <v>0</v>
          </cell>
          <cell r="K361">
            <v>7.0000000000000007E-2</v>
          </cell>
          <cell r="P361">
            <v>2</v>
          </cell>
        </row>
        <row r="362">
          <cell r="B362" t="str">
            <v>STD</v>
          </cell>
          <cell r="C362">
            <v>0.375</v>
          </cell>
          <cell r="D362">
            <v>2.31</v>
          </cell>
          <cell r="E362">
            <v>1</v>
          </cell>
          <cell r="I362">
            <v>7.0000000000000007E-2</v>
          </cell>
          <cell r="J362">
            <v>0</v>
          </cell>
          <cell r="K362">
            <v>7.0000000000000007E-2</v>
          </cell>
          <cell r="P362">
            <v>2</v>
          </cell>
        </row>
        <row r="363">
          <cell r="B363" t="str">
            <v>STD</v>
          </cell>
          <cell r="C363">
            <v>0.375</v>
          </cell>
          <cell r="D363">
            <v>2.31</v>
          </cell>
          <cell r="E363">
            <v>1</v>
          </cell>
          <cell r="I363">
            <v>7.0000000000000007E-2</v>
          </cell>
          <cell r="J363">
            <v>0</v>
          </cell>
          <cell r="K363">
            <v>7.0000000000000007E-2</v>
          </cell>
          <cell r="P363">
            <v>2</v>
          </cell>
        </row>
        <row r="364">
          <cell r="B364" t="str">
            <v>STD</v>
          </cell>
          <cell r="C364">
            <v>0.5</v>
          </cell>
          <cell r="D364">
            <v>2.77</v>
          </cell>
          <cell r="E364">
            <v>1</v>
          </cell>
          <cell r="I364">
            <v>7.0000000000000007E-2</v>
          </cell>
          <cell r="J364">
            <v>0</v>
          </cell>
          <cell r="K364">
            <v>7.0000000000000007E-2</v>
          </cell>
          <cell r="P364">
            <v>2</v>
          </cell>
        </row>
        <row r="365">
          <cell r="B365" t="str">
            <v>STD</v>
          </cell>
          <cell r="C365">
            <v>0.5</v>
          </cell>
          <cell r="D365">
            <v>2.77</v>
          </cell>
          <cell r="E365">
            <v>1</v>
          </cell>
          <cell r="I365">
            <v>7.0000000000000007E-2</v>
          </cell>
          <cell r="J365">
            <v>0</v>
          </cell>
          <cell r="K365">
            <v>7.0000000000000007E-2</v>
          </cell>
          <cell r="P365">
            <v>2</v>
          </cell>
        </row>
        <row r="366">
          <cell r="B366" t="str">
            <v>STD</v>
          </cell>
          <cell r="C366">
            <v>0.5</v>
          </cell>
          <cell r="D366">
            <v>2.77</v>
          </cell>
          <cell r="E366">
            <v>1</v>
          </cell>
          <cell r="I366">
            <v>7.0000000000000007E-2</v>
          </cell>
          <cell r="J366">
            <v>0</v>
          </cell>
          <cell r="K366">
            <v>7.0000000000000007E-2</v>
          </cell>
          <cell r="P366">
            <v>2</v>
          </cell>
        </row>
        <row r="367">
          <cell r="B367" t="str">
            <v>STD</v>
          </cell>
          <cell r="C367">
            <v>0.75</v>
          </cell>
          <cell r="D367">
            <v>2.87</v>
          </cell>
          <cell r="E367">
            <v>1</v>
          </cell>
          <cell r="I367">
            <v>7.0000000000000007E-2</v>
          </cell>
          <cell r="J367">
            <v>0</v>
          </cell>
          <cell r="K367">
            <v>7.0000000000000007E-2</v>
          </cell>
          <cell r="P367">
            <v>2</v>
          </cell>
        </row>
        <row r="368">
          <cell r="B368" t="str">
            <v>STD</v>
          </cell>
          <cell r="C368">
            <v>0.75</v>
          </cell>
          <cell r="D368">
            <v>2.87</v>
          </cell>
          <cell r="E368">
            <v>1</v>
          </cell>
          <cell r="I368">
            <v>7.0000000000000007E-2</v>
          </cell>
          <cell r="J368">
            <v>0</v>
          </cell>
          <cell r="K368">
            <v>7.0000000000000007E-2</v>
          </cell>
          <cell r="P368">
            <v>2</v>
          </cell>
        </row>
        <row r="369">
          <cell r="B369" t="str">
            <v>STD</v>
          </cell>
          <cell r="C369">
            <v>0.75</v>
          </cell>
          <cell r="D369">
            <v>2.87</v>
          </cell>
          <cell r="E369">
            <v>1</v>
          </cell>
          <cell r="I369">
            <v>7.0000000000000007E-2</v>
          </cell>
          <cell r="J369">
            <v>0</v>
          </cell>
          <cell r="K369">
            <v>7.0000000000000007E-2</v>
          </cell>
          <cell r="P369">
            <v>2</v>
          </cell>
        </row>
        <row r="370">
          <cell r="B370" t="str">
            <v>STD</v>
          </cell>
          <cell r="C370">
            <v>1</v>
          </cell>
          <cell r="D370">
            <v>3.38</v>
          </cell>
          <cell r="E370">
            <v>1</v>
          </cell>
          <cell r="I370">
            <v>0.12</v>
          </cell>
          <cell r="J370">
            <v>0</v>
          </cell>
          <cell r="K370">
            <v>0.12</v>
          </cell>
          <cell r="P370">
            <v>2</v>
          </cell>
        </row>
        <row r="371">
          <cell r="B371" t="str">
            <v>STD</v>
          </cell>
          <cell r="C371">
            <v>1</v>
          </cell>
          <cell r="D371">
            <v>3.38</v>
          </cell>
          <cell r="E371">
            <v>1</v>
          </cell>
          <cell r="I371">
            <v>0.12</v>
          </cell>
          <cell r="J371">
            <v>0</v>
          </cell>
          <cell r="K371">
            <v>0.12</v>
          </cell>
          <cell r="P371">
            <v>2</v>
          </cell>
        </row>
        <row r="372">
          <cell r="B372" t="str">
            <v>STD</v>
          </cell>
          <cell r="C372">
            <v>1</v>
          </cell>
          <cell r="D372">
            <v>3.38</v>
          </cell>
          <cell r="E372">
            <v>1</v>
          </cell>
          <cell r="I372">
            <v>0.12</v>
          </cell>
          <cell r="J372">
            <v>0</v>
          </cell>
          <cell r="K372">
            <v>0.12</v>
          </cell>
          <cell r="P372">
            <v>2</v>
          </cell>
        </row>
        <row r="373">
          <cell r="B373" t="str">
            <v>STD</v>
          </cell>
          <cell r="C373">
            <v>1.25</v>
          </cell>
          <cell r="D373">
            <v>3.56</v>
          </cell>
          <cell r="E373">
            <v>1</v>
          </cell>
          <cell r="I373">
            <v>0.15</v>
          </cell>
          <cell r="K373">
            <v>0.15</v>
          </cell>
          <cell r="P373">
            <v>2</v>
          </cell>
        </row>
        <row r="374">
          <cell r="B374" t="str">
            <v>STD</v>
          </cell>
          <cell r="C374">
            <v>1.25</v>
          </cell>
          <cell r="D374">
            <v>3.56</v>
          </cell>
          <cell r="E374">
            <v>1</v>
          </cell>
          <cell r="I374">
            <v>0.15</v>
          </cell>
          <cell r="K374">
            <v>0.15</v>
          </cell>
          <cell r="P374">
            <v>2</v>
          </cell>
        </row>
        <row r="375">
          <cell r="B375" t="str">
            <v>STD</v>
          </cell>
          <cell r="C375">
            <v>1.25</v>
          </cell>
          <cell r="D375">
            <v>3.56</v>
          </cell>
          <cell r="E375">
            <v>1</v>
          </cell>
          <cell r="I375">
            <v>0.15</v>
          </cell>
          <cell r="K375">
            <v>0.15</v>
          </cell>
          <cell r="P375">
            <v>2</v>
          </cell>
        </row>
        <row r="376">
          <cell r="B376" t="str">
            <v>STD</v>
          </cell>
          <cell r="C376">
            <v>1.5</v>
          </cell>
          <cell r="D376">
            <v>3.68</v>
          </cell>
          <cell r="E376">
            <v>1</v>
          </cell>
          <cell r="I376">
            <v>0.15</v>
          </cell>
          <cell r="J376">
            <v>0</v>
          </cell>
          <cell r="K376">
            <v>0.15</v>
          </cell>
          <cell r="P376">
            <v>2</v>
          </cell>
        </row>
        <row r="377">
          <cell r="B377" t="str">
            <v>STD</v>
          </cell>
          <cell r="C377">
            <v>1.5</v>
          </cell>
          <cell r="D377">
            <v>3.68</v>
          </cell>
          <cell r="E377">
            <v>1</v>
          </cell>
          <cell r="I377">
            <v>0.15</v>
          </cell>
          <cell r="J377">
            <v>0</v>
          </cell>
          <cell r="K377">
            <v>0.15</v>
          </cell>
          <cell r="P377">
            <v>2</v>
          </cell>
        </row>
        <row r="378">
          <cell r="B378" t="str">
            <v>STD</v>
          </cell>
          <cell r="C378">
            <v>1.5</v>
          </cell>
          <cell r="D378">
            <v>3.68</v>
          </cell>
          <cell r="E378">
            <v>1</v>
          </cell>
          <cell r="I378">
            <v>0.15</v>
          </cell>
          <cell r="J378">
            <v>0</v>
          </cell>
          <cell r="K378">
            <v>0.15</v>
          </cell>
          <cell r="P378">
            <v>2</v>
          </cell>
        </row>
        <row r="379">
          <cell r="B379" t="str">
            <v>STD</v>
          </cell>
          <cell r="C379">
            <v>2</v>
          </cell>
          <cell r="D379">
            <v>3.91</v>
          </cell>
          <cell r="E379">
            <v>1</v>
          </cell>
          <cell r="I379">
            <v>0.3</v>
          </cell>
          <cell r="J379">
            <v>0</v>
          </cell>
          <cell r="K379">
            <v>0.3</v>
          </cell>
          <cell r="P379">
            <v>2</v>
          </cell>
        </row>
        <row r="380">
          <cell r="B380" t="str">
            <v>STD</v>
          </cell>
          <cell r="C380">
            <v>2</v>
          </cell>
          <cell r="D380">
            <v>3.91</v>
          </cell>
          <cell r="E380">
            <v>1</v>
          </cell>
          <cell r="I380">
            <v>0.3</v>
          </cell>
          <cell r="J380">
            <v>0</v>
          </cell>
          <cell r="K380">
            <v>0.3</v>
          </cell>
          <cell r="P380">
            <v>2</v>
          </cell>
        </row>
        <row r="381">
          <cell r="B381" t="str">
            <v>STD</v>
          </cell>
          <cell r="C381">
            <v>2</v>
          </cell>
          <cell r="D381">
            <v>3.91</v>
          </cell>
          <cell r="E381">
            <v>1</v>
          </cell>
          <cell r="I381">
            <v>0.3</v>
          </cell>
          <cell r="J381">
            <v>0</v>
          </cell>
          <cell r="K381">
            <v>0.3</v>
          </cell>
          <cell r="P381">
            <v>2</v>
          </cell>
        </row>
        <row r="382">
          <cell r="B382" t="str">
            <v>STD</v>
          </cell>
          <cell r="C382">
            <v>2.5</v>
          </cell>
          <cell r="D382">
            <v>5.16</v>
          </cell>
          <cell r="E382">
            <v>1</v>
          </cell>
          <cell r="I382">
            <v>0.25</v>
          </cell>
          <cell r="J382">
            <v>0.2</v>
          </cell>
          <cell r="K382">
            <v>0.45</v>
          </cell>
          <cell r="P382">
            <v>2</v>
          </cell>
        </row>
        <row r="383">
          <cell r="B383" t="str">
            <v>STD</v>
          </cell>
          <cell r="C383">
            <v>3</v>
          </cell>
          <cell r="D383">
            <v>5.49</v>
          </cell>
          <cell r="E383">
            <v>1</v>
          </cell>
          <cell r="I383">
            <v>0.3</v>
          </cell>
          <cell r="J383">
            <v>0.3</v>
          </cell>
          <cell r="K383">
            <v>0.6</v>
          </cell>
          <cell r="P383">
            <v>2</v>
          </cell>
        </row>
        <row r="384">
          <cell r="B384" t="str">
            <v>STD</v>
          </cell>
          <cell r="C384">
            <v>3.5</v>
          </cell>
          <cell r="D384">
            <v>5.74</v>
          </cell>
          <cell r="E384">
            <v>1</v>
          </cell>
          <cell r="I384">
            <v>0.35</v>
          </cell>
          <cell r="J384">
            <v>0.4</v>
          </cell>
          <cell r="K384">
            <v>0.75</v>
          </cell>
          <cell r="P384">
            <v>3</v>
          </cell>
        </row>
        <row r="385">
          <cell r="B385" t="str">
            <v>STD</v>
          </cell>
          <cell r="C385">
            <v>4</v>
          </cell>
          <cell r="D385">
            <v>6.02</v>
          </cell>
          <cell r="E385">
            <v>1</v>
          </cell>
          <cell r="I385">
            <v>0.41</v>
          </cell>
          <cell r="J385">
            <v>0.49</v>
          </cell>
          <cell r="K385">
            <v>0.89999999999999991</v>
          </cell>
          <cell r="P385">
            <v>3</v>
          </cell>
        </row>
        <row r="386">
          <cell r="B386" t="str">
            <v>STD</v>
          </cell>
          <cell r="C386">
            <v>5</v>
          </cell>
          <cell r="D386">
            <v>6.55</v>
          </cell>
          <cell r="E386">
            <v>1</v>
          </cell>
          <cell r="I386">
            <v>0.51</v>
          </cell>
          <cell r="J386">
            <v>0.54</v>
          </cell>
          <cell r="K386">
            <v>1.05</v>
          </cell>
          <cell r="P386">
            <v>4</v>
          </cell>
        </row>
        <row r="387">
          <cell r="B387" t="str">
            <v>STD</v>
          </cell>
          <cell r="C387">
            <v>6</v>
          </cell>
          <cell r="D387">
            <v>7.11</v>
          </cell>
          <cell r="E387">
            <v>1</v>
          </cell>
          <cell r="I387">
            <v>0.61</v>
          </cell>
          <cell r="J387">
            <v>1.04</v>
          </cell>
          <cell r="K387">
            <v>1.65</v>
          </cell>
          <cell r="P387">
            <v>4</v>
          </cell>
        </row>
        <row r="388">
          <cell r="B388" t="str">
            <v>STD</v>
          </cell>
          <cell r="C388">
            <v>8</v>
          </cell>
          <cell r="D388">
            <v>8.18</v>
          </cell>
          <cell r="E388">
            <v>1</v>
          </cell>
          <cell r="I388">
            <v>0.81</v>
          </cell>
          <cell r="J388">
            <v>1.73</v>
          </cell>
          <cell r="K388">
            <v>2.54</v>
          </cell>
          <cell r="P388">
            <v>4</v>
          </cell>
        </row>
        <row r="389">
          <cell r="B389" t="str">
            <v>STD</v>
          </cell>
          <cell r="C389">
            <v>10</v>
          </cell>
          <cell r="D389">
            <v>9.27</v>
          </cell>
          <cell r="E389">
            <v>1</v>
          </cell>
          <cell r="I389">
            <v>1.01</v>
          </cell>
          <cell r="J389">
            <v>3.04</v>
          </cell>
          <cell r="K389">
            <v>4.05</v>
          </cell>
          <cell r="P389">
            <v>4</v>
          </cell>
        </row>
        <row r="390">
          <cell r="B390" t="str">
            <v>STD</v>
          </cell>
          <cell r="C390">
            <v>12</v>
          </cell>
          <cell r="D390">
            <v>9.5299999999999994</v>
          </cell>
          <cell r="E390">
            <v>1</v>
          </cell>
          <cell r="I390">
            <v>1.22</v>
          </cell>
          <cell r="J390">
            <v>3.28</v>
          </cell>
          <cell r="K390">
            <v>4.5</v>
          </cell>
          <cell r="P390">
            <v>6</v>
          </cell>
        </row>
        <row r="391">
          <cell r="B391" t="str">
            <v>STD</v>
          </cell>
          <cell r="C391">
            <v>14</v>
          </cell>
          <cell r="D391">
            <v>9.5299999999999994</v>
          </cell>
          <cell r="E391">
            <v>1</v>
          </cell>
          <cell r="I391">
            <v>1.42</v>
          </cell>
          <cell r="J391">
            <v>3.97</v>
          </cell>
          <cell r="K391">
            <v>5.3900000000000006</v>
          </cell>
          <cell r="P391">
            <v>6</v>
          </cell>
        </row>
        <row r="392">
          <cell r="B392" t="str">
            <v>STD</v>
          </cell>
          <cell r="C392">
            <v>16</v>
          </cell>
          <cell r="D392">
            <v>9.5299999999999994</v>
          </cell>
          <cell r="E392">
            <v>1</v>
          </cell>
          <cell r="I392">
            <v>1.62</v>
          </cell>
          <cell r="J392">
            <v>4.68</v>
          </cell>
          <cell r="K392">
            <v>6.3</v>
          </cell>
          <cell r="P392">
            <v>6</v>
          </cell>
        </row>
        <row r="393">
          <cell r="B393" t="str">
            <v>STD</v>
          </cell>
          <cell r="C393">
            <v>18</v>
          </cell>
          <cell r="D393">
            <v>9.5299999999999994</v>
          </cell>
          <cell r="E393">
            <v>1</v>
          </cell>
          <cell r="I393">
            <v>1.82</v>
          </cell>
          <cell r="J393">
            <v>5.38</v>
          </cell>
          <cell r="K393">
            <v>7.2</v>
          </cell>
          <cell r="P393">
            <v>6</v>
          </cell>
        </row>
        <row r="394">
          <cell r="B394" t="str">
            <v>STD</v>
          </cell>
          <cell r="C394">
            <v>20</v>
          </cell>
          <cell r="D394">
            <v>9.5299999999999994</v>
          </cell>
          <cell r="E394">
            <v>1</v>
          </cell>
          <cell r="I394">
            <v>2.0299999999999998</v>
          </cell>
          <cell r="J394">
            <v>5.47</v>
          </cell>
          <cell r="K394">
            <v>7.5</v>
          </cell>
          <cell r="P394">
            <v>7</v>
          </cell>
        </row>
        <row r="395">
          <cell r="B395" t="str">
            <v>STD</v>
          </cell>
          <cell r="C395">
            <v>22</v>
          </cell>
          <cell r="D395">
            <v>9.5299999999999994</v>
          </cell>
          <cell r="E395">
            <v>1</v>
          </cell>
          <cell r="I395">
            <v>2.23</v>
          </cell>
          <cell r="J395">
            <v>6.47</v>
          </cell>
          <cell r="K395">
            <v>8.6999999999999993</v>
          </cell>
          <cell r="P395">
            <v>8</v>
          </cell>
        </row>
        <row r="396">
          <cell r="B396" t="str">
            <v>STD</v>
          </cell>
          <cell r="C396">
            <v>24</v>
          </cell>
          <cell r="D396">
            <v>9.5299999999999994</v>
          </cell>
          <cell r="E396">
            <v>1</v>
          </cell>
          <cell r="I396">
            <v>2.4300000000000002</v>
          </cell>
          <cell r="J396">
            <v>6.57</v>
          </cell>
          <cell r="K396">
            <v>9</v>
          </cell>
          <cell r="P396">
            <v>8</v>
          </cell>
        </row>
        <row r="397">
          <cell r="B397" t="str">
            <v>STD</v>
          </cell>
          <cell r="C397">
            <v>26</v>
          </cell>
          <cell r="D397">
            <v>9.5299999999999994</v>
          </cell>
          <cell r="E397">
            <v>1</v>
          </cell>
          <cell r="I397">
            <v>2.64</v>
          </cell>
          <cell r="J397">
            <v>7.7</v>
          </cell>
          <cell r="K397">
            <v>10.34</v>
          </cell>
          <cell r="P397">
            <v>9</v>
          </cell>
        </row>
        <row r="398">
          <cell r="B398" t="str">
            <v>STD</v>
          </cell>
          <cell r="C398">
            <v>28</v>
          </cell>
          <cell r="D398">
            <v>9.5299999999999994</v>
          </cell>
          <cell r="E398">
            <v>1</v>
          </cell>
          <cell r="I398">
            <v>2.84</v>
          </cell>
          <cell r="J398">
            <v>8.25</v>
          </cell>
          <cell r="K398">
            <v>11.09</v>
          </cell>
          <cell r="P398">
            <v>9</v>
          </cell>
        </row>
        <row r="399">
          <cell r="B399" t="str">
            <v>STD</v>
          </cell>
          <cell r="C399">
            <v>30</v>
          </cell>
          <cell r="D399">
            <v>9.5299999999999994</v>
          </cell>
          <cell r="E399">
            <v>1</v>
          </cell>
          <cell r="I399">
            <v>3.04</v>
          </cell>
          <cell r="J399">
            <v>8.9600000000000009</v>
          </cell>
          <cell r="K399">
            <v>12</v>
          </cell>
          <cell r="P399">
            <v>10</v>
          </cell>
        </row>
        <row r="400">
          <cell r="B400" t="str">
            <v>STD</v>
          </cell>
          <cell r="C400">
            <v>32</v>
          </cell>
          <cell r="D400">
            <v>9.5299999999999994</v>
          </cell>
          <cell r="E400">
            <v>1</v>
          </cell>
          <cell r="I400">
            <v>3.24</v>
          </cell>
          <cell r="J400">
            <v>9.51</v>
          </cell>
          <cell r="K400">
            <v>12.75</v>
          </cell>
          <cell r="P400">
            <v>11</v>
          </cell>
        </row>
        <row r="401">
          <cell r="B401" t="str">
            <v>STD</v>
          </cell>
          <cell r="C401">
            <v>34</v>
          </cell>
          <cell r="D401">
            <v>9.5299999999999994</v>
          </cell>
          <cell r="E401">
            <v>1</v>
          </cell>
          <cell r="I401">
            <v>3.45</v>
          </cell>
          <cell r="J401">
            <v>10.050000000000001</v>
          </cell>
          <cell r="K401">
            <v>13.5</v>
          </cell>
          <cell r="P401">
            <v>12</v>
          </cell>
        </row>
        <row r="402">
          <cell r="B402" t="str">
            <v>STD</v>
          </cell>
          <cell r="C402">
            <v>36</v>
          </cell>
          <cell r="D402">
            <v>9.5299999999999994</v>
          </cell>
          <cell r="E402">
            <v>1</v>
          </cell>
          <cell r="I402">
            <v>3.65</v>
          </cell>
          <cell r="J402">
            <v>10.6</v>
          </cell>
          <cell r="K402">
            <v>14.25</v>
          </cell>
          <cell r="P402">
            <v>12</v>
          </cell>
        </row>
        <row r="403">
          <cell r="B403" t="str">
            <v>STD</v>
          </cell>
          <cell r="C403">
            <v>38</v>
          </cell>
          <cell r="D403">
            <v>9.5299999999999994</v>
          </cell>
          <cell r="E403">
            <v>1</v>
          </cell>
          <cell r="I403">
            <v>3.85</v>
          </cell>
          <cell r="J403">
            <v>11.23</v>
          </cell>
          <cell r="K403">
            <v>15.08</v>
          </cell>
          <cell r="P403">
            <v>13</v>
          </cell>
        </row>
        <row r="404">
          <cell r="B404" t="str">
            <v>STD</v>
          </cell>
          <cell r="C404">
            <v>40</v>
          </cell>
          <cell r="D404">
            <v>9.5299999999999994</v>
          </cell>
          <cell r="E404">
            <v>1</v>
          </cell>
          <cell r="I404">
            <v>4.0599999999999996</v>
          </cell>
          <cell r="J404">
            <v>11.66</v>
          </cell>
          <cell r="K404">
            <v>15.719999999999999</v>
          </cell>
          <cell r="P404">
            <v>14</v>
          </cell>
        </row>
        <row r="405">
          <cell r="B405" t="str">
            <v>STD</v>
          </cell>
          <cell r="C405">
            <v>42</v>
          </cell>
          <cell r="D405">
            <v>9.5299999999999994</v>
          </cell>
          <cell r="E405">
            <v>1</v>
          </cell>
          <cell r="I405">
            <v>4.26</v>
          </cell>
          <cell r="J405">
            <v>12.24</v>
          </cell>
          <cell r="K405">
            <v>16.5</v>
          </cell>
          <cell r="P405">
            <v>14</v>
          </cell>
        </row>
        <row r="406">
          <cell r="B406" t="str">
            <v>STD</v>
          </cell>
          <cell r="C406">
            <v>44</v>
          </cell>
          <cell r="D406">
            <v>9.5299999999999994</v>
          </cell>
          <cell r="E406">
            <v>1</v>
          </cell>
          <cell r="I406">
            <v>4.47</v>
          </cell>
          <cell r="J406">
            <v>17.54</v>
          </cell>
          <cell r="K406">
            <v>22.009999999999998</v>
          </cell>
          <cell r="P406">
            <v>15</v>
          </cell>
        </row>
        <row r="407">
          <cell r="B407" t="str">
            <v>STD</v>
          </cell>
          <cell r="C407">
            <v>46</v>
          </cell>
          <cell r="D407">
            <v>9.5299999999999994</v>
          </cell>
          <cell r="E407">
            <v>1</v>
          </cell>
          <cell r="I407">
            <v>4.67</v>
          </cell>
          <cell r="J407">
            <v>18.329999999999998</v>
          </cell>
          <cell r="K407">
            <v>23</v>
          </cell>
          <cell r="P407">
            <v>16</v>
          </cell>
        </row>
        <row r="408">
          <cell r="B408" t="str">
            <v>STD</v>
          </cell>
          <cell r="C408">
            <v>48</v>
          </cell>
          <cell r="D408">
            <v>9.5299999999999994</v>
          </cell>
          <cell r="E408">
            <v>1</v>
          </cell>
          <cell r="I408">
            <v>4.87</v>
          </cell>
          <cell r="J408">
            <v>19.13</v>
          </cell>
          <cell r="K408">
            <v>24</v>
          </cell>
          <cell r="P408">
            <v>16</v>
          </cell>
        </row>
        <row r="409">
          <cell r="B409" t="str">
            <v xml:space="preserve">XS </v>
          </cell>
          <cell r="C409">
            <v>0.125</v>
          </cell>
          <cell r="D409">
            <v>2.41</v>
          </cell>
          <cell r="E409">
            <v>1</v>
          </cell>
          <cell r="I409">
            <v>7.0000000000000007E-2</v>
          </cell>
          <cell r="K409">
            <v>7.0000000000000007E-2</v>
          </cell>
          <cell r="P409">
            <v>2</v>
          </cell>
        </row>
        <row r="410">
          <cell r="B410" t="str">
            <v xml:space="preserve">XS </v>
          </cell>
          <cell r="C410">
            <v>0.125</v>
          </cell>
          <cell r="D410">
            <v>2.41</v>
          </cell>
          <cell r="E410">
            <v>1</v>
          </cell>
          <cell r="I410">
            <v>7.0000000000000007E-2</v>
          </cell>
          <cell r="K410">
            <v>7.0000000000000007E-2</v>
          </cell>
          <cell r="P410">
            <v>2</v>
          </cell>
        </row>
        <row r="411">
          <cell r="B411" t="str">
            <v xml:space="preserve">XS </v>
          </cell>
          <cell r="C411">
            <v>0.125</v>
          </cell>
          <cell r="D411">
            <v>2.41</v>
          </cell>
          <cell r="E411">
            <v>1</v>
          </cell>
          <cell r="I411">
            <v>7.0000000000000007E-2</v>
          </cell>
          <cell r="K411">
            <v>7.0000000000000007E-2</v>
          </cell>
          <cell r="P411">
            <v>2</v>
          </cell>
        </row>
        <row r="412">
          <cell r="B412" t="str">
            <v xml:space="preserve">XS </v>
          </cell>
          <cell r="C412">
            <v>0.25</v>
          </cell>
          <cell r="D412">
            <v>3.02</v>
          </cell>
          <cell r="E412">
            <v>1</v>
          </cell>
          <cell r="I412">
            <v>7.0000000000000007E-2</v>
          </cell>
          <cell r="K412">
            <v>7.0000000000000007E-2</v>
          </cell>
          <cell r="P412">
            <v>2</v>
          </cell>
        </row>
        <row r="413">
          <cell r="B413" t="str">
            <v xml:space="preserve">XS </v>
          </cell>
          <cell r="C413">
            <v>0.25</v>
          </cell>
          <cell r="D413">
            <v>3.02</v>
          </cell>
          <cell r="E413">
            <v>1</v>
          </cell>
          <cell r="I413">
            <v>7.0000000000000007E-2</v>
          </cell>
          <cell r="K413">
            <v>7.0000000000000007E-2</v>
          </cell>
          <cell r="P413">
            <v>2</v>
          </cell>
        </row>
        <row r="414">
          <cell r="B414" t="str">
            <v xml:space="preserve">XS </v>
          </cell>
          <cell r="C414">
            <v>0.25</v>
          </cell>
          <cell r="D414">
            <v>3.02</v>
          </cell>
          <cell r="E414">
            <v>1</v>
          </cell>
          <cell r="I414">
            <v>7.0000000000000007E-2</v>
          </cell>
          <cell r="K414">
            <v>7.0000000000000007E-2</v>
          </cell>
          <cell r="P414">
            <v>2</v>
          </cell>
        </row>
        <row r="415">
          <cell r="B415" t="str">
            <v xml:space="preserve">XS </v>
          </cell>
          <cell r="C415">
            <v>0.375</v>
          </cell>
          <cell r="D415">
            <v>3.2</v>
          </cell>
          <cell r="E415">
            <v>1</v>
          </cell>
          <cell r="I415">
            <v>7.0000000000000007E-2</v>
          </cell>
          <cell r="J415">
            <v>0</v>
          </cell>
          <cell r="K415">
            <v>7.0000000000000007E-2</v>
          </cell>
          <cell r="P415">
            <v>2</v>
          </cell>
        </row>
        <row r="416">
          <cell r="B416" t="str">
            <v xml:space="preserve">XS </v>
          </cell>
          <cell r="C416">
            <v>0.375</v>
          </cell>
          <cell r="D416">
            <v>3.2</v>
          </cell>
          <cell r="E416">
            <v>1</v>
          </cell>
          <cell r="I416">
            <v>7.0000000000000007E-2</v>
          </cell>
          <cell r="J416">
            <v>0</v>
          </cell>
          <cell r="K416">
            <v>7.0000000000000007E-2</v>
          </cell>
          <cell r="P416">
            <v>2</v>
          </cell>
        </row>
        <row r="417">
          <cell r="B417" t="str">
            <v xml:space="preserve">XS </v>
          </cell>
          <cell r="C417">
            <v>0.375</v>
          </cell>
          <cell r="D417">
            <v>3.2</v>
          </cell>
          <cell r="E417">
            <v>1</v>
          </cell>
          <cell r="I417">
            <v>7.0000000000000007E-2</v>
          </cell>
          <cell r="J417">
            <v>0</v>
          </cell>
          <cell r="K417">
            <v>7.0000000000000007E-2</v>
          </cell>
          <cell r="P417">
            <v>2</v>
          </cell>
        </row>
        <row r="418">
          <cell r="B418" t="str">
            <v xml:space="preserve">XS </v>
          </cell>
          <cell r="C418">
            <v>0.5</v>
          </cell>
          <cell r="D418">
            <v>3.73</v>
          </cell>
          <cell r="E418">
            <v>1</v>
          </cell>
          <cell r="I418">
            <v>7.0000000000000007E-2</v>
          </cell>
          <cell r="J418">
            <v>0</v>
          </cell>
          <cell r="K418">
            <v>7.0000000000000007E-2</v>
          </cell>
          <cell r="P418">
            <v>2</v>
          </cell>
        </row>
        <row r="419">
          <cell r="B419" t="str">
            <v xml:space="preserve">XS </v>
          </cell>
          <cell r="C419">
            <v>0.5</v>
          </cell>
          <cell r="D419">
            <v>3.73</v>
          </cell>
          <cell r="E419">
            <v>1</v>
          </cell>
          <cell r="I419">
            <v>7.0000000000000007E-2</v>
          </cell>
          <cell r="J419">
            <v>0</v>
          </cell>
          <cell r="K419">
            <v>7.0000000000000007E-2</v>
          </cell>
          <cell r="P419">
            <v>2</v>
          </cell>
        </row>
        <row r="420">
          <cell r="B420" t="str">
            <v xml:space="preserve">XS </v>
          </cell>
          <cell r="C420">
            <v>0.5</v>
          </cell>
          <cell r="D420">
            <v>3.73</v>
          </cell>
          <cell r="E420">
            <v>1</v>
          </cell>
          <cell r="I420">
            <v>7.0000000000000007E-2</v>
          </cell>
          <cell r="J420">
            <v>0</v>
          </cell>
          <cell r="K420">
            <v>7.0000000000000007E-2</v>
          </cell>
          <cell r="P420">
            <v>2</v>
          </cell>
        </row>
        <row r="421">
          <cell r="B421" t="str">
            <v xml:space="preserve">XS </v>
          </cell>
          <cell r="C421">
            <v>0.75</v>
          </cell>
          <cell r="D421">
            <v>3.91</v>
          </cell>
          <cell r="E421">
            <v>1</v>
          </cell>
          <cell r="I421">
            <v>7.0000000000000007E-2</v>
          </cell>
          <cell r="J421">
            <v>0</v>
          </cell>
          <cell r="K421">
            <v>7.0000000000000007E-2</v>
          </cell>
          <cell r="P421">
            <v>2</v>
          </cell>
        </row>
        <row r="422">
          <cell r="B422" t="str">
            <v xml:space="preserve">XS </v>
          </cell>
          <cell r="C422">
            <v>0.75</v>
          </cell>
          <cell r="D422">
            <v>3.91</v>
          </cell>
          <cell r="E422">
            <v>1</v>
          </cell>
          <cell r="I422">
            <v>7.0000000000000007E-2</v>
          </cell>
          <cell r="J422">
            <v>0</v>
          </cell>
          <cell r="K422">
            <v>7.0000000000000007E-2</v>
          </cell>
          <cell r="P422">
            <v>2</v>
          </cell>
        </row>
        <row r="423">
          <cell r="B423" t="str">
            <v xml:space="preserve">XS </v>
          </cell>
          <cell r="C423">
            <v>0.75</v>
          </cell>
          <cell r="D423">
            <v>3.91</v>
          </cell>
          <cell r="E423">
            <v>1</v>
          </cell>
          <cell r="I423">
            <v>7.0000000000000007E-2</v>
          </cell>
          <cell r="J423">
            <v>0</v>
          </cell>
          <cell r="K423">
            <v>7.0000000000000007E-2</v>
          </cell>
          <cell r="P423">
            <v>2</v>
          </cell>
        </row>
        <row r="424">
          <cell r="B424" t="str">
            <v xml:space="preserve">XS </v>
          </cell>
          <cell r="C424">
            <v>1</v>
          </cell>
          <cell r="D424">
            <v>4.55</v>
          </cell>
          <cell r="E424">
            <v>1</v>
          </cell>
          <cell r="I424">
            <v>0.15</v>
          </cell>
          <cell r="J424">
            <v>0</v>
          </cell>
          <cell r="K424">
            <v>0.15</v>
          </cell>
          <cell r="P424">
            <v>2</v>
          </cell>
        </row>
        <row r="425">
          <cell r="B425" t="str">
            <v xml:space="preserve">XS </v>
          </cell>
          <cell r="C425">
            <v>1</v>
          </cell>
          <cell r="D425">
            <v>4.55</v>
          </cell>
          <cell r="E425">
            <v>1</v>
          </cell>
          <cell r="I425">
            <v>0.15</v>
          </cell>
          <cell r="J425">
            <v>0</v>
          </cell>
          <cell r="K425">
            <v>0.15</v>
          </cell>
          <cell r="P425">
            <v>2</v>
          </cell>
        </row>
        <row r="426">
          <cell r="B426" t="str">
            <v xml:space="preserve">XS </v>
          </cell>
          <cell r="C426">
            <v>1</v>
          </cell>
          <cell r="D426">
            <v>4.55</v>
          </cell>
          <cell r="E426">
            <v>1</v>
          </cell>
          <cell r="I426">
            <v>0.15</v>
          </cell>
          <cell r="J426">
            <v>0</v>
          </cell>
          <cell r="K426">
            <v>0.15</v>
          </cell>
          <cell r="P426">
            <v>2</v>
          </cell>
        </row>
        <row r="427">
          <cell r="B427" t="str">
            <v xml:space="preserve">XS </v>
          </cell>
          <cell r="C427">
            <v>1.25</v>
          </cell>
          <cell r="D427">
            <v>4.8499999999999996</v>
          </cell>
          <cell r="E427">
            <v>1</v>
          </cell>
          <cell r="I427">
            <v>0.13</v>
          </cell>
          <cell r="J427">
            <v>0.17</v>
          </cell>
          <cell r="K427">
            <v>0.30000000000000004</v>
          </cell>
          <cell r="P427">
            <v>2</v>
          </cell>
        </row>
        <row r="428">
          <cell r="B428" t="str">
            <v xml:space="preserve">XS </v>
          </cell>
          <cell r="C428">
            <v>1.25</v>
          </cell>
          <cell r="D428">
            <v>4.8499999999999996</v>
          </cell>
          <cell r="E428">
            <v>1</v>
          </cell>
          <cell r="I428">
            <v>0.13</v>
          </cell>
          <cell r="J428">
            <v>0.17</v>
          </cell>
          <cell r="K428">
            <v>0.30000000000000004</v>
          </cell>
          <cell r="P428">
            <v>2</v>
          </cell>
        </row>
        <row r="429">
          <cell r="B429" t="str">
            <v xml:space="preserve">XS </v>
          </cell>
          <cell r="C429">
            <v>1.25</v>
          </cell>
          <cell r="D429">
            <v>4.8499999999999996</v>
          </cell>
          <cell r="E429">
            <v>1</v>
          </cell>
          <cell r="I429">
            <v>0.13</v>
          </cell>
          <cell r="J429">
            <v>0.17</v>
          </cell>
          <cell r="K429">
            <v>0.30000000000000004</v>
          </cell>
          <cell r="P429">
            <v>2</v>
          </cell>
        </row>
        <row r="430">
          <cell r="B430" t="str">
            <v xml:space="preserve">XS </v>
          </cell>
          <cell r="C430">
            <v>1.5</v>
          </cell>
          <cell r="D430">
            <v>5.08</v>
          </cell>
          <cell r="E430">
            <v>1</v>
          </cell>
          <cell r="I430">
            <v>0.15</v>
          </cell>
          <cell r="J430">
            <v>0.15</v>
          </cell>
          <cell r="K430">
            <v>0.3</v>
          </cell>
          <cell r="P430">
            <v>2</v>
          </cell>
        </row>
        <row r="431">
          <cell r="B431" t="str">
            <v xml:space="preserve">XS </v>
          </cell>
          <cell r="C431">
            <v>1.5</v>
          </cell>
          <cell r="D431">
            <v>5.08</v>
          </cell>
          <cell r="E431">
            <v>1</v>
          </cell>
          <cell r="I431">
            <v>0.15</v>
          </cell>
          <cell r="J431">
            <v>0.15</v>
          </cell>
          <cell r="K431">
            <v>0.3</v>
          </cell>
          <cell r="P431">
            <v>2</v>
          </cell>
        </row>
        <row r="432">
          <cell r="B432" t="str">
            <v xml:space="preserve">XS </v>
          </cell>
          <cell r="C432">
            <v>1.5</v>
          </cell>
          <cell r="D432">
            <v>5.08</v>
          </cell>
          <cell r="E432">
            <v>1</v>
          </cell>
          <cell r="I432">
            <v>0.15</v>
          </cell>
          <cell r="J432">
            <v>0.15</v>
          </cell>
          <cell r="K432">
            <v>0.3</v>
          </cell>
          <cell r="P432">
            <v>2</v>
          </cell>
        </row>
        <row r="433">
          <cell r="B433" t="str">
            <v xml:space="preserve">XS </v>
          </cell>
          <cell r="C433">
            <v>2</v>
          </cell>
          <cell r="D433">
            <v>5.54</v>
          </cell>
          <cell r="E433">
            <v>1</v>
          </cell>
          <cell r="I433">
            <v>0.2</v>
          </cell>
          <cell r="J433">
            <v>0.25</v>
          </cell>
          <cell r="K433">
            <v>0.45</v>
          </cell>
          <cell r="P433">
            <v>2</v>
          </cell>
        </row>
        <row r="434">
          <cell r="B434" t="str">
            <v xml:space="preserve">XS </v>
          </cell>
          <cell r="C434">
            <v>2</v>
          </cell>
          <cell r="D434">
            <v>5.54</v>
          </cell>
          <cell r="E434">
            <v>1</v>
          </cell>
          <cell r="I434">
            <v>0.2</v>
          </cell>
          <cell r="J434">
            <v>0.25</v>
          </cell>
          <cell r="K434">
            <v>0.45</v>
          </cell>
          <cell r="P434">
            <v>2</v>
          </cell>
        </row>
        <row r="435">
          <cell r="B435" t="str">
            <v xml:space="preserve">XS </v>
          </cell>
          <cell r="C435">
            <v>2</v>
          </cell>
          <cell r="D435">
            <v>5.54</v>
          </cell>
          <cell r="E435">
            <v>1</v>
          </cell>
          <cell r="I435">
            <v>0.2</v>
          </cell>
          <cell r="J435">
            <v>0.25</v>
          </cell>
          <cell r="K435">
            <v>0.45</v>
          </cell>
          <cell r="P435">
            <v>2</v>
          </cell>
        </row>
        <row r="436">
          <cell r="B436" t="str">
            <v xml:space="preserve">XS </v>
          </cell>
          <cell r="C436">
            <v>2.5</v>
          </cell>
          <cell r="D436">
            <v>7.01</v>
          </cell>
          <cell r="E436">
            <v>1</v>
          </cell>
          <cell r="I436">
            <v>0.25</v>
          </cell>
          <cell r="J436">
            <v>0.5</v>
          </cell>
          <cell r="K436">
            <v>0.75</v>
          </cell>
          <cell r="P436">
            <v>2</v>
          </cell>
        </row>
        <row r="437">
          <cell r="B437" t="str">
            <v xml:space="preserve">XS </v>
          </cell>
          <cell r="C437">
            <v>3</v>
          </cell>
          <cell r="D437">
            <v>7.62</v>
          </cell>
          <cell r="E437">
            <v>1</v>
          </cell>
          <cell r="I437">
            <v>0.3</v>
          </cell>
          <cell r="J437">
            <v>0.6</v>
          </cell>
          <cell r="K437">
            <v>0.89999999999999991</v>
          </cell>
          <cell r="P437">
            <v>2</v>
          </cell>
        </row>
        <row r="438">
          <cell r="B438" t="str">
            <v xml:space="preserve">XS </v>
          </cell>
          <cell r="C438">
            <v>3.5</v>
          </cell>
          <cell r="D438">
            <v>8.08</v>
          </cell>
          <cell r="E438">
            <v>1</v>
          </cell>
          <cell r="I438">
            <v>0.35</v>
          </cell>
          <cell r="J438">
            <v>0.85</v>
          </cell>
          <cell r="K438">
            <v>1.2</v>
          </cell>
          <cell r="P438">
            <v>3</v>
          </cell>
        </row>
        <row r="439">
          <cell r="B439" t="str">
            <v xml:space="preserve">XS </v>
          </cell>
          <cell r="C439">
            <v>4</v>
          </cell>
          <cell r="D439">
            <v>8.56</v>
          </cell>
          <cell r="E439">
            <v>1</v>
          </cell>
          <cell r="I439">
            <v>0.41</v>
          </cell>
          <cell r="J439">
            <v>0.93</v>
          </cell>
          <cell r="K439">
            <v>1.34</v>
          </cell>
          <cell r="P439">
            <v>3</v>
          </cell>
        </row>
        <row r="440">
          <cell r="B440" t="str">
            <v xml:space="preserve">XS </v>
          </cell>
          <cell r="C440">
            <v>5</v>
          </cell>
          <cell r="D440">
            <v>9.5299999999999994</v>
          </cell>
          <cell r="E440">
            <v>1</v>
          </cell>
          <cell r="I440">
            <v>0.51</v>
          </cell>
          <cell r="J440">
            <v>1.59</v>
          </cell>
          <cell r="K440">
            <v>2.1</v>
          </cell>
          <cell r="P440">
            <v>4</v>
          </cell>
        </row>
        <row r="441">
          <cell r="B441" t="str">
            <v xml:space="preserve">XS </v>
          </cell>
          <cell r="C441">
            <v>6</v>
          </cell>
          <cell r="D441">
            <v>10.97</v>
          </cell>
          <cell r="E441">
            <v>1.25</v>
          </cell>
          <cell r="I441">
            <v>0.61</v>
          </cell>
          <cell r="J441">
            <v>2.69</v>
          </cell>
          <cell r="K441">
            <v>3.3</v>
          </cell>
          <cell r="P441">
            <v>4</v>
          </cell>
        </row>
        <row r="442">
          <cell r="B442" t="str">
            <v xml:space="preserve">XS </v>
          </cell>
          <cell r="C442">
            <v>8</v>
          </cell>
          <cell r="D442">
            <v>12.7</v>
          </cell>
          <cell r="E442">
            <v>1.25</v>
          </cell>
          <cell r="I442">
            <v>0.81</v>
          </cell>
          <cell r="J442">
            <v>4.58</v>
          </cell>
          <cell r="K442">
            <v>5.3900000000000006</v>
          </cell>
          <cell r="P442">
            <v>4</v>
          </cell>
        </row>
        <row r="443">
          <cell r="B443" t="str">
            <v xml:space="preserve">XS </v>
          </cell>
          <cell r="C443">
            <v>10</v>
          </cell>
          <cell r="D443">
            <v>12.7</v>
          </cell>
          <cell r="E443">
            <v>1.25</v>
          </cell>
          <cell r="I443">
            <v>1.01</v>
          </cell>
          <cell r="J443">
            <v>5.74</v>
          </cell>
          <cell r="K443">
            <v>6.75</v>
          </cell>
          <cell r="P443">
            <v>4</v>
          </cell>
        </row>
        <row r="444">
          <cell r="B444" t="str">
            <v xml:space="preserve">XS </v>
          </cell>
          <cell r="C444">
            <v>12</v>
          </cell>
          <cell r="D444">
            <v>12.7</v>
          </cell>
          <cell r="E444">
            <v>1.25</v>
          </cell>
          <cell r="I444">
            <v>1.22</v>
          </cell>
          <cell r="J444">
            <v>6.73</v>
          </cell>
          <cell r="K444">
            <v>7.95</v>
          </cell>
          <cell r="P444">
            <v>6</v>
          </cell>
        </row>
        <row r="445">
          <cell r="B445" t="str">
            <v xml:space="preserve">XS </v>
          </cell>
          <cell r="C445">
            <v>14</v>
          </cell>
          <cell r="D445">
            <v>12.7</v>
          </cell>
          <cell r="E445">
            <v>1.25</v>
          </cell>
          <cell r="I445">
            <v>1.42</v>
          </cell>
          <cell r="J445">
            <v>7.28</v>
          </cell>
          <cell r="K445">
            <v>8.6999999999999993</v>
          </cell>
          <cell r="P445">
            <v>6</v>
          </cell>
        </row>
        <row r="446">
          <cell r="B446" t="str">
            <v xml:space="preserve">XS </v>
          </cell>
          <cell r="C446">
            <v>16</v>
          </cell>
          <cell r="D446">
            <v>12.7</v>
          </cell>
          <cell r="E446">
            <v>1.25</v>
          </cell>
          <cell r="I446">
            <v>1.62</v>
          </cell>
          <cell r="J446">
            <v>8.42</v>
          </cell>
          <cell r="K446">
            <v>10.039999999999999</v>
          </cell>
          <cell r="P446">
            <v>6</v>
          </cell>
        </row>
        <row r="447">
          <cell r="B447" t="str">
            <v xml:space="preserve">XS </v>
          </cell>
          <cell r="C447">
            <v>18</v>
          </cell>
          <cell r="D447">
            <v>12.7</v>
          </cell>
          <cell r="E447">
            <v>1.25</v>
          </cell>
          <cell r="I447">
            <v>1.82</v>
          </cell>
          <cell r="J447">
            <v>9.42</v>
          </cell>
          <cell r="K447">
            <v>11.24</v>
          </cell>
          <cell r="P447">
            <v>6</v>
          </cell>
        </row>
        <row r="448">
          <cell r="B448" t="str">
            <v xml:space="preserve">XS </v>
          </cell>
          <cell r="C448">
            <v>20</v>
          </cell>
          <cell r="D448">
            <v>12.7</v>
          </cell>
          <cell r="E448">
            <v>1.25</v>
          </cell>
          <cell r="I448">
            <v>2.0299999999999998</v>
          </cell>
          <cell r="J448">
            <v>10.42</v>
          </cell>
          <cell r="K448">
            <v>12.45</v>
          </cell>
          <cell r="P448">
            <v>7</v>
          </cell>
        </row>
        <row r="449">
          <cell r="B449" t="str">
            <v xml:space="preserve">XS </v>
          </cell>
          <cell r="C449">
            <v>22</v>
          </cell>
          <cell r="D449">
            <v>12.7</v>
          </cell>
          <cell r="E449">
            <v>1.25</v>
          </cell>
          <cell r="I449">
            <v>2.23</v>
          </cell>
          <cell r="J449">
            <v>11.72</v>
          </cell>
          <cell r="K449">
            <v>13.950000000000001</v>
          </cell>
          <cell r="P449">
            <v>8</v>
          </cell>
        </row>
        <row r="450">
          <cell r="B450" t="str">
            <v xml:space="preserve">XS </v>
          </cell>
          <cell r="C450">
            <v>24</v>
          </cell>
          <cell r="D450">
            <v>12.7</v>
          </cell>
          <cell r="E450">
            <v>1.25</v>
          </cell>
          <cell r="I450">
            <v>2.4300000000000002</v>
          </cell>
          <cell r="J450">
            <v>12.57</v>
          </cell>
          <cell r="K450">
            <v>15</v>
          </cell>
          <cell r="P450">
            <v>8</v>
          </cell>
        </row>
        <row r="451">
          <cell r="B451" t="str">
            <v xml:space="preserve">XS </v>
          </cell>
          <cell r="C451">
            <v>26</v>
          </cell>
          <cell r="D451">
            <v>12.7</v>
          </cell>
          <cell r="E451">
            <v>1.25</v>
          </cell>
          <cell r="I451">
            <v>2.64</v>
          </cell>
          <cell r="J451">
            <v>13.86</v>
          </cell>
          <cell r="K451">
            <v>16.5</v>
          </cell>
          <cell r="P451">
            <v>9</v>
          </cell>
        </row>
        <row r="452">
          <cell r="B452" t="str">
            <v xml:space="preserve">XS </v>
          </cell>
          <cell r="C452">
            <v>28</v>
          </cell>
          <cell r="D452">
            <v>12.7</v>
          </cell>
          <cell r="E452">
            <v>1.25</v>
          </cell>
          <cell r="I452">
            <v>2.84</v>
          </cell>
          <cell r="J452">
            <v>15.16</v>
          </cell>
          <cell r="K452">
            <v>18</v>
          </cell>
          <cell r="P452">
            <v>9</v>
          </cell>
        </row>
        <row r="453">
          <cell r="B453" t="str">
            <v xml:space="preserve">XS </v>
          </cell>
          <cell r="C453">
            <v>30</v>
          </cell>
          <cell r="D453">
            <v>12.7</v>
          </cell>
          <cell r="E453">
            <v>1.25</v>
          </cell>
          <cell r="I453">
            <v>3.04</v>
          </cell>
          <cell r="J453">
            <v>16.45</v>
          </cell>
          <cell r="K453">
            <v>19.489999999999998</v>
          </cell>
          <cell r="P453">
            <v>10</v>
          </cell>
        </row>
        <row r="454">
          <cell r="B454" t="str">
            <v xml:space="preserve">XS </v>
          </cell>
          <cell r="C454">
            <v>32</v>
          </cell>
          <cell r="D454">
            <v>12.7</v>
          </cell>
          <cell r="E454">
            <v>1.25</v>
          </cell>
          <cell r="I454">
            <v>3.24</v>
          </cell>
          <cell r="J454">
            <v>17.75</v>
          </cell>
          <cell r="K454">
            <v>20.990000000000002</v>
          </cell>
          <cell r="P454">
            <v>11</v>
          </cell>
        </row>
        <row r="455">
          <cell r="B455" t="str">
            <v xml:space="preserve">XS </v>
          </cell>
          <cell r="C455">
            <v>34</v>
          </cell>
          <cell r="D455">
            <v>12.7</v>
          </cell>
          <cell r="E455">
            <v>1.25</v>
          </cell>
          <cell r="I455">
            <v>3.45</v>
          </cell>
          <cell r="J455">
            <v>18.54</v>
          </cell>
          <cell r="K455">
            <v>21.99</v>
          </cell>
          <cell r="P455">
            <v>12</v>
          </cell>
        </row>
        <row r="456">
          <cell r="B456" t="str">
            <v xml:space="preserve">XS </v>
          </cell>
          <cell r="C456">
            <v>36</v>
          </cell>
          <cell r="D456">
            <v>12.7</v>
          </cell>
          <cell r="E456">
            <v>1.25</v>
          </cell>
          <cell r="I456">
            <v>3.65</v>
          </cell>
          <cell r="J456">
            <v>18.84</v>
          </cell>
          <cell r="K456">
            <v>22.49</v>
          </cell>
          <cell r="P456">
            <v>12</v>
          </cell>
        </row>
        <row r="457">
          <cell r="B457" t="str">
            <v xml:space="preserve">XS </v>
          </cell>
          <cell r="C457">
            <v>38</v>
          </cell>
          <cell r="D457">
            <v>12.7</v>
          </cell>
          <cell r="E457">
            <v>1.25</v>
          </cell>
          <cell r="I457">
            <v>3.85</v>
          </cell>
          <cell r="J457">
            <v>19.89</v>
          </cell>
          <cell r="K457">
            <v>23.740000000000002</v>
          </cell>
          <cell r="P457">
            <v>13</v>
          </cell>
        </row>
        <row r="458">
          <cell r="B458" t="str">
            <v xml:space="preserve">XS </v>
          </cell>
          <cell r="C458">
            <v>40</v>
          </cell>
          <cell r="D458">
            <v>12.7</v>
          </cell>
          <cell r="E458">
            <v>1.25</v>
          </cell>
          <cell r="I458">
            <v>4.0599999999999996</v>
          </cell>
          <cell r="J458">
            <v>21.66</v>
          </cell>
          <cell r="K458">
            <v>25.72</v>
          </cell>
          <cell r="P458">
            <v>14</v>
          </cell>
        </row>
        <row r="459">
          <cell r="B459" t="str">
            <v xml:space="preserve">XS </v>
          </cell>
          <cell r="C459">
            <v>42</v>
          </cell>
          <cell r="D459">
            <v>12.7</v>
          </cell>
          <cell r="E459">
            <v>1.25</v>
          </cell>
          <cell r="I459">
            <v>4.26</v>
          </cell>
          <cell r="J459">
            <v>22.74</v>
          </cell>
          <cell r="K459">
            <v>27</v>
          </cell>
          <cell r="P459">
            <v>14</v>
          </cell>
        </row>
        <row r="460">
          <cell r="B460" t="str">
            <v xml:space="preserve">XS </v>
          </cell>
          <cell r="C460">
            <v>44</v>
          </cell>
          <cell r="D460">
            <v>12.7</v>
          </cell>
          <cell r="E460">
            <v>1.25</v>
          </cell>
          <cell r="I460">
            <v>4.47</v>
          </cell>
          <cell r="J460">
            <v>27.16</v>
          </cell>
          <cell r="K460">
            <v>31.63</v>
          </cell>
          <cell r="P460">
            <v>15</v>
          </cell>
        </row>
        <row r="461">
          <cell r="B461" t="str">
            <v xml:space="preserve">XS </v>
          </cell>
          <cell r="C461">
            <v>46</v>
          </cell>
          <cell r="D461">
            <v>12.7</v>
          </cell>
          <cell r="E461">
            <v>1.25</v>
          </cell>
          <cell r="I461">
            <v>4.67</v>
          </cell>
          <cell r="J461">
            <v>28.4</v>
          </cell>
          <cell r="K461">
            <v>33.07</v>
          </cell>
          <cell r="P461">
            <v>16</v>
          </cell>
        </row>
        <row r="462">
          <cell r="B462" t="str">
            <v xml:space="preserve">XS </v>
          </cell>
          <cell r="C462">
            <v>48</v>
          </cell>
          <cell r="D462">
            <v>12.7</v>
          </cell>
          <cell r="E462">
            <v>1.25</v>
          </cell>
          <cell r="I462">
            <v>4.87</v>
          </cell>
          <cell r="J462">
            <v>29.63</v>
          </cell>
          <cell r="K462">
            <v>34.5</v>
          </cell>
          <cell r="P462">
            <v>16</v>
          </cell>
        </row>
        <row r="463">
          <cell r="B463" t="str">
            <v>XXS</v>
          </cell>
          <cell r="C463">
            <v>0.5</v>
          </cell>
          <cell r="D463">
            <v>7.47</v>
          </cell>
          <cell r="E463">
            <v>1</v>
          </cell>
          <cell r="I463">
            <v>7.0000000000000007E-2</v>
          </cell>
          <cell r="J463">
            <v>0.23</v>
          </cell>
          <cell r="K463">
            <v>0.30000000000000004</v>
          </cell>
          <cell r="P463">
            <v>2</v>
          </cell>
        </row>
        <row r="464">
          <cell r="B464" t="str">
            <v>XXS</v>
          </cell>
          <cell r="C464">
            <v>0.5</v>
          </cell>
          <cell r="D464">
            <v>7.47</v>
          </cell>
          <cell r="E464">
            <v>1</v>
          </cell>
          <cell r="I464">
            <v>7.0000000000000007E-2</v>
          </cell>
          <cell r="J464">
            <v>0.23</v>
          </cell>
          <cell r="K464">
            <v>0.30000000000000004</v>
          </cell>
          <cell r="P464">
            <v>2</v>
          </cell>
        </row>
        <row r="465">
          <cell r="B465" t="str">
            <v>XXS</v>
          </cell>
          <cell r="C465">
            <v>0.5</v>
          </cell>
          <cell r="D465">
            <v>7.47</v>
          </cell>
          <cell r="E465">
            <v>1</v>
          </cell>
          <cell r="I465">
            <v>7.0000000000000007E-2</v>
          </cell>
          <cell r="J465">
            <v>0.23</v>
          </cell>
          <cell r="K465">
            <v>0.30000000000000004</v>
          </cell>
          <cell r="P465">
            <v>2</v>
          </cell>
        </row>
        <row r="466">
          <cell r="B466" t="str">
            <v>XXS</v>
          </cell>
          <cell r="C466">
            <v>0.75</v>
          </cell>
          <cell r="D466">
            <v>7.82</v>
          </cell>
          <cell r="E466">
            <v>1</v>
          </cell>
          <cell r="I466">
            <v>0.08</v>
          </cell>
          <cell r="J466">
            <v>0.22</v>
          </cell>
          <cell r="K466">
            <v>0.3</v>
          </cell>
          <cell r="P466">
            <v>2</v>
          </cell>
        </row>
        <row r="467">
          <cell r="B467" t="str">
            <v>XXS</v>
          </cell>
          <cell r="C467">
            <v>0.75</v>
          </cell>
          <cell r="D467">
            <v>7.82</v>
          </cell>
          <cell r="E467">
            <v>1</v>
          </cell>
          <cell r="I467">
            <v>0.08</v>
          </cell>
          <cell r="J467">
            <v>0.22</v>
          </cell>
          <cell r="K467">
            <v>0.3</v>
          </cell>
          <cell r="P467">
            <v>2</v>
          </cell>
        </row>
        <row r="468">
          <cell r="B468" t="str">
            <v>XXS</v>
          </cell>
          <cell r="C468">
            <v>0.75</v>
          </cell>
          <cell r="D468">
            <v>7.82</v>
          </cell>
          <cell r="E468">
            <v>1</v>
          </cell>
          <cell r="I468">
            <v>0.08</v>
          </cell>
          <cell r="J468">
            <v>0.22</v>
          </cell>
          <cell r="K468">
            <v>0.3</v>
          </cell>
          <cell r="P468">
            <v>2</v>
          </cell>
        </row>
        <row r="469">
          <cell r="B469" t="str">
            <v>XXS</v>
          </cell>
          <cell r="C469">
            <v>1</v>
          </cell>
          <cell r="D469">
            <v>9.09</v>
          </cell>
          <cell r="E469">
            <v>1</v>
          </cell>
          <cell r="I469">
            <v>0.1</v>
          </cell>
          <cell r="J469">
            <v>0.5</v>
          </cell>
          <cell r="K469">
            <v>0.6</v>
          </cell>
          <cell r="P469">
            <v>2</v>
          </cell>
        </row>
        <row r="470">
          <cell r="B470" t="str">
            <v>XXS</v>
          </cell>
          <cell r="C470">
            <v>1</v>
          </cell>
          <cell r="D470">
            <v>9.09</v>
          </cell>
          <cell r="E470">
            <v>1</v>
          </cell>
          <cell r="I470">
            <v>0.1</v>
          </cell>
          <cell r="J470">
            <v>0.5</v>
          </cell>
          <cell r="K470">
            <v>0.6</v>
          </cell>
          <cell r="P470">
            <v>2</v>
          </cell>
        </row>
        <row r="471">
          <cell r="B471" t="str">
            <v>XXS</v>
          </cell>
          <cell r="C471">
            <v>1</v>
          </cell>
          <cell r="D471">
            <v>9.09</v>
          </cell>
          <cell r="E471">
            <v>1</v>
          </cell>
          <cell r="I471">
            <v>0.1</v>
          </cell>
          <cell r="J471">
            <v>0.5</v>
          </cell>
          <cell r="K471">
            <v>0.6</v>
          </cell>
          <cell r="P471">
            <v>2</v>
          </cell>
        </row>
        <row r="472">
          <cell r="B472" t="str">
            <v>XXS</v>
          </cell>
          <cell r="C472">
            <v>1.25</v>
          </cell>
          <cell r="D472">
            <v>9.6999999999999993</v>
          </cell>
          <cell r="E472">
            <v>1</v>
          </cell>
          <cell r="I472">
            <v>0.13</v>
          </cell>
          <cell r="J472">
            <v>0.67</v>
          </cell>
          <cell r="K472">
            <v>0.8</v>
          </cell>
          <cell r="P472">
            <v>2</v>
          </cell>
        </row>
        <row r="473">
          <cell r="B473" t="str">
            <v>XXS</v>
          </cell>
          <cell r="C473">
            <v>1.25</v>
          </cell>
          <cell r="D473">
            <v>9.6999999999999993</v>
          </cell>
          <cell r="E473">
            <v>1</v>
          </cell>
          <cell r="I473">
            <v>0.13</v>
          </cell>
          <cell r="J473">
            <v>0.67</v>
          </cell>
          <cell r="K473">
            <v>0.8</v>
          </cell>
          <cell r="P473">
            <v>2</v>
          </cell>
        </row>
        <row r="474">
          <cell r="B474" t="str">
            <v>XXS</v>
          </cell>
          <cell r="C474">
            <v>1.25</v>
          </cell>
          <cell r="D474">
            <v>9.6999999999999993</v>
          </cell>
          <cell r="E474">
            <v>1</v>
          </cell>
          <cell r="I474">
            <v>0.13</v>
          </cell>
          <cell r="J474">
            <v>0.67</v>
          </cell>
          <cell r="K474">
            <v>0.8</v>
          </cell>
          <cell r="P474">
            <v>2</v>
          </cell>
        </row>
        <row r="475">
          <cell r="B475" t="str">
            <v>XXS</v>
          </cell>
          <cell r="C475">
            <v>1.5</v>
          </cell>
          <cell r="D475">
            <v>10.15</v>
          </cell>
          <cell r="E475">
            <v>1.25</v>
          </cell>
          <cell r="I475">
            <v>0.15</v>
          </cell>
          <cell r="J475">
            <v>0.75</v>
          </cell>
          <cell r="K475">
            <v>0.9</v>
          </cell>
          <cell r="P475">
            <v>2</v>
          </cell>
        </row>
        <row r="476">
          <cell r="B476" t="str">
            <v>XXS</v>
          </cell>
          <cell r="C476">
            <v>1.5</v>
          </cell>
          <cell r="D476">
            <v>10.15</v>
          </cell>
          <cell r="E476">
            <v>1.25</v>
          </cell>
          <cell r="I476">
            <v>0.15</v>
          </cell>
          <cell r="J476">
            <v>0.75</v>
          </cell>
          <cell r="K476">
            <v>0.9</v>
          </cell>
          <cell r="P476">
            <v>2</v>
          </cell>
        </row>
        <row r="477">
          <cell r="B477" t="str">
            <v>XXS</v>
          </cell>
          <cell r="C477">
            <v>1.5</v>
          </cell>
          <cell r="D477">
            <v>10.15</v>
          </cell>
          <cell r="E477">
            <v>1.25</v>
          </cell>
          <cell r="I477">
            <v>0.15</v>
          </cell>
          <cell r="J477">
            <v>0.75</v>
          </cell>
          <cell r="K477">
            <v>0.9</v>
          </cell>
          <cell r="P477">
            <v>2</v>
          </cell>
        </row>
        <row r="478">
          <cell r="B478" t="str">
            <v>XXS</v>
          </cell>
          <cell r="C478">
            <v>2</v>
          </cell>
          <cell r="D478">
            <v>11.07</v>
          </cell>
          <cell r="E478">
            <v>1.25</v>
          </cell>
          <cell r="I478">
            <v>0.2</v>
          </cell>
          <cell r="J478">
            <v>1</v>
          </cell>
          <cell r="K478">
            <v>1.2</v>
          </cell>
          <cell r="P478">
            <v>4</v>
          </cell>
        </row>
        <row r="479">
          <cell r="B479" t="str">
            <v>XXS</v>
          </cell>
          <cell r="C479">
            <v>2</v>
          </cell>
          <cell r="D479">
            <v>11.07</v>
          </cell>
          <cell r="E479">
            <v>1.25</v>
          </cell>
          <cell r="I479">
            <v>0.2</v>
          </cell>
          <cell r="J479">
            <v>1</v>
          </cell>
          <cell r="K479">
            <v>1.2</v>
          </cell>
          <cell r="P479">
            <v>4</v>
          </cell>
        </row>
        <row r="480">
          <cell r="B480" t="str">
            <v>XXS</v>
          </cell>
          <cell r="C480">
            <v>2</v>
          </cell>
          <cell r="D480">
            <v>11.07</v>
          </cell>
          <cell r="E480">
            <v>1.25</v>
          </cell>
          <cell r="I480">
            <v>0.2</v>
          </cell>
          <cell r="J480">
            <v>1</v>
          </cell>
          <cell r="K480">
            <v>1.2</v>
          </cell>
          <cell r="P480">
            <v>4</v>
          </cell>
        </row>
        <row r="481">
          <cell r="B481" t="str">
            <v>XXS</v>
          </cell>
          <cell r="C481">
            <v>2.5</v>
          </cell>
          <cell r="D481">
            <v>14.02</v>
          </cell>
          <cell r="E481">
            <v>1.25</v>
          </cell>
          <cell r="I481">
            <v>0.25</v>
          </cell>
          <cell r="J481">
            <v>1.7</v>
          </cell>
          <cell r="K481">
            <v>1.95</v>
          </cell>
          <cell r="P481">
            <v>4</v>
          </cell>
        </row>
        <row r="482">
          <cell r="B482" t="str">
            <v>XXS</v>
          </cell>
          <cell r="C482">
            <v>3</v>
          </cell>
          <cell r="D482">
            <v>15.24</v>
          </cell>
          <cell r="E482">
            <v>1.5</v>
          </cell>
          <cell r="I482">
            <v>0.3</v>
          </cell>
          <cell r="J482">
            <v>2.39</v>
          </cell>
          <cell r="K482">
            <v>2.69</v>
          </cell>
          <cell r="P482">
            <v>4</v>
          </cell>
        </row>
        <row r="483">
          <cell r="B483" t="str">
            <v>XXS</v>
          </cell>
          <cell r="C483">
            <v>4</v>
          </cell>
          <cell r="D483">
            <v>17.12</v>
          </cell>
          <cell r="E483">
            <v>1.5</v>
          </cell>
          <cell r="I483">
            <v>0.41</v>
          </cell>
          <cell r="J483">
            <v>4.09</v>
          </cell>
          <cell r="K483">
            <v>4.5</v>
          </cell>
          <cell r="P483">
            <v>4</v>
          </cell>
        </row>
        <row r="484">
          <cell r="B484" t="str">
            <v>XXS</v>
          </cell>
          <cell r="C484">
            <v>5</v>
          </cell>
          <cell r="D484">
            <v>19.05</v>
          </cell>
          <cell r="E484">
            <v>2</v>
          </cell>
          <cell r="I484">
            <v>0.51</v>
          </cell>
          <cell r="J484">
            <v>4.43</v>
          </cell>
          <cell r="K484">
            <v>4.9399999999999995</v>
          </cell>
          <cell r="P484">
            <v>4</v>
          </cell>
        </row>
        <row r="485">
          <cell r="B485" t="str">
            <v>XXS</v>
          </cell>
          <cell r="C485">
            <v>6</v>
          </cell>
          <cell r="D485">
            <v>21.95</v>
          </cell>
          <cell r="E485">
            <v>2</v>
          </cell>
          <cell r="I485">
            <v>0.61</v>
          </cell>
          <cell r="J485">
            <v>8.09</v>
          </cell>
          <cell r="K485">
            <v>8.6999999999999993</v>
          </cell>
          <cell r="P485">
            <v>4</v>
          </cell>
        </row>
        <row r="486">
          <cell r="B486" t="str">
            <v>XXS</v>
          </cell>
          <cell r="C486">
            <v>8</v>
          </cell>
          <cell r="D486">
            <v>22.23</v>
          </cell>
          <cell r="E486">
            <v>2</v>
          </cell>
          <cell r="I486">
            <v>0.81</v>
          </cell>
          <cell r="J486">
            <v>11.49</v>
          </cell>
          <cell r="K486">
            <v>12.3</v>
          </cell>
          <cell r="P486">
            <v>4</v>
          </cell>
        </row>
        <row r="487">
          <cell r="B487" t="str">
            <v>XXS</v>
          </cell>
          <cell r="C487">
            <v>10</v>
          </cell>
          <cell r="D487">
            <v>25.4</v>
          </cell>
          <cell r="E487" t="str">
            <v>N</v>
          </cell>
          <cell r="I487">
            <v>1.01</v>
          </cell>
          <cell r="J487">
            <v>18.489999999999998</v>
          </cell>
          <cell r="K487">
            <v>19.5</v>
          </cell>
          <cell r="P487">
            <v>4</v>
          </cell>
        </row>
        <row r="488">
          <cell r="B488" t="str">
            <v>XXS</v>
          </cell>
          <cell r="C488">
            <v>12</v>
          </cell>
          <cell r="D488">
            <v>25.4</v>
          </cell>
          <cell r="E488" t="str">
            <v>N</v>
          </cell>
          <cell r="I488">
            <v>1.22</v>
          </cell>
          <cell r="J488">
            <v>21.27</v>
          </cell>
          <cell r="K488">
            <v>22.49</v>
          </cell>
          <cell r="P488">
            <v>6</v>
          </cell>
        </row>
        <row r="489">
          <cell r="B489">
            <v>8.73</v>
          </cell>
          <cell r="C489">
            <v>64</v>
          </cell>
          <cell r="D489">
            <v>8.73</v>
          </cell>
          <cell r="E489">
            <v>1</v>
          </cell>
          <cell r="I489">
            <v>6.49</v>
          </cell>
          <cell r="J489">
            <v>20.29</v>
          </cell>
          <cell r="K489">
            <v>26.78</v>
          </cell>
          <cell r="P489">
            <v>21</v>
          </cell>
        </row>
      </sheetData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CH"/>
      <sheetName val="Menu"/>
      <sheetName val="COCH_C"/>
      <sheetName val="CostCenter"/>
      <sheetName val="CostCenter_Base"/>
      <sheetName val="Pre-spend"/>
      <sheetName val="PI Integ. Cost"/>
      <sheetName val="Domestic"/>
      <sheetName val="T&amp;E"/>
      <sheetName val="Overseas"/>
      <sheetName val="Vech_Runing"/>
      <sheetName val="Vech_Rent"/>
      <sheetName val="Business Meeting"/>
      <sheetName val="Communication"/>
      <sheetName val="Insurance"/>
      <sheetName val="Rental"/>
      <sheetName val="Legal"/>
      <sheetName val="Member"/>
      <sheetName val="Instruc."/>
      <sheetName val="Capex"/>
      <sheetName val="Dep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>
        <row r="17">
          <cell r="B17" t="str">
            <v>Code</v>
          </cell>
          <cell r="C17" t="str">
            <v>Description</v>
          </cell>
          <cell r="G17" t="str">
            <v>Type</v>
          </cell>
          <cell r="H17" t="str">
            <v>Assets</v>
          </cell>
          <cell r="K17" t="str">
            <v>(Total)</v>
          </cell>
          <cell r="M17" t="str">
            <v>Jan</v>
          </cell>
          <cell r="N17" t="str">
            <v>Feb</v>
          </cell>
          <cell r="O17" t="str">
            <v>Mar</v>
          </cell>
          <cell r="P17" t="str">
            <v>Apr</v>
          </cell>
          <cell r="Q17" t="str">
            <v>May</v>
          </cell>
          <cell r="R17" t="str">
            <v>Jun</v>
          </cell>
          <cell r="S17" t="str">
            <v>Jul</v>
          </cell>
          <cell r="T17" t="str">
            <v>Aug</v>
          </cell>
          <cell r="U17" t="str">
            <v>Sep</v>
          </cell>
          <cell r="V17" t="str">
            <v>Oct</v>
          </cell>
          <cell r="W17" t="str">
            <v>Nov</v>
          </cell>
          <cell r="X17" t="str">
            <v>Dec</v>
          </cell>
          <cell r="Y17" t="str">
            <v>Total</v>
          </cell>
        </row>
        <row r="18">
          <cell r="B18" t="str">
            <v>D</v>
          </cell>
          <cell r="C18" t="str">
            <v>Operating Necessity</v>
          </cell>
          <cell r="D18" t="str">
            <v>Desktop Replacement</v>
          </cell>
          <cell r="E18" t="str">
            <v>AOP 2004</v>
          </cell>
          <cell r="F18" t="str">
            <v>BOY</v>
          </cell>
          <cell r="G18">
            <v>6</v>
          </cell>
          <cell r="H18" t="str">
            <v>Computer &amp; Telephone Equip.</v>
          </cell>
          <cell r="I18">
            <v>15</v>
          </cell>
          <cell r="J18">
            <v>15</v>
          </cell>
          <cell r="K18">
            <v>40000</v>
          </cell>
          <cell r="M18">
            <v>1111.1111111111111</v>
          </cell>
          <cell r="N18">
            <v>1111.1111111111111</v>
          </cell>
          <cell r="O18">
            <v>1111.1111111111111</v>
          </cell>
          <cell r="P18">
            <v>1111.1111111111111</v>
          </cell>
          <cell r="Q18">
            <v>1111.1111111111111</v>
          </cell>
          <cell r="R18">
            <v>1111.1111111111111</v>
          </cell>
          <cell r="S18">
            <v>1111.1111111111111</v>
          </cell>
          <cell r="T18">
            <v>1111.1111111111111</v>
          </cell>
          <cell r="U18">
            <v>1111.1111111111111</v>
          </cell>
          <cell r="V18">
            <v>1111.1111111111111</v>
          </cell>
          <cell r="W18">
            <v>1111.1111111111111</v>
          </cell>
          <cell r="X18">
            <v>1111.1111111111111</v>
          </cell>
          <cell r="Y18">
            <v>13333.333333333334</v>
          </cell>
        </row>
        <row r="19">
          <cell r="B19" t="str">
            <v>D</v>
          </cell>
          <cell r="C19" t="str">
            <v>Operating Necessity</v>
          </cell>
          <cell r="D19" t="str">
            <v>Desktop Replacement</v>
          </cell>
          <cell r="E19" t="str">
            <v>AOP 2004</v>
          </cell>
          <cell r="F19" t="str">
            <v>BOY</v>
          </cell>
          <cell r="G19">
            <v>6</v>
          </cell>
          <cell r="H19" t="str">
            <v>Computer &amp; Telephone Equip.</v>
          </cell>
          <cell r="I19">
            <v>15</v>
          </cell>
          <cell r="J19">
            <v>15</v>
          </cell>
          <cell r="K19">
            <v>40000</v>
          </cell>
          <cell r="M19">
            <v>1111.1111111111111</v>
          </cell>
          <cell r="N19">
            <v>1111.1111111111111</v>
          </cell>
          <cell r="O19">
            <v>1111.1111111111111</v>
          </cell>
          <cell r="P19">
            <v>1111.1111111111111</v>
          </cell>
          <cell r="Q19">
            <v>1111.1111111111111</v>
          </cell>
          <cell r="R19">
            <v>1111.1111111111111</v>
          </cell>
          <cell r="S19">
            <v>1111.1111111111111</v>
          </cell>
          <cell r="T19">
            <v>1111.1111111111111</v>
          </cell>
          <cell r="U19">
            <v>1111.1111111111111</v>
          </cell>
          <cell r="V19">
            <v>1111.1111111111111</v>
          </cell>
          <cell r="W19">
            <v>1111.1111111111111</v>
          </cell>
          <cell r="X19">
            <v>1111.1111111111111</v>
          </cell>
          <cell r="Y19">
            <v>13333.333333333334</v>
          </cell>
        </row>
        <row r="20">
          <cell r="B20" t="str">
            <v>D</v>
          </cell>
          <cell r="C20" t="str">
            <v>Operating Necessity</v>
          </cell>
          <cell r="D20" t="str">
            <v>Notebook for New Cat Management</v>
          </cell>
          <cell r="F20" t="str">
            <v>Opened</v>
          </cell>
          <cell r="G20">
            <v>6</v>
          </cell>
          <cell r="H20" t="str">
            <v>Computer &amp; Telephone Equip.</v>
          </cell>
          <cell r="I20">
            <v>15</v>
          </cell>
          <cell r="J20">
            <v>15</v>
          </cell>
          <cell r="K20">
            <v>85407</v>
          </cell>
          <cell r="M20">
            <v>2372.4166666666665</v>
          </cell>
          <cell r="N20">
            <v>2372.4166666666665</v>
          </cell>
          <cell r="O20">
            <v>2372.4166666666665</v>
          </cell>
          <cell r="P20">
            <v>2372.4166666666665</v>
          </cell>
          <cell r="Q20">
            <v>2372.4166666666665</v>
          </cell>
          <cell r="R20">
            <v>2372.4166666666665</v>
          </cell>
          <cell r="S20">
            <v>2372.4166666666665</v>
          </cell>
          <cell r="T20">
            <v>2372.4166666666665</v>
          </cell>
          <cell r="U20">
            <v>2372.4166666666665</v>
          </cell>
          <cell r="V20">
            <v>2372.4166666666665</v>
          </cell>
          <cell r="W20">
            <v>2372.4166666666665</v>
          </cell>
          <cell r="X20">
            <v>2372.4166666666665</v>
          </cell>
          <cell r="Y20">
            <v>28469.000000000004</v>
          </cell>
        </row>
        <row r="21">
          <cell r="B21" t="str">
            <v>D</v>
          </cell>
          <cell r="C21" t="str">
            <v>Operating Necessity</v>
          </cell>
          <cell r="D21" t="str">
            <v>Desktop for new TM</v>
          </cell>
          <cell r="F21" t="str">
            <v>BOY</v>
          </cell>
          <cell r="G21">
            <v>6</v>
          </cell>
          <cell r="H21" t="str">
            <v>Computer &amp; Telephone Equip.</v>
          </cell>
          <cell r="I21">
            <v>15</v>
          </cell>
          <cell r="J21">
            <v>15</v>
          </cell>
          <cell r="K21">
            <v>39110</v>
          </cell>
          <cell r="M21">
            <v>1086.3888888888887</v>
          </cell>
          <cell r="N21">
            <v>1086.3888888888887</v>
          </cell>
          <cell r="O21">
            <v>1086.3888888888887</v>
          </cell>
          <cell r="P21">
            <v>1086.3888888888887</v>
          </cell>
          <cell r="Q21">
            <v>1086.3888888888887</v>
          </cell>
          <cell r="R21">
            <v>1086.3888888888887</v>
          </cell>
          <cell r="S21">
            <v>1086.3888888888887</v>
          </cell>
          <cell r="T21">
            <v>1086.3888888888887</v>
          </cell>
          <cell r="U21">
            <v>1086.3888888888887</v>
          </cell>
          <cell r="V21">
            <v>1086.3888888888887</v>
          </cell>
          <cell r="W21">
            <v>1086.3888888888887</v>
          </cell>
          <cell r="X21">
            <v>1086.3888888888887</v>
          </cell>
          <cell r="Y21">
            <v>13036.666666666664</v>
          </cell>
        </row>
        <row r="22">
          <cell r="C22" t="str">
            <v/>
          </cell>
          <cell r="H22" t="str">
            <v/>
          </cell>
          <cell r="I22">
            <v>31</v>
          </cell>
          <cell r="J22">
            <v>31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C23" t="str">
            <v/>
          </cell>
          <cell r="H23" t="str">
            <v/>
          </cell>
          <cell r="I23">
            <v>30</v>
          </cell>
          <cell r="J23">
            <v>32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C24" t="str">
            <v/>
          </cell>
          <cell r="H24" t="str">
            <v/>
          </cell>
          <cell r="I24">
            <v>4</v>
          </cell>
          <cell r="J24">
            <v>2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C25" t="str">
            <v/>
          </cell>
          <cell r="H25" t="str">
            <v/>
          </cell>
          <cell r="I25">
            <v>5</v>
          </cell>
          <cell r="J25">
            <v>2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C26" t="str">
            <v/>
          </cell>
          <cell r="H26" t="str">
            <v/>
          </cell>
          <cell r="I26">
            <v>32</v>
          </cell>
          <cell r="J26">
            <v>32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C27" t="str">
            <v/>
          </cell>
          <cell r="H27" t="str">
            <v/>
          </cell>
          <cell r="I27">
            <v>32</v>
          </cell>
          <cell r="J27">
            <v>32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C28" t="str">
            <v/>
          </cell>
          <cell r="H28" t="str">
            <v/>
          </cell>
          <cell r="I28">
            <v>32</v>
          </cell>
          <cell r="J28">
            <v>32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C29" t="str">
            <v/>
          </cell>
          <cell r="H29" t="str">
            <v/>
          </cell>
          <cell r="I29">
            <v>32</v>
          </cell>
          <cell r="J29">
            <v>32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C30" t="str">
            <v/>
          </cell>
          <cell r="H30" t="str">
            <v/>
          </cell>
          <cell r="I30">
            <v>32</v>
          </cell>
          <cell r="J30">
            <v>32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C31" t="str">
            <v/>
          </cell>
          <cell r="H31" t="str">
            <v/>
          </cell>
          <cell r="I31">
            <v>32</v>
          </cell>
          <cell r="J31">
            <v>32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C32" t="str">
            <v/>
          </cell>
          <cell r="H32" t="str">
            <v/>
          </cell>
          <cell r="I32">
            <v>32</v>
          </cell>
          <cell r="J32">
            <v>32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C33" t="str">
            <v/>
          </cell>
          <cell r="H33" t="str">
            <v/>
          </cell>
          <cell r="I33">
            <v>32</v>
          </cell>
          <cell r="J33">
            <v>32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C34" t="str">
            <v/>
          </cell>
          <cell r="H34" t="str">
            <v/>
          </cell>
          <cell r="I34">
            <v>32</v>
          </cell>
          <cell r="J34">
            <v>32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C35" t="str">
            <v/>
          </cell>
          <cell r="H35" t="str">
            <v/>
          </cell>
          <cell r="I35">
            <v>32</v>
          </cell>
          <cell r="J35">
            <v>32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C36" t="str">
            <v/>
          </cell>
          <cell r="H36" t="str">
            <v/>
          </cell>
          <cell r="I36">
            <v>32</v>
          </cell>
          <cell r="J36">
            <v>32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C37" t="str">
            <v/>
          </cell>
          <cell r="H37" t="str">
            <v/>
          </cell>
          <cell r="I37">
            <v>32</v>
          </cell>
          <cell r="J37">
            <v>32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C38" t="str">
            <v/>
          </cell>
          <cell r="H38" t="str">
            <v/>
          </cell>
          <cell r="I38">
            <v>32</v>
          </cell>
          <cell r="J38">
            <v>32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C39" t="str">
            <v/>
          </cell>
          <cell r="H39" t="str">
            <v/>
          </cell>
          <cell r="I39">
            <v>32</v>
          </cell>
          <cell r="J39">
            <v>32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C40" t="str">
            <v/>
          </cell>
          <cell r="H40" t="str">
            <v/>
          </cell>
          <cell r="I40">
            <v>32</v>
          </cell>
          <cell r="J40">
            <v>32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J41" t="str">
            <v>Total BOY 2004</v>
          </cell>
          <cell r="K41">
            <v>204517</v>
          </cell>
          <cell r="M41">
            <v>5681.0277777777774</v>
          </cell>
          <cell r="N41">
            <v>5681.0277777777774</v>
          </cell>
          <cell r="O41">
            <v>5681.0277777777774</v>
          </cell>
          <cell r="P41">
            <v>5681.0277777777774</v>
          </cell>
          <cell r="Q41">
            <v>5681.0277777777774</v>
          </cell>
          <cell r="R41">
            <v>5681.0277777777774</v>
          </cell>
          <cell r="S41">
            <v>5681.0277777777774</v>
          </cell>
          <cell r="T41">
            <v>5681.0277777777774</v>
          </cell>
          <cell r="U41">
            <v>5681.0277777777774</v>
          </cell>
          <cell r="V41">
            <v>5681.0277777777774</v>
          </cell>
          <cell r="W41">
            <v>5681.0277777777774</v>
          </cell>
          <cell r="X41">
            <v>5681.0277777777774</v>
          </cell>
          <cell r="Y41">
            <v>68172.333333333343</v>
          </cell>
        </row>
      </sheetData>
      <sheetData sheetId="2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CH"/>
      <sheetName val="Menu"/>
      <sheetName val="COCH_C"/>
      <sheetName val="CostCenter"/>
      <sheetName val="PI Integ. Cost"/>
      <sheetName val="Domestic"/>
      <sheetName val="Overseas"/>
      <sheetName val="Vech_Runing"/>
      <sheetName val="Vech_Rent"/>
      <sheetName val="Business Meeting"/>
      <sheetName val="Communication"/>
      <sheetName val="Insurance"/>
      <sheetName val="Rental"/>
      <sheetName val="Legal"/>
      <sheetName val="Member"/>
      <sheetName val="Instruc."/>
      <sheetName val="Capex"/>
      <sheetName val="Depre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>
        <row r="6">
          <cell r="B6" t="str">
            <v>A</v>
          </cell>
          <cell r="C6" t="str">
            <v>Expansion/Growth</v>
          </cell>
        </row>
        <row r="7">
          <cell r="B7" t="str">
            <v>B</v>
          </cell>
          <cell r="C7" t="str">
            <v>Productivity</v>
          </cell>
        </row>
        <row r="8">
          <cell r="B8" t="str">
            <v>C</v>
          </cell>
          <cell r="C8" t="str">
            <v>Quality</v>
          </cell>
        </row>
        <row r="9">
          <cell r="B9" t="str">
            <v>D</v>
          </cell>
          <cell r="C9" t="str">
            <v>Operating Necessity</v>
          </cell>
        </row>
      </sheetData>
      <sheetData sheetId="17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and"/>
      <sheetName val="Menu"/>
      <sheetName val="COCH"/>
      <sheetName val="COCH_C"/>
      <sheetName val="Overview"/>
      <sheetName val="Comparision"/>
      <sheetName val="CostCenter"/>
      <sheetName val="Training"/>
      <sheetName val="Entertainment"/>
      <sheetName val="Due,Membership"/>
      <sheetName val="Member"/>
      <sheetName val="Postage"/>
      <sheetName val="R&amp;M Land"/>
      <sheetName val="OS-Cln&amp;WWT supply"/>
      <sheetName val="OS-Safety"/>
      <sheetName val="OS-Lab supplies"/>
      <sheetName val="OS-Office sup."/>
      <sheetName val="OS-Other"/>
      <sheetName val="Corrosion inhibitor"/>
      <sheetName val="Stationery"/>
      <sheetName val="Printing form"/>
      <sheetName val="Clean &amp;Waste Removal"/>
      <sheetName val="Sludge,oil,grease"/>
      <sheetName val="Lab analysis"/>
      <sheetName val="Domestics Travel"/>
      <sheetName val="Domestic"/>
      <sheetName val="Overseas"/>
      <sheetName val="Vech_Runing"/>
      <sheetName val="Vech_Rent"/>
      <sheetName val="Communication"/>
      <sheetName val="Insurance"/>
      <sheetName val="Rental"/>
      <sheetName val="Legal"/>
      <sheetName val="Instruc."/>
      <sheetName val="Capex"/>
      <sheetName val="Depre"/>
      <sheetName val="R&amp;M EQ"/>
      <sheetName val="Water"/>
      <sheetName val="Air comp"/>
      <sheetName val="Chiller"/>
      <sheetName val="Boiler"/>
      <sheetName val="Tank"/>
      <sheetName val="Split AC"/>
      <sheetName val="Vent"/>
      <sheetName val="Other"/>
      <sheetName val="PABX&amp;Tel"/>
      <sheetName val="R&amp;M Plant"/>
      <sheetName val="WWTP"/>
      <sheetName val="R&amp;M Computer"/>
      <sheetName val="Sheet1"/>
      <sheetName val="Chart_rHD Clear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>
        <row r="20">
          <cell r="B20" t="str">
            <v>China</v>
          </cell>
          <cell r="C20" t="str">
            <v>Shanghai</v>
          </cell>
          <cell r="D20">
            <v>28515</v>
          </cell>
          <cell r="E20">
            <v>1020</v>
          </cell>
          <cell r="F20">
            <v>1000</v>
          </cell>
          <cell r="G20">
            <v>30535</v>
          </cell>
          <cell r="H20">
            <v>5899.5</v>
          </cell>
          <cell r="I20">
            <v>3750</v>
          </cell>
          <cell r="J20">
            <v>9649.5</v>
          </cell>
          <cell r="K20" t="str">
            <v>Business Restricted</v>
          </cell>
        </row>
        <row r="21">
          <cell r="B21" t="str">
            <v>Singapore</v>
          </cell>
          <cell r="C21" t="str">
            <v>Singapore</v>
          </cell>
          <cell r="D21">
            <v>18555</v>
          </cell>
          <cell r="E21">
            <v>850</v>
          </cell>
          <cell r="F21">
            <v>1000</v>
          </cell>
          <cell r="G21">
            <v>20405</v>
          </cell>
          <cell r="H21">
            <v>4855.5999999999995</v>
          </cell>
          <cell r="I21">
            <v>3750</v>
          </cell>
          <cell r="J21">
            <v>8605.5999999999985</v>
          </cell>
          <cell r="K21" t="str">
            <v>Economy Full Fare</v>
          </cell>
        </row>
        <row r="22">
          <cell r="B22" t="str">
            <v>Taiwan</v>
          </cell>
          <cell r="C22" t="str">
            <v>Taipei</v>
          </cell>
          <cell r="D22">
            <v>30710</v>
          </cell>
          <cell r="E22">
            <v>1850</v>
          </cell>
          <cell r="F22">
            <v>1000</v>
          </cell>
          <cell r="G22">
            <v>33560</v>
          </cell>
          <cell r="H22">
            <v>5491.2</v>
          </cell>
          <cell r="I22">
            <v>3750</v>
          </cell>
          <cell r="J22">
            <v>9241.2000000000007</v>
          </cell>
          <cell r="K22" t="str">
            <v>Business Restricted</v>
          </cell>
        </row>
        <row r="23">
          <cell r="B23" t="str">
            <v>India</v>
          </cell>
          <cell r="C23" t="str">
            <v>Mumbai</v>
          </cell>
          <cell r="D23">
            <v>31385</v>
          </cell>
          <cell r="E23">
            <v>2350</v>
          </cell>
          <cell r="F23">
            <v>1000</v>
          </cell>
          <cell r="G23">
            <v>34735</v>
          </cell>
          <cell r="H23">
            <v>8303</v>
          </cell>
          <cell r="I23">
            <v>3750</v>
          </cell>
          <cell r="J23">
            <v>12053</v>
          </cell>
          <cell r="K23" t="str">
            <v>Business Full Fare</v>
          </cell>
        </row>
        <row r="24">
          <cell r="B24" t="str">
            <v>United Kingdom</v>
          </cell>
          <cell r="C24" t="str">
            <v>London</v>
          </cell>
          <cell r="D24">
            <v>109495</v>
          </cell>
          <cell r="E24">
            <v>2594</v>
          </cell>
          <cell r="F24">
            <v>1000</v>
          </cell>
          <cell r="G24">
            <v>113089</v>
          </cell>
          <cell r="H24">
            <v>9722.369999999999</v>
          </cell>
          <cell r="I24">
            <v>5000</v>
          </cell>
          <cell r="J24">
            <v>14722.369999999999</v>
          </cell>
          <cell r="K24" t="str">
            <v>Business Restricted</v>
          </cell>
        </row>
        <row r="26">
          <cell r="B26" t="str">
            <v>Australia</v>
          </cell>
          <cell r="C26" t="str">
            <v>Sydney</v>
          </cell>
          <cell r="D26">
            <v>96585</v>
          </cell>
          <cell r="E26">
            <v>1800</v>
          </cell>
          <cell r="F26">
            <v>1000</v>
          </cell>
          <cell r="G26">
            <v>99385</v>
          </cell>
          <cell r="H26">
            <v>3305.7742000000003</v>
          </cell>
          <cell r="I26">
            <v>4500</v>
          </cell>
          <cell r="J26">
            <v>7805.7741999999998</v>
          </cell>
          <cell r="K26" t="str">
            <v>Business Full Fare</v>
          </cell>
        </row>
        <row r="28">
          <cell r="B28" t="str">
            <v>USA</v>
          </cell>
          <cell r="C28" t="str">
            <v>Dallas</v>
          </cell>
          <cell r="D28">
            <v>168703.85</v>
          </cell>
          <cell r="E28">
            <v>2316.5</v>
          </cell>
          <cell r="F28">
            <v>1000</v>
          </cell>
          <cell r="G28">
            <v>172020.35</v>
          </cell>
          <cell r="H28">
            <v>5681</v>
          </cell>
          <cell r="I28">
            <v>5000</v>
          </cell>
          <cell r="J28">
            <v>10681</v>
          </cell>
          <cell r="K28" t="str">
            <v>Business Restricted</v>
          </cell>
        </row>
        <row r="29">
          <cell r="B29" t="str">
            <v>Mexico</v>
          </cell>
          <cell r="C29" t="str">
            <v>Mexico City</v>
          </cell>
          <cell r="D29">
            <v>171397.95500000002</v>
          </cell>
          <cell r="E29">
            <v>6198</v>
          </cell>
          <cell r="F29">
            <v>1000</v>
          </cell>
          <cell r="G29">
            <v>178595.95500000002</v>
          </cell>
          <cell r="H29">
            <v>6773.5</v>
          </cell>
          <cell r="I29">
            <v>5000</v>
          </cell>
          <cell r="J29">
            <v>11773.5</v>
          </cell>
          <cell r="K29" t="str">
            <v>Business Restricted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GDT huu Lung - LS"/>
      <sheetName val="THDT Yen Son"/>
      <sheetName val="D.lg Yen Son"/>
      <sheetName val="THDT Huu Lien"/>
      <sheetName val="D.lg Huu Lien"/>
      <sheetName val="THDT Yen Thinh"/>
      <sheetName val="D.lg Yen Thinh"/>
      <sheetName val="Chi tiet"/>
      <sheetName val="CTBT"/>
      <sheetName val="XL4Poppy"/>
      <sheetName val="Chart_rHD Cle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ảy"/>
      <sheetName val="Chai "/>
      <sheetName val="thưởng sản lượng"/>
      <sheetName val="data "/>
    </sheetNames>
    <sheetDataSet>
      <sheetData sheetId="0">
        <row r="20">
          <cell r="J20">
            <v>19772.97384437314</v>
          </cell>
        </row>
      </sheetData>
      <sheetData sheetId="1" refreshError="1"/>
      <sheetData sheetId="2" refreshError="1"/>
      <sheetData sheetId="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ằng, Phạm Huỳnh Thúy" id="{794A6980-B837-4CA8-8BCE-F157A891C149}" userId="S::PhamHuynhThuyHang@duytanrecycle.com::64022b80-79e7-4f02-900b-86ca526b0695" providerId="AD"/>
  <person displayName="Diễm, Nguyễn Thị Thanh" id="{CEFDB2A4-E590-43A6-81DA-710EEF87DCC7}" userId="S::NguyenThiThanhDiem@duytanrecycling.com::a4911443-60e5-4065-81ee-41794ea83c8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" dT="2022-05-10T01:12:27.84" personId="{CEFDB2A4-E590-43A6-81DA-710EEF87DCC7}" id="{99B9574F-BB33-4A7C-BBED-80E3545F6DD9}">
    <text>Đồng Lâm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8" dT="2022-06-06T01:32:20.86" personId="{CEFDB2A4-E590-43A6-81DA-710EEF87DCC7}" id="{A48801EC-2776-4CB5-BB54-B14B1E2023E0}">
    <text>Từ tháng 6/2022 chuyển mã 150000007 sang mã 150000019 (không sử dụng mã 150000007 nữa)</text>
  </threadedComment>
  <threadedComment ref="JC19" dT="2023-02-24T03:38:10.36" personId="{CEFDB2A4-E590-43A6-81DA-710EEF87DCC7}" id="{107C870A-6629-4D51-9934-317F19B32285}">
    <text>Mua theo PO mở rộng T2</text>
  </threadedComment>
  <threadedComment ref="JE19" dT="2023-02-24T03:40:04.10" personId="{CEFDB2A4-E590-43A6-81DA-710EEF87DCC7}" id="{90C7040A-5BB1-4510-996A-5097C1857434}">
    <text>PO mở rộng T2</text>
  </threadedComment>
  <threadedComment ref="JG19" dT="2023-02-24T03:40:04.10" personId="{CEFDB2A4-E590-43A6-81DA-710EEF87DCC7}" id="{E3ACA5B3-0CD8-453A-B80E-44AD19B1498F}">
    <text>PO mở rộng T2</text>
  </threadedComment>
  <threadedComment ref="PM19" dT="2023-06-03T09:21:42.67" personId="{CEFDB2A4-E590-43A6-81DA-710EEF87DCC7}" id="{DBB5E48E-E131-4C27-94CC-F01F6580C2D2}">
    <text>PO tháng 5 chưa giao đủ</text>
  </threadedComment>
  <threadedComment ref="JE20" dT="2023-02-24T03:40:07.57" personId="{CEFDB2A4-E590-43A6-81DA-710EEF87DCC7}" id="{D3F1FC4A-5745-45C4-AE73-EA7619E4130B}">
    <text>PO mở rộng T2</text>
  </threadedComment>
  <threadedComment ref="JG20" dT="2023-02-24T03:40:07.57" personId="{CEFDB2A4-E590-43A6-81DA-710EEF87DCC7}" id="{AA465187-561D-4A85-9E2B-76EFF63E3F62}">
    <text>PO mở rộng T2</text>
  </threadedComment>
  <threadedComment ref="JI20" dT="2023-02-24T03:40:07.57" personId="{CEFDB2A4-E590-43A6-81DA-710EEF87DCC7}" id="{97265638-CFB3-4140-9635-F7216848D037}">
    <text>PO Dũng Vân T3</text>
  </threadedComment>
  <threadedComment ref="MC27" dT="2023-03-04T02:22:21.25" personId="{CEFDB2A4-E590-43A6-81DA-710EEF87DCC7}" id="{68335174-85FC-4DAC-87F6-2158955A4C3E}">
    <text>Mua Đại Lộc</text>
  </threadedComment>
  <threadedComment ref="MG27" dT="2023-03-04T02:22:21.25" personId="{CEFDB2A4-E590-43A6-81DA-710EEF87DCC7}" id="{CCC7EBCE-0AF9-442D-94BF-5209DA209E94}">
    <text>Mua Đại Lộc</text>
  </threadedComment>
  <threadedComment ref="MM27" dT="2023-03-04T02:22:21.25" personId="{CEFDB2A4-E590-43A6-81DA-710EEF87DCC7}" id="{89C1609E-678A-4F0E-8357-6607BC7FAE88}">
    <text>Mua Đại Lộc</text>
  </threadedComment>
  <threadedComment ref="MS27" dT="2023-03-04T02:22:21.25" personId="{CEFDB2A4-E590-43A6-81DA-710EEF87DCC7}" id="{003AC75A-642E-41D8-A757-BCE6CCFD9FDD}">
    <text>Mua Đại Lộc</text>
  </threadedComment>
  <threadedComment ref="JO28" dT="2023-03-04T02:22:21.25" personId="{CEFDB2A4-E590-43A6-81DA-710EEF87DCC7}" id="{90769627-4B9E-4B7D-B7DD-EA43B983FE96}">
    <text>Mua Đại Lộc</text>
  </threadedComment>
  <threadedComment ref="JS28" dT="2023-03-04T02:22:21.25" personId="{CEFDB2A4-E590-43A6-81DA-710EEF87DCC7}" id="{F06C0FC6-0C20-4FF0-B497-D4EBBF529B82}">
    <text>Mua Đại Lộc</text>
  </threadedComment>
  <threadedComment ref="JU28" dT="2023-03-04T02:22:21.25" personId="{CEFDB2A4-E590-43A6-81DA-710EEF87DCC7}" id="{F317B882-0934-43BC-B713-53702FE6BB4F}">
    <text>Mua Đại Lộc</text>
  </threadedComment>
  <threadedComment ref="JW28" dT="2023-03-04T02:22:21.25" personId="{CEFDB2A4-E590-43A6-81DA-710EEF87DCC7}" id="{CE5FEEA8-2D52-4C50-B5BF-A48646FE5CE5}">
    <text>Mua Đại Lộc</text>
  </threadedComment>
  <threadedComment ref="JY28" dT="2023-03-04T02:22:21.25" personId="{CEFDB2A4-E590-43A6-81DA-710EEF87DCC7}" id="{25034AB6-D69A-4217-AAE4-89CB05FA3401}">
    <text>Mua Đại Lộc</text>
  </threadedComment>
  <threadedComment ref="KC28" dT="2023-03-04T02:22:21.25" personId="{CEFDB2A4-E590-43A6-81DA-710EEF87DCC7}" id="{E27B05D3-0149-45F9-8F42-D6DCA17F351A}">
    <text>Mua Đại Lộc</text>
  </threadedComment>
  <threadedComment ref="KE28" dT="2023-03-04T02:22:21.25" personId="{CEFDB2A4-E590-43A6-81DA-710EEF87DCC7}" id="{06D44604-94C2-416A-9D9C-66CC92FD4219}">
    <text>Mua Đại Lộc</text>
  </threadedComment>
  <threadedComment ref="KM28" dT="2023-03-04T02:22:21.25" personId="{CEFDB2A4-E590-43A6-81DA-710EEF87DCC7}" id="{061D23CA-C384-417F-AF46-D3EF4A7900D1}">
    <text>Mua Đại Lộc</text>
  </threadedComment>
  <threadedComment ref="KO28" dT="2023-03-04T02:22:21.25" personId="{CEFDB2A4-E590-43A6-81DA-710EEF87DCC7}" id="{5AF5809C-18F5-4766-95C5-7156E2DA536D}">
    <text>Mua Đại Lộc</text>
  </threadedComment>
  <threadedComment ref="KQ28" dT="2023-03-04T02:22:21.25" personId="{CEFDB2A4-E590-43A6-81DA-710EEF87DCC7}" id="{F3D95E88-B0F7-49EF-9B52-AB08B8821889}">
    <text>Mua Đại Lộc</text>
  </threadedComment>
  <threadedComment ref="KS28" dT="2023-03-04T02:22:21.25" personId="{CEFDB2A4-E590-43A6-81DA-710EEF87DCC7}" id="{9A2C36AD-04FF-4028-A298-F95FCC59E055}">
    <text>Mua Đại Lộc</text>
  </threadedComment>
  <threadedComment ref="KU28" dT="2023-03-04T02:22:21.25" personId="{CEFDB2A4-E590-43A6-81DA-710EEF87DCC7}" id="{7B40732A-3F37-4DFA-9A1A-0C6EFE03CBFE}">
    <text>Mua Đại Lộc</text>
  </threadedComment>
  <threadedComment ref="KY28" dT="2023-03-04T02:22:21.25" personId="{CEFDB2A4-E590-43A6-81DA-710EEF87DCC7}" id="{4A51CCE5-7159-4AB4-B9A9-51504D4B89AD}">
    <text>Mua Đại Lộc</text>
  </threadedComment>
  <threadedComment ref="LA28" dT="2023-03-04T02:22:21.25" personId="{CEFDB2A4-E590-43A6-81DA-710EEF87DCC7}" id="{73CC19FC-AD11-4E8C-9A8E-42413F222C87}">
    <text>Mua Đại Lộc</text>
  </threadedComment>
  <threadedComment ref="LC28" dT="2023-03-04T02:22:21.25" personId="{CEFDB2A4-E590-43A6-81DA-710EEF87DCC7}" id="{1135EC53-0AC5-42D9-9914-7A1330E6627D}">
    <text>Mua Đại Lộc</text>
  </threadedComment>
  <threadedComment ref="LG28" dT="2023-03-04T02:22:21.25" personId="{CEFDB2A4-E590-43A6-81DA-710EEF87DCC7}" id="{72C55D32-30B5-4D9B-BCF0-29C2280FF773}">
    <text>Mua Đại Lộc</text>
  </threadedComment>
  <threadedComment ref="LI28" dT="2023-03-04T02:22:21.25" personId="{CEFDB2A4-E590-43A6-81DA-710EEF87DCC7}" id="{67C90424-92D3-4F32-A116-CF3B87B55386}">
    <text>Mua Đại Lộc</text>
  </threadedComment>
  <threadedComment ref="LK28" dT="2023-03-04T02:22:21.25" personId="{CEFDB2A4-E590-43A6-81DA-710EEF87DCC7}" id="{1316DAC4-EEDF-49E2-A557-DC5E2AB852FD}">
    <text>Mua Đại Lộc</text>
  </threadedComment>
  <threadedComment ref="LO28" dT="2023-03-04T02:22:21.25" personId="{CEFDB2A4-E590-43A6-81DA-710EEF87DCC7}" id="{FDB9F45D-C8B1-44ED-AFF7-19F3B632FF5A}">
    <text>Mua Đại Lộc</text>
  </threadedComment>
  <threadedComment ref="LU28" dT="2023-03-04T02:22:21.25" personId="{CEFDB2A4-E590-43A6-81DA-710EEF87DCC7}" id="{80190B7B-9D6E-4EC6-B619-0D31D351FF9D}">
    <text>Mua Đại Lộc</text>
  </threadedComment>
  <threadedComment ref="LW28" dT="2023-03-04T02:22:21.25" personId="{CEFDB2A4-E590-43A6-81DA-710EEF87DCC7}" id="{E8C9DCCB-57BF-4B76-93B8-3270223DE648}">
    <text>Mua Đại Lộc</text>
  </threadedComment>
  <threadedComment ref="LY28" dT="2023-03-04T02:22:21.25" personId="{CEFDB2A4-E590-43A6-81DA-710EEF87DCC7}" id="{788BF8E6-D50B-4050-A3D4-9600B5146FC3}">
    <text>Mua Đại Lộc</text>
  </threadedComment>
  <threadedComment ref="MA28" dT="2023-03-04T02:22:21.25" personId="{CEFDB2A4-E590-43A6-81DA-710EEF87DCC7}" id="{3690B847-7172-459A-9746-C63B8814AE45}">
    <text>Mua Đại Lộc</text>
  </threadedComment>
  <threadedComment ref="MC28" dT="2023-03-04T02:22:21.25" personId="{CEFDB2A4-E590-43A6-81DA-710EEF87DCC7}" id="{B1F9AD5C-1A9C-479C-8BB7-4490DFF6E0D3}">
    <text>Mua Đại Lộc</text>
  </threadedComment>
  <threadedComment ref="MG28" dT="2023-03-04T02:22:21.25" personId="{CEFDB2A4-E590-43A6-81DA-710EEF87DCC7}" id="{F4AE085A-9356-45A1-9653-1CFA081D0888}">
    <text>Mua Đại Lộc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6" dT="2022-05-10T01:12:27.84" personId="{CEFDB2A4-E590-43A6-81DA-710EEF87DCC7}" id="{0CDF56DB-F87E-460F-BCC9-22938A23D0ED}">
    <text>Đồng Lâm</text>
  </threadedComment>
  <threadedComment ref="D18" dT="2022-06-06T01:32:20.86" personId="{CEFDB2A4-E590-43A6-81DA-710EEF87DCC7}" id="{B08AFCFA-B42E-451D-A097-F207A44236E7}">
    <text>Từ tháng 6/2022 chuyển mã 150000007 sang mã 150000019 (không sử dụng mã 150000007 nữa)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I13" dT="2022-04-19T04:14:44.25" personId="{794A6980-B837-4CA8-8BCE-F157A891C149}" id="{D8D389F8-01AB-4BEF-919B-2F895C007602}">
    <text>Đgiá MIN B1</text>
  </threadedComment>
  <threadedComment ref="O19" dT="2022-06-15T09:23:27.35" personId="{CEFDB2A4-E590-43A6-81DA-710EEF87DCC7}" id="{7FF1C266-5363-44E6-82E6-50F123E201D1}">
    <text>Từ tháng 6 chuyển từ mã 150000007 sang mã 150000019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0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1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2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0.bin"/><Relationship Id="rId4" Type="http://schemas.microsoft.com/office/2017/10/relationships/threadedComment" Target="../threadedComments/threadedComment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1.bin"/><Relationship Id="rId4" Type="http://schemas.microsoft.com/office/2017/10/relationships/threadedComment" Target="../threadedComments/threadedComment2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2.bin"/><Relationship Id="rId4" Type="http://schemas.microsoft.com/office/2017/10/relationships/threadedComment" Target="../threadedComments/threadedComment3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3.bin"/><Relationship Id="rId4" Type="http://schemas.microsoft.com/office/2017/10/relationships/threadedComment" Target="../threadedComments/threadedComment4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45D6-4330-41E0-8FC1-E0B82C6563DE}">
  <sheetPr codeName="Sheet1"/>
  <dimension ref="A2:B9"/>
  <sheetViews>
    <sheetView workbookViewId="0">
      <selection activeCell="B8" sqref="B8"/>
    </sheetView>
  </sheetViews>
  <sheetFormatPr defaultColWidth="8.81640625" defaultRowHeight="15.5" x14ac:dyDescent="0.35"/>
  <cols>
    <col min="1" max="16384" width="8.81640625" style="72"/>
  </cols>
  <sheetData>
    <row r="2" spans="1:2" x14ac:dyDescent="0.35">
      <c r="A2" s="72">
        <v>1</v>
      </c>
      <c r="B2" s="72" t="s">
        <v>85</v>
      </c>
    </row>
    <row r="3" spans="1:2" x14ac:dyDescent="0.35">
      <c r="A3" s="72">
        <v>2</v>
      </c>
      <c r="B3" s="73" t="s">
        <v>82</v>
      </c>
    </row>
    <row r="4" spans="1:2" x14ac:dyDescent="0.35">
      <c r="A4" s="72">
        <v>3</v>
      </c>
      <c r="B4" s="73" t="s">
        <v>86</v>
      </c>
    </row>
    <row r="5" spans="1:2" x14ac:dyDescent="0.35">
      <c r="A5" s="72">
        <v>4</v>
      </c>
      <c r="B5" s="73" t="s">
        <v>87</v>
      </c>
    </row>
    <row r="6" spans="1:2" x14ac:dyDescent="0.35">
      <c r="A6" s="72">
        <v>5</v>
      </c>
      <c r="B6" s="73" t="s">
        <v>83</v>
      </c>
    </row>
    <row r="7" spans="1:2" x14ac:dyDescent="0.35">
      <c r="A7" s="72">
        <v>6</v>
      </c>
      <c r="B7" s="73" t="s">
        <v>84</v>
      </c>
    </row>
    <row r="8" spans="1:2" x14ac:dyDescent="0.35">
      <c r="A8" s="72">
        <v>7</v>
      </c>
      <c r="B8" s="73" t="s">
        <v>88</v>
      </c>
    </row>
    <row r="9" spans="1:2" x14ac:dyDescent="0.35">
      <c r="B9" s="7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FB08D-8380-409E-9FFC-5F927EB5E364}">
  <sheetPr codeName="Sheet2">
    <tabColor theme="9"/>
  </sheetPr>
  <dimension ref="A2:CX50"/>
  <sheetViews>
    <sheetView showGridLines="0" topLeftCell="A4" zoomScale="80" zoomScaleNormal="80" workbookViewId="0">
      <selection activeCell="AS75" sqref="AS75"/>
    </sheetView>
  </sheetViews>
  <sheetFormatPr defaultColWidth="8.81640625" defaultRowHeight="14.5" x14ac:dyDescent="0.35"/>
  <cols>
    <col min="1" max="1" width="23.54296875" customWidth="1"/>
    <col min="2" max="2" width="10.54296875" hidden="1" customWidth="1"/>
    <col min="3" max="7" width="8.81640625" hidden="1" customWidth="1"/>
    <col min="8" max="8" width="6.81640625" hidden="1" customWidth="1"/>
    <col min="9" max="12" width="8.81640625" hidden="1" customWidth="1"/>
    <col min="13" max="13" width="7.1796875" hidden="1" customWidth="1"/>
    <col min="14" max="19" width="8" hidden="1" customWidth="1"/>
    <col min="20" max="20" width="6.81640625" hidden="1" customWidth="1"/>
    <col min="24" max="24" width="6.81640625" style="40" bestFit="1" customWidth="1"/>
    <col min="25" max="60" width="6.81640625" style="40" customWidth="1"/>
    <col min="61" max="61" width="39.1796875" style="52" customWidth="1"/>
    <col min="62" max="62" width="11.1796875" style="52" hidden="1" customWidth="1"/>
    <col min="63" max="63" width="11.81640625" style="52" hidden="1" customWidth="1"/>
    <col min="64" max="64" width="11.1796875" style="52" hidden="1" customWidth="1"/>
    <col min="65" max="73" width="10.1796875" style="52" hidden="1" customWidth="1"/>
    <col min="74" max="76" width="9.453125" style="52" hidden="1" customWidth="1"/>
    <col min="77" max="77" width="11.453125" style="52" hidden="1" customWidth="1"/>
    <col min="78" max="81" width="11.1796875" style="52" hidden="1" customWidth="1"/>
    <col min="82" max="86" width="11.1796875" style="55" hidden="1" customWidth="1"/>
    <col min="87" max="99" width="11" bestFit="1" customWidth="1"/>
    <col min="100" max="102" width="9.1796875" bestFit="1" customWidth="1"/>
  </cols>
  <sheetData>
    <row r="2" spans="14:102" x14ac:dyDescent="0.35">
      <c r="BK2" s="52" t="s">
        <v>57</v>
      </c>
      <c r="BP2" s="52" t="s">
        <v>57</v>
      </c>
    </row>
    <row r="3" spans="14:102" x14ac:dyDescent="0.35">
      <c r="BI3" s="52" t="s">
        <v>26</v>
      </c>
      <c r="BJ3" s="52">
        <v>13</v>
      </c>
      <c r="BK3" s="53">
        <v>1</v>
      </c>
      <c r="BL3" s="53">
        <v>2</v>
      </c>
      <c r="BM3" s="53">
        <v>3</v>
      </c>
      <c r="BN3" s="53">
        <v>4</v>
      </c>
      <c r="BO3" s="53">
        <v>5</v>
      </c>
      <c r="BP3" s="54" t="s">
        <v>260</v>
      </c>
      <c r="BQ3" s="53">
        <v>7</v>
      </c>
      <c r="BR3" s="53">
        <v>8</v>
      </c>
      <c r="BS3" s="53">
        <v>9</v>
      </c>
      <c r="BT3" s="53">
        <v>10</v>
      </c>
      <c r="BU3" s="53">
        <v>11</v>
      </c>
      <c r="BV3" s="53">
        <v>12</v>
      </c>
      <c r="BW3" s="54" t="s">
        <v>65</v>
      </c>
      <c r="BX3" s="53">
        <v>2</v>
      </c>
      <c r="BY3" s="53">
        <v>3</v>
      </c>
      <c r="BZ3" s="53">
        <v>4</v>
      </c>
      <c r="CA3" s="53">
        <v>5</v>
      </c>
      <c r="CB3" s="53">
        <v>6</v>
      </c>
      <c r="CC3" s="53">
        <v>7</v>
      </c>
      <c r="CD3" s="147">
        <v>8</v>
      </c>
      <c r="CE3" s="147">
        <v>9</v>
      </c>
      <c r="CF3" s="147">
        <v>10</v>
      </c>
      <c r="CG3" s="147">
        <v>11</v>
      </c>
      <c r="CH3" s="147">
        <v>12</v>
      </c>
      <c r="CI3" s="170" t="s">
        <v>265</v>
      </c>
      <c r="CJ3" s="170">
        <v>2</v>
      </c>
      <c r="CK3" s="170">
        <v>3</v>
      </c>
      <c r="CL3" s="170">
        <v>4</v>
      </c>
      <c r="CM3" s="170">
        <v>5</v>
      </c>
      <c r="CN3" s="170">
        <v>6</v>
      </c>
      <c r="CO3" s="170">
        <v>7</v>
      </c>
      <c r="CP3" s="170">
        <v>8</v>
      </c>
      <c r="CQ3" s="170">
        <v>9</v>
      </c>
      <c r="CR3" s="170">
        <v>10</v>
      </c>
      <c r="CS3" s="170">
        <v>11</v>
      </c>
      <c r="CT3" s="170">
        <v>12</v>
      </c>
      <c r="CU3" s="170" t="s">
        <v>413</v>
      </c>
      <c r="CV3" s="170">
        <v>2</v>
      </c>
      <c r="CW3" s="170">
        <v>3</v>
      </c>
      <c r="CX3" s="170">
        <v>4</v>
      </c>
    </row>
    <row r="4" spans="14:102" x14ac:dyDescent="0.35">
      <c r="BI4" s="52" t="s">
        <v>54</v>
      </c>
      <c r="BJ4" s="55">
        <v>22920</v>
      </c>
      <c r="BK4" s="55">
        <v>23180</v>
      </c>
      <c r="BL4" s="55">
        <v>23108</v>
      </c>
      <c r="BM4" s="55">
        <v>23108</v>
      </c>
      <c r="BN4" s="55">
        <v>23108</v>
      </c>
      <c r="BO4" s="55">
        <v>23108</v>
      </c>
      <c r="BP4" s="55">
        <v>23150</v>
      </c>
      <c r="BQ4" s="55">
        <v>23150</v>
      </c>
      <c r="BR4" s="55">
        <v>23150</v>
      </c>
      <c r="BS4" s="55">
        <v>23150</v>
      </c>
      <c r="BT4" s="55">
        <v>23500</v>
      </c>
      <c r="BU4" s="55">
        <v>23500</v>
      </c>
      <c r="BV4" s="39">
        <v>23380</v>
      </c>
      <c r="BW4" s="39">
        <v>23250</v>
      </c>
      <c r="BX4" s="39">
        <v>23570</v>
      </c>
      <c r="BY4" s="39">
        <v>23260</v>
      </c>
      <c r="BZ4" s="39">
        <v>23260</v>
      </c>
      <c r="CA4" s="39">
        <v>23295</v>
      </c>
      <c r="CB4" s="39">
        <v>23330</v>
      </c>
      <c r="CC4" s="55">
        <v>23380</v>
      </c>
      <c r="CD4" s="55">
        <v>23840</v>
      </c>
      <c r="CE4" s="55">
        <v>23960</v>
      </c>
      <c r="CF4" s="55">
        <v>24280</v>
      </c>
      <c r="CG4" s="55">
        <v>24730</v>
      </c>
      <c r="CH4" s="55">
        <v>24930</v>
      </c>
      <c r="CI4" s="55">
        <v>24210</v>
      </c>
      <c r="CJ4" s="55">
        <v>24250</v>
      </c>
      <c r="CK4" s="55">
        <v>24490</v>
      </c>
      <c r="CL4" s="55">
        <v>24690</v>
      </c>
      <c r="CM4" s="55">
        <v>25475</v>
      </c>
      <c r="CN4" s="55">
        <v>25250</v>
      </c>
      <c r="CO4" s="55">
        <v>25750</v>
      </c>
      <c r="CP4" s="55">
        <v>25130</v>
      </c>
      <c r="CQ4" s="55">
        <v>24580</v>
      </c>
      <c r="CR4" s="55">
        <v>24410</v>
      </c>
      <c r="CS4" s="55">
        <v>25120</v>
      </c>
      <c r="CT4" s="55">
        <v>25140</v>
      </c>
      <c r="CU4" s="55">
        <v>25290</v>
      </c>
      <c r="CV4" s="55">
        <v>25050</v>
      </c>
      <c r="CW4" s="55">
        <v>25400</v>
      </c>
      <c r="CX4" s="55">
        <v>25460</v>
      </c>
    </row>
    <row r="5" spans="14:102" x14ac:dyDescent="0.35">
      <c r="BI5" s="52" t="s">
        <v>64</v>
      </c>
      <c r="BJ5" s="55">
        <v>1122</v>
      </c>
      <c r="BK5" s="55">
        <v>1165</v>
      </c>
      <c r="BL5" s="55">
        <v>1272.5</v>
      </c>
      <c r="BM5" s="55">
        <v>1346</v>
      </c>
      <c r="BN5" s="55">
        <v>1297.5</v>
      </c>
      <c r="BO5" s="55">
        <v>1316.6666666666667</v>
      </c>
      <c r="BP5" s="55">
        <f t="shared" ref="BP5:CU5" si="0">B36*BP4/1000</f>
        <v>32178.5</v>
      </c>
      <c r="BQ5" s="55">
        <f t="shared" si="0"/>
        <v>28243</v>
      </c>
      <c r="BR5" s="55">
        <f t="shared" si="0"/>
        <v>29400.5</v>
      </c>
      <c r="BS5" s="55">
        <f t="shared" si="0"/>
        <v>27548.5</v>
      </c>
      <c r="BT5" s="55">
        <f t="shared" si="0"/>
        <v>26555</v>
      </c>
      <c r="BU5" s="55">
        <f t="shared" si="0"/>
        <v>24440</v>
      </c>
      <c r="BV5" s="55">
        <f t="shared" si="0"/>
        <v>22853.95</v>
      </c>
      <c r="BW5" s="55">
        <f t="shared" si="0"/>
        <v>23250</v>
      </c>
      <c r="BX5" s="55">
        <f t="shared" si="0"/>
        <v>24630.65</v>
      </c>
      <c r="BY5" s="55">
        <f t="shared" si="0"/>
        <v>23725.200000000001</v>
      </c>
      <c r="BZ5" s="55">
        <f t="shared" si="0"/>
        <v>24539.3</v>
      </c>
      <c r="CA5" s="55">
        <f t="shared" si="0"/>
        <v>22689.33</v>
      </c>
      <c r="CB5" s="55">
        <f t="shared" si="0"/>
        <v>20880.349999999999</v>
      </c>
      <c r="CC5" s="55">
        <f t="shared" si="0"/>
        <v>21112.14</v>
      </c>
      <c r="CD5" s="55">
        <f t="shared" si="0"/>
        <v>21885.119999999999</v>
      </c>
      <c r="CE5" s="55">
        <f t="shared" si="0"/>
        <v>22282.799999999999</v>
      </c>
      <c r="CF5" s="55">
        <f t="shared" si="0"/>
        <v>22398.3</v>
      </c>
      <c r="CG5" s="55">
        <f t="shared" si="0"/>
        <v>22257</v>
      </c>
      <c r="CH5" s="55">
        <f t="shared" si="0"/>
        <v>22437</v>
      </c>
      <c r="CI5" s="55">
        <f t="shared" si="0"/>
        <v>22515.3</v>
      </c>
      <c r="CJ5" s="55">
        <f t="shared" si="0"/>
        <v>22867.75</v>
      </c>
      <c r="CK5" s="55">
        <f t="shared" si="0"/>
        <v>23020.6</v>
      </c>
      <c r="CL5" s="55">
        <f t="shared" si="0"/>
        <v>23208.6</v>
      </c>
      <c r="CM5" s="55">
        <f t="shared" si="0"/>
        <v>23997.45</v>
      </c>
      <c r="CN5" s="55">
        <f t="shared" si="0"/>
        <v>23987.5</v>
      </c>
      <c r="CO5" s="55">
        <f t="shared" si="0"/>
        <v>24411</v>
      </c>
      <c r="CP5" s="55">
        <f t="shared" si="0"/>
        <v>23370.9</v>
      </c>
      <c r="CQ5" s="55">
        <f t="shared" si="0"/>
        <v>21630.400000000001</v>
      </c>
      <c r="CR5" s="55">
        <f t="shared" si="0"/>
        <v>21053.625</v>
      </c>
      <c r="CS5" s="55">
        <f t="shared" si="0"/>
        <v>21402.240000000002</v>
      </c>
      <c r="CT5" s="55">
        <f t="shared" si="0"/>
        <v>21117.599999999999</v>
      </c>
      <c r="CU5" s="55">
        <f t="shared" si="0"/>
        <v>20940.12</v>
      </c>
      <c r="CV5" s="55">
        <f>AH36*CV4/1000</f>
        <v>21042</v>
      </c>
      <c r="CW5" s="55">
        <f>AI36*CW4/1000</f>
        <v>20904.2</v>
      </c>
      <c r="CX5" s="55">
        <f>AJ36*CX4/1000</f>
        <v>20622.599999999999</v>
      </c>
    </row>
    <row r="6" spans="14:102" x14ac:dyDescent="0.35">
      <c r="BI6" s="52" t="s">
        <v>164</v>
      </c>
      <c r="BJ6" s="55">
        <v>688.17626527050618</v>
      </c>
      <c r="BK6" s="55">
        <f>BK16/BK4*1000</f>
        <v>0</v>
      </c>
      <c r="BL6" s="55">
        <f>BL16/BL4*1000</f>
        <v>0</v>
      </c>
      <c r="BM6" s="55">
        <f>BM16/BM4*1000</f>
        <v>0</v>
      </c>
      <c r="BN6" s="55">
        <f>BN16/BN4*1000</f>
        <v>0</v>
      </c>
      <c r="BO6" s="55">
        <f>BO16/BO4*1000</f>
        <v>0</v>
      </c>
      <c r="BP6" s="55">
        <v>18000</v>
      </c>
      <c r="BQ6" s="55">
        <v>18000</v>
      </c>
      <c r="BR6" s="55">
        <v>18000</v>
      </c>
      <c r="BS6" s="55">
        <v>16500</v>
      </c>
      <c r="BT6" s="55">
        <v>16500</v>
      </c>
      <c r="BU6" s="55">
        <v>16500</v>
      </c>
      <c r="BV6" s="55">
        <v>15500</v>
      </c>
      <c r="BW6" s="55">
        <v>14500</v>
      </c>
      <c r="BX6" s="55">
        <v>14500</v>
      </c>
      <c r="BY6" s="55">
        <v>15500</v>
      </c>
      <c r="BZ6" s="55">
        <v>15500</v>
      </c>
      <c r="CA6" s="55">
        <v>15500</v>
      </c>
      <c r="CB6" s="55">
        <v>13500</v>
      </c>
      <c r="CC6" s="55">
        <v>13000</v>
      </c>
      <c r="CD6" s="55">
        <v>13000</v>
      </c>
      <c r="CE6" s="55">
        <v>13500</v>
      </c>
      <c r="CF6" s="55">
        <v>14500</v>
      </c>
      <c r="CG6" s="55">
        <v>15000</v>
      </c>
      <c r="CH6" s="55">
        <v>15000</v>
      </c>
      <c r="CI6" s="55">
        <v>16500</v>
      </c>
      <c r="CJ6" s="55">
        <v>16500</v>
      </c>
      <c r="CK6" s="55">
        <v>16500</v>
      </c>
      <c r="CL6" s="55">
        <v>17500</v>
      </c>
      <c r="CM6" s="55">
        <v>17500</v>
      </c>
      <c r="CN6" s="55">
        <v>17500</v>
      </c>
      <c r="CO6" s="55">
        <v>16500</v>
      </c>
      <c r="CP6" s="55">
        <v>17000</v>
      </c>
      <c r="CQ6" s="55">
        <v>17500</v>
      </c>
      <c r="CR6" s="55">
        <v>17400</v>
      </c>
      <c r="CS6" s="55">
        <v>17700</v>
      </c>
      <c r="CT6" s="55">
        <v>17700</v>
      </c>
      <c r="CU6" s="55">
        <f>+(16800)</f>
        <v>16800</v>
      </c>
      <c r="CV6" s="55">
        <f>+(16800)</f>
        <v>16800</v>
      </c>
      <c r="CW6" s="55">
        <f>+(17200)</f>
        <v>17200</v>
      </c>
      <c r="CX6" s="55">
        <v>18000</v>
      </c>
    </row>
    <row r="7" spans="14:102" x14ac:dyDescent="0.35">
      <c r="BI7" s="52" t="s">
        <v>72</v>
      </c>
      <c r="BJ7" s="55"/>
      <c r="BK7" s="55"/>
      <c r="BL7" s="55"/>
      <c r="BM7" s="55"/>
      <c r="BN7" s="55"/>
      <c r="BO7" s="55"/>
      <c r="BP7" s="55">
        <f>BP16*BP4/1000</f>
        <v>14237.25</v>
      </c>
      <c r="BQ7" s="55">
        <f t="shared" ref="BQ7:CD7" si="1">BQ16*BQ4/1000</f>
        <v>13890</v>
      </c>
      <c r="BR7" s="55">
        <f t="shared" si="1"/>
        <v>13156.916666666668</v>
      </c>
      <c r="BS7" s="55">
        <f t="shared" si="1"/>
        <v>13156.916666666668</v>
      </c>
      <c r="BT7" s="55">
        <f t="shared" si="1"/>
        <v>13351.916666666666</v>
      </c>
      <c r="BU7" s="55">
        <f t="shared" si="1"/>
        <v>12220</v>
      </c>
      <c r="BV7" s="55">
        <f t="shared" si="1"/>
        <v>10918.46</v>
      </c>
      <c r="BW7" s="55">
        <f t="shared" si="1"/>
        <v>10776.375</v>
      </c>
      <c r="BX7" s="55">
        <f t="shared" si="1"/>
        <v>10641.855</v>
      </c>
      <c r="BY7" s="55">
        <f t="shared" si="1"/>
        <v>10970.966666666667</v>
      </c>
      <c r="BZ7" s="55">
        <f t="shared" si="1"/>
        <v>11668.766666666668</v>
      </c>
      <c r="CA7" s="55">
        <f t="shared" si="1"/>
        <v>11006.887500000001</v>
      </c>
      <c r="CB7" s="55">
        <f t="shared" si="1"/>
        <v>10599.596666666666</v>
      </c>
      <c r="CC7" s="55">
        <f t="shared" si="1"/>
        <v>10591.14</v>
      </c>
      <c r="CD7" s="55">
        <f t="shared" si="1"/>
        <v>10327.487999999999</v>
      </c>
      <c r="CE7" s="55">
        <f t="shared" ref="CE7:CJ7" si="2">CE16*CE4/1000</f>
        <v>9888.2919999999995</v>
      </c>
      <c r="CF7" s="55">
        <f t="shared" si="2"/>
        <v>10178.175999999999</v>
      </c>
      <c r="CG7" s="55">
        <f t="shared" si="2"/>
        <v>11311.502</v>
      </c>
      <c r="CH7" s="55">
        <f t="shared" si="2"/>
        <v>11819.313</v>
      </c>
      <c r="CI7" s="55">
        <f t="shared" si="2"/>
        <v>11477.960999999999</v>
      </c>
      <c r="CJ7" s="55">
        <f t="shared" si="2"/>
        <v>12020.725</v>
      </c>
      <c r="CK7" s="55">
        <f t="shared" ref="CK7:CL7" si="3">CK16*CK4/1000</f>
        <v>12105.406999999999</v>
      </c>
      <c r="CL7" s="55">
        <f t="shared" si="3"/>
        <v>12732.633000000002</v>
      </c>
      <c r="CM7" s="55">
        <f t="shared" ref="CM7:CN7" si="4">CM16*CM4/1000</f>
        <v>14266</v>
      </c>
      <c r="CN7" s="55">
        <f t="shared" si="4"/>
        <v>14228.375</v>
      </c>
      <c r="CO7" s="55">
        <f t="shared" ref="CO7:CP7" si="5">CO16*CO4/1000</f>
        <v>14605.400000000001</v>
      </c>
      <c r="CP7" s="55">
        <f t="shared" si="5"/>
        <v>14560.322</v>
      </c>
      <c r="CQ7" s="55">
        <f t="shared" ref="CQ7:CR7" si="6">CQ16*CQ4/1000</f>
        <v>14797.16</v>
      </c>
      <c r="CR7" s="55">
        <f t="shared" si="6"/>
        <v>15512.555</v>
      </c>
      <c r="CS7" s="55">
        <f t="shared" ref="CS7:CT7" si="7">CS16*CS4/1000</f>
        <v>15843.184000000001</v>
      </c>
      <c r="CT7" s="55">
        <f t="shared" si="7"/>
        <v>15418.361999999997</v>
      </c>
      <c r="CU7" s="55">
        <f>CU16*CU4/1000</f>
        <v>14890.751999999999</v>
      </c>
      <c r="CV7" s="55">
        <f t="shared" ref="CV7:CW7" si="8">CV16*CV4/1000</f>
        <v>14909.760000000002</v>
      </c>
      <c r="CW7" s="55">
        <f t="shared" si="8"/>
        <v>15118.080000000002</v>
      </c>
      <c r="CX7" s="55">
        <f t="shared" ref="CX7" si="9">CX16*CX4/1000</f>
        <v>15461.857999999998</v>
      </c>
    </row>
    <row r="8" spans="14:102" s="27" customFormat="1" x14ac:dyDescent="0.35">
      <c r="BI8" s="27" t="s">
        <v>229</v>
      </c>
      <c r="BJ8" s="30">
        <v>15773</v>
      </c>
      <c r="BK8" s="30">
        <v>15974</v>
      </c>
      <c r="BL8" s="30">
        <v>15997</v>
      </c>
      <c r="BM8" s="30">
        <v>16512</v>
      </c>
      <c r="BN8" s="30">
        <v>17232</v>
      </c>
      <c r="BO8" s="30">
        <v>17845</v>
      </c>
      <c r="BP8" s="30">
        <v>17949.1690326104</v>
      </c>
      <c r="BQ8" s="30">
        <v>18008.203162882339</v>
      </c>
      <c r="BR8" s="30">
        <v>17709.211012116615</v>
      </c>
      <c r="BS8" s="30">
        <v>16436.762504587903</v>
      </c>
      <c r="BT8" s="30">
        <v>16498.897358725313</v>
      </c>
      <c r="BU8" s="30">
        <v>16968.76284621219</v>
      </c>
      <c r="BV8" s="30">
        <v>16873.811691626808</v>
      </c>
      <c r="BW8" s="30">
        <v>14486.456197440659</v>
      </c>
      <c r="BX8" s="30">
        <v>14337.016338214797</v>
      </c>
      <c r="BY8" s="30">
        <v>15026.1244163548</v>
      </c>
      <c r="BZ8" s="30">
        <v>14967.788142213756</v>
      </c>
      <c r="CA8" s="30">
        <v>14928.983739547253</v>
      </c>
      <c r="CB8" s="191">
        <v>13867.306020348295</v>
      </c>
      <c r="CC8" s="30">
        <v>12969.008837160784</v>
      </c>
      <c r="CD8" s="30">
        <v>12977.363616770701</v>
      </c>
      <c r="CE8" s="30">
        <v>13498.820223077044</v>
      </c>
      <c r="CF8" s="30">
        <v>14413.010778809772</v>
      </c>
      <c r="CG8" s="30">
        <v>15100</v>
      </c>
      <c r="CH8" s="30">
        <v>15100</v>
      </c>
      <c r="CI8" s="30">
        <v>16099.441401013357</v>
      </c>
      <c r="CJ8" s="30">
        <v>16332.331012743272</v>
      </c>
      <c r="CK8" s="30">
        <f>16233.8475760353+377</f>
        <v>16610.847576035299</v>
      </c>
      <c r="CL8" s="30">
        <v>17757.505114826836</v>
      </c>
      <c r="CM8" s="30">
        <v>17263.632977783622</v>
      </c>
      <c r="CN8" s="30">
        <v>17209.7975941609</v>
      </c>
      <c r="CO8" s="30">
        <v>16215.032660924704</v>
      </c>
      <c r="CP8" s="30">
        <v>16527.438994347231</v>
      </c>
      <c r="CQ8" s="30">
        <v>16645.009823557939</v>
      </c>
      <c r="CR8" s="30">
        <v>16492.390036490353</v>
      </c>
      <c r="CS8" s="191">
        <v>16673.361972760151</v>
      </c>
      <c r="CT8" s="191">
        <v>16581.722783659832</v>
      </c>
      <c r="CU8" s="191">
        <v>16882.910218186855</v>
      </c>
      <c r="CV8" s="30">
        <v>17173.909501883449</v>
      </c>
      <c r="CW8" s="30">
        <v>17802.737101107992</v>
      </c>
      <c r="CX8" s="30">
        <v>18000</v>
      </c>
    </row>
    <row r="9" spans="14:102" x14ac:dyDescent="0.35">
      <c r="BI9" s="52" t="s">
        <v>60</v>
      </c>
      <c r="BJ9" s="56">
        <v>688.17626527050618</v>
      </c>
      <c r="BK9" s="56">
        <v>689.12855910267467</v>
      </c>
      <c r="BL9" s="56">
        <v>692.2710749523975</v>
      </c>
      <c r="BM9" s="56">
        <v>714.55772892504763</v>
      </c>
      <c r="BN9" s="56">
        <v>745.71576943050025</v>
      </c>
      <c r="BO9" s="56">
        <v>772.24337891639266</v>
      </c>
      <c r="BP9" s="56">
        <f>BP6</f>
        <v>18000</v>
      </c>
      <c r="BQ9" s="56">
        <f t="shared" ref="BQ9:CB9" si="10">BQ6</f>
        <v>18000</v>
      </c>
      <c r="BR9" s="56">
        <f t="shared" si="10"/>
        <v>18000</v>
      </c>
      <c r="BS9" s="56">
        <f t="shared" si="10"/>
        <v>16500</v>
      </c>
      <c r="BT9" s="56">
        <f t="shared" si="10"/>
        <v>16500</v>
      </c>
      <c r="BU9" s="56">
        <f t="shared" si="10"/>
        <v>16500</v>
      </c>
      <c r="BV9" s="56">
        <f t="shared" si="10"/>
        <v>15500</v>
      </c>
      <c r="BW9" s="56">
        <f t="shared" si="10"/>
        <v>14500</v>
      </c>
      <c r="BX9" s="56">
        <f t="shared" si="10"/>
        <v>14500</v>
      </c>
      <c r="BY9" s="56">
        <f t="shared" si="10"/>
        <v>15500</v>
      </c>
      <c r="BZ9" s="56">
        <f t="shared" si="10"/>
        <v>15500</v>
      </c>
      <c r="CA9" s="56">
        <f t="shared" si="10"/>
        <v>15500</v>
      </c>
      <c r="CB9" s="56">
        <f t="shared" si="10"/>
        <v>13500</v>
      </c>
      <c r="CC9" s="56">
        <f>CC6</f>
        <v>13000</v>
      </c>
      <c r="CD9" s="55">
        <f>CD6</f>
        <v>13000</v>
      </c>
      <c r="CE9" s="55">
        <f>CE6</f>
        <v>13500</v>
      </c>
      <c r="CF9" s="55">
        <f t="shared" ref="CF9:CI9" si="11">CF6</f>
        <v>14500</v>
      </c>
      <c r="CG9" s="55">
        <f t="shared" si="11"/>
        <v>15000</v>
      </c>
      <c r="CH9" s="55">
        <f t="shared" si="11"/>
        <v>15000</v>
      </c>
      <c r="CI9" s="55">
        <f t="shared" si="11"/>
        <v>16500</v>
      </c>
      <c r="CJ9" s="55">
        <f t="shared" ref="CJ9:CK9" si="12">CJ6</f>
        <v>16500</v>
      </c>
      <c r="CK9" s="55">
        <f t="shared" si="12"/>
        <v>16500</v>
      </c>
      <c r="CL9" s="55">
        <f t="shared" ref="CL9:CM9" si="13">CL6</f>
        <v>17500</v>
      </c>
      <c r="CM9" s="55">
        <f t="shared" si="13"/>
        <v>17500</v>
      </c>
      <c r="CN9" s="55">
        <f t="shared" ref="CN9:CO9" si="14">CN6</f>
        <v>17500</v>
      </c>
      <c r="CO9" s="55">
        <f t="shared" si="14"/>
        <v>16500</v>
      </c>
      <c r="CP9" s="55">
        <f t="shared" ref="CP9:CQ9" si="15">CP6</f>
        <v>17000</v>
      </c>
      <c r="CQ9" s="55">
        <f t="shared" si="15"/>
        <v>17500</v>
      </c>
      <c r="CR9" s="55">
        <f t="shared" ref="CR9:CS9" si="16">CR6</f>
        <v>17400</v>
      </c>
      <c r="CS9" s="55">
        <f t="shared" si="16"/>
        <v>17700</v>
      </c>
      <c r="CT9" s="55">
        <f t="shared" ref="CT9" si="17">CT6</f>
        <v>17700</v>
      </c>
      <c r="CU9" s="55">
        <f>CU6</f>
        <v>16800</v>
      </c>
      <c r="CV9" s="55">
        <f>CV6</f>
        <v>16800</v>
      </c>
      <c r="CW9" s="55">
        <f>CW6</f>
        <v>17200</v>
      </c>
      <c r="CX9" s="55">
        <f>CX6</f>
        <v>18000</v>
      </c>
    </row>
    <row r="10" spans="14:102" x14ac:dyDescent="0.35">
      <c r="BI10" s="52" t="s">
        <v>59</v>
      </c>
      <c r="BJ10" s="57">
        <v>0.63039624675077643</v>
      </c>
      <c r="BK10" s="57">
        <v>0.69054087892825855</v>
      </c>
      <c r="BL10" s="57">
        <v>0.83815277864599591</v>
      </c>
      <c r="BM10" s="57">
        <v>0.88368265503875953</v>
      </c>
      <c r="BN10" s="57">
        <v>0.73993906685236777</v>
      </c>
      <c r="BO10" s="57">
        <v>0.70498925936303358</v>
      </c>
      <c r="BP10" s="57">
        <f>BP13/BP6</f>
        <v>0.78769444444444447</v>
      </c>
      <c r="BQ10" s="57">
        <f t="shared" ref="BQ10:CC10" si="18">BQ13/BQ6</f>
        <v>0.56905555555555554</v>
      </c>
      <c r="BR10" s="57">
        <f t="shared" si="18"/>
        <v>0.63336111111111115</v>
      </c>
      <c r="BS10" s="57">
        <f t="shared" si="18"/>
        <v>0.66960606060606065</v>
      </c>
      <c r="BT10" s="57">
        <f t="shared" si="18"/>
        <v>0.60939393939393938</v>
      </c>
      <c r="BU10" s="57">
        <f t="shared" si="18"/>
        <v>0.4812121212121212</v>
      </c>
      <c r="BV10" s="57">
        <f t="shared" si="18"/>
        <v>0.47444838709677423</v>
      </c>
      <c r="BW10" s="57">
        <f>BW13/BW6</f>
        <v>0.60344827586206895</v>
      </c>
      <c r="BX10" s="57">
        <f t="shared" si="18"/>
        <v>0.69866551724137937</v>
      </c>
      <c r="BY10" s="57">
        <f t="shared" si="18"/>
        <v>0.53065806451612907</v>
      </c>
      <c r="BZ10" s="57">
        <f t="shared" si="18"/>
        <v>0.58318064516129031</v>
      </c>
      <c r="CA10" s="57">
        <f t="shared" si="18"/>
        <v>0.46382774193548398</v>
      </c>
      <c r="CB10" s="57">
        <f t="shared" si="18"/>
        <v>0.54669259259259251</v>
      </c>
      <c r="CC10" s="57">
        <f t="shared" si="18"/>
        <v>0.62401076923076915</v>
      </c>
      <c r="CD10" s="57">
        <f t="shared" ref="CD10:CH10" si="19">CD13/CD6</f>
        <v>0.6834707692307691</v>
      </c>
      <c r="CE10" s="57">
        <f t="shared" si="19"/>
        <v>0.6505777777777777</v>
      </c>
      <c r="CF10" s="57">
        <f t="shared" si="19"/>
        <v>0.54471034482758618</v>
      </c>
      <c r="CG10" s="57">
        <f t="shared" si="19"/>
        <v>0.48380000000000001</v>
      </c>
      <c r="CH10" s="57">
        <f t="shared" si="19"/>
        <v>0.49580000000000002</v>
      </c>
      <c r="CI10" s="57">
        <f>CI13/CI6</f>
        <v>0.36456363636363631</v>
      </c>
      <c r="CJ10" s="57">
        <f t="shared" ref="CJ10:CK10" si="20">CJ13/CJ6</f>
        <v>0.38592424242424245</v>
      </c>
      <c r="CK10" s="57">
        <f t="shared" si="20"/>
        <v>0.3951878787878787</v>
      </c>
      <c r="CL10" s="57">
        <f t="shared" ref="CL10:CM10" si="21">CL13/CL6</f>
        <v>0.32620571428571421</v>
      </c>
      <c r="CM10" s="57">
        <f t="shared" si="21"/>
        <v>0.37128285714285719</v>
      </c>
      <c r="CN10" s="57">
        <f t="shared" ref="CN10:CO10" si="22">CN13/CN6</f>
        <v>0.37071428571428572</v>
      </c>
      <c r="CO10" s="57">
        <f t="shared" si="22"/>
        <v>0.47945454545454547</v>
      </c>
      <c r="CP10" s="57">
        <f t="shared" ref="CP10:CQ10" si="23">CP13/CP6</f>
        <v>0.37475882352941187</v>
      </c>
      <c r="CQ10" s="57">
        <f t="shared" si="23"/>
        <v>0.23602285714285723</v>
      </c>
      <c r="CR10" s="57">
        <f t="shared" ref="CR10:CS10" si="24">CR13/CR6</f>
        <v>0.20997844827586207</v>
      </c>
      <c r="CS10" s="57">
        <f t="shared" si="24"/>
        <v>0.20916610169491534</v>
      </c>
      <c r="CT10" s="57">
        <f t="shared" ref="CT10" si="25">CT13/CT6</f>
        <v>0.19308474576271178</v>
      </c>
      <c r="CU10" s="57">
        <f>CU13/CU6</f>
        <v>0.24643571428571423</v>
      </c>
      <c r="CV10" s="57">
        <f t="shared" ref="CV10:CW10" si="26">CV13/CV6</f>
        <v>0.2525</v>
      </c>
      <c r="CW10" s="57">
        <f t="shared" si="26"/>
        <v>0.2153604651162791</v>
      </c>
      <c r="CX10" s="57">
        <f t="shared" ref="CX10" si="27">CX13/CX6</f>
        <v>0.14569999999999991</v>
      </c>
    </row>
    <row r="11" spans="14:102" x14ac:dyDescent="0.35">
      <c r="BI11" s="52" t="s">
        <v>63</v>
      </c>
      <c r="BJ11" s="57"/>
      <c r="BK11" s="57">
        <v>3.8324420677361859E-2</v>
      </c>
      <c r="BL11" s="57">
        <v>9.227467811158796E-2</v>
      </c>
      <c r="BM11" s="57">
        <v>5.7760314341846808E-2</v>
      </c>
      <c r="BN11" s="57">
        <v>-3.6032689450222866E-2</v>
      </c>
      <c r="BO11" s="57">
        <v>1.4771997430957029E-2</v>
      </c>
      <c r="BP11" s="57">
        <v>5.5696202531645422E-2</v>
      </c>
      <c r="BQ11" s="57">
        <v>-0.12230215827338131</v>
      </c>
      <c r="BR11" s="57">
        <v>4.0983606557376984E-2</v>
      </c>
      <c r="BS11" s="57">
        <v>-6.2992125984251968E-2</v>
      </c>
      <c r="BT11" s="57">
        <v>-5.0420168067226934E-2</v>
      </c>
      <c r="BU11" s="57">
        <v>-7.9646017699115057E-2</v>
      </c>
      <c r="BV11" s="57">
        <v>-0.13495575221238942</v>
      </c>
      <c r="BW11" s="57">
        <v>-3.8461538461538436E-2</v>
      </c>
      <c r="BX11" s="57">
        <v>6.9053708439897665E-2</v>
      </c>
      <c r="BY11" s="57">
        <v>2.0000000000000018E-2</v>
      </c>
      <c r="BZ11" s="57">
        <v>9.5693779904306719E-3</v>
      </c>
      <c r="CA11" s="57">
        <v>-4.5098039215686225E-2</v>
      </c>
      <c r="CB11" s="57">
        <v>-0.14691943127962082</v>
      </c>
      <c r="CC11" s="57">
        <v>-0.14691943127962082</v>
      </c>
      <c r="CD11" s="57">
        <v>-0.14691943127962082</v>
      </c>
      <c r="CE11" s="57">
        <v>-0.14691943127962082</v>
      </c>
      <c r="CF11" s="57">
        <v>-0.14691943127962082</v>
      </c>
      <c r="CG11" s="57">
        <v>-0.14691943127962082</v>
      </c>
      <c r="CH11" s="57">
        <v>-0.14691943127962082</v>
      </c>
      <c r="CI11" s="57">
        <v>-0.14691943127962082</v>
      </c>
      <c r="CJ11" s="57">
        <v>-0.14691943127962082</v>
      </c>
      <c r="CK11" s="57">
        <v>-0.14691943127962082</v>
      </c>
      <c r="CL11" s="57">
        <v>-0.14691943127962082</v>
      </c>
      <c r="CM11" s="57">
        <v>-0.14691943127962082</v>
      </c>
      <c r="CN11" s="57">
        <v>-0.14691943127962082</v>
      </c>
      <c r="CO11" s="57">
        <v>-0.14691943127962082</v>
      </c>
      <c r="CP11" s="57">
        <v>-0.14691943127962082</v>
      </c>
      <c r="CQ11" s="57">
        <v>-0.14691943127962082</v>
      </c>
      <c r="CR11" s="57">
        <v>-0.14691943127962082</v>
      </c>
      <c r="CS11" s="57">
        <v>-0.14691943127962082</v>
      </c>
      <c r="CT11" s="57">
        <v>-0.14691943127962082</v>
      </c>
      <c r="CU11" s="57">
        <v>-0.14691943127962082</v>
      </c>
      <c r="CV11" s="57">
        <v>-0.14691943127962082</v>
      </c>
      <c r="CW11" s="57">
        <v>-0.14691943127962082</v>
      </c>
      <c r="CX11" s="57">
        <v>-0.14691943127962082</v>
      </c>
    </row>
    <row r="12" spans="14:102" x14ac:dyDescent="0.35">
      <c r="BI12" s="52" t="s">
        <v>62</v>
      </c>
      <c r="BJ12" s="57"/>
      <c r="BK12" s="57">
        <v>1.3837934846447908E-3</v>
      </c>
      <c r="BL12" s="57">
        <v>4.5601300486148855E-3</v>
      </c>
      <c r="BM12" s="57">
        <v>3.2193536288053881E-2</v>
      </c>
      <c r="BN12" s="57">
        <v>4.3604651162790553E-2</v>
      </c>
      <c r="BO12" s="57">
        <v>3.5573351903435579E-2</v>
      </c>
      <c r="BP12" s="57">
        <v>4.0031347450175669E-3</v>
      </c>
      <c r="BQ12" s="57">
        <v>3.2870912028524213E-3</v>
      </c>
      <c r="BR12" s="57">
        <v>-1.7658818302976442E-2</v>
      </c>
      <c r="BS12" s="57">
        <v>-7.0830977953646235E-2</v>
      </c>
      <c r="BT12" s="57">
        <v>-1.1177817560019565E-2</v>
      </c>
      <c r="BU12" s="57">
        <v>2.8486574943936249E-2</v>
      </c>
      <c r="BV12" s="57">
        <v>-5.9372285189001062E-3</v>
      </c>
      <c r="BW12" s="57">
        <v>-0.16408421081615632</v>
      </c>
      <c r="BX12" s="57">
        <v>-0.14405872607672843</v>
      </c>
      <c r="BY12" s="57">
        <v>3.7253294495135814E-2</v>
      </c>
      <c r="BZ12" s="57">
        <v>4.3996030214296322E-2</v>
      </c>
      <c r="CA12" s="57">
        <v>-6.4647858699887761E-3</v>
      </c>
      <c r="CB12" s="57">
        <v>-6.4658059896257836E-2</v>
      </c>
      <c r="CC12" s="57">
        <v>-6.4658059896257836E-2</v>
      </c>
      <c r="CD12" s="57">
        <v>-6.4658059896257836E-2</v>
      </c>
      <c r="CE12" s="57">
        <v>-6.4658059896257836E-2</v>
      </c>
      <c r="CF12" s="57">
        <v>-6.4658059896257836E-2</v>
      </c>
      <c r="CG12" s="57">
        <v>-6.4658059896257836E-2</v>
      </c>
      <c r="CH12" s="57">
        <v>-6.4658059896257836E-2</v>
      </c>
      <c r="CI12" s="57">
        <v>-6.4658059896257836E-2</v>
      </c>
      <c r="CJ12" s="57">
        <v>-6.4658059896257836E-2</v>
      </c>
      <c r="CK12" s="57">
        <v>-6.4658059896257836E-2</v>
      </c>
      <c r="CL12" s="57">
        <v>-6.4658059896257836E-2</v>
      </c>
      <c r="CM12" s="57">
        <v>-6.4658059896257836E-2</v>
      </c>
      <c r="CN12" s="57">
        <v>-6.4658059896257836E-2</v>
      </c>
      <c r="CO12" s="57">
        <v>-6.4658059896257836E-2</v>
      </c>
      <c r="CP12" s="57">
        <v>-6.4658059896257836E-2</v>
      </c>
      <c r="CQ12" s="57">
        <v>-6.4658059896257836E-2</v>
      </c>
      <c r="CR12" s="57">
        <v>-6.4658059896257836E-2</v>
      </c>
      <c r="CS12" s="57">
        <v>-6.4658059896257836E-2</v>
      </c>
      <c r="CT12" s="57">
        <v>-6.4658059896257836E-2</v>
      </c>
      <c r="CU12" s="57">
        <v>-6.4658059896257836E-2</v>
      </c>
      <c r="CV12" s="57">
        <v>-6.4658059896257836E-2</v>
      </c>
      <c r="CW12" s="57">
        <v>-6.4658059896257836E-2</v>
      </c>
      <c r="CX12" s="57">
        <v>-6.4658059896257836E-2</v>
      </c>
    </row>
    <row r="13" spans="14:102" x14ac:dyDescent="0.35">
      <c r="BI13" s="52" t="s">
        <v>61</v>
      </c>
      <c r="BJ13" s="56">
        <v>433.82373472949382</v>
      </c>
      <c r="BK13" s="56">
        <v>475.87144089732533</v>
      </c>
      <c r="BL13" s="56">
        <v>580.2289250476025</v>
      </c>
      <c r="BM13" s="56">
        <v>631.44227107495237</v>
      </c>
      <c r="BN13" s="56">
        <v>551.78423056949975</v>
      </c>
      <c r="BO13" s="56">
        <v>544.42328775027408</v>
      </c>
      <c r="BP13" s="56">
        <f>BP5-BP6</f>
        <v>14178.5</v>
      </c>
      <c r="BQ13" s="56">
        <f t="shared" ref="BQ13:CE13" si="28">BQ5-BQ6</f>
        <v>10243</v>
      </c>
      <c r="BR13" s="56">
        <f t="shared" si="28"/>
        <v>11400.5</v>
      </c>
      <c r="BS13" s="56">
        <f t="shared" si="28"/>
        <v>11048.5</v>
      </c>
      <c r="BT13" s="56">
        <f t="shared" si="28"/>
        <v>10055</v>
      </c>
      <c r="BU13" s="56">
        <f t="shared" si="28"/>
        <v>7940</v>
      </c>
      <c r="BV13" s="56">
        <f t="shared" si="28"/>
        <v>7353.9500000000007</v>
      </c>
      <c r="BW13" s="56">
        <f t="shared" si="28"/>
        <v>8750</v>
      </c>
      <c r="BX13" s="56">
        <f t="shared" si="28"/>
        <v>10130.650000000001</v>
      </c>
      <c r="BY13" s="56">
        <f t="shared" si="28"/>
        <v>8225.2000000000007</v>
      </c>
      <c r="BZ13" s="56">
        <f t="shared" si="28"/>
        <v>9039.2999999999993</v>
      </c>
      <c r="CA13" s="56">
        <f t="shared" si="28"/>
        <v>7189.3300000000017</v>
      </c>
      <c r="CB13" s="56">
        <f t="shared" si="28"/>
        <v>7380.3499999999985</v>
      </c>
      <c r="CC13" s="56">
        <f t="shared" si="28"/>
        <v>8112.1399999999994</v>
      </c>
      <c r="CD13" s="55">
        <f t="shared" si="28"/>
        <v>8885.119999999999</v>
      </c>
      <c r="CE13" s="55">
        <f t="shared" si="28"/>
        <v>8782.7999999999993</v>
      </c>
      <c r="CF13" s="55">
        <f t="shared" ref="CF13:CG13" si="29">CF5-CF6</f>
        <v>7898.2999999999993</v>
      </c>
      <c r="CG13" s="55">
        <f t="shared" si="29"/>
        <v>7257</v>
      </c>
      <c r="CH13" s="55">
        <f t="shared" ref="CH13:CI13" si="30">CH5-CH6</f>
        <v>7437</v>
      </c>
      <c r="CI13" s="55">
        <f t="shared" si="30"/>
        <v>6015.2999999999993</v>
      </c>
      <c r="CJ13" s="55">
        <f t="shared" ref="CJ13:CK13" si="31">CJ5-CJ6</f>
        <v>6367.75</v>
      </c>
      <c r="CK13" s="55">
        <f t="shared" si="31"/>
        <v>6520.5999999999985</v>
      </c>
      <c r="CL13" s="55">
        <f t="shared" ref="CL13:CM13" si="32">CL5-CL6</f>
        <v>5708.5999999999985</v>
      </c>
      <c r="CM13" s="55">
        <f t="shared" si="32"/>
        <v>6497.4500000000007</v>
      </c>
      <c r="CN13" s="55">
        <f t="shared" ref="CN13:CO13" si="33">CN5-CN6</f>
        <v>6487.5</v>
      </c>
      <c r="CO13" s="55">
        <f t="shared" si="33"/>
        <v>7911</v>
      </c>
      <c r="CP13" s="55">
        <f t="shared" ref="CP13:CV13" si="34">CP5-CP6</f>
        <v>6370.9000000000015</v>
      </c>
      <c r="CQ13" s="55">
        <f t="shared" si="34"/>
        <v>4130.4000000000015</v>
      </c>
      <c r="CR13" s="55">
        <f t="shared" si="34"/>
        <v>3653.625</v>
      </c>
      <c r="CS13" s="55">
        <f t="shared" si="34"/>
        <v>3702.2400000000016</v>
      </c>
      <c r="CT13" s="55">
        <f t="shared" si="34"/>
        <v>3417.5999999999985</v>
      </c>
      <c r="CU13" s="55">
        <f t="shared" si="34"/>
        <v>4140.119999999999</v>
      </c>
      <c r="CV13" s="55">
        <f t="shared" si="34"/>
        <v>4242</v>
      </c>
      <c r="CW13" s="55">
        <f t="shared" ref="CW13:CX13" si="35">CW5-CW6</f>
        <v>3704.2000000000007</v>
      </c>
      <c r="CX13" s="55">
        <f t="shared" si="35"/>
        <v>2622.5999999999985</v>
      </c>
    </row>
    <row r="14" spans="14:102" ht="14.5" customHeight="1" x14ac:dyDescent="0.35">
      <c r="N14" s="423"/>
      <c r="O14" s="423"/>
      <c r="BI14" s="52" t="s">
        <v>66</v>
      </c>
      <c r="BJ14" s="58"/>
      <c r="BK14" s="59">
        <v>1300</v>
      </c>
      <c r="BL14" s="59">
        <v>1300</v>
      </c>
      <c r="BM14" s="60">
        <v>1450</v>
      </c>
      <c r="BN14" s="60">
        <v>1550</v>
      </c>
      <c r="BO14" s="60">
        <v>1550</v>
      </c>
      <c r="BP14" s="60">
        <v>1550</v>
      </c>
      <c r="BQ14" s="60">
        <v>1550</v>
      </c>
      <c r="BR14" s="59">
        <v>1480</v>
      </c>
      <c r="BS14" s="59">
        <v>1409.7446808510638</v>
      </c>
      <c r="BT14" s="61">
        <v>1409.7446808510638</v>
      </c>
      <c r="BU14" s="61">
        <v>1379.9766062348815</v>
      </c>
      <c r="BV14" s="61">
        <v>1330</v>
      </c>
      <c r="BW14" s="61">
        <v>1330</v>
      </c>
      <c r="BX14" s="61">
        <v>1330</v>
      </c>
      <c r="BY14" s="61">
        <v>1380</v>
      </c>
      <c r="BZ14" s="61">
        <v>1380</v>
      </c>
      <c r="CA14" s="61">
        <v>1380</v>
      </c>
      <c r="CB14" s="61">
        <v>1350</v>
      </c>
      <c r="CC14" s="52">
        <v>1300</v>
      </c>
      <c r="CD14" s="55">
        <v>1250</v>
      </c>
      <c r="CE14" s="55">
        <v>1250</v>
      </c>
      <c r="CF14" s="55">
        <v>1250</v>
      </c>
      <c r="CG14" s="55">
        <v>1250</v>
      </c>
      <c r="CH14" s="55">
        <v>1250</v>
      </c>
      <c r="CI14" s="55">
        <v>1250</v>
      </c>
      <c r="CJ14" s="55">
        <v>1250</v>
      </c>
      <c r="CK14" s="55">
        <v>1250</v>
      </c>
      <c r="CL14" s="55">
        <v>1250</v>
      </c>
      <c r="CM14" s="55">
        <v>1300</v>
      </c>
      <c r="CN14" s="55">
        <v>1300</v>
      </c>
      <c r="CO14" s="55">
        <v>1300</v>
      </c>
      <c r="CP14" s="55">
        <v>1300</v>
      </c>
      <c r="CQ14" s="55">
        <v>1310</v>
      </c>
      <c r="CR14" s="55">
        <v>1325</v>
      </c>
      <c r="CS14" s="55">
        <v>1325</v>
      </c>
      <c r="CT14" s="55">
        <v>1325</v>
      </c>
      <c r="CU14" s="55">
        <v>1325</v>
      </c>
      <c r="CV14" s="55">
        <v>1250</v>
      </c>
      <c r="CW14" s="55">
        <v>1250</v>
      </c>
      <c r="CX14" s="55">
        <v>1250</v>
      </c>
    </row>
    <row r="15" spans="14:102" ht="14.5" customHeight="1" x14ac:dyDescent="0.35">
      <c r="N15" s="423"/>
      <c r="O15" s="423"/>
      <c r="BI15" s="62" t="s">
        <v>69</v>
      </c>
      <c r="BJ15" s="62"/>
      <c r="BK15" s="63">
        <v>1165</v>
      </c>
      <c r="BL15" s="63">
        <v>1272.5</v>
      </c>
      <c r="BM15" s="63">
        <v>1346</v>
      </c>
      <c r="BN15" s="63">
        <v>1297.5</v>
      </c>
      <c r="BO15" s="63">
        <v>1316.6666666666667</v>
      </c>
      <c r="BP15" s="63">
        <v>1390</v>
      </c>
      <c r="BQ15" s="63">
        <v>1220</v>
      </c>
      <c r="BR15" s="63">
        <v>1270</v>
      </c>
      <c r="BS15" s="63">
        <v>1190</v>
      </c>
      <c r="BT15" s="63">
        <v>1130</v>
      </c>
      <c r="BU15" s="63">
        <v>1040</v>
      </c>
      <c r="BV15" s="63">
        <v>977.5</v>
      </c>
      <c r="BW15" s="63">
        <v>1000</v>
      </c>
      <c r="BX15" s="63">
        <v>1045</v>
      </c>
      <c r="BY15" s="63">
        <v>1020</v>
      </c>
      <c r="BZ15" s="63">
        <v>1055</v>
      </c>
      <c r="CA15" s="63">
        <v>974</v>
      </c>
      <c r="CB15" s="63">
        <f t="shared" ref="CB15:CI15" si="36">CB5</f>
        <v>20880.349999999999</v>
      </c>
      <c r="CC15" s="63">
        <f t="shared" si="36"/>
        <v>21112.14</v>
      </c>
      <c r="CD15" s="63">
        <f t="shared" si="36"/>
        <v>21885.119999999999</v>
      </c>
      <c r="CE15" s="63">
        <f t="shared" si="36"/>
        <v>22282.799999999999</v>
      </c>
      <c r="CF15" s="63">
        <f t="shared" si="36"/>
        <v>22398.3</v>
      </c>
      <c r="CG15" s="63">
        <f t="shared" si="36"/>
        <v>22257</v>
      </c>
      <c r="CH15" s="63">
        <f t="shared" si="36"/>
        <v>22437</v>
      </c>
      <c r="CI15" s="63">
        <f t="shared" si="36"/>
        <v>22515.3</v>
      </c>
      <c r="CJ15" s="63">
        <f t="shared" ref="CJ15:CK15" si="37">CJ5</f>
        <v>22867.75</v>
      </c>
      <c r="CK15" s="63">
        <f t="shared" si="37"/>
        <v>23020.6</v>
      </c>
      <c r="CL15" s="63">
        <f t="shared" ref="CL15:CM15" si="38">CL5</f>
        <v>23208.6</v>
      </c>
      <c r="CM15" s="63">
        <f t="shared" si="38"/>
        <v>23997.45</v>
      </c>
      <c r="CN15" s="63">
        <f t="shared" ref="CN15:CO15" si="39">CN5</f>
        <v>23987.5</v>
      </c>
      <c r="CO15" s="63">
        <f t="shared" si="39"/>
        <v>24411</v>
      </c>
      <c r="CP15" s="63">
        <f t="shared" ref="CP15:CQ15" si="40">CP5</f>
        <v>23370.9</v>
      </c>
      <c r="CQ15" s="63">
        <f t="shared" si="40"/>
        <v>21630.400000000001</v>
      </c>
      <c r="CR15" s="63">
        <f t="shared" ref="CR15:CS15" si="41">CR5</f>
        <v>21053.625</v>
      </c>
      <c r="CS15" s="63">
        <f t="shared" si="41"/>
        <v>21402.240000000002</v>
      </c>
      <c r="CT15" s="63">
        <f t="shared" ref="CT15" si="42">CT5</f>
        <v>21117.599999999999</v>
      </c>
      <c r="CU15" s="63">
        <f>CU5</f>
        <v>20940.12</v>
      </c>
      <c r="CV15" s="63">
        <f t="shared" ref="CV15:CW15" si="43">CV5</f>
        <v>21042</v>
      </c>
      <c r="CW15" s="63">
        <f t="shared" si="43"/>
        <v>20904.2</v>
      </c>
      <c r="CX15" s="63">
        <f t="shared" ref="CX15" si="44">CX5</f>
        <v>20622.599999999999</v>
      </c>
    </row>
    <row r="16" spans="14:102" s="27" customFormat="1" ht="14.5" customHeight="1" x14ac:dyDescent="0.35">
      <c r="N16" s="423"/>
      <c r="O16" s="423"/>
      <c r="BI16" s="27" t="s">
        <v>228</v>
      </c>
      <c r="BJ16" s="30"/>
      <c r="BK16" s="30"/>
      <c r="BL16" s="30"/>
      <c r="BM16" s="30"/>
      <c r="BN16" s="30"/>
      <c r="BO16" s="30"/>
      <c r="BP16" s="30">
        <v>615</v>
      </c>
      <c r="BQ16" s="30">
        <v>600</v>
      </c>
      <c r="BR16" s="30">
        <v>568.33333333333337</v>
      </c>
      <c r="BS16" s="30">
        <v>568.33333333333337</v>
      </c>
      <c r="BT16" s="30">
        <v>568.16666666666663</v>
      </c>
      <c r="BU16" s="30">
        <v>520</v>
      </c>
      <c r="BV16" s="30">
        <v>467</v>
      </c>
      <c r="BW16" s="30">
        <v>463.5</v>
      </c>
      <c r="BX16" s="30">
        <v>451.5</v>
      </c>
      <c r="BY16" s="30">
        <v>471.66666666666669</v>
      </c>
      <c r="BZ16" s="30">
        <v>501.66666666666669</v>
      </c>
      <c r="CA16" s="30">
        <v>472.5</v>
      </c>
      <c r="CB16" s="30">
        <v>454.33333333333331</v>
      </c>
      <c r="CC16" s="27">
        <v>453</v>
      </c>
      <c r="CD16" s="30">
        <v>433.2</v>
      </c>
      <c r="CE16" s="30">
        <v>412.7</v>
      </c>
      <c r="CF16" s="30">
        <v>419.2</v>
      </c>
      <c r="CG16" s="30">
        <v>457.4</v>
      </c>
      <c r="CH16" s="30">
        <v>474.1</v>
      </c>
      <c r="CI16" s="30">
        <v>474.1</v>
      </c>
      <c r="CJ16" s="30">
        <v>495.7</v>
      </c>
      <c r="CK16" s="30">
        <v>494.3</v>
      </c>
      <c r="CL16" s="30">
        <v>515.70000000000005</v>
      </c>
      <c r="CM16" s="30">
        <v>560</v>
      </c>
      <c r="CN16" s="30">
        <v>563.5</v>
      </c>
      <c r="CO16" s="30">
        <v>567.20000000000005</v>
      </c>
      <c r="CP16" s="30">
        <v>579.4</v>
      </c>
      <c r="CQ16" s="30">
        <v>602</v>
      </c>
      <c r="CR16" s="30">
        <v>635.5</v>
      </c>
      <c r="CS16" s="30">
        <v>630.70000000000005</v>
      </c>
      <c r="CT16" s="30">
        <v>613.29999999999995</v>
      </c>
      <c r="CU16" s="30">
        <v>588.79999999999995</v>
      </c>
      <c r="CV16" s="30">
        <v>595.20000000000005</v>
      </c>
      <c r="CW16" s="30">
        <v>595.20000000000005</v>
      </c>
      <c r="CX16" s="30">
        <v>607.29999999999995</v>
      </c>
    </row>
    <row r="17" spans="8:102" x14ac:dyDescent="0.35">
      <c r="N17" s="423"/>
      <c r="O17" s="423"/>
      <c r="BI17" s="52" t="s">
        <v>291</v>
      </c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>
        <v>8708.4661839765395</v>
      </c>
      <c r="BX17" s="55">
        <v>9206.5026628156465</v>
      </c>
      <c r="BY17" s="55">
        <v>10350.583350731875</v>
      </c>
      <c r="BZ17" s="55">
        <v>10630.800578172872</v>
      </c>
      <c r="CA17" s="55">
        <v>9861.484043253442</v>
      </c>
      <c r="CB17" s="55">
        <v>9199.095034332342</v>
      </c>
      <c r="CC17" s="55">
        <v>8896.036510365795</v>
      </c>
      <c r="CD17" s="55">
        <v>9246.397757923467</v>
      </c>
      <c r="CE17" s="55">
        <v>9607.8930976795309</v>
      </c>
      <c r="CF17" s="55">
        <v>10586.188429821323</v>
      </c>
      <c r="CG17" s="55">
        <v>11153.125423850262</v>
      </c>
      <c r="CH17" s="55">
        <v>11113.720138938117</v>
      </c>
      <c r="CI17" s="15">
        <v>11099.75498909093</v>
      </c>
      <c r="CJ17" s="15">
        <v>11015.602352349617</v>
      </c>
      <c r="CK17" s="15">
        <v>11145.195532618884</v>
      </c>
      <c r="CL17" s="15">
        <v>12500</v>
      </c>
      <c r="CM17" s="15">
        <v>13000</v>
      </c>
      <c r="CN17" s="15">
        <v>13000</v>
      </c>
      <c r="CO17" s="15">
        <v>11500</v>
      </c>
      <c r="CP17" s="15">
        <v>11500</v>
      </c>
      <c r="CQ17" s="15">
        <v>12000</v>
      </c>
      <c r="CR17" s="15">
        <v>11700</v>
      </c>
      <c r="CS17" s="15">
        <v>12000</v>
      </c>
      <c r="CT17" s="15">
        <v>12000</v>
      </c>
      <c r="CU17" s="15">
        <v>12300</v>
      </c>
      <c r="CV17" s="15">
        <v>12300</v>
      </c>
      <c r="CW17" s="15">
        <v>12500</v>
      </c>
      <c r="CX17" s="15">
        <v>13500</v>
      </c>
    </row>
    <row r="18" spans="8:102" ht="14.5" customHeight="1" x14ac:dyDescent="0.35"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X18" s="15"/>
    </row>
    <row r="19" spans="8:102" ht="14.5" customHeight="1" x14ac:dyDescent="0.35">
      <c r="BK19" s="71"/>
    </row>
    <row r="20" spans="8:102" ht="14.5" customHeight="1" x14ac:dyDescent="0.35">
      <c r="BK20" s="71"/>
    </row>
    <row r="22" spans="8:102" x14ac:dyDescent="0.35">
      <c r="BK22" s="424"/>
    </row>
    <row r="23" spans="8:102" ht="14.5" customHeight="1" x14ac:dyDescent="0.35">
      <c r="BK23" s="424"/>
    </row>
    <row r="24" spans="8:102" ht="14.5" customHeight="1" x14ac:dyDescent="0.35">
      <c r="BK24" s="424"/>
    </row>
    <row r="25" spans="8:102" ht="14.5" customHeight="1" x14ac:dyDescent="0.35"/>
    <row r="28" spans="8:102" ht="15" x14ac:dyDescent="0.35">
      <c r="H28" s="8"/>
    </row>
    <row r="30" spans="8:102" ht="6.65" customHeight="1" x14ac:dyDescent="0.35"/>
    <row r="34" spans="1:86" s="121" customFormat="1" ht="14" x14ac:dyDescent="0.3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6"/>
      <c r="BJ34" s="126"/>
      <c r="BK34" s="126"/>
      <c r="BL34" s="126"/>
      <c r="BM34" s="126"/>
      <c r="BN34" s="126"/>
      <c r="BO34" s="126"/>
      <c r="BP34" s="126"/>
      <c r="BQ34" s="126"/>
      <c r="BR34" s="126"/>
      <c r="BS34" s="126"/>
      <c r="BT34" s="126"/>
      <c r="BU34" s="126"/>
      <c r="BV34" s="126"/>
      <c r="BW34" s="126"/>
      <c r="BX34" s="126"/>
      <c r="BY34" s="126"/>
      <c r="BZ34" s="126"/>
      <c r="CA34" s="126"/>
      <c r="CB34" s="126"/>
      <c r="CC34" s="126"/>
      <c r="CD34" s="156"/>
      <c r="CE34" s="156"/>
      <c r="CF34" s="156"/>
      <c r="CG34" s="156"/>
      <c r="CH34" s="156"/>
    </row>
    <row r="35" spans="1:86" s="120" customFormat="1" ht="17.5" x14ac:dyDescent="0.35">
      <c r="A35" s="169" t="s">
        <v>25</v>
      </c>
      <c r="B35" s="122" t="s">
        <v>80</v>
      </c>
      <c r="C35" s="123">
        <v>7</v>
      </c>
      <c r="D35" s="123">
        <v>8</v>
      </c>
      <c r="E35" s="123">
        <v>9</v>
      </c>
      <c r="F35" s="123">
        <v>10</v>
      </c>
      <c r="G35" s="123">
        <v>11</v>
      </c>
      <c r="H35" s="123">
        <v>12</v>
      </c>
      <c r="I35" s="124" t="s">
        <v>65</v>
      </c>
      <c r="J35" s="123">
        <v>2</v>
      </c>
      <c r="K35" s="123">
        <v>3</v>
      </c>
      <c r="L35" s="123">
        <v>4</v>
      </c>
      <c r="M35" s="123">
        <v>5</v>
      </c>
      <c r="N35" s="123">
        <v>6</v>
      </c>
      <c r="O35" s="123">
        <v>7</v>
      </c>
      <c r="P35" s="123">
        <v>8</v>
      </c>
      <c r="Q35" s="123">
        <v>9</v>
      </c>
      <c r="R35" s="123">
        <v>10</v>
      </c>
      <c r="S35" s="123">
        <v>11</v>
      </c>
      <c r="T35" s="123">
        <v>12</v>
      </c>
      <c r="U35" s="123" t="s">
        <v>265</v>
      </c>
      <c r="V35" s="123">
        <v>2</v>
      </c>
      <c r="W35" s="123">
        <v>3</v>
      </c>
      <c r="X35" s="123">
        <v>4</v>
      </c>
      <c r="Y35" s="123">
        <v>5</v>
      </c>
      <c r="Z35" s="123">
        <v>6</v>
      </c>
      <c r="AA35" s="123">
        <v>7</v>
      </c>
      <c r="AB35" s="123">
        <v>8</v>
      </c>
      <c r="AC35" s="123">
        <v>9</v>
      </c>
      <c r="AD35" s="123">
        <v>10</v>
      </c>
      <c r="AE35" s="123">
        <v>11</v>
      </c>
      <c r="AF35" s="123">
        <v>12</v>
      </c>
      <c r="AG35" s="123" t="s">
        <v>413</v>
      </c>
      <c r="AH35" s="123">
        <v>2</v>
      </c>
      <c r="AI35" s="123">
        <v>3</v>
      </c>
      <c r="AJ35" s="123">
        <v>4</v>
      </c>
      <c r="AK35" s="125"/>
      <c r="AL35" s="125"/>
      <c r="AM35" s="125"/>
      <c r="AN35" s="125"/>
      <c r="AO35" s="125"/>
      <c r="AP35" s="125"/>
      <c r="AQ35" s="125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5"/>
      <c r="BF35" s="125"/>
      <c r="BG35" s="125"/>
      <c r="BH35" s="125"/>
      <c r="BI35" s="125"/>
      <c r="BJ35" s="125"/>
      <c r="BK35" s="125"/>
      <c r="BL35" s="125"/>
      <c r="BM35" s="125"/>
      <c r="BN35" s="125"/>
      <c r="BO35" s="125"/>
      <c r="BP35" s="125"/>
      <c r="BQ35" s="125"/>
      <c r="BR35" s="125"/>
      <c r="BS35" s="125"/>
      <c r="BT35" s="125"/>
      <c r="BU35" s="125"/>
      <c r="BV35" s="125"/>
      <c r="BW35" s="125"/>
      <c r="BX35" s="125"/>
      <c r="BY35" s="125"/>
      <c r="BZ35" s="125"/>
      <c r="CA35" s="125"/>
      <c r="CB35" s="125"/>
      <c r="CC35" s="125"/>
      <c r="CD35" s="154"/>
      <c r="CE35" s="154"/>
      <c r="CF35" s="154"/>
      <c r="CG35" s="154"/>
      <c r="CH35" s="154"/>
    </row>
    <row r="36" spans="1:86" s="133" customFormat="1" ht="18" x14ac:dyDescent="0.35">
      <c r="A36" s="7" t="s">
        <v>293</v>
      </c>
      <c r="B36" s="130">
        <v>1390</v>
      </c>
      <c r="C36" s="130">
        <v>1220</v>
      </c>
      <c r="D36" s="130">
        <v>1270</v>
      </c>
      <c r="E36" s="130">
        <v>1190</v>
      </c>
      <c r="F36" s="130">
        <v>1130</v>
      </c>
      <c r="G36" s="130">
        <v>1040</v>
      </c>
      <c r="H36" s="130">
        <v>977.5</v>
      </c>
      <c r="I36" s="130">
        <v>1000</v>
      </c>
      <c r="J36" s="130">
        <v>1045</v>
      </c>
      <c r="K36" s="130">
        <v>1020</v>
      </c>
      <c r="L36" s="130">
        <v>1055</v>
      </c>
      <c r="M36" s="130">
        <v>974</v>
      </c>
      <c r="N36" s="130">
        <v>895</v>
      </c>
      <c r="O36" s="130">
        <v>903</v>
      </c>
      <c r="P36" s="130">
        <v>918</v>
      </c>
      <c r="Q36" s="130">
        <v>930</v>
      </c>
      <c r="R36" s="130">
        <v>922.5</v>
      </c>
      <c r="S36" s="130">
        <v>900</v>
      </c>
      <c r="T36" s="130">
        <v>900</v>
      </c>
      <c r="U36" s="130">
        <v>930</v>
      </c>
      <c r="V36" s="130">
        <v>943</v>
      </c>
      <c r="W36" s="130">
        <v>940</v>
      </c>
      <c r="X36" s="130">
        <v>940</v>
      </c>
      <c r="Y36" s="130">
        <v>942</v>
      </c>
      <c r="Z36" s="130">
        <v>950</v>
      </c>
      <c r="AA36" s="130">
        <v>948</v>
      </c>
      <c r="AB36" s="130">
        <v>930</v>
      </c>
      <c r="AC36" s="130">
        <v>880</v>
      </c>
      <c r="AD36" s="130">
        <v>862.5</v>
      </c>
      <c r="AE36" s="130">
        <v>852</v>
      </c>
      <c r="AF36" s="130">
        <v>840</v>
      </c>
      <c r="AG36" s="130">
        <v>828</v>
      </c>
      <c r="AH36" s="130">
        <v>840</v>
      </c>
      <c r="AI36" s="130">
        <v>823</v>
      </c>
      <c r="AJ36" s="130">
        <v>810</v>
      </c>
      <c r="AK36" s="134"/>
      <c r="AL36" s="134"/>
      <c r="AM36" s="134"/>
      <c r="AN36" s="134"/>
      <c r="AO36" s="134"/>
      <c r="AP36" s="134"/>
      <c r="AQ36" s="134"/>
      <c r="AR36" s="134"/>
      <c r="AS36" s="134"/>
      <c r="AT36" s="134"/>
      <c r="AU36" s="134"/>
      <c r="AV36" s="134"/>
      <c r="AW36" s="134"/>
      <c r="AX36" s="134"/>
      <c r="AY36" s="134"/>
      <c r="AZ36" s="134"/>
      <c r="BA36" s="134"/>
      <c r="BB36" s="134"/>
      <c r="BC36" s="134"/>
      <c r="BD36" s="134"/>
      <c r="BE36" s="134"/>
      <c r="BF36" s="134"/>
      <c r="BG36" s="134"/>
      <c r="BH36" s="134"/>
      <c r="BI36" s="131"/>
      <c r="BJ36" s="131"/>
      <c r="BK36" s="131"/>
      <c r="BL36" s="131"/>
      <c r="BM36" s="131"/>
      <c r="BN36" s="131"/>
      <c r="BO36" s="131"/>
      <c r="BP36" s="131"/>
      <c r="BQ36" s="131"/>
      <c r="BR36" s="131"/>
      <c r="BS36" s="131"/>
      <c r="BT36" s="131"/>
      <c r="BU36" s="131"/>
      <c r="BV36" s="131"/>
      <c r="BW36" s="131"/>
      <c r="BX36" s="131"/>
      <c r="BY36" s="131"/>
      <c r="BZ36" s="131"/>
      <c r="CA36" s="131"/>
      <c r="CB36" s="131"/>
      <c r="CC36" s="131"/>
      <c r="CD36" s="155"/>
      <c r="CE36" s="155"/>
      <c r="CF36" s="155"/>
      <c r="CG36" s="155"/>
      <c r="CH36" s="155"/>
    </row>
    <row r="37" spans="1:86" s="121" customFormat="1" ht="14" x14ac:dyDescent="0.3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38"/>
      <c r="O37" s="138"/>
      <c r="P37" s="126"/>
      <c r="Q37" s="126"/>
      <c r="R37" s="126"/>
      <c r="S37" s="126"/>
      <c r="T37" s="126"/>
      <c r="U37" s="126"/>
      <c r="V37" s="126"/>
      <c r="W37" s="126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6"/>
      <c r="BJ37" s="126"/>
      <c r="BK37" s="126"/>
      <c r="BL37" s="126"/>
      <c r="BM37" s="126"/>
      <c r="BN37" s="126"/>
      <c r="BO37" s="126"/>
      <c r="BP37" s="126"/>
      <c r="BQ37" s="126"/>
      <c r="BR37" s="126"/>
      <c r="BS37" s="126"/>
      <c r="BT37" s="126"/>
      <c r="BU37" s="126"/>
      <c r="BV37" s="126"/>
      <c r="BW37" s="126"/>
      <c r="BX37" s="126"/>
      <c r="BY37" s="126"/>
      <c r="BZ37" s="126"/>
      <c r="CA37" s="126"/>
      <c r="CB37" s="126"/>
      <c r="CC37" s="126"/>
      <c r="CD37" s="156"/>
      <c r="CE37" s="156"/>
      <c r="CF37" s="156"/>
      <c r="CG37" s="156"/>
      <c r="CH37" s="156"/>
    </row>
    <row r="38" spans="1:86" s="121" customFormat="1" ht="14" x14ac:dyDescent="0.3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38"/>
      <c r="O38" s="138"/>
      <c r="P38" s="126"/>
      <c r="Q38" s="126"/>
      <c r="R38" s="126"/>
      <c r="S38" s="126"/>
      <c r="T38" s="126"/>
      <c r="U38" s="126"/>
      <c r="V38" s="126"/>
      <c r="W38" s="126"/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6"/>
      <c r="BJ38" s="126"/>
      <c r="BK38" s="126"/>
      <c r="BL38" s="126"/>
      <c r="BM38" s="126"/>
      <c r="BN38" s="126"/>
      <c r="BO38" s="126"/>
      <c r="BP38" s="126"/>
      <c r="BQ38" s="126"/>
      <c r="BR38" s="126"/>
      <c r="BS38" s="126"/>
      <c r="BT38" s="126"/>
      <c r="BU38" s="126"/>
      <c r="BV38" s="126"/>
      <c r="BW38" s="126"/>
      <c r="BX38" s="126"/>
      <c r="BY38" s="126"/>
      <c r="BZ38" s="126"/>
      <c r="CA38" s="126"/>
      <c r="CB38" s="126"/>
      <c r="CC38" s="126"/>
      <c r="CD38" s="156"/>
      <c r="CE38" s="156"/>
      <c r="CF38" s="156"/>
      <c r="CG38" s="156"/>
      <c r="CH38" s="156"/>
    </row>
    <row r="39" spans="1:86" s="121" customFormat="1" ht="14" x14ac:dyDescent="0.3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38"/>
      <c r="O39" s="138"/>
      <c r="P39" s="126"/>
      <c r="Q39" s="126"/>
      <c r="R39" s="126"/>
      <c r="S39" s="126"/>
      <c r="T39" s="126"/>
      <c r="U39" s="126"/>
      <c r="V39" s="126"/>
      <c r="W39" s="126"/>
      <c r="X39" s="12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6"/>
      <c r="BJ39" s="126"/>
      <c r="BK39" s="126"/>
      <c r="BL39" s="126"/>
      <c r="BM39" s="126"/>
      <c r="BN39" s="126"/>
      <c r="BO39" s="126"/>
      <c r="BP39" s="126"/>
      <c r="BQ39" s="126"/>
      <c r="BR39" s="126"/>
      <c r="BS39" s="126"/>
      <c r="BT39" s="126"/>
      <c r="BU39" s="126"/>
      <c r="BV39" s="126"/>
      <c r="BW39" s="126"/>
      <c r="BX39" s="126"/>
      <c r="BY39" s="126"/>
      <c r="BZ39" s="126"/>
      <c r="CA39" s="126"/>
      <c r="CB39" s="126"/>
      <c r="CC39" s="126"/>
      <c r="CD39" s="156"/>
      <c r="CE39" s="156"/>
      <c r="CF39" s="156"/>
      <c r="CG39" s="156"/>
      <c r="CH39" s="156"/>
    </row>
    <row r="40" spans="1:86" s="121" customFormat="1" ht="14" x14ac:dyDescent="0.3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38"/>
      <c r="O40" s="138"/>
      <c r="P40" s="126"/>
      <c r="Q40" s="126"/>
      <c r="R40" s="126"/>
      <c r="S40" s="126"/>
      <c r="T40" s="126"/>
      <c r="U40" s="126"/>
      <c r="V40" s="126"/>
      <c r="W40" s="126"/>
      <c r="X40" s="12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6"/>
      <c r="BJ40" s="126"/>
      <c r="BK40" s="126"/>
      <c r="BL40" s="126"/>
      <c r="BM40" s="126"/>
      <c r="BN40" s="126"/>
      <c r="BO40" s="126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A40" s="126"/>
      <c r="CB40" s="126"/>
      <c r="CC40" s="126"/>
      <c r="CD40" s="156"/>
      <c r="CE40" s="156"/>
      <c r="CF40" s="156"/>
      <c r="CG40" s="156"/>
      <c r="CH40" s="156"/>
    </row>
    <row r="41" spans="1:86" s="121" customFormat="1" ht="14" x14ac:dyDescent="0.3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38"/>
      <c r="O41" s="138"/>
      <c r="P41" s="126"/>
      <c r="Q41" s="126"/>
      <c r="R41" s="126"/>
      <c r="S41" s="126"/>
      <c r="T41" s="126"/>
      <c r="U41" s="126"/>
      <c r="V41" s="126"/>
      <c r="W41" s="126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6"/>
      <c r="BJ41" s="126"/>
      <c r="BK41" s="126"/>
      <c r="BL41" s="126"/>
      <c r="BM41" s="126"/>
      <c r="BN41" s="126"/>
      <c r="BO41" s="126"/>
      <c r="BP41" s="126"/>
      <c r="BQ41" s="126"/>
      <c r="BR41" s="126"/>
      <c r="BS41" s="126"/>
      <c r="BT41" s="126"/>
      <c r="BU41" s="126"/>
      <c r="BV41" s="126"/>
      <c r="BW41" s="126"/>
      <c r="BX41" s="126"/>
      <c r="BY41" s="126"/>
      <c r="BZ41" s="126"/>
      <c r="CA41" s="126"/>
      <c r="CB41" s="126"/>
      <c r="CC41" s="126"/>
      <c r="CD41" s="156"/>
      <c r="CE41" s="156"/>
      <c r="CF41" s="156"/>
      <c r="CG41" s="156"/>
      <c r="CH41" s="156"/>
    </row>
    <row r="42" spans="1:86" s="121" customFormat="1" ht="14" x14ac:dyDescent="0.3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38"/>
      <c r="O42" s="138"/>
      <c r="P42" s="126"/>
      <c r="Q42" s="126"/>
      <c r="R42" s="126"/>
      <c r="S42" s="126"/>
      <c r="T42" s="126"/>
      <c r="U42" s="126"/>
      <c r="V42" s="126"/>
      <c r="W42" s="126"/>
      <c r="X42" s="12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6"/>
      <c r="BJ42" s="126"/>
      <c r="BK42" s="126"/>
      <c r="BL42" s="126"/>
      <c r="BM42" s="126"/>
      <c r="BN42" s="126"/>
      <c r="BO42" s="126"/>
      <c r="BP42" s="126"/>
      <c r="BQ42" s="126"/>
      <c r="BR42" s="126"/>
      <c r="BS42" s="126"/>
      <c r="BT42" s="126"/>
      <c r="BU42" s="126"/>
      <c r="BV42" s="126"/>
      <c r="BW42" s="126"/>
      <c r="BX42" s="126"/>
      <c r="BY42" s="126"/>
      <c r="BZ42" s="126"/>
      <c r="CA42" s="126"/>
      <c r="CB42" s="126"/>
      <c r="CC42" s="126"/>
      <c r="CD42" s="156"/>
      <c r="CE42" s="156"/>
      <c r="CF42" s="156"/>
      <c r="CG42" s="156"/>
      <c r="CH42" s="156"/>
    </row>
    <row r="43" spans="1:86" s="121" customFormat="1" ht="14" x14ac:dyDescent="0.3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38"/>
      <c r="O43" s="138"/>
      <c r="P43" s="126"/>
      <c r="Q43" s="126"/>
      <c r="R43" s="126"/>
      <c r="S43" s="126"/>
      <c r="T43" s="126"/>
      <c r="U43" s="126"/>
      <c r="V43" s="126"/>
      <c r="W43" s="126"/>
      <c r="X43" s="12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6"/>
      <c r="BJ43" s="126"/>
      <c r="BK43" s="126"/>
      <c r="BL43" s="126"/>
      <c r="BM43" s="126"/>
      <c r="BN43" s="126"/>
      <c r="BO43" s="126"/>
      <c r="BP43" s="126"/>
      <c r="BQ43" s="126"/>
      <c r="BR43" s="126"/>
      <c r="BS43" s="126"/>
      <c r="BT43" s="126"/>
      <c r="BU43" s="126"/>
      <c r="BV43" s="126"/>
      <c r="BW43" s="126"/>
      <c r="BX43" s="126"/>
      <c r="BY43" s="126"/>
      <c r="BZ43" s="126"/>
      <c r="CA43" s="126"/>
      <c r="CB43" s="126"/>
      <c r="CC43" s="126"/>
      <c r="CD43" s="156"/>
      <c r="CE43" s="156"/>
      <c r="CF43" s="156"/>
      <c r="CG43" s="156"/>
      <c r="CH43" s="156"/>
    </row>
    <row r="44" spans="1:86" s="121" customFormat="1" ht="14" x14ac:dyDescent="0.3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38"/>
      <c r="O44" s="138"/>
      <c r="P44" s="126"/>
      <c r="Q44" s="126"/>
      <c r="R44" s="126"/>
      <c r="S44" s="126"/>
      <c r="T44" s="126"/>
      <c r="U44" s="126"/>
      <c r="V44" s="126"/>
      <c r="W44" s="126"/>
      <c r="X44" s="12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6"/>
      <c r="BJ44" s="126"/>
      <c r="BK44" s="126"/>
      <c r="BL44" s="126"/>
      <c r="BM44" s="126"/>
      <c r="BN44" s="126"/>
      <c r="BO44" s="126"/>
      <c r="BP44" s="126"/>
      <c r="BQ44" s="126"/>
      <c r="BR44" s="126"/>
      <c r="BS44" s="126"/>
      <c r="BT44" s="126"/>
      <c r="BU44" s="126"/>
      <c r="BV44" s="126"/>
      <c r="BW44" s="126"/>
      <c r="BX44" s="126"/>
      <c r="BY44" s="126"/>
      <c r="BZ44" s="126"/>
      <c r="CA44" s="126"/>
      <c r="CB44" s="126"/>
      <c r="CC44" s="126"/>
      <c r="CD44" s="156"/>
      <c r="CE44" s="156"/>
      <c r="CF44" s="156"/>
      <c r="CG44" s="156"/>
      <c r="CH44" s="156"/>
    </row>
    <row r="45" spans="1:86" s="52" customFormat="1" hidden="1" x14ac:dyDescent="0.35">
      <c r="A45" s="145" t="s">
        <v>223</v>
      </c>
      <c r="CD45" s="55"/>
      <c r="CE45" s="55"/>
      <c r="CF45" s="55"/>
      <c r="CG45" s="55"/>
      <c r="CH45" s="55"/>
    </row>
    <row r="46" spans="1:86" s="27" customFormat="1" hidden="1" x14ac:dyDescent="0.35">
      <c r="A46" s="146" t="s">
        <v>224</v>
      </c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5"/>
      <c r="CE46" s="55"/>
      <c r="CF46" s="55"/>
      <c r="CG46" s="55"/>
      <c r="CH46" s="55"/>
    </row>
    <row r="47" spans="1:86" s="27" customFormat="1" hidden="1" x14ac:dyDescent="0.35">
      <c r="A47" s="27" t="s">
        <v>225</v>
      </c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5"/>
      <c r="CE47" s="55"/>
      <c r="CF47" s="55"/>
      <c r="CG47" s="55"/>
      <c r="CH47" s="55"/>
    </row>
    <row r="48" spans="1:86" s="27" customFormat="1" hidden="1" x14ac:dyDescent="0.35">
      <c r="A48" s="146" t="s">
        <v>226</v>
      </c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5"/>
      <c r="CE48" s="55"/>
      <c r="CF48" s="55"/>
      <c r="CG48" s="55"/>
      <c r="CH48" s="55"/>
    </row>
    <row r="49" spans="1:86" s="27" customFormat="1" hidden="1" x14ac:dyDescent="0.35">
      <c r="A49" s="27" t="s">
        <v>227</v>
      </c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5"/>
      <c r="CE49" s="55"/>
      <c r="CF49" s="55"/>
      <c r="CG49" s="55"/>
      <c r="CH49" s="55"/>
    </row>
    <row r="50" spans="1:86" x14ac:dyDescent="0.35">
      <c r="A50" s="52"/>
    </row>
  </sheetData>
  <mergeCells count="3">
    <mergeCell ref="N14:N17"/>
    <mergeCell ref="BK22:BK24"/>
    <mergeCell ref="O14:O17"/>
  </mergeCells>
  <phoneticPr fontId="12" type="noConversion"/>
  <printOptions horizontalCentered="1"/>
  <pageMargins left="0" right="0" top="0" bottom="0" header="0" footer="0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64AD-DB41-4781-A2F4-539F5516DB41}">
  <sheetPr codeName="Sheet3">
    <pageSetUpPr fitToPage="1"/>
  </sheetPr>
  <dimension ref="A43:CM92"/>
  <sheetViews>
    <sheetView showGridLines="0" topLeftCell="AJ37" zoomScale="80" zoomScaleNormal="80" workbookViewId="0">
      <selection activeCell="BT63" sqref="BT63"/>
    </sheetView>
  </sheetViews>
  <sheetFormatPr defaultColWidth="8.81640625" defaultRowHeight="14" x14ac:dyDescent="0.3"/>
  <cols>
    <col min="1" max="1" width="3.453125" style="1" hidden="1" customWidth="1"/>
    <col min="2" max="2" width="17.1796875" style="1" customWidth="1"/>
    <col min="3" max="4" width="8.54296875" style="1" bestFit="1" customWidth="1"/>
    <col min="5" max="5" width="9.54296875" style="1" customWidth="1"/>
    <col min="6" max="17" width="8.54296875" style="1" bestFit="1" customWidth="1"/>
    <col min="18" max="18" width="9" style="1" customWidth="1"/>
    <col min="19" max="25" width="8.54296875" style="1" bestFit="1" customWidth="1"/>
    <col min="26" max="26" width="9" style="1" customWidth="1"/>
    <col min="27" max="27" width="8.54296875" style="1" bestFit="1" customWidth="1"/>
    <col min="28" max="36" width="7.81640625" style="1" customWidth="1"/>
    <col min="37" max="37" width="38.54296875" style="1" bestFit="1" customWidth="1"/>
    <col min="38" max="40" width="11.1796875" style="1" hidden="1" customWidth="1"/>
    <col min="41" max="57" width="10.1796875" style="1" hidden="1" customWidth="1"/>
    <col min="58" max="67" width="10.1796875" style="1" customWidth="1"/>
    <col min="68" max="68" width="11.1796875" style="1" bestFit="1" customWidth="1"/>
    <col min="69" max="69" width="11" style="1" bestFit="1" customWidth="1"/>
    <col min="70" max="70" width="11" style="1" customWidth="1"/>
    <col min="71" max="91" width="10.54296875" style="1" bestFit="1" customWidth="1"/>
    <col min="92" max="16384" width="8.81640625" style="1"/>
  </cols>
  <sheetData>
    <row r="43" spans="37:91" x14ac:dyDescent="0.3">
      <c r="AM43" s="1" t="s">
        <v>57</v>
      </c>
    </row>
    <row r="44" spans="37:91" x14ac:dyDescent="0.3">
      <c r="AK44" s="1" t="s">
        <v>26</v>
      </c>
      <c r="AL44" s="14">
        <v>33</v>
      </c>
      <c r="AM44" s="14">
        <v>34</v>
      </c>
      <c r="AN44" s="14">
        <v>35</v>
      </c>
      <c r="AO44" s="14">
        <v>36</v>
      </c>
      <c r="AP44" s="14">
        <v>37</v>
      </c>
      <c r="AQ44" s="14">
        <v>38</v>
      </c>
      <c r="AR44" s="14">
        <v>39</v>
      </c>
      <c r="AS44" s="14">
        <v>40</v>
      </c>
      <c r="AT44" s="14">
        <v>41</v>
      </c>
      <c r="AU44" s="14">
        <v>42</v>
      </c>
      <c r="AV44" s="14">
        <v>43</v>
      </c>
      <c r="AW44" s="14">
        <v>44</v>
      </c>
      <c r="AX44" s="14">
        <v>45</v>
      </c>
      <c r="AY44" s="16">
        <v>46</v>
      </c>
      <c r="AZ44" s="16">
        <v>47</v>
      </c>
      <c r="BA44" s="16">
        <v>48</v>
      </c>
      <c r="BB44" s="16">
        <v>49</v>
      </c>
      <c r="BC44" s="16">
        <v>50</v>
      </c>
      <c r="BD44" s="16">
        <v>51</v>
      </c>
      <c r="BE44" s="16">
        <v>52</v>
      </c>
      <c r="BF44" s="14" t="s">
        <v>71</v>
      </c>
      <c r="BG44" s="16">
        <v>2</v>
      </c>
      <c r="BH44" s="16">
        <v>3</v>
      </c>
      <c r="BI44" s="16">
        <v>4</v>
      </c>
      <c r="BJ44" s="16">
        <v>5</v>
      </c>
      <c r="BK44" s="16">
        <v>6</v>
      </c>
      <c r="BL44" s="16">
        <v>7</v>
      </c>
      <c r="BM44" s="16">
        <v>8</v>
      </c>
      <c r="BN44" s="16">
        <v>9</v>
      </c>
      <c r="BO44" s="16">
        <v>10</v>
      </c>
      <c r="BP44" s="16">
        <v>11</v>
      </c>
      <c r="BQ44" s="16">
        <v>12</v>
      </c>
      <c r="BR44" s="16">
        <v>13</v>
      </c>
      <c r="BS44" s="16">
        <v>14</v>
      </c>
      <c r="BT44" s="16">
        <v>15</v>
      </c>
      <c r="BU44" s="16">
        <v>16</v>
      </c>
      <c r="BV44" s="16">
        <v>17</v>
      </c>
      <c r="BW44" s="16">
        <v>18</v>
      </c>
      <c r="BX44" s="16">
        <v>19</v>
      </c>
      <c r="BY44" s="16">
        <v>20</v>
      </c>
      <c r="BZ44" s="16">
        <v>21</v>
      </c>
      <c r="CA44" s="16">
        <v>22</v>
      </c>
      <c r="CB44" s="16">
        <v>23</v>
      </c>
      <c r="CC44" s="16">
        <v>24</v>
      </c>
      <c r="CD44" s="16">
        <v>25</v>
      </c>
      <c r="CE44" s="16">
        <v>26</v>
      </c>
      <c r="CF44" s="16">
        <v>27</v>
      </c>
      <c r="CG44" s="16">
        <v>28</v>
      </c>
      <c r="CH44" s="16">
        <v>29</v>
      </c>
      <c r="CI44" s="16">
        <v>30</v>
      </c>
      <c r="CJ44" s="16">
        <v>31</v>
      </c>
      <c r="CK44" s="16">
        <v>32</v>
      </c>
      <c r="CL44" s="16">
        <v>33</v>
      </c>
      <c r="CM44" s="16">
        <v>34</v>
      </c>
    </row>
    <row r="45" spans="37:91" x14ac:dyDescent="0.3">
      <c r="AK45" s="1" t="s">
        <v>54</v>
      </c>
      <c r="AL45" s="5">
        <v>23150</v>
      </c>
      <c r="AM45" s="5">
        <v>23150</v>
      </c>
      <c r="AN45" s="5">
        <v>23150</v>
      </c>
      <c r="AO45" s="5">
        <v>23500</v>
      </c>
      <c r="AP45" s="5">
        <v>23500</v>
      </c>
      <c r="AQ45" s="5">
        <v>23500</v>
      </c>
      <c r="AR45" s="5">
        <v>23500</v>
      </c>
      <c r="AS45" s="5">
        <v>23500</v>
      </c>
      <c r="AT45" s="5">
        <v>23500</v>
      </c>
      <c r="AU45" s="5">
        <v>23500</v>
      </c>
      <c r="AV45" s="5">
        <v>23500</v>
      </c>
      <c r="AW45" s="5">
        <v>24600</v>
      </c>
      <c r="AX45" s="5">
        <v>24600</v>
      </c>
      <c r="AY45" s="5">
        <v>24600</v>
      </c>
      <c r="AZ45" s="5">
        <v>24600</v>
      </c>
      <c r="BA45" s="5">
        <v>24600</v>
      </c>
      <c r="BB45" s="5">
        <v>24000</v>
      </c>
      <c r="BC45" s="5">
        <v>24000</v>
      </c>
      <c r="BD45" s="5">
        <v>24000</v>
      </c>
      <c r="BE45" s="5">
        <v>24000</v>
      </c>
      <c r="BF45" s="5">
        <v>24760</v>
      </c>
      <c r="BG45" s="5">
        <v>24200</v>
      </c>
      <c r="BH45" s="5">
        <v>24330</v>
      </c>
      <c r="BI45" s="5">
        <v>24410</v>
      </c>
      <c r="BJ45" s="5">
        <v>24380</v>
      </c>
      <c r="BK45" s="5">
        <v>24220</v>
      </c>
      <c r="BL45" s="5">
        <v>24250</v>
      </c>
      <c r="BM45" s="5">
        <v>24380</v>
      </c>
      <c r="BN45" s="5">
        <v>24550</v>
      </c>
      <c r="BO45" s="5">
        <v>24530</v>
      </c>
      <c r="BP45" s="5">
        <v>24500</v>
      </c>
      <c r="BQ45" s="5">
        <v>24570</v>
      </c>
      <c r="BR45" s="5">
        <v>24620</v>
      </c>
      <c r="BS45" s="5">
        <v>24650</v>
      </c>
      <c r="BT45" s="5">
        <v>24810</v>
      </c>
      <c r="BU45" s="5">
        <v>25020</v>
      </c>
      <c r="BV45" s="5">
        <v>25240</v>
      </c>
      <c r="BW45" s="5">
        <v>25150</v>
      </c>
      <c r="BX45" s="5">
        <v>25180</v>
      </c>
      <c r="BY45" s="5">
        <v>25230</v>
      </c>
      <c r="BZ45" s="5">
        <v>25250</v>
      </c>
      <c r="CA45" s="5">
        <v>25280</v>
      </c>
      <c r="CB45" s="5">
        <v>25260</v>
      </c>
      <c r="CC45" s="5">
        <v>25250</v>
      </c>
      <c r="CD45" s="5">
        <v>25260</v>
      </c>
      <c r="CE45" s="5">
        <v>25260</v>
      </c>
      <c r="CF45" s="5">
        <v>25260</v>
      </c>
      <c r="CG45" s="5">
        <v>25220</v>
      </c>
      <c r="CH45" s="5">
        <v>25190</v>
      </c>
      <c r="CI45" s="5">
        <v>25170</v>
      </c>
      <c r="CJ45" s="5">
        <v>25120</v>
      </c>
      <c r="CK45" s="5">
        <v>24930</v>
      </c>
      <c r="CL45" s="5">
        <v>24970</v>
      </c>
      <c r="CM45" s="5">
        <v>24810</v>
      </c>
    </row>
    <row r="46" spans="37:91" x14ac:dyDescent="0.3">
      <c r="AK46" s="1" t="s">
        <v>72</v>
      </c>
      <c r="AL46" s="5">
        <v>1220</v>
      </c>
      <c r="AM46" s="5">
        <v>1190</v>
      </c>
      <c r="AN46" s="5">
        <v>1160</v>
      </c>
      <c r="AO46" s="5">
        <v>1160</v>
      </c>
      <c r="AP46" s="5">
        <v>1160</v>
      </c>
      <c r="AQ46" s="5">
        <v>1130</v>
      </c>
      <c r="AR46" s="5">
        <v>1130</v>
      </c>
      <c r="AS46" s="5">
        <v>1100</v>
      </c>
      <c r="AT46" s="5">
        <v>1100</v>
      </c>
      <c r="AU46" s="5">
        <v>1070</v>
      </c>
      <c r="AV46" s="5">
        <v>1040</v>
      </c>
      <c r="AW46" s="5">
        <v>995</v>
      </c>
      <c r="AX46" s="5">
        <v>538.5</v>
      </c>
      <c r="AY46" s="5">
        <v>520.66666666666663</v>
      </c>
      <c r="AZ46" s="5">
        <v>520.66666666666663</v>
      </c>
      <c r="BA46" s="5">
        <v>508</v>
      </c>
      <c r="BB46" s="5">
        <v>520</v>
      </c>
      <c r="BC46" s="5">
        <v>512.83333333333337</v>
      </c>
      <c r="BD46" s="5">
        <v>464</v>
      </c>
      <c r="BE46" s="5">
        <v>467</v>
      </c>
      <c r="BF46" s="5">
        <f>BF55*BF45/1000</f>
        <v>12273.531999999999</v>
      </c>
      <c r="BG46" s="5">
        <f t="shared" ref="BG46:CL46" si="0">BG55*BG45/1000</f>
        <v>11995.94</v>
      </c>
      <c r="BH46" s="5">
        <f t="shared" si="0"/>
        <v>12060.380999999999</v>
      </c>
      <c r="BI46" s="5">
        <f t="shared" si="0"/>
        <v>12100.037</v>
      </c>
      <c r="BJ46" s="5">
        <f t="shared" si="0"/>
        <v>12085.165999999999</v>
      </c>
      <c r="BK46" s="5">
        <f t="shared" si="0"/>
        <v>11970.735000000001</v>
      </c>
      <c r="BL46" s="5">
        <f t="shared" si="0"/>
        <v>11985.5625</v>
      </c>
      <c r="BM46" s="5">
        <f t="shared" si="0"/>
        <v>12049.815000000001</v>
      </c>
      <c r="BN46" s="5">
        <f t="shared" si="0"/>
        <v>12133.8375</v>
      </c>
      <c r="BO46" s="5">
        <f t="shared" si="0"/>
        <v>12618.722599999999</v>
      </c>
      <c r="BP46" s="5">
        <f t="shared" si="0"/>
        <v>12603.289999999997</v>
      </c>
      <c r="BQ46" s="5">
        <f t="shared" si="0"/>
        <v>12639.299399999998</v>
      </c>
      <c r="BR46" s="5">
        <f t="shared" si="0"/>
        <v>12665.020399999998</v>
      </c>
      <c r="BS46" s="5">
        <f t="shared" si="0"/>
        <v>13582.15</v>
      </c>
      <c r="BT46" s="5">
        <f t="shared" si="0"/>
        <v>13670.31</v>
      </c>
      <c r="BU46" s="5">
        <f t="shared" si="0"/>
        <v>13786.02</v>
      </c>
      <c r="BV46" s="5">
        <f t="shared" si="0"/>
        <v>13907.24</v>
      </c>
      <c r="BW46" s="5">
        <f t="shared" si="0"/>
        <v>14332.482</v>
      </c>
      <c r="BX46" s="5">
        <f t="shared" si="0"/>
        <v>14349.5784</v>
      </c>
      <c r="BY46" s="5">
        <f t="shared" si="0"/>
        <v>14378.072400000001</v>
      </c>
      <c r="BZ46" s="5">
        <f t="shared" si="0"/>
        <v>14389.47</v>
      </c>
      <c r="CA46" s="5">
        <f t="shared" si="0"/>
        <v>14406.5664</v>
      </c>
      <c r="CB46" s="5">
        <f t="shared" si="0"/>
        <v>14326.714199999999</v>
      </c>
      <c r="CC46" s="5">
        <f t="shared" si="0"/>
        <v>14321.042499999998</v>
      </c>
      <c r="CD46" s="5">
        <f t="shared" si="0"/>
        <v>14326.714199999999</v>
      </c>
      <c r="CE46" s="5">
        <f t="shared" si="0"/>
        <v>14326.714199999999</v>
      </c>
      <c r="CF46" s="5">
        <f t="shared" si="0"/>
        <v>14636.4018</v>
      </c>
      <c r="CG46" s="5">
        <f t="shared" si="0"/>
        <v>14613.2246</v>
      </c>
      <c r="CH46" s="5">
        <f t="shared" si="0"/>
        <v>14595.841699999999</v>
      </c>
      <c r="CI46" s="5">
        <f t="shared" si="0"/>
        <v>14584.2531</v>
      </c>
      <c r="CJ46" s="5">
        <f t="shared" si="0"/>
        <v>14555.2816</v>
      </c>
      <c r="CK46" s="5">
        <f t="shared" si="0"/>
        <v>14445.189899999999</v>
      </c>
      <c r="CL46" s="5">
        <f t="shared" si="0"/>
        <v>14468.367099999999</v>
      </c>
      <c r="CM46" s="5">
        <f>CM55*CM45/1000</f>
        <v>14375.658299999999</v>
      </c>
    </row>
    <row r="47" spans="37:91" x14ac:dyDescent="0.3">
      <c r="AK47" s="1" t="s">
        <v>164</v>
      </c>
      <c r="AL47" s="5">
        <v>774.65802735781131</v>
      </c>
      <c r="AM47" s="5">
        <v>773.14614830813537</v>
      </c>
      <c r="AN47" s="5">
        <v>776.38588912886962</v>
      </c>
      <c r="AO47" s="5">
        <v>702.12765957446811</v>
      </c>
      <c r="AP47" s="5">
        <v>702.12765957446811</v>
      </c>
      <c r="AQ47" s="5">
        <v>702.12765957446811</v>
      </c>
      <c r="AR47" s="5">
        <v>702.12765957446811</v>
      </c>
      <c r="AS47" s="5">
        <v>702.12765957446811</v>
      </c>
      <c r="AT47" s="5">
        <v>702.12765957446811</v>
      </c>
      <c r="AU47" s="5">
        <v>702.12765957446811</v>
      </c>
      <c r="AV47" s="5">
        <v>702.12765957446811</v>
      </c>
      <c r="AW47" s="5">
        <v>670.73170731707319</v>
      </c>
      <c r="AX47" s="5">
        <v>670.73170731707319</v>
      </c>
      <c r="AY47" s="5">
        <v>695.81402232150981</v>
      </c>
      <c r="AZ47" s="5">
        <v>706.10845918090592</v>
      </c>
      <c r="BA47" s="5">
        <v>719.78422258871421</v>
      </c>
      <c r="BB47" s="5">
        <v>714.51262575894805</v>
      </c>
      <c r="BC47" s="5">
        <v>723.60816965529659</v>
      </c>
      <c r="BD47" s="5">
        <v>716.11606842515414</v>
      </c>
      <c r="BE47" s="5">
        <v>658.89104241060829</v>
      </c>
      <c r="BF47" s="5">
        <v>16500</v>
      </c>
      <c r="BG47" s="5">
        <v>16500</v>
      </c>
      <c r="BH47" s="5">
        <v>16500</v>
      </c>
      <c r="BI47" s="5">
        <v>16500</v>
      </c>
      <c r="BJ47" s="5">
        <v>16500</v>
      </c>
      <c r="BK47" s="5">
        <v>16500</v>
      </c>
      <c r="BL47" s="5">
        <v>16500</v>
      </c>
      <c r="BM47" s="5">
        <v>16500</v>
      </c>
      <c r="BN47" s="5">
        <v>16500</v>
      </c>
      <c r="BO47" s="5">
        <v>16500</v>
      </c>
      <c r="BP47" s="5">
        <v>16500</v>
      </c>
      <c r="BQ47" s="5">
        <v>16500</v>
      </c>
      <c r="BR47" s="5">
        <v>16500</v>
      </c>
      <c r="BS47" s="5">
        <v>17500</v>
      </c>
      <c r="BT47" s="5">
        <v>17500</v>
      </c>
      <c r="BU47" s="5">
        <v>17500</v>
      </c>
      <c r="BV47" s="5">
        <v>17500</v>
      </c>
      <c r="BW47" s="5">
        <v>17500</v>
      </c>
      <c r="BX47" s="5">
        <v>17500</v>
      </c>
      <c r="BY47" s="5">
        <v>17500</v>
      </c>
      <c r="BZ47" s="5">
        <v>17500</v>
      </c>
      <c r="CA47" s="5">
        <v>17500</v>
      </c>
      <c r="CB47" s="5">
        <v>17000</v>
      </c>
      <c r="CC47" s="5">
        <v>17000</v>
      </c>
      <c r="CD47" s="5">
        <v>17000</v>
      </c>
      <c r="CE47" s="5">
        <v>17000</v>
      </c>
      <c r="CF47" s="5">
        <v>16000</v>
      </c>
      <c r="CG47" s="5">
        <v>16000</v>
      </c>
      <c r="CH47" s="5">
        <v>16500</v>
      </c>
      <c r="CI47" s="5">
        <v>16500</v>
      </c>
      <c r="CJ47" s="5">
        <v>16500</v>
      </c>
      <c r="CK47" s="5">
        <v>16500</v>
      </c>
      <c r="CL47" s="5">
        <v>17000</v>
      </c>
      <c r="CM47" s="5">
        <v>17000</v>
      </c>
    </row>
    <row r="48" spans="37:91" x14ac:dyDescent="0.3">
      <c r="AK48" s="2" t="s">
        <v>229</v>
      </c>
      <c r="AL48" s="107">
        <v>17933.333333333332</v>
      </c>
      <c r="AM48" s="107">
        <v>17898.333333333332</v>
      </c>
      <c r="AN48" s="107">
        <v>17973.333333333332</v>
      </c>
      <c r="AO48" s="107">
        <v>16500</v>
      </c>
      <c r="AP48" s="107">
        <v>16500</v>
      </c>
      <c r="AQ48" s="107">
        <v>16500</v>
      </c>
      <c r="AR48" s="107">
        <v>16500</v>
      </c>
      <c r="AS48" s="107">
        <v>16500</v>
      </c>
      <c r="AT48" s="107">
        <v>16500</v>
      </c>
      <c r="AU48" s="107">
        <v>16500</v>
      </c>
      <c r="AV48" s="107">
        <v>16500</v>
      </c>
      <c r="AW48" s="107">
        <v>16500</v>
      </c>
      <c r="AX48" s="107">
        <v>16500</v>
      </c>
      <c r="AY48" s="107">
        <v>17117.024949109142</v>
      </c>
      <c r="AZ48" s="107">
        <v>17370.268095850286</v>
      </c>
      <c r="BA48" s="107">
        <v>17706.691875682369</v>
      </c>
      <c r="BB48" s="107">
        <v>17148.303018214752</v>
      </c>
      <c r="BC48" s="107">
        <v>17366.596071727119</v>
      </c>
      <c r="BD48" s="107">
        <v>17186.7856422037</v>
      </c>
      <c r="BE48" s="107">
        <v>15813.385017854598</v>
      </c>
      <c r="BF48" s="107">
        <v>16071.933183905832</v>
      </c>
      <c r="BG48" s="107">
        <v>16132.359536685031</v>
      </c>
      <c r="BH48" s="107">
        <v>15988.717212603198</v>
      </c>
      <c r="BI48" s="107">
        <v>16054.686989318268</v>
      </c>
      <c r="BJ48" s="107">
        <v>16330.180787131885</v>
      </c>
      <c r="BK48" s="107">
        <v>16448.819999378127</v>
      </c>
      <c r="BL48" s="107"/>
      <c r="BM48" s="107">
        <v>16368.32205873497</v>
      </c>
      <c r="BN48" s="107">
        <v>16350.378572176995</v>
      </c>
      <c r="BO48" s="107">
        <v>16240.766205549902</v>
      </c>
      <c r="BP48" s="107">
        <v>16182.892863171472</v>
      </c>
      <c r="BQ48" s="107">
        <v>16213.850162967401</v>
      </c>
      <c r="BR48" s="107">
        <v>16205.294425238939</v>
      </c>
      <c r="BS48" s="107">
        <v>17370.845182744248</v>
      </c>
      <c r="BT48" s="5">
        <v>17486.483261518064</v>
      </c>
      <c r="BU48" s="5">
        <v>17457.580158214547</v>
      </c>
      <c r="BV48" s="107">
        <v>17456.869945402268</v>
      </c>
      <c r="BW48" s="107">
        <v>17193.950592137808</v>
      </c>
      <c r="BX48" s="107">
        <v>17260.100624753151</v>
      </c>
      <c r="BY48" s="107">
        <v>17277.914020674511</v>
      </c>
      <c r="BZ48" s="107">
        <v>17254.468699160199</v>
      </c>
      <c r="CA48" s="107">
        <v>17259.324009601609</v>
      </c>
      <c r="CB48" s="107">
        <v>17143.286021064447</v>
      </c>
      <c r="CC48" s="107">
        <v>17175.785148344639</v>
      </c>
      <c r="CD48" s="107">
        <v>17311.470544963919</v>
      </c>
      <c r="CE48" s="107">
        <v>17213.644107770815</v>
      </c>
      <c r="CF48" s="107">
        <v>16000</v>
      </c>
      <c r="CG48" s="107">
        <v>15933.143123199861</v>
      </c>
      <c r="CH48" s="107">
        <v>16357.132304835068</v>
      </c>
      <c r="CI48" s="107">
        <v>16422.839689223652</v>
      </c>
      <c r="CJ48" s="107">
        <v>16500</v>
      </c>
      <c r="CK48" s="107">
        <v>16471.301644709802</v>
      </c>
      <c r="CL48" s="107">
        <v>16618.705627382107</v>
      </c>
      <c r="CM48" s="107">
        <v>17000</v>
      </c>
    </row>
    <row r="49" spans="26:91" x14ac:dyDescent="0.3">
      <c r="AK49" s="1" t="s">
        <v>60</v>
      </c>
      <c r="AL49" s="108">
        <v>774.65802735781131</v>
      </c>
      <c r="AM49" s="108">
        <v>773.14614830813537</v>
      </c>
      <c r="AN49" s="108">
        <v>776.38588912886962</v>
      </c>
      <c r="AO49" s="108">
        <v>702.12765957446811</v>
      </c>
      <c r="AP49" s="108">
        <v>702.12765957446811</v>
      </c>
      <c r="AQ49" s="108">
        <v>702.12765957446811</v>
      </c>
      <c r="AR49" s="108">
        <v>702.12765957446811</v>
      </c>
      <c r="AS49" s="108">
        <v>702.12765957446811</v>
      </c>
      <c r="AT49" s="108">
        <v>702.12765957446811</v>
      </c>
      <c r="AU49" s="108">
        <v>702.12765957446811</v>
      </c>
      <c r="AV49" s="108">
        <v>702.12765957446811</v>
      </c>
      <c r="AW49" s="108">
        <v>670.73170731707319</v>
      </c>
      <c r="AX49" s="108">
        <v>670.73170731707319</v>
      </c>
      <c r="AY49" s="108">
        <v>695.81402232150981</v>
      </c>
      <c r="AZ49" s="108">
        <v>706.10845918090592</v>
      </c>
      <c r="BA49" s="108">
        <v>719.78422258871421</v>
      </c>
      <c r="BB49" s="108">
        <v>714.51262575894805</v>
      </c>
      <c r="BC49" s="108">
        <v>723.60816965529659</v>
      </c>
      <c r="BD49" s="108">
        <v>716.11606842515414</v>
      </c>
      <c r="BE49" s="108">
        <v>658.89104241060829</v>
      </c>
      <c r="BF49" s="108">
        <f>BF47</f>
        <v>16500</v>
      </c>
      <c r="BG49" s="108">
        <f t="shared" ref="BG49:CD49" si="1">BG47</f>
        <v>16500</v>
      </c>
      <c r="BH49" s="108">
        <f t="shared" si="1"/>
        <v>16500</v>
      </c>
      <c r="BI49" s="108">
        <f t="shared" si="1"/>
        <v>16500</v>
      </c>
      <c r="BJ49" s="108">
        <f t="shared" si="1"/>
        <v>16500</v>
      </c>
      <c r="BK49" s="108">
        <f t="shared" si="1"/>
        <v>16500</v>
      </c>
      <c r="BL49" s="108">
        <f t="shared" si="1"/>
        <v>16500</v>
      </c>
      <c r="BM49" s="108">
        <f t="shared" si="1"/>
        <v>16500</v>
      </c>
      <c r="BN49" s="108">
        <f t="shared" si="1"/>
        <v>16500</v>
      </c>
      <c r="BO49" s="108">
        <f t="shared" si="1"/>
        <v>16500</v>
      </c>
      <c r="BP49" s="108">
        <f t="shared" si="1"/>
        <v>16500</v>
      </c>
      <c r="BQ49" s="108">
        <f t="shared" si="1"/>
        <v>16500</v>
      </c>
      <c r="BR49" s="108">
        <f t="shared" si="1"/>
        <v>16500</v>
      </c>
      <c r="BS49" s="108">
        <f t="shared" si="1"/>
        <v>17500</v>
      </c>
      <c r="BT49" s="108">
        <f t="shared" si="1"/>
        <v>17500</v>
      </c>
      <c r="BU49" s="108">
        <f t="shared" si="1"/>
        <v>17500</v>
      </c>
      <c r="BV49" s="108">
        <f t="shared" si="1"/>
        <v>17500</v>
      </c>
      <c r="BW49" s="108">
        <f t="shared" si="1"/>
        <v>17500</v>
      </c>
      <c r="BX49" s="108">
        <f t="shared" si="1"/>
        <v>17500</v>
      </c>
      <c r="BY49" s="108">
        <f t="shared" si="1"/>
        <v>17500</v>
      </c>
      <c r="BZ49" s="108">
        <f t="shared" si="1"/>
        <v>17500</v>
      </c>
      <c r="CA49" s="108">
        <f t="shared" si="1"/>
        <v>17500</v>
      </c>
      <c r="CB49" s="108">
        <f t="shared" si="1"/>
        <v>17000</v>
      </c>
      <c r="CC49" s="108">
        <f t="shared" si="1"/>
        <v>17000</v>
      </c>
      <c r="CD49" s="108">
        <f t="shared" si="1"/>
        <v>17000</v>
      </c>
      <c r="CE49" s="108">
        <f t="shared" ref="CE49:CM49" si="2">CE47</f>
        <v>17000</v>
      </c>
      <c r="CF49" s="108">
        <f t="shared" si="2"/>
        <v>16000</v>
      </c>
      <c r="CG49" s="108">
        <f t="shared" si="2"/>
        <v>16000</v>
      </c>
      <c r="CH49" s="108">
        <f t="shared" si="2"/>
        <v>16500</v>
      </c>
      <c r="CI49" s="108">
        <f t="shared" si="2"/>
        <v>16500</v>
      </c>
      <c r="CJ49" s="108">
        <f t="shared" si="2"/>
        <v>16500</v>
      </c>
      <c r="CK49" s="108">
        <f t="shared" si="2"/>
        <v>16500</v>
      </c>
      <c r="CL49" s="108">
        <f t="shared" si="2"/>
        <v>17000</v>
      </c>
      <c r="CM49" s="108">
        <f t="shared" si="2"/>
        <v>17000</v>
      </c>
    </row>
    <row r="50" spans="26:91" x14ac:dyDescent="0.3">
      <c r="AK50" s="1" t="s">
        <v>161</v>
      </c>
      <c r="AL50" s="17">
        <v>0.57488847583643143</v>
      </c>
      <c r="AM50" s="17">
        <v>0.53916565788248438</v>
      </c>
      <c r="AN50" s="17">
        <v>0.49410237388724054</v>
      </c>
      <c r="AO50" s="17">
        <v>0.6521212121212121</v>
      </c>
      <c r="AP50" s="17">
        <v>0.6521212121212121</v>
      </c>
      <c r="AQ50" s="17">
        <v>0.60939393939393938</v>
      </c>
      <c r="AR50" s="17">
        <v>0.60939393939393938</v>
      </c>
      <c r="AS50" s="17">
        <v>0.56666666666666665</v>
      </c>
      <c r="AT50" s="17">
        <v>0.56666666666666665</v>
      </c>
      <c r="AU50" s="17">
        <v>0.52393939393939393</v>
      </c>
      <c r="AV50" s="17">
        <v>0.4812121212121212</v>
      </c>
      <c r="AW50" s="17">
        <v>0.48345454545454536</v>
      </c>
      <c r="AX50" s="17">
        <v>0.19714545454545451</v>
      </c>
      <c r="AY50" s="17">
        <v>0.25171576029825116</v>
      </c>
      <c r="AZ50" s="17">
        <v>0.26262508273779062</v>
      </c>
      <c r="BA50" s="17">
        <v>0.29423293251278726</v>
      </c>
      <c r="BB50" s="17">
        <v>0.27223119472848878</v>
      </c>
      <c r="BC50" s="17">
        <v>0.29128310757238896</v>
      </c>
      <c r="BD50" s="17">
        <v>0.35206034264751929</v>
      </c>
      <c r="BE50" s="17">
        <v>0.29123334521070243</v>
      </c>
      <c r="BF50" s="17">
        <f>BF53/BF47</f>
        <v>0.35054545454545455</v>
      </c>
      <c r="BG50" s="17">
        <f t="shared" ref="BG50:CM50" si="3">BG53/BG47</f>
        <v>0.37866666666666665</v>
      </c>
      <c r="BH50" s="17">
        <f t="shared" si="3"/>
        <v>0.38607272727272729</v>
      </c>
      <c r="BI50" s="17">
        <f t="shared" si="3"/>
        <v>0.39063030303030311</v>
      </c>
      <c r="BJ50" s="17">
        <f t="shared" si="3"/>
        <v>0.40369696969696972</v>
      </c>
      <c r="BK50" s="17">
        <f t="shared" si="3"/>
        <v>0.37980606060606054</v>
      </c>
      <c r="BL50" s="17">
        <f t="shared" si="3"/>
        <v>0.38151515151515153</v>
      </c>
      <c r="BM50" s="17">
        <f t="shared" si="3"/>
        <v>0.38892121212121217</v>
      </c>
      <c r="BN50" s="17">
        <f t="shared" si="3"/>
        <v>0.39860606060606063</v>
      </c>
      <c r="BO50" s="17">
        <f t="shared" si="3"/>
        <v>0.39746666666666669</v>
      </c>
      <c r="BP50" s="17">
        <f t="shared" si="3"/>
        <v>0.39575757575757575</v>
      </c>
      <c r="BQ50" s="17">
        <f t="shared" si="3"/>
        <v>0.39974545454545451</v>
      </c>
      <c r="BR50" s="17">
        <f t="shared" si="3"/>
        <v>0.40259393939393934</v>
      </c>
      <c r="BS50" s="17">
        <f t="shared" si="3"/>
        <v>0.32405714285714288</v>
      </c>
      <c r="BT50" s="17">
        <f t="shared" si="3"/>
        <v>0.33265142857142865</v>
      </c>
      <c r="BU50" s="17">
        <f t="shared" si="3"/>
        <v>0.34393142857142855</v>
      </c>
      <c r="BV50" s="17">
        <f t="shared" si="3"/>
        <v>0.35574857142857136</v>
      </c>
      <c r="BW50" s="17">
        <f t="shared" si="3"/>
        <v>0.35091428571428573</v>
      </c>
      <c r="BX50" s="17">
        <f t="shared" si="3"/>
        <v>0.35252571428571433</v>
      </c>
      <c r="BY50" s="17">
        <f t="shared" si="3"/>
        <v>0.36962857142857142</v>
      </c>
      <c r="BZ50" s="17">
        <f t="shared" si="3"/>
        <v>0.37071428571428572</v>
      </c>
      <c r="CA50" s="17">
        <f t="shared" si="3"/>
        <v>0.37234285714285714</v>
      </c>
      <c r="CB50" s="17">
        <f t="shared" si="3"/>
        <v>0.41158823529411764</v>
      </c>
      <c r="CC50" s="17">
        <f t="shared" si="3"/>
        <v>0.41102941176470587</v>
      </c>
      <c r="CD50" s="17">
        <f t="shared" si="3"/>
        <v>0.41158823529411764</v>
      </c>
      <c r="CE50" s="17">
        <f t="shared" si="3"/>
        <v>0.41158823529411764</v>
      </c>
      <c r="CF50" s="17">
        <f t="shared" si="3"/>
        <v>0.49981249999999999</v>
      </c>
      <c r="CG50" s="17">
        <f t="shared" si="3"/>
        <v>0.48167499999999996</v>
      </c>
      <c r="CH50" s="17">
        <f t="shared" si="3"/>
        <v>0.4350666666666666</v>
      </c>
      <c r="CI50" s="17">
        <f t="shared" si="3"/>
        <v>0.43392727272727266</v>
      </c>
      <c r="CJ50" s="17">
        <f t="shared" si="3"/>
        <v>0.43107878787878784</v>
      </c>
      <c r="CK50" s="17">
        <f t="shared" si="3"/>
        <v>0.42025454545454549</v>
      </c>
      <c r="CL50" s="17">
        <f t="shared" si="3"/>
        <v>0.38069411764705879</v>
      </c>
      <c r="CM50" s="17">
        <f t="shared" si="3"/>
        <v>0.37184705882352947</v>
      </c>
    </row>
    <row r="51" spans="26:91" hidden="1" x14ac:dyDescent="0.3">
      <c r="AK51" s="1" t="s">
        <v>67</v>
      </c>
      <c r="AL51" s="17"/>
      <c r="AM51" s="17">
        <v>-2.4590163934426257E-2</v>
      </c>
      <c r="AN51" s="17">
        <v>-2.5210084033613467E-2</v>
      </c>
      <c r="AO51" s="17">
        <v>0</v>
      </c>
      <c r="AP51" s="17">
        <v>0</v>
      </c>
      <c r="AQ51" s="17">
        <v>-2.5862068965517238E-2</v>
      </c>
      <c r="AR51" s="17">
        <v>0</v>
      </c>
      <c r="AS51" s="17">
        <v>-2.6548672566371723E-2</v>
      </c>
      <c r="AT51" s="17">
        <v>0</v>
      </c>
      <c r="AU51" s="17">
        <v>-2.7272727272727226E-2</v>
      </c>
      <c r="AV51" s="17">
        <v>-2.8037383177570097E-2</v>
      </c>
      <c r="AW51" s="17">
        <v>-4.3269230769230727E-2</v>
      </c>
      <c r="AX51" s="17">
        <v>-0.45879396984924625</v>
      </c>
      <c r="AY51" s="17">
        <v>-3.3116682141751896E-2</v>
      </c>
      <c r="AZ51" s="17">
        <v>0</v>
      </c>
      <c r="BA51" s="17">
        <v>-2.432778489116505E-2</v>
      </c>
      <c r="BB51" s="17">
        <v>2.3622047244094446E-2</v>
      </c>
      <c r="BC51" s="17">
        <v>-1.3782051282051233E-2</v>
      </c>
      <c r="BD51" s="17">
        <v>-9.5222619434514155E-2</v>
      </c>
      <c r="BE51" s="17">
        <v>6.4655172413792261E-3</v>
      </c>
      <c r="BF51" s="17">
        <v>-2.1413276231263434E-2</v>
      </c>
      <c r="BG51" s="17">
        <v>1.4587892049598983E-2</v>
      </c>
      <c r="BH51" s="17">
        <v>8.2674335010783917E-3</v>
      </c>
      <c r="BI51" s="17">
        <v>8.2674335010783917E-3</v>
      </c>
      <c r="BJ51" s="17">
        <v>-8.5561497326203106E-3</v>
      </c>
      <c r="BK51" s="17">
        <v>-1.654081265731755E-2</v>
      </c>
      <c r="BL51" s="17">
        <v>-5.8590941768511873E-2</v>
      </c>
      <c r="BM51" s="17">
        <v>-2.9475197699496802E-2</v>
      </c>
      <c r="BN51" s="17">
        <v>-3.4224598930481243E-2</v>
      </c>
      <c r="BO51" s="17">
        <v>-2.3013304566702697E-2</v>
      </c>
      <c r="BP51" s="17">
        <v>2.4497257769652725E-2</v>
      </c>
      <c r="BQ51" s="17">
        <v>7.3310423825887705E-2</v>
      </c>
      <c r="BR51" s="17">
        <v>4.8888888888888982E-2</v>
      </c>
      <c r="BS51" s="17">
        <v>8.0841638981173913E-2</v>
      </c>
      <c r="BT51" s="17">
        <v>8.1339712918660378E-2</v>
      </c>
      <c r="BU51" s="17">
        <v>5.7815845824411127E-2</v>
      </c>
      <c r="BV51" s="17">
        <v>7.0793311988616159E-2</v>
      </c>
      <c r="BW51" s="17">
        <v>6.991525423728806E-2</v>
      </c>
      <c r="BX51" s="17">
        <v>3.9275956284153146E-2</v>
      </c>
      <c r="BY51" s="17">
        <v>-3.0633083730429167E-3</v>
      </c>
      <c r="BZ51" s="17">
        <v>-4.0148448043184848E-2</v>
      </c>
      <c r="CA51" s="17">
        <v>-5.8139534883720922E-2</v>
      </c>
      <c r="CB51" s="17">
        <v>-7.0297029702970248E-2</v>
      </c>
      <c r="CC51" s="17">
        <v>-7.4268813670719691E-2</v>
      </c>
      <c r="CD51" s="17">
        <v>-7.4268813670719691E-2</v>
      </c>
      <c r="CE51" s="17">
        <v>-7.4268813670719691E-2</v>
      </c>
      <c r="CF51" s="17">
        <v>-7.4268813670719691E-2</v>
      </c>
      <c r="CG51" s="17">
        <v>-7.4268813670719691E-2</v>
      </c>
      <c r="CH51" s="17">
        <v>-7.4268813670719691E-2</v>
      </c>
      <c r="CI51" s="17">
        <v>-7.4268813670719691E-2</v>
      </c>
      <c r="CJ51" s="17">
        <v>-7.4268813670719691E-2</v>
      </c>
      <c r="CK51" s="17">
        <v>-7.4268813670719691E-2</v>
      </c>
      <c r="CL51" s="17">
        <v>-7.4268813670719691E-2</v>
      </c>
      <c r="CM51" s="17">
        <v>-7.4268813670719691E-2</v>
      </c>
    </row>
    <row r="52" spans="26:91" hidden="1" x14ac:dyDescent="0.3">
      <c r="AK52" s="1" t="s">
        <v>68</v>
      </c>
      <c r="AL52" s="17"/>
      <c r="AM52" s="17">
        <v>-1.9516728624534574E-3</v>
      </c>
      <c r="AN52" s="17">
        <v>4.1903342955580403E-3</v>
      </c>
      <c r="AO52" s="17">
        <v>-9.5646031946461152E-2</v>
      </c>
      <c r="AP52" s="17">
        <v>0</v>
      </c>
      <c r="AQ52" s="17">
        <v>0</v>
      </c>
      <c r="AR52" s="17">
        <v>0</v>
      </c>
      <c r="AS52" s="17">
        <v>0</v>
      </c>
      <c r="AT52" s="17">
        <v>0</v>
      </c>
      <c r="AU52" s="17">
        <v>0</v>
      </c>
      <c r="AV52" s="17">
        <v>0</v>
      </c>
      <c r="AW52" s="17">
        <v>-4.471544715447151E-2</v>
      </c>
      <c r="AX52" s="17">
        <v>0</v>
      </c>
      <c r="AY52" s="17">
        <v>3.7395451461160079E-2</v>
      </c>
      <c r="AZ52" s="17">
        <v>1.4794810867780228E-2</v>
      </c>
      <c r="BA52" s="17">
        <v>1.9367794323937648E-2</v>
      </c>
      <c r="BB52" s="17">
        <v>-7.3238571565333865E-3</v>
      </c>
      <c r="BC52" s="17">
        <v>1.2729717528346507E-2</v>
      </c>
      <c r="BD52" s="17">
        <v>-1.0353809622839716E-2</v>
      </c>
      <c r="BE52" s="17">
        <v>-7.9910266697956089E-2</v>
      </c>
      <c r="BF52" s="17">
        <v>-8.444649999648024E-2</v>
      </c>
      <c r="BG52" s="17">
        <v>-2.0721094073772317E-4</v>
      </c>
      <c r="BH52" s="17">
        <v>6.0794473229706103E-3</v>
      </c>
      <c r="BI52" s="17">
        <v>6.0794473229706103E-3</v>
      </c>
      <c r="BJ52" s="17">
        <v>-5.0127034264917381E-3</v>
      </c>
      <c r="BK52" s="17">
        <v>-5.3830227743271175E-3</v>
      </c>
      <c r="BL52" s="17">
        <v>-1.3195164075993193E-2</v>
      </c>
      <c r="BM52" s="17">
        <v>-1.1813471502590711E-2</v>
      </c>
      <c r="BN52" s="17">
        <v>2.087481974867833E-2</v>
      </c>
      <c r="BO52" s="17">
        <v>3.6783988957901803E-2</v>
      </c>
      <c r="BP52" s="17">
        <v>4.4407438245906095E-2</v>
      </c>
      <c r="BQ52" s="17">
        <v>4.8655838700644161E-2</v>
      </c>
      <c r="BR52" s="17">
        <v>5.0335570469798752E-2</v>
      </c>
      <c r="BS52" s="17">
        <v>7.8697787045132195E-3</v>
      </c>
      <c r="BT52" s="17">
        <v>-6.1905078879049835E-3</v>
      </c>
      <c r="BU52" s="17">
        <v>-4.1190539463192843E-3</v>
      </c>
      <c r="BV52" s="17">
        <v>-1.33520261699549E-4</v>
      </c>
      <c r="BW52" s="17">
        <v>2.3296059637913924E-3</v>
      </c>
      <c r="BX52" s="17">
        <v>-4.3379604911905068E-3</v>
      </c>
      <c r="BY52" s="17">
        <v>-5.023442732752792E-3</v>
      </c>
      <c r="BZ52" s="17">
        <v>-9.0060040026684884E-3</v>
      </c>
      <c r="CA52" s="17">
        <v>4.1997729852440324E-2</v>
      </c>
      <c r="CB52" s="17">
        <v>-4.5487748190450983E-2</v>
      </c>
      <c r="CC52" s="17">
        <v>-6.3543132917755929E-2</v>
      </c>
      <c r="CD52" s="17">
        <v>-6.3543132917755929E-2</v>
      </c>
      <c r="CE52" s="17">
        <v>-6.3543132917755929E-2</v>
      </c>
      <c r="CF52" s="17">
        <v>-6.3543132917755929E-2</v>
      </c>
      <c r="CG52" s="17">
        <v>-6.3543132917755929E-2</v>
      </c>
      <c r="CH52" s="17">
        <v>-6.3543132917755929E-2</v>
      </c>
      <c r="CI52" s="17">
        <v>-6.3543132917755929E-2</v>
      </c>
      <c r="CJ52" s="17">
        <v>-6.3543132917755929E-2</v>
      </c>
      <c r="CK52" s="17">
        <v>-6.3543132917755929E-2</v>
      </c>
      <c r="CL52" s="17">
        <v>-6.3543132917755929E-2</v>
      </c>
      <c r="CM52" s="17">
        <v>-6.3543132917755929E-2</v>
      </c>
    </row>
    <row r="53" spans="26:91" x14ac:dyDescent="0.3">
      <c r="AK53" s="1" t="s">
        <v>61</v>
      </c>
      <c r="AL53" s="108">
        <v>445.34197264218869</v>
      </c>
      <c r="AM53" s="108">
        <v>416.85385169186463</v>
      </c>
      <c r="AN53" s="108">
        <v>383.61411087113038</v>
      </c>
      <c r="AO53" s="108">
        <v>457.87234042553189</v>
      </c>
      <c r="AP53" s="108">
        <v>457.87234042553189</v>
      </c>
      <c r="AQ53" s="108">
        <v>427.87234042553189</v>
      </c>
      <c r="AR53" s="108">
        <v>427.87234042553189</v>
      </c>
      <c r="AS53" s="108">
        <v>397.87234042553189</v>
      </c>
      <c r="AT53" s="108">
        <v>397.87234042553189</v>
      </c>
      <c r="AU53" s="108">
        <v>367.87234042553189</v>
      </c>
      <c r="AV53" s="108">
        <v>337.87234042553189</v>
      </c>
      <c r="AW53" s="108">
        <v>324.26829268292681</v>
      </c>
      <c r="AX53" s="108">
        <v>-132.23170731707319</v>
      </c>
      <c r="AY53" s="108">
        <v>-175.14735565484318</v>
      </c>
      <c r="AZ53" s="108">
        <v>-185.4417925142393</v>
      </c>
      <c r="BA53" s="108">
        <v>-211.78422258871421</v>
      </c>
      <c r="BB53" s="108">
        <v>-194.51262575894805</v>
      </c>
      <c r="BC53" s="108">
        <v>-210.77483632196322</v>
      </c>
      <c r="BD53" s="108">
        <v>-252.11606842515414</v>
      </c>
      <c r="BE53" s="108">
        <v>-191.89104241060829</v>
      </c>
      <c r="BF53" s="108">
        <f>BF54-BF47</f>
        <v>5784</v>
      </c>
      <c r="BG53" s="108">
        <f t="shared" ref="BG53:CM53" si="4">BG54-BG47</f>
        <v>6248</v>
      </c>
      <c r="BH53" s="108">
        <f t="shared" si="4"/>
        <v>6370.2000000000007</v>
      </c>
      <c r="BI53" s="108">
        <f t="shared" si="4"/>
        <v>6445.4000000000015</v>
      </c>
      <c r="BJ53" s="108">
        <f t="shared" si="4"/>
        <v>6661</v>
      </c>
      <c r="BK53" s="108">
        <f t="shared" si="4"/>
        <v>6266.7999999999993</v>
      </c>
      <c r="BL53" s="108">
        <f t="shared" si="4"/>
        <v>6295</v>
      </c>
      <c r="BM53" s="108">
        <f t="shared" si="4"/>
        <v>6417.2000000000007</v>
      </c>
      <c r="BN53" s="108">
        <f t="shared" si="4"/>
        <v>6577</v>
      </c>
      <c r="BO53" s="108">
        <f t="shared" si="4"/>
        <v>6558.2000000000007</v>
      </c>
      <c r="BP53" s="108">
        <f t="shared" si="4"/>
        <v>6530</v>
      </c>
      <c r="BQ53" s="108">
        <f t="shared" si="4"/>
        <v>6595.7999999999993</v>
      </c>
      <c r="BR53" s="108">
        <f t="shared" si="4"/>
        <v>6642.7999999999993</v>
      </c>
      <c r="BS53" s="108">
        <f t="shared" si="4"/>
        <v>5671</v>
      </c>
      <c r="BT53" s="108">
        <f t="shared" si="4"/>
        <v>5821.4000000000015</v>
      </c>
      <c r="BU53" s="108">
        <f t="shared" si="4"/>
        <v>6018.7999999999993</v>
      </c>
      <c r="BV53" s="108">
        <f t="shared" si="4"/>
        <v>6225.5999999999985</v>
      </c>
      <c r="BW53" s="108">
        <f t="shared" si="4"/>
        <v>6141</v>
      </c>
      <c r="BX53" s="108">
        <f t="shared" si="4"/>
        <v>6169.2000000000007</v>
      </c>
      <c r="BY53" s="108">
        <f t="shared" si="4"/>
        <v>6468.5</v>
      </c>
      <c r="BZ53" s="108">
        <f t="shared" si="4"/>
        <v>6487.5</v>
      </c>
      <c r="CA53" s="108">
        <f t="shared" si="4"/>
        <v>6516</v>
      </c>
      <c r="CB53" s="108">
        <f t="shared" si="4"/>
        <v>6997</v>
      </c>
      <c r="CC53" s="108">
        <f t="shared" si="4"/>
        <v>6987.5</v>
      </c>
      <c r="CD53" s="108">
        <f t="shared" si="4"/>
        <v>6997</v>
      </c>
      <c r="CE53" s="108">
        <f t="shared" si="4"/>
        <v>6997</v>
      </c>
      <c r="CF53" s="108">
        <f t="shared" si="4"/>
        <v>7997</v>
      </c>
      <c r="CG53" s="108">
        <f t="shared" si="4"/>
        <v>7706.7999999999993</v>
      </c>
      <c r="CH53" s="108">
        <f t="shared" si="4"/>
        <v>7178.5999999999985</v>
      </c>
      <c r="CI53" s="108">
        <f t="shared" si="4"/>
        <v>7159.7999999999993</v>
      </c>
      <c r="CJ53" s="108">
        <f t="shared" si="4"/>
        <v>7112.7999999999993</v>
      </c>
      <c r="CK53" s="108">
        <f t="shared" si="4"/>
        <v>6934.2000000000007</v>
      </c>
      <c r="CL53" s="108">
        <f t="shared" si="4"/>
        <v>6471.7999999999993</v>
      </c>
      <c r="CM53" s="108">
        <f t="shared" si="4"/>
        <v>6321.4000000000015</v>
      </c>
    </row>
    <row r="54" spans="26:91" ht="14.5" customHeight="1" x14ac:dyDescent="0.3">
      <c r="Z54" s="425"/>
      <c r="AK54" s="1" t="s">
        <v>70</v>
      </c>
      <c r="BF54" s="51">
        <f>BF56*BF45/1000</f>
        <v>22284</v>
      </c>
      <c r="BG54" s="51">
        <f t="shared" ref="BG54:CM54" si="5">BG56*BG45/1000</f>
        <v>22748</v>
      </c>
      <c r="BH54" s="51">
        <f t="shared" si="5"/>
        <v>22870.2</v>
      </c>
      <c r="BI54" s="51">
        <f t="shared" si="5"/>
        <v>22945.4</v>
      </c>
      <c r="BJ54" s="51">
        <f t="shared" si="5"/>
        <v>23161</v>
      </c>
      <c r="BK54" s="51">
        <f t="shared" si="5"/>
        <v>22766.799999999999</v>
      </c>
      <c r="BL54" s="51">
        <f t="shared" si="5"/>
        <v>22795</v>
      </c>
      <c r="BM54" s="51">
        <f t="shared" si="5"/>
        <v>22917.200000000001</v>
      </c>
      <c r="BN54" s="51">
        <f t="shared" si="5"/>
        <v>23077</v>
      </c>
      <c r="BO54" s="51">
        <f t="shared" si="5"/>
        <v>23058.2</v>
      </c>
      <c r="BP54" s="51">
        <f t="shared" si="5"/>
        <v>23030</v>
      </c>
      <c r="BQ54" s="51">
        <f t="shared" si="5"/>
        <v>23095.8</v>
      </c>
      <c r="BR54" s="51">
        <f t="shared" si="5"/>
        <v>23142.799999999999</v>
      </c>
      <c r="BS54" s="51">
        <f t="shared" si="5"/>
        <v>23171</v>
      </c>
      <c r="BT54" s="51">
        <f t="shared" si="5"/>
        <v>23321.4</v>
      </c>
      <c r="BU54" s="51">
        <f t="shared" si="5"/>
        <v>23518.799999999999</v>
      </c>
      <c r="BV54" s="51">
        <f t="shared" si="5"/>
        <v>23725.599999999999</v>
      </c>
      <c r="BW54" s="51">
        <f t="shared" si="5"/>
        <v>23641</v>
      </c>
      <c r="BX54" s="51">
        <f t="shared" si="5"/>
        <v>23669.200000000001</v>
      </c>
      <c r="BY54" s="51">
        <f t="shared" si="5"/>
        <v>23968.5</v>
      </c>
      <c r="BZ54" s="51">
        <f t="shared" si="5"/>
        <v>23987.5</v>
      </c>
      <c r="CA54" s="51">
        <f t="shared" si="5"/>
        <v>24016</v>
      </c>
      <c r="CB54" s="51">
        <f t="shared" si="5"/>
        <v>23997</v>
      </c>
      <c r="CC54" s="51">
        <f t="shared" si="5"/>
        <v>23987.5</v>
      </c>
      <c r="CD54" s="51">
        <f t="shared" si="5"/>
        <v>23997</v>
      </c>
      <c r="CE54" s="51">
        <f t="shared" si="5"/>
        <v>23997</v>
      </c>
      <c r="CF54" s="51">
        <f t="shared" si="5"/>
        <v>23997</v>
      </c>
      <c r="CG54" s="51">
        <f t="shared" si="5"/>
        <v>23706.799999999999</v>
      </c>
      <c r="CH54" s="51">
        <f t="shared" si="5"/>
        <v>23678.6</v>
      </c>
      <c r="CI54" s="51">
        <f t="shared" si="5"/>
        <v>23659.8</v>
      </c>
      <c r="CJ54" s="51">
        <f t="shared" si="5"/>
        <v>23612.799999999999</v>
      </c>
      <c r="CK54" s="51">
        <f t="shared" si="5"/>
        <v>23434.2</v>
      </c>
      <c r="CL54" s="51">
        <f t="shared" si="5"/>
        <v>23471.8</v>
      </c>
      <c r="CM54" s="51">
        <f t="shared" si="5"/>
        <v>23321.4</v>
      </c>
    </row>
    <row r="55" spans="26:91" ht="14.5" customHeight="1" x14ac:dyDescent="0.3">
      <c r="Z55" s="425"/>
      <c r="AK55" s="1" t="s">
        <v>319</v>
      </c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108">
        <v>495.7</v>
      </c>
      <c r="BG55" s="108">
        <v>495.7</v>
      </c>
      <c r="BH55" s="108">
        <v>495.7</v>
      </c>
      <c r="BI55" s="108">
        <v>495.7</v>
      </c>
      <c r="BJ55" s="108">
        <v>495.7</v>
      </c>
      <c r="BK55" s="108">
        <v>494.25</v>
      </c>
      <c r="BL55" s="108">
        <v>494.25</v>
      </c>
      <c r="BM55" s="108">
        <v>494.25</v>
      </c>
      <c r="BN55" s="108">
        <v>494.25</v>
      </c>
      <c r="BO55" s="5">
        <v>514.41999999999996</v>
      </c>
      <c r="BP55" s="5">
        <v>514.41999999999996</v>
      </c>
      <c r="BQ55" s="5">
        <v>514.41999999999996</v>
      </c>
      <c r="BR55" s="5">
        <v>514.41999999999996</v>
      </c>
      <c r="BS55" s="5">
        <v>551</v>
      </c>
      <c r="BT55" s="5">
        <v>551</v>
      </c>
      <c r="BU55" s="5">
        <v>551</v>
      </c>
      <c r="BV55" s="5">
        <v>551</v>
      </c>
      <c r="BW55" s="5">
        <v>569.88</v>
      </c>
      <c r="BX55" s="5">
        <v>569.88</v>
      </c>
      <c r="BY55" s="5">
        <v>569.88</v>
      </c>
      <c r="BZ55" s="5">
        <v>569.88</v>
      </c>
      <c r="CA55" s="5">
        <v>569.88</v>
      </c>
      <c r="CB55" s="5">
        <v>567.16999999999996</v>
      </c>
      <c r="CC55" s="5">
        <v>567.16999999999996</v>
      </c>
      <c r="CD55" s="5">
        <v>567.16999999999996</v>
      </c>
      <c r="CE55" s="5">
        <v>567.16999999999996</v>
      </c>
      <c r="CF55" s="5">
        <v>579.42999999999995</v>
      </c>
      <c r="CG55" s="5">
        <v>579.42999999999995</v>
      </c>
      <c r="CH55" s="5">
        <v>579.42999999999995</v>
      </c>
      <c r="CI55" s="5">
        <v>579.42999999999995</v>
      </c>
      <c r="CJ55" s="5">
        <v>579.42999999999995</v>
      </c>
      <c r="CK55" s="5">
        <v>579.42999999999995</v>
      </c>
      <c r="CL55" s="5">
        <v>579.42999999999995</v>
      </c>
      <c r="CM55" s="5">
        <v>579.42999999999995</v>
      </c>
    </row>
    <row r="56" spans="26:91" ht="14.5" customHeight="1" x14ac:dyDescent="0.3">
      <c r="AK56" s="1" t="s">
        <v>320</v>
      </c>
      <c r="AX56" s="17"/>
      <c r="BF56" s="51">
        <v>900</v>
      </c>
      <c r="BG56" s="51">
        <v>940</v>
      </c>
      <c r="BH56" s="51">
        <v>940</v>
      </c>
      <c r="BI56" s="51">
        <v>940</v>
      </c>
      <c r="BJ56" s="51">
        <v>950</v>
      </c>
      <c r="BK56" s="51">
        <v>940</v>
      </c>
      <c r="BL56" s="51">
        <v>940</v>
      </c>
      <c r="BM56" s="51">
        <v>940</v>
      </c>
      <c r="BN56" s="51">
        <v>940</v>
      </c>
      <c r="BO56" s="51">
        <v>940</v>
      </c>
      <c r="BP56" s="51">
        <v>940</v>
      </c>
      <c r="BQ56" s="51">
        <v>940</v>
      </c>
      <c r="BR56" s="51">
        <v>940</v>
      </c>
      <c r="BS56" s="51">
        <v>940</v>
      </c>
      <c r="BT56" s="51">
        <v>940</v>
      </c>
      <c r="BU56" s="51">
        <v>940</v>
      </c>
      <c r="BV56" s="51">
        <v>940</v>
      </c>
      <c r="BW56" s="51">
        <v>940</v>
      </c>
      <c r="BX56" s="51">
        <v>940</v>
      </c>
      <c r="BY56" s="51">
        <v>950</v>
      </c>
      <c r="BZ56" s="51">
        <v>950</v>
      </c>
      <c r="CA56" s="51">
        <v>950</v>
      </c>
      <c r="CB56" s="51">
        <v>950</v>
      </c>
      <c r="CC56" s="51">
        <v>950</v>
      </c>
      <c r="CD56" s="51">
        <v>950</v>
      </c>
      <c r="CE56" s="51">
        <v>950</v>
      </c>
      <c r="CF56" s="51">
        <v>950</v>
      </c>
      <c r="CG56" s="51">
        <v>940</v>
      </c>
      <c r="CH56" s="51">
        <v>940</v>
      </c>
      <c r="CI56" s="51">
        <v>940</v>
      </c>
      <c r="CJ56" s="51">
        <v>940</v>
      </c>
      <c r="CK56" s="51">
        <v>940</v>
      </c>
      <c r="CL56" s="51">
        <v>940</v>
      </c>
      <c r="CM56" s="51">
        <v>940</v>
      </c>
    </row>
    <row r="57" spans="26:91" ht="14.5" customHeight="1" x14ac:dyDescent="0.3">
      <c r="AK57" s="1" t="s">
        <v>291</v>
      </c>
      <c r="BF57" s="5">
        <v>11099.75498909093</v>
      </c>
      <c r="BG57" s="5">
        <v>11099.75498909093</v>
      </c>
      <c r="BH57" s="5">
        <v>11099.75498909093</v>
      </c>
      <c r="BI57" s="5">
        <v>11099.75498909093</v>
      </c>
      <c r="BJ57" s="5">
        <v>11015.602352349617</v>
      </c>
      <c r="BK57" s="5">
        <v>11015.602352349617</v>
      </c>
      <c r="BL57" s="5">
        <v>11015.602352349617</v>
      </c>
      <c r="BM57" s="5">
        <v>11015.602352349617</v>
      </c>
      <c r="BN57" s="5">
        <v>11145.195532618884</v>
      </c>
      <c r="BO57" s="5">
        <v>11145.195532618884</v>
      </c>
      <c r="BP57" s="5">
        <v>11145.195532618884</v>
      </c>
      <c r="BQ57" s="5">
        <v>11145.195532618884</v>
      </c>
      <c r="BR57" s="5">
        <v>11145.195532618884</v>
      </c>
      <c r="BS57" s="5">
        <v>11936.111111111109</v>
      </c>
      <c r="BT57" s="5">
        <v>12163.111111111111</v>
      </c>
      <c r="BU57" s="5">
        <v>12344.4</v>
      </c>
      <c r="BV57" s="5">
        <v>12384.111022777777</v>
      </c>
      <c r="BW57" s="5">
        <v>12580.249999999998</v>
      </c>
      <c r="BX57" s="5">
        <v>12764.888888888891</v>
      </c>
      <c r="BY57" s="5">
        <v>12785.777777777779</v>
      </c>
      <c r="BZ57" s="5">
        <v>12764.055555555555</v>
      </c>
      <c r="CA57" s="5">
        <v>12808.066666666666</v>
      </c>
      <c r="CB57" s="5">
        <v>12816.277777777776</v>
      </c>
      <c r="CC57" s="5">
        <v>12793.5</v>
      </c>
      <c r="CD57" s="5">
        <v>12766.722222222221</v>
      </c>
      <c r="CE57" s="5">
        <v>12278.111111111111</v>
      </c>
      <c r="CF57" s="5">
        <v>11307.166666666666</v>
      </c>
      <c r="CG57" s="5">
        <v>11044.611111111109</v>
      </c>
      <c r="CH57" s="5">
        <v>11307.111111111111</v>
      </c>
      <c r="CI57" s="5">
        <v>11363.809523809523</v>
      </c>
      <c r="CJ57" s="5">
        <v>11350.277777777776</v>
      </c>
      <c r="CK57" s="5">
        <v>11352.055555555555</v>
      </c>
      <c r="CL57" s="5">
        <v>11366.888888888891</v>
      </c>
      <c r="CM57" s="5">
        <v>11454.42</v>
      </c>
    </row>
    <row r="58" spans="26:91" ht="14.5" customHeight="1" x14ac:dyDescent="0.3"/>
    <row r="60" spans="26:91" ht="14.5" customHeight="1" x14ac:dyDescent="0.3"/>
    <row r="61" spans="26:91" ht="14.5" customHeight="1" x14ac:dyDescent="0.3">
      <c r="AA61" s="17"/>
      <c r="AI61" s="17"/>
    </row>
    <row r="62" spans="26:91" ht="14.5" customHeight="1" x14ac:dyDescent="0.3">
      <c r="AA62" s="17"/>
    </row>
    <row r="63" spans="26:91" ht="14.5" customHeight="1" x14ac:dyDescent="0.3">
      <c r="AK63" s="102"/>
    </row>
    <row r="66" spans="2:61" ht="15" x14ac:dyDescent="0.3">
      <c r="T66" s="8"/>
      <c r="AM66" s="109"/>
    </row>
    <row r="69" spans="2:61" s="111" customFormat="1" ht="18" hidden="1" x14ac:dyDescent="0.4">
      <c r="B69" s="110" t="s">
        <v>25</v>
      </c>
      <c r="P69" s="112" t="s">
        <v>27</v>
      </c>
      <c r="X69" s="111" t="s">
        <v>44</v>
      </c>
      <c r="Z69" s="113" t="s">
        <v>52</v>
      </c>
      <c r="AA69" s="113"/>
      <c r="AB69" s="113"/>
      <c r="AC69" s="113"/>
      <c r="AD69" s="113"/>
      <c r="AE69" s="113"/>
      <c r="AF69" s="113"/>
      <c r="AG69" s="113"/>
      <c r="AH69" s="113"/>
      <c r="AI69" s="113"/>
      <c r="AJ69" s="113"/>
      <c r="AK69" s="113"/>
      <c r="AL69" s="113"/>
      <c r="AM69" s="113"/>
      <c r="AN69" s="113"/>
      <c r="AO69" s="113"/>
      <c r="AP69" s="113"/>
      <c r="AQ69" s="113"/>
      <c r="AR69" s="113"/>
      <c r="AS69" s="113"/>
      <c r="AT69" s="113"/>
      <c r="AU69" s="113"/>
      <c r="AV69" s="113"/>
      <c r="AW69" s="113"/>
      <c r="AX69" s="113"/>
      <c r="AY69" s="113"/>
      <c r="AZ69" s="113"/>
      <c r="BA69" s="113"/>
      <c r="BB69" s="113"/>
      <c r="BC69" s="113"/>
      <c r="BD69" s="113"/>
      <c r="BE69" s="113"/>
      <c r="BF69" s="113"/>
      <c r="BG69" s="113"/>
      <c r="BH69" s="113"/>
      <c r="BI69" s="113"/>
    </row>
    <row r="70" spans="2:61" s="120" customFormat="1" ht="17.5" hidden="1" x14ac:dyDescent="0.35">
      <c r="B70" s="114" t="s">
        <v>51</v>
      </c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6">
        <v>0.85859936486712352</v>
      </c>
      <c r="Q70" s="115"/>
      <c r="R70" s="115"/>
      <c r="S70" s="115"/>
      <c r="T70" s="115"/>
      <c r="U70" s="115"/>
      <c r="V70" s="115"/>
      <c r="W70" s="115"/>
      <c r="X70" s="117">
        <v>0.49014925373134322</v>
      </c>
      <c r="Y70" s="115"/>
      <c r="Z70" s="118">
        <v>0.3684501111357803</v>
      </c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119"/>
      <c r="BF70" s="119"/>
      <c r="BG70" s="119"/>
      <c r="BH70" s="119"/>
      <c r="BI70" s="119"/>
    </row>
    <row r="71" spans="2:61" s="121" customFormat="1" ht="15" hidden="1" x14ac:dyDescent="0.3">
      <c r="E71" s="121" t="s">
        <v>46</v>
      </c>
      <c r="F71" s="121" t="s">
        <v>47</v>
      </c>
      <c r="P71" s="121" t="s">
        <v>48</v>
      </c>
      <c r="Q71" s="121" t="s">
        <v>49</v>
      </c>
      <c r="R71" s="121" t="s">
        <v>50</v>
      </c>
      <c r="T71" s="28">
        <v>1270</v>
      </c>
      <c r="U71" s="121">
        <v>1190</v>
      </c>
      <c r="V71" s="121">
        <v>1130</v>
      </c>
      <c r="W71" s="121">
        <v>1040</v>
      </c>
      <c r="X71" s="121">
        <v>1040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</row>
    <row r="72" spans="2:61" s="121" customFormat="1" hidden="1" x14ac:dyDescent="0.3">
      <c r="V72" s="121">
        <v>-13700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</row>
    <row r="73" spans="2:61" s="121" customFormat="1" hidden="1" x14ac:dyDescent="0.3">
      <c r="E73" s="121" t="s">
        <v>45</v>
      </c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</row>
    <row r="74" spans="2:61" s="121" customFormat="1" hidden="1" x14ac:dyDescent="0.3"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</row>
    <row r="75" spans="2:61" s="121" customFormat="1" hidden="1" x14ac:dyDescent="0.3">
      <c r="E75" s="121">
        <v>1165</v>
      </c>
      <c r="F75" s="121">
        <v>1272.5</v>
      </c>
      <c r="P75" s="121">
        <v>1346</v>
      </c>
      <c r="Q75" s="121">
        <v>1297.5</v>
      </c>
      <c r="R75" s="121">
        <v>1316.6666666666499</v>
      </c>
      <c r="S75" s="121">
        <v>1390</v>
      </c>
      <c r="T75" s="121">
        <v>1220</v>
      </c>
      <c r="U75" s="121">
        <v>1270</v>
      </c>
      <c r="V75" s="121">
        <v>1190</v>
      </c>
      <c r="W75" s="121">
        <v>1130</v>
      </c>
      <c r="X75" s="121">
        <v>1040</v>
      </c>
      <c r="Y75" s="121">
        <v>1040</v>
      </c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</row>
    <row r="76" spans="2:61" s="121" customFormat="1" hidden="1" x14ac:dyDescent="0.3">
      <c r="B76" s="121" t="s">
        <v>53</v>
      </c>
      <c r="E76" s="121">
        <v>27960</v>
      </c>
      <c r="F76" s="121">
        <v>30540</v>
      </c>
      <c r="P76" s="121">
        <v>32304</v>
      </c>
      <c r="Q76" s="121">
        <v>31140</v>
      </c>
      <c r="R76" s="121">
        <v>31599.9999999996</v>
      </c>
      <c r="S76" s="121">
        <v>33360</v>
      </c>
      <c r="T76" s="121">
        <v>29280</v>
      </c>
      <c r="U76" s="121">
        <v>30480</v>
      </c>
      <c r="V76" s="121">
        <v>28560</v>
      </c>
      <c r="W76" s="121">
        <v>27120</v>
      </c>
      <c r="X76" s="121">
        <v>24960</v>
      </c>
      <c r="Y76" s="121">
        <v>24960</v>
      </c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</row>
    <row r="77" spans="2:61" s="121" customFormat="1" hidden="1" x14ac:dyDescent="0.3"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</row>
    <row r="78" spans="2:61" s="121" customFormat="1" hidden="1" x14ac:dyDescent="0.3"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</row>
    <row r="79" spans="2:61" s="121" customFormat="1" hidden="1" x14ac:dyDescent="0.3"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</row>
    <row r="81" spans="23:27" ht="15" x14ac:dyDescent="0.3">
      <c r="W81" s="5"/>
      <c r="AA81" s="8"/>
    </row>
    <row r="82" spans="23:27" ht="15" x14ac:dyDescent="0.3">
      <c r="AA82" s="8"/>
    </row>
    <row r="83" spans="23:27" ht="15" x14ac:dyDescent="0.3">
      <c r="AA83" s="8"/>
    </row>
    <row r="84" spans="23:27" ht="15.5" x14ac:dyDescent="0.35">
      <c r="AA84" s="72"/>
    </row>
    <row r="92" spans="23:27" x14ac:dyDescent="0.3">
      <c r="W92" s="109"/>
    </row>
  </sheetData>
  <mergeCells count="1">
    <mergeCell ref="Z54:Z55"/>
  </mergeCells>
  <phoneticPr fontId="12" type="noConversion"/>
  <printOptions horizontalCentered="1"/>
  <pageMargins left="0.2" right="0.2" top="0.75" bottom="0.75" header="0.3" footer="0.3"/>
  <pageSetup paperSize="9" scale="58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D5273-B074-4EA0-857A-8758E153D08C}">
  <sheetPr codeName="Sheet4">
    <tabColor theme="9"/>
    <pageSetUpPr fitToPage="1"/>
  </sheetPr>
  <dimension ref="B3:BT75"/>
  <sheetViews>
    <sheetView showGridLines="0" zoomScale="80" zoomScaleNormal="80" workbookViewId="0">
      <selection activeCell="AS75" sqref="AS75"/>
    </sheetView>
  </sheetViews>
  <sheetFormatPr defaultColWidth="8.81640625" defaultRowHeight="14.5" x14ac:dyDescent="0.35"/>
  <cols>
    <col min="1" max="1" width="3.453125" bestFit="1" customWidth="1"/>
    <col min="2" max="2" width="22.1796875" customWidth="1"/>
    <col min="3" max="3" width="11" hidden="1" customWidth="1"/>
    <col min="4" max="4" width="7.81640625" hidden="1" customWidth="1"/>
    <col min="5" max="5" width="7.54296875" hidden="1" customWidth="1"/>
    <col min="6" max="6" width="7.81640625" hidden="1" customWidth="1"/>
    <col min="7" max="7" width="8.1796875" hidden="1" customWidth="1"/>
    <col min="8" max="10" width="6.54296875" hidden="1" customWidth="1"/>
    <col min="11" max="11" width="7.1796875" hidden="1" customWidth="1"/>
    <col min="12" max="14" width="6.54296875" hidden="1" customWidth="1"/>
    <col min="15" max="15" width="6.81640625" customWidth="1"/>
    <col min="16" max="16" width="5.81640625" bestFit="1" customWidth="1"/>
    <col min="17" max="18" width="6.81640625" bestFit="1" customWidth="1"/>
    <col min="29" max="43" width="8.81640625" style="40"/>
    <col min="44" max="44" width="48.54296875" style="52" bestFit="1" customWidth="1"/>
    <col min="45" max="46" width="9.453125" style="52" hidden="1" customWidth="1"/>
    <col min="47" max="47" width="11.453125" style="52" hidden="1" customWidth="1"/>
    <col min="48" max="52" width="11.1796875" style="52" hidden="1" customWidth="1"/>
    <col min="53" max="54" width="11.1796875" style="55" hidden="1" customWidth="1"/>
    <col min="55" max="56" width="11.1796875" style="52" hidden="1" customWidth="1"/>
    <col min="57" max="61" width="11.1796875" style="52" bestFit="1" customWidth="1"/>
    <col min="62" max="65" width="11.1796875" style="55" bestFit="1" customWidth="1"/>
  </cols>
  <sheetData>
    <row r="3" spans="44:72" x14ac:dyDescent="0.35">
      <c r="AR3" s="52" t="s">
        <v>26</v>
      </c>
      <c r="AS3" s="54" t="s">
        <v>308</v>
      </c>
      <c r="AT3" s="53">
        <v>2</v>
      </c>
      <c r="AU3" s="53">
        <v>3</v>
      </c>
      <c r="AV3" s="53">
        <v>4</v>
      </c>
      <c r="AW3" s="53">
        <v>5</v>
      </c>
      <c r="AX3" s="53">
        <v>6</v>
      </c>
      <c r="AY3" s="53">
        <v>7</v>
      </c>
      <c r="AZ3" s="53">
        <v>8</v>
      </c>
      <c r="BA3" s="147">
        <v>9</v>
      </c>
      <c r="BB3" s="147">
        <v>10</v>
      </c>
      <c r="BC3" s="53">
        <v>11</v>
      </c>
      <c r="BD3" s="53">
        <v>12</v>
      </c>
      <c r="BE3" s="170" t="s">
        <v>265</v>
      </c>
      <c r="BF3" s="170">
        <v>2</v>
      </c>
      <c r="BG3" s="170">
        <v>3</v>
      </c>
      <c r="BH3" s="170">
        <v>4</v>
      </c>
      <c r="BI3" s="170">
        <v>5</v>
      </c>
      <c r="BJ3" s="190">
        <v>6</v>
      </c>
      <c r="BK3" s="190">
        <v>7</v>
      </c>
      <c r="BL3" s="190">
        <v>8</v>
      </c>
      <c r="BM3" s="190">
        <v>9</v>
      </c>
      <c r="BN3" s="212">
        <v>10</v>
      </c>
      <c r="BO3" s="212">
        <v>11</v>
      </c>
      <c r="BP3" s="212">
        <v>12</v>
      </c>
      <c r="BQ3" s="212" t="s">
        <v>413</v>
      </c>
      <c r="BR3" s="212">
        <v>2</v>
      </c>
      <c r="BS3" s="212">
        <v>3</v>
      </c>
      <c r="BT3" s="212">
        <v>4</v>
      </c>
    </row>
    <row r="4" spans="44:72" x14ac:dyDescent="0.35">
      <c r="AR4" s="52" t="s">
        <v>54</v>
      </c>
      <c r="AS4" s="39">
        <v>23250</v>
      </c>
      <c r="AT4" s="39">
        <v>23570</v>
      </c>
      <c r="AU4" s="39">
        <v>23260</v>
      </c>
      <c r="AV4" s="39">
        <v>23260</v>
      </c>
      <c r="AW4" s="39">
        <v>23295</v>
      </c>
      <c r="AX4" s="39">
        <v>23330</v>
      </c>
      <c r="AY4" s="55">
        <v>23380</v>
      </c>
      <c r="AZ4" s="55">
        <v>23840</v>
      </c>
      <c r="BA4" s="55">
        <v>23960</v>
      </c>
      <c r="BB4" s="55">
        <v>24280</v>
      </c>
      <c r="BC4" s="55">
        <v>24730</v>
      </c>
      <c r="BD4" s="55">
        <v>24930</v>
      </c>
      <c r="BE4" s="55">
        <v>24210</v>
      </c>
      <c r="BF4" s="55">
        <v>24250</v>
      </c>
      <c r="BG4" s="55">
        <v>24490</v>
      </c>
      <c r="BH4" s="55">
        <v>24690</v>
      </c>
      <c r="BI4" s="55">
        <v>25475</v>
      </c>
      <c r="BJ4" s="55">
        <v>25250</v>
      </c>
      <c r="BK4" s="55">
        <v>25270</v>
      </c>
      <c r="BL4" s="55">
        <v>25130</v>
      </c>
      <c r="BM4" s="55">
        <f>'01.Chai B1- Tháng'!CQ4</f>
        <v>24580</v>
      </c>
      <c r="BN4" s="55">
        <f>'01.Chai B1- Tháng'!CR4</f>
        <v>24410</v>
      </c>
      <c r="BO4" s="55">
        <f>'01.Chai B1- Tháng'!CS4</f>
        <v>25120</v>
      </c>
      <c r="BP4" s="55">
        <f>'01.Chai B1- Tháng'!CT4</f>
        <v>25140</v>
      </c>
      <c r="BQ4" s="55">
        <f>'01.Chai B1- Tháng'!CU4</f>
        <v>25290</v>
      </c>
      <c r="BR4" s="55">
        <f>'01.Chai B1- Tháng'!CV4</f>
        <v>25050</v>
      </c>
      <c r="BS4" s="55">
        <f>'01.Chai B1- Tháng'!CW4</f>
        <v>25400</v>
      </c>
      <c r="BT4" s="55">
        <f>'01.Chai B1- Tháng'!CX4</f>
        <v>25460</v>
      </c>
    </row>
    <row r="5" spans="44:72" x14ac:dyDescent="0.35">
      <c r="AR5" s="52" t="s">
        <v>64</v>
      </c>
      <c r="AS5" s="55">
        <f t="shared" ref="AS5:BT5" si="0">C40*AS4/1000</f>
        <v>23250</v>
      </c>
      <c r="AT5" s="55">
        <f t="shared" si="0"/>
        <v>24630.65</v>
      </c>
      <c r="AU5" s="55">
        <f t="shared" si="0"/>
        <v>23725.200000000001</v>
      </c>
      <c r="AV5" s="55">
        <f t="shared" si="0"/>
        <v>24539.3</v>
      </c>
      <c r="AW5" s="55">
        <f t="shared" si="0"/>
        <v>22689.33</v>
      </c>
      <c r="AX5" s="55">
        <f t="shared" si="0"/>
        <v>20880.349999999999</v>
      </c>
      <c r="AY5" s="55">
        <f t="shared" si="0"/>
        <v>21112.14</v>
      </c>
      <c r="AZ5" s="55">
        <f t="shared" si="0"/>
        <v>21885.119999999999</v>
      </c>
      <c r="BA5" s="55">
        <f t="shared" si="0"/>
        <v>22282.799999999999</v>
      </c>
      <c r="BB5" s="55">
        <f t="shared" si="0"/>
        <v>22398.3</v>
      </c>
      <c r="BC5" s="55">
        <f t="shared" si="0"/>
        <v>22257</v>
      </c>
      <c r="BD5" s="55">
        <f t="shared" si="0"/>
        <v>22437</v>
      </c>
      <c r="BE5" s="55">
        <f t="shared" si="0"/>
        <v>22515.3</v>
      </c>
      <c r="BF5" s="55">
        <f t="shared" si="0"/>
        <v>22867.75</v>
      </c>
      <c r="BG5" s="55">
        <f t="shared" si="0"/>
        <v>23020.6</v>
      </c>
      <c r="BH5" s="55">
        <f t="shared" si="0"/>
        <v>23208.6</v>
      </c>
      <c r="BI5" s="55">
        <f t="shared" si="0"/>
        <v>23997.45</v>
      </c>
      <c r="BJ5" s="55">
        <f t="shared" si="0"/>
        <v>23987.5</v>
      </c>
      <c r="BK5" s="55">
        <f t="shared" si="0"/>
        <v>23955.96</v>
      </c>
      <c r="BL5" s="55">
        <f t="shared" si="0"/>
        <v>23370.9</v>
      </c>
      <c r="BM5" s="55">
        <f t="shared" si="0"/>
        <v>21630.400000000001</v>
      </c>
      <c r="BN5" s="55">
        <f t="shared" si="0"/>
        <v>21053.625</v>
      </c>
      <c r="BO5" s="55">
        <f t="shared" si="0"/>
        <v>21402.240000000002</v>
      </c>
      <c r="BP5" s="55">
        <f t="shared" si="0"/>
        <v>20866.2</v>
      </c>
      <c r="BQ5" s="55">
        <f t="shared" si="0"/>
        <v>20940.12</v>
      </c>
      <c r="BR5" s="55">
        <f t="shared" si="0"/>
        <v>21042</v>
      </c>
      <c r="BS5" s="55">
        <f t="shared" si="0"/>
        <v>20904.2</v>
      </c>
      <c r="BT5" s="55">
        <f t="shared" si="0"/>
        <v>20622.599999999999</v>
      </c>
    </row>
    <row r="6" spans="44:72" x14ac:dyDescent="0.35">
      <c r="AR6" s="52" t="s">
        <v>165</v>
      </c>
      <c r="AS6" s="55">
        <v>17500</v>
      </c>
      <c r="AT6" s="55">
        <v>17500</v>
      </c>
      <c r="AU6" s="55">
        <v>18500</v>
      </c>
      <c r="AV6" s="55">
        <v>18500</v>
      </c>
      <c r="AW6" s="55">
        <v>18500</v>
      </c>
      <c r="AX6" s="55">
        <v>17500</v>
      </c>
      <c r="AY6" s="55">
        <v>16000</v>
      </c>
      <c r="AZ6" s="55">
        <v>16000</v>
      </c>
      <c r="BA6" s="55">
        <v>16500</v>
      </c>
      <c r="BB6" s="55">
        <v>17500</v>
      </c>
      <c r="BC6" s="55">
        <v>18100</v>
      </c>
      <c r="BD6" s="55">
        <v>18100</v>
      </c>
      <c r="BE6" s="55">
        <v>18100</v>
      </c>
      <c r="BF6" s="55">
        <f>18500+100</f>
        <v>18600</v>
      </c>
      <c r="BG6" s="55">
        <f>18800+100</f>
        <v>18900</v>
      </c>
      <c r="BH6" s="55">
        <v>19300</v>
      </c>
      <c r="BI6" s="55">
        <v>19800</v>
      </c>
      <c r="BJ6" s="55">
        <v>19800</v>
      </c>
      <c r="BK6" s="55">
        <v>18300</v>
      </c>
      <c r="BL6" s="55">
        <v>18300</v>
      </c>
      <c r="BM6" s="55">
        <f>18300+350</f>
        <v>18650</v>
      </c>
      <c r="BN6" s="55">
        <f>18000+350</f>
        <v>18350</v>
      </c>
      <c r="BO6" s="55">
        <f>18000+350+200</f>
        <v>18550</v>
      </c>
      <c r="BP6" s="55">
        <f>18200+350</f>
        <v>18550</v>
      </c>
      <c r="BQ6" s="55">
        <f>18200+350</f>
        <v>18550</v>
      </c>
      <c r="BR6" s="55">
        <f>18500+350</f>
        <v>18850</v>
      </c>
      <c r="BS6" s="55">
        <f>19000+350+200</f>
        <v>19550</v>
      </c>
      <c r="BT6" s="55">
        <f>19700+350</f>
        <v>20050</v>
      </c>
    </row>
    <row r="7" spans="44:72" x14ac:dyDescent="0.35">
      <c r="AR7" s="52" t="s">
        <v>73</v>
      </c>
      <c r="AS7" s="55">
        <f>AS14*AS4/1000</f>
        <v>22227</v>
      </c>
      <c r="AT7" s="55">
        <f t="shared" ref="AT7:BB7" si="1">AT14*AT4/1000</f>
        <v>22462.21</v>
      </c>
      <c r="AU7" s="55">
        <f t="shared" si="1"/>
        <v>21980.7</v>
      </c>
      <c r="AV7" s="55">
        <f t="shared" si="1"/>
        <v>21282.9</v>
      </c>
      <c r="AW7" s="55">
        <f t="shared" si="1"/>
        <v>20336.535</v>
      </c>
      <c r="AX7" s="55">
        <f t="shared" si="1"/>
        <v>19958.814999999999</v>
      </c>
      <c r="AY7" s="55">
        <f t="shared" si="1"/>
        <v>20001.59</v>
      </c>
      <c r="AZ7" s="55">
        <f t="shared" si="1"/>
        <v>21587.119999999999</v>
      </c>
      <c r="BA7" s="55">
        <f t="shared" si="1"/>
        <v>21156.68</v>
      </c>
      <c r="BB7" s="55">
        <f t="shared" si="1"/>
        <v>21269.279999999999</v>
      </c>
      <c r="BC7" s="55">
        <f t="shared" ref="BC7:BD7" si="2">BC14*BC4/1000</f>
        <v>22071.525000000001</v>
      </c>
      <c r="BD7" s="55">
        <f t="shared" si="2"/>
        <v>22250.025000000001</v>
      </c>
      <c r="BE7" s="55">
        <f t="shared" ref="BE7:BF7" si="3">BE14*BE4/1000</f>
        <v>21728.474999999999</v>
      </c>
      <c r="BF7" s="55">
        <f t="shared" si="3"/>
        <v>21764.375</v>
      </c>
      <c r="BG7" s="55">
        <f t="shared" ref="BG7:BH7" si="4">BG14*BG4/1000</f>
        <v>21979.775000000001</v>
      </c>
      <c r="BH7" s="55">
        <f t="shared" si="4"/>
        <v>22406.174999999999</v>
      </c>
      <c r="BI7" s="55">
        <f t="shared" ref="BI7:BJ7" si="5">BI14*BI4/1000</f>
        <v>24328.625</v>
      </c>
      <c r="BJ7" s="55">
        <f t="shared" si="5"/>
        <v>25628.75</v>
      </c>
      <c r="BK7" s="55">
        <f t="shared" ref="BK7:BL7" si="6">BK14*BK4/1000</f>
        <v>25143.65</v>
      </c>
      <c r="BL7" s="55">
        <f t="shared" si="6"/>
        <v>25004.35</v>
      </c>
      <c r="BM7" s="55">
        <f t="shared" ref="BM7:BN7" si="7">BM14*BM4/1000</f>
        <v>25071.599999999999</v>
      </c>
      <c r="BN7" s="55">
        <f t="shared" si="7"/>
        <v>24898.2</v>
      </c>
      <c r="BO7" s="55">
        <f t="shared" ref="BO7:BP7" si="8">BO14*BO4/1000</f>
        <v>25622.400000000001</v>
      </c>
      <c r="BP7" s="55">
        <f t="shared" si="8"/>
        <v>25768.5</v>
      </c>
      <c r="BQ7" s="55">
        <f>BQ14*BQ4/1000</f>
        <v>25922.25</v>
      </c>
      <c r="BR7" s="55">
        <f>BR14*BR4/1000</f>
        <v>25300.5</v>
      </c>
      <c r="BS7" s="55">
        <f>BS14*BS4/1000</f>
        <v>25717.5</v>
      </c>
      <c r="BT7" s="55">
        <f>BT14*BT4/1000</f>
        <v>25841.9</v>
      </c>
    </row>
    <row r="8" spans="44:72" x14ac:dyDescent="0.35">
      <c r="AR8" s="52" t="s">
        <v>74</v>
      </c>
      <c r="AS8" s="56">
        <f>AS6</f>
        <v>17500</v>
      </c>
      <c r="AT8" s="56">
        <f t="shared" ref="AT8:AX8" si="9">AT6</f>
        <v>17500</v>
      </c>
      <c r="AU8" s="56">
        <f t="shared" si="9"/>
        <v>18500</v>
      </c>
      <c r="AV8" s="56">
        <f t="shared" si="9"/>
        <v>18500</v>
      </c>
      <c r="AW8" s="56">
        <f t="shared" si="9"/>
        <v>18500</v>
      </c>
      <c r="AX8" s="56">
        <f t="shared" si="9"/>
        <v>17500</v>
      </c>
      <c r="AY8" s="56">
        <f t="shared" ref="AY8:BF8" si="10">AY6</f>
        <v>16000</v>
      </c>
      <c r="AZ8" s="56">
        <f t="shared" si="10"/>
        <v>16000</v>
      </c>
      <c r="BA8" s="56">
        <f t="shared" si="10"/>
        <v>16500</v>
      </c>
      <c r="BB8" s="56">
        <f t="shared" si="10"/>
        <v>17500</v>
      </c>
      <c r="BC8" s="56">
        <f t="shared" si="10"/>
        <v>18100</v>
      </c>
      <c r="BD8" s="56">
        <f t="shared" si="10"/>
        <v>18100</v>
      </c>
      <c r="BE8" s="56">
        <f t="shared" si="10"/>
        <v>18100</v>
      </c>
      <c r="BF8" s="56">
        <f t="shared" si="10"/>
        <v>18600</v>
      </c>
      <c r="BG8" s="56">
        <f t="shared" ref="BG8:BH8" si="11">BG6</f>
        <v>18900</v>
      </c>
      <c r="BH8" s="56">
        <f t="shared" si="11"/>
        <v>19300</v>
      </c>
      <c r="BI8" s="56">
        <f t="shared" ref="BI8:BJ8" si="12">BI6</f>
        <v>19800</v>
      </c>
      <c r="BJ8" s="55">
        <f t="shared" si="12"/>
        <v>19800</v>
      </c>
      <c r="BK8" s="55">
        <f t="shared" ref="BK8:BL8" si="13">BK6</f>
        <v>18300</v>
      </c>
      <c r="BL8" s="55">
        <f t="shared" si="13"/>
        <v>18300</v>
      </c>
      <c r="BM8" s="55">
        <f t="shared" ref="BM8:BN8" si="14">BM6</f>
        <v>18650</v>
      </c>
      <c r="BN8" s="55">
        <f t="shared" si="14"/>
        <v>18350</v>
      </c>
      <c r="BO8" s="55">
        <f t="shared" ref="BO8:BP8" si="15">BO6</f>
        <v>18550</v>
      </c>
      <c r="BP8" s="55">
        <f t="shared" si="15"/>
        <v>18550</v>
      </c>
      <c r="BQ8" s="55">
        <f>BQ6</f>
        <v>18550</v>
      </c>
      <c r="BR8" s="55">
        <f>BR6</f>
        <v>18850</v>
      </c>
      <c r="BS8" s="55">
        <f>BS6</f>
        <v>19550</v>
      </c>
      <c r="BT8" s="55">
        <f>BT6</f>
        <v>20050</v>
      </c>
    </row>
    <row r="9" spans="44:72" s="27" customFormat="1" x14ac:dyDescent="0.35">
      <c r="AR9" s="27" t="s">
        <v>232</v>
      </c>
      <c r="AS9" s="30">
        <v>17112</v>
      </c>
      <c r="AT9" s="30">
        <v>17235</v>
      </c>
      <c r="AU9" s="30">
        <v>17583</v>
      </c>
      <c r="AV9" s="30">
        <v>17672</v>
      </c>
      <c r="AW9" s="30">
        <v>17728</v>
      </c>
      <c r="AX9" s="30">
        <v>16972.599999999999</v>
      </c>
      <c r="AY9" s="30">
        <v>15973.53940270698</v>
      </c>
      <c r="AZ9" s="30">
        <v>15985.320314636492</v>
      </c>
      <c r="BA9" s="30">
        <v>16507.339197056153</v>
      </c>
      <c r="BB9" s="30">
        <v>16955.713321902564</v>
      </c>
      <c r="BC9" s="30">
        <v>18100</v>
      </c>
      <c r="BD9" s="30">
        <v>18100</v>
      </c>
      <c r="BE9" s="30">
        <v>17941.908440176532</v>
      </c>
      <c r="BF9" s="30">
        <v>18449</v>
      </c>
      <c r="BG9" s="30">
        <v>19187.722861119484</v>
      </c>
      <c r="BH9" s="30">
        <v>19561.943521976806</v>
      </c>
      <c r="BI9" s="30">
        <v>19772.97384437314</v>
      </c>
      <c r="BJ9" s="30">
        <v>19648.514806053448</v>
      </c>
      <c r="BK9" s="30">
        <v>17930.461135133097</v>
      </c>
      <c r="BL9" s="30">
        <v>17951.517426593633</v>
      </c>
      <c r="BM9" s="30">
        <v>18513.416247829598</v>
      </c>
      <c r="BN9" s="30">
        <v>18183.755560730584</v>
      </c>
      <c r="BO9" s="191">
        <v>18460.148776302332</v>
      </c>
      <c r="BP9" s="191">
        <v>18501.38793403473</v>
      </c>
      <c r="BQ9" s="281">
        <v>18242.041109632577</v>
      </c>
      <c r="BR9" s="281">
        <v>19068.147483677196</v>
      </c>
      <c r="BS9" s="217">
        <v>19530.408836335951</v>
      </c>
      <c r="BT9" s="217">
        <f>BT6</f>
        <v>20050</v>
      </c>
    </row>
    <row r="10" spans="44:72" x14ac:dyDescent="0.35">
      <c r="AR10" s="52" t="s">
        <v>75</v>
      </c>
      <c r="AS10" s="57">
        <f>AS5/AS6-1</f>
        <v>0.32857142857142851</v>
      </c>
      <c r="AT10" s="57">
        <f t="shared" ref="AT10:AZ10" si="16">AT5/AT6-1</f>
        <v>0.40746571428571432</v>
      </c>
      <c r="AU10" s="57">
        <f t="shared" si="16"/>
        <v>0.28244324324324332</v>
      </c>
      <c r="AV10" s="57">
        <f t="shared" si="16"/>
        <v>0.32644864864864864</v>
      </c>
      <c r="AW10" s="57">
        <f t="shared" si="16"/>
        <v>0.22645027027027043</v>
      </c>
      <c r="AX10" s="57">
        <f t="shared" si="16"/>
        <v>0.19316285714285697</v>
      </c>
      <c r="AY10" s="57">
        <f t="shared" si="16"/>
        <v>0.31950875000000001</v>
      </c>
      <c r="AZ10" s="57">
        <f t="shared" si="16"/>
        <v>0.36782000000000004</v>
      </c>
      <c r="BA10" s="57">
        <f t="shared" ref="BA10:BB10" si="17">BA5/BA6-1</f>
        <v>0.35047272727272727</v>
      </c>
      <c r="BB10" s="57">
        <f t="shared" si="17"/>
        <v>0.27990285714285701</v>
      </c>
      <c r="BC10" s="57">
        <f t="shared" ref="BC10:BD10" si="18">BC5/BC6-1</f>
        <v>0.22966850828729291</v>
      </c>
      <c r="BD10" s="57">
        <f t="shared" si="18"/>
        <v>0.23961325966850833</v>
      </c>
      <c r="BE10" s="57">
        <f t="shared" ref="BE10:BF10" si="19">BE5/BE6-1</f>
        <v>0.24393922651933697</v>
      </c>
      <c r="BF10" s="57">
        <f t="shared" si="19"/>
        <v>0.22944892473118284</v>
      </c>
      <c r="BG10" s="57">
        <f t="shared" ref="BG10:BH10" si="20">BG5/BG6-1</f>
        <v>0.218021164021164</v>
      </c>
      <c r="BH10" s="57">
        <f t="shared" si="20"/>
        <v>0.20251813471502578</v>
      </c>
      <c r="BI10" s="57">
        <f t="shared" ref="BI10:BJ10" si="21">BI5/BI6-1</f>
        <v>0.21199242424242426</v>
      </c>
      <c r="BJ10" s="57">
        <f t="shared" si="21"/>
        <v>0.21148989898989901</v>
      </c>
      <c r="BK10" s="57">
        <f t="shared" ref="BK10:BL10" si="22">BK5/BK6-1</f>
        <v>0.30906885245901639</v>
      </c>
      <c r="BL10" s="57">
        <f t="shared" si="22"/>
        <v>0.27709836065573779</v>
      </c>
      <c r="BM10" s="57">
        <f t="shared" ref="BM10:BN10" si="23">BM5/BM6-1</f>
        <v>0.15980697050938342</v>
      </c>
      <c r="BN10" s="57">
        <f t="shared" si="23"/>
        <v>0.1473365122615804</v>
      </c>
      <c r="BO10" s="57">
        <f t="shared" ref="BO10:BP10" si="24">BO5/BO6-1</f>
        <v>0.15375956873315366</v>
      </c>
      <c r="BP10" s="57">
        <f t="shared" si="24"/>
        <v>0.12486253369272249</v>
      </c>
      <c r="BQ10" s="57">
        <f>BQ5/BQ6-1</f>
        <v>0.12884743935309961</v>
      </c>
      <c r="BR10" s="57">
        <f>BR5/BR6-1</f>
        <v>0.11628647214854104</v>
      </c>
      <c r="BS10" s="57">
        <f>BS5/BS6-1</f>
        <v>6.9268542199488525E-2</v>
      </c>
      <c r="BT10" s="57">
        <f>BT5/BT6-1</f>
        <v>2.8558603491271706E-2</v>
      </c>
    </row>
    <row r="11" spans="44:72" x14ac:dyDescent="0.35">
      <c r="AR11" s="52" t="s">
        <v>61</v>
      </c>
      <c r="AS11" s="56">
        <f>AS5-AS6</f>
        <v>5750</v>
      </c>
      <c r="AT11" s="56">
        <f t="shared" ref="AT11:AX11" si="25">AT5-AT6</f>
        <v>7130.6500000000015</v>
      </c>
      <c r="AU11" s="56">
        <f t="shared" si="25"/>
        <v>5225.2000000000007</v>
      </c>
      <c r="AV11" s="56">
        <f t="shared" si="25"/>
        <v>6039.2999999999993</v>
      </c>
      <c r="AW11" s="56">
        <f t="shared" si="25"/>
        <v>4189.3300000000017</v>
      </c>
      <c r="AX11" s="56">
        <f t="shared" si="25"/>
        <v>3380.3499999999985</v>
      </c>
      <c r="AY11" s="56">
        <f t="shared" ref="AY11:AZ11" si="26">AY5-AY6</f>
        <v>5112.1399999999994</v>
      </c>
      <c r="AZ11" s="56">
        <f t="shared" si="26"/>
        <v>5885.119999999999</v>
      </c>
      <c r="BA11" s="55">
        <f t="shared" ref="BA11:BB11" si="27">BA5-BA6</f>
        <v>5782.7999999999993</v>
      </c>
      <c r="BB11" s="55">
        <f t="shared" si="27"/>
        <v>4898.2999999999993</v>
      </c>
      <c r="BC11" s="55">
        <f t="shared" ref="BC11:BD11" si="28">BC5-BC6</f>
        <v>4157</v>
      </c>
      <c r="BD11" s="55">
        <f t="shared" si="28"/>
        <v>4337</v>
      </c>
      <c r="BE11" s="55">
        <f t="shared" ref="BE11:BF11" si="29">BE5-BE6</f>
        <v>4415.2999999999993</v>
      </c>
      <c r="BF11" s="55">
        <f t="shared" si="29"/>
        <v>4267.75</v>
      </c>
      <c r="BG11" s="55">
        <f t="shared" ref="BG11:BH11" si="30">BG5-BG6</f>
        <v>4120.5999999999985</v>
      </c>
      <c r="BH11" s="55">
        <f t="shared" si="30"/>
        <v>3908.5999999999985</v>
      </c>
      <c r="BI11" s="55">
        <f t="shared" ref="BI11:BJ11" si="31">BI5-BI6</f>
        <v>4197.4500000000007</v>
      </c>
      <c r="BJ11" s="55">
        <f t="shared" si="31"/>
        <v>4187.5</v>
      </c>
      <c r="BK11" s="55">
        <f t="shared" ref="BK11:BL11" si="32">BK5-BK6</f>
        <v>5655.9599999999991</v>
      </c>
      <c r="BL11" s="55">
        <f t="shared" si="32"/>
        <v>5070.9000000000015</v>
      </c>
      <c r="BM11" s="55">
        <f t="shared" ref="BM11:BN11" si="33">BM5-BM6</f>
        <v>2980.4000000000015</v>
      </c>
      <c r="BN11" s="55">
        <f t="shared" si="33"/>
        <v>2703.625</v>
      </c>
      <c r="BO11" s="55">
        <f t="shared" ref="BO11:BP11" si="34">BO5-BO6</f>
        <v>2852.2400000000016</v>
      </c>
      <c r="BP11" s="55">
        <f t="shared" si="34"/>
        <v>2316.2000000000007</v>
      </c>
      <c r="BQ11" s="55">
        <f>BQ5-BQ6</f>
        <v>2390.119999999999</v>
      </c>
      <c r="BR11" s="55">
        <f>BR5-BR6</f>
        <v>2192</v>
      </c>
      <c r="BS11" s="55">
        <f>BS5-BS6</f>
        <v>1354.2000000000007</v>
      </c>
      <c r="BT11" s="55">
        <f>BT5-BT6</f>
        <v>572.59999999999854</v>
      </c>
    </row>
    <row r="12" spans="44:72" ht="14.5" customHeight="1" x14ac:dyDescent="0.35">
      <c r="AR12" s="52" t="s">
        <v>66</v>
      </c>
      <c r="AS12" s="61">
        <v>1330</v>
      </c>
      <c r="AT12" s="61">
        <v>1330</v>
      </c>
      <c r="AU12" s="61">
        <v>1380</v>
      </c>
      <c r="AV12" s="61">
        <v>1380</v>
      </c>
      <c r="AW12" s="61">
        <v>1380</v>
      </c>
      <c r="AX12" s="61">
        <v>1350</v>
      </c>
      <c r="AY12" s="61">
        <v>1300</v>
      </c>
      <c r="AZ12" s="52">
        <v>1250</v>
      </c>
      <c r="BA12" s="55">
        <v>1250</v>
      </c>
      <c r="BB12" s="55">
        <v>1250</v>
      </c>
      <c r="BC12" s="55">
        <v>1250</v>
      </c>
      <c r="BD12" s="55">
        <v>1250</v>
      </c>
      <c r="BE12" s="55">
        <v>1250</v>
      </c>
      <c r="BF12" s="55">
        <v>1250</v>
      </c>
      <c r="BG12" s="55">
        <v>1250</v>
      </c>
      <c r="BH12" s="55">
        <v>1250</v>
      </c>
      <c r="BI12" s="55">
        <v>1300</v>
      </c>
      <c r="BJ12" s="55">
        <v>1300</v>
      </c>
      <c r="BK12" s="55">
        <v>1300</v>
      </c>
      <c r="BL12" s="55">
        <v>1300</v>
      </c>
      <c r="BN12" s="55"/>
      <c r="BO12" s="55"/>
      <c r="BP12" s="55"/>
      <c r="BQ12" s="55"/>
      <c r="BR12" s="55"/>
      <c r="BS12" s="55"/>
      <c r="BT12" s="55"/>
    </row>
    <row r="13" spans="44:72" ht="14.5" customHeight="1" x14ac:dyDescent="0.35">
      <c r="AR13" s="62" t="s">
        <v>69</v>
      </c>
      <c r="AS13" s="63">
        <f>AS5</f>
        <v>23250</v>
      </c>
      <c r="AT13" s="63">
        <f t="shared" ref="AT13:AX13" si="35">AT5</f>
        <v>24630.65</v>
      </c>
      <c r="AU13" s="63">
        <f t="shared" si="35"/>
        <v>23725.200000000001</v>
      </c>
      <c r="AV13" s="63">
        <f t="shared" si="35"/>
        <v>24539.3</v>
      </c>
      <c r="AW13" s="63">
        <f t="shared" si="35"/>
        <v>22689.33</v>
      </c>
      <c r="AX13" s="63">
        <f t="shared" si="35"/>
        <v>20880.349999999999</v>
      </c>
      <c r="AY13" s="63">
        <f t="shared" ref="AY13:BD13" si="36">AY5</f>
        <v>21112.14</v>
      </c>
      <c r="AZ13" s="63">
        <f t="shared" si="36"/>
        <v>21885.119999999999</v>
      </c>
      <c r="BA13" s="63">
        <f t="shared" si="36"/>
        <v>22282.799999999999</v>
      </c>
      <c r="BB13" s="63">
        <f t="shared" si="36"/>
        <v>22398.3</v>
      </c>
      <c r="BC13" s="63">
        <f t="shared" si="36"/>
        <v>22257</v>
      </c>
      <c r="BD13" s="63">
        <f t="shared" si="36"/>
        <v>22437</v>
      </c>
      <c r="BE13" s="63">
        <f t="shared" ref="BE13" si="37">BE5</f>
        <v>22515.3</v>
      </c>
      <c r="BF13" s="63">
        <f t="shared" ref="BF13:BK13" si="38">BF5</f>
        <v>22867.75</v>
      </c>
      <c r="BG13" s="63">
        <f t="shared" si="38"/>
        <v>23020.6</v>
      </c>
      <c r="BH13" s="63">
        <f t="shared" si="38"/>
        <v>23208.6</v>
      </c>
      <c r="BI13" s="63">
        <f t="shared" si="38"/>
        <v>23997.45</v>
      </c>
      <c r="BJ13" s="63">
        <f t="shared" si="38"/>
        <v>23987.5</v>
      </c>
      <c r="BK13" s="63">
        <f t="shared" si="38"/>
        <v>23955.96</v>
      </c>
      <c r="BL13" s="63">
        <f t="shared" ref="BL13:BM13" si="39">BL5</f>
        <v>23370.9</v>
      </c>
      <c r="BM13" s="63">
        <f t="shared" si="39"/>
        <v>21630.400000000001</v>
      </c>
      <c r="BN13" s="63">
        <f t="shared" ref="BN13:BO13" si="40">BN5</f>
        <v>21053.625</v>
      </c>
      <c r="BO13" s="63">
        <f t="shared" si="40"/>
        <v>21402.240000000002</v>
      </c>
      <c r="BP13" s="63">
        <f t="shared" ref="BP13" si="41">BP5</f>
        <v>20866.2</v>
      </c>
      <c r="BQ13" s="63">
        <f>BQ5</f>
        <v>20940.12</v>
      </c>
      <c r="BR13" s="63">
        <f>BR5</f>
        <v>21042</v>
      </c>
      <c r="BS13" s="63">
        <f>BS5</f>
        <v>20904.2</v>
      </c>
      <c r="BT13" s="63">
        <f>BT5</f>
        <v>20622.599999999999</v>
      </c>
    </row>
    <row r="14" spans="44:72" ht="14.5" customHeight="1" x14ac:dyDescent="0.35">
      <c r="AR14" s="52" t="s">
        <v>230</v>
      </c>
      <c r="AS14" s="38">
        <v>956</v>
      </c>
      <c r="AT14" s="38">
        <v>953</v>
      </c>
      <c r="AU14" s="38">
        <v>945</v>
      </c>
      <c r="AV14" s="38">
        <v>915</v>
      </c>
      <c r="AW14" s="38">
        <v>873</v>
      </c>
      <c r="AX14" s="38">
        <f>+(851+860)/2</f>
        <v>855.5</v>
      </c>
      <c r="AY14" s="142">
        <f>+(851+860)/2</f>
        <v>855.5</v>
      </c>
      <c r="AZ14" s="142">
        <f>(859+952)/2</f>
        <v>905.5</v>
      </c>
      <c r="BA14" s="55">
        <f>(825+941)/2</f>
        <v>883</v>
      </c>
      <c r="BB14" s="55">
        <f>(825+927)/2</f>
        <v>876</v>
      </c>
      <c r="BC14" s="142">
        <f>(840+945)/2</f>
        <v>892.5</v>
      </c>
      <c r="BD14" s="142">
        <f>(840+945)/2</f>
        <v>892.5</v>
      </c>
      <c r="BE14" s="142">
        <f>(840+955)/2</f>
        <v>897.5</v>
      </c>
      <c r="BF14" s="142">
        <f>(840+955)/2</f>
        <v>897.5</v>
      </c>
      <c r="BG14" s="142">
        <f>(840+955)/2</f>
        <v>897.5</v>
      </c>
      <c r="BH14" s="142">
        <f>(860+955)/2</f>
        <v>907.5</v>
      </c>
      <c r="BI14" s="142">
        <v>955</v>
      </c>
      <c r="BJ14" s="55">
        <v>1015</v>
      </c>
      <c r="BK14" s="55">
        <v>995</v>
      </c>
      <c r="BL14" s="55">
        <v>995</v>
      </c>
      <c r="BM14" s="55">
        <v>1020</v>
      </c>
      <c r="BN14" s="55">
        <v>1020</v>
      </c>
      <c r="BO14" s="55">
        <v>1020</v>
      </c>
      <c r="BP14" s="55">
        <v>1025</v>
      </c>
      <c r="BQ14" s="55">
        <v>1025</v>
      </c>
      <c r="BR14" s="55">
        <v>1010</v>
      </c>
      <c r="BS14" s="55">
        <v>1012.5</v>
      </c>
      <c r="BT14" s="55">
        <v>1015</v>
      </c>
    </row>
    <row r="15" spans="44:72" ht="14.5" customHeight="1" x14ac:dyDescent="0.35"/>
    <row r="18" spans="2:65" ht="14.5" customHeight="1" x14ac:dyDescent="0.35"/>
    <row r="19" spans="2:65" ht="14.5" customHeight="1" x14ac:dyDescent="0.35"/>
    <row r="20" spans="2:65" ht="14.5" customHeight="1" x14ac:dyDescent="0.35"/>
    <row r="25" spans="2:65" x14ac:dyDescent="0.35"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52"/>
      <c r="M25" s="40"/>
      <c r="N25" s="40"/>
      <c r="O25" s="40"/>
      <c r="P25" s="40"/>
    </row>
    <row r="26" spans="2:65" s="25" customFormat="1" ht="18.5" x14ac:dyDescent="0.45">
      <c r="B26" s="67"/>
      <c r="C26" s="68"/>
      <c r="D26" s="68"/>
      <c r="E26" s="68"/>
      <c r="F26" s="68"/>
      <c r="G26" s="68"/>
      <c r="H26" s="68"/>
      <c r="I26" s="68"/>
      <c r="J26" s="68"/>
      <c r="K26" s="41"/>
      <c r="L26" s="64"/>
      <c r="M26" s="41"/>
      <c r="N26" s="41"/>
      <c r="O26" s="41"/>
      <c r="P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64"/>
      <c r="AS26" s="64"/>
      <c r="AT26" s="64"/>
      <c r="AU26" s="64"/>
      <c r="AV26" s="64"/>
      <c r="AW26" s="64"/>
      <c r="AX26" s="64"/>
      <c r="AY26" s="64"/>
      <c r="AZ26" s="64"/>
      <c r="BA26" s="148"/>
      <c r="BB26" s="148"/>
      <c r="BC26" s="64"/>
      <c r="BD26" s="64"/>
      <c r="BE26" s="64"/>
      <c r="BF26" s="64"/>
      <c r="BG26" s="64"/>
      <c r="BH26" s="64"/>
      <c r="BI26" s="64"/>
      <c r="BJ26" s="148"/>
      <c r="BK26" s="148"/>
      <c r="BL26" s="148"/>
      <c r="BM26" s="148"/>
    </row>
    <row r="27" spans="2:65" s="22" customFormat="1" ht="18.5" x14ac:dyDescent="0.45">
      <c r="B27" s="66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4"/>
      <c r="N27" s="42"/>
      <c r="O27" s="42"/>
      <c r="P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65"/>
      <c r="AS27" s="65"/>
      <c r="AT27" s="65"/>
      <c r="AU27" s="65"/>
      <c r="AV27" s="65"/>
      <c r="AW27" s="65"/>
      <c r="AX27" s="65"/>
      <c r="AY27" s="65"/>
      <c r="AZ27" s="65"/>
      <c r="BA27" s="149"/>
      <c r="BB27" s="149"/>
      <c r="BC27" s="65"/>
      <c r="BD27" s="65"/>
      <c r="BE27" s="65"/>
      <c r="BF27" s="65"/>
      <c r="BG27" s="65"/>
      <c r="BH27" s="65"/>
      <c r="BI27" s="65"/>
      <c r="BJ27" s="149"/>
      <c r="BK27" s="149"/>
      <c r="BL27" s="149"/>
      <c r="BM27" s="149"/>
    </row>
    <row r="28" spans="2:65" s="27" customFormat="1" ht="18.5" x14ac:dyDescent="0.45">
      <c r="B28" s="66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52"/>
      <c r="AS28" s="52"/>
      <c r="AT28" s="52"/>
      <c r="AU28" s="52"/>
      <c r="AV28" s="52"/>
      <c r="AW28" s="52"/>
      <c r="AX28" s="52"/>
      <c r="AY28" s="52"/>
      <c r="AZ28" s="52"/>
      <c r="BA28" s="55"/>
      <c r="BB28" s="55"/>
      <c r="BC28" s="52"/>
      <c r="BD28" s="52"/>
      <c r="BE28" s="52"/>
      <c r="BF28" s="52"/>
      <c r="BG28" s="52"/>
      <c r="BH28" s="52"/>
      <c r="BI28" s="52"/>
      <c r="BJ28" s="55"/>
      <c r="BK28" s="55"/>
      <c r="BL28" s="55"/>
      <c r="BM28" s="55"/>
    </row>
    <row r="29" spans="2:65" s="27" customFormat="1" ht="14.5" hidden="1" customHeight="1" x14ac:dyDescent="0.35">
      <c r="B29" s="40"/>
      <c r="C29" s="40"/>
      <c r="D29" s="40"/>
      <c r="E29" s="40"/>
      <c r="F29" s="40"/>
      <c r="G29" s="40"/>
      <c r="H29" s="40"/>
      <c r="I29" s="40"/>
      <c r="J29" s="40"/>
      <c r="K29" s="40">
        <v>-13700</v>
      </c>
      <c r="L29" s="40"/>
      <c r="M29" s="40"/>
      <c r="N29" s="40"/>
      <c r="O29" s="40"/>
      <c r="P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52"/>
      <c r="AS29" s="52"/>
      <c r="AT29" s="52"/>
      <c r="AU29" s="52"/>
      <c r="AV29" s="52"/>
      <c r="AW29" s="52"/>
      <c r="AX29" s="52"/>
      <c r="AY29" s="52"/>
      <c r="AZ29" s="52"/>
      <c r="BA29" s="55"/>
      <c r="BB29" s="55"/>
      <c r="BC29" s="52"/>
      <c r="BD29" s="52"/>
      <c r="BE29" s="52"/>
      <c r="BF29" s="52"/>
      <c r="BG29" s="52"/>
      <c r="BH29" s="52"/>
      <c r="BI29" s="52"/>
      <c r="BJ29" s="55"/>
      <c r="BK29" s="55"/>
      <c r="BL29" s="55"/>
      <c r="BM29" s="55"/>
    </row>
    <row r="30" spans="2:65" s="27" customFormat="1" ht="14.5" hidden="1" customHeight="1" x14ac:dyDescent="0.35">
      <c r="B30" s="40"/>
      <c r="C30" s="40" t="s">
        <v>45</v>
      </c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52"/>
      <c r="AS30" s="52"/>
      <c r="AT30" s="52"/>
      <c r="AU30" s="52"/>
      <c r="AV30" s="52"/>
      <c r="AW30" s="52"/>
      <c r="AX30" s="52"/>
      <c r="AY30" s="52"/>
      <c r="AZ30" s="52"/>
      <c r="BA30" s="55"/>
      <c r="BB30" s="55"/>
      <c r="BC30" s="52"/>
      <c r="BD30" s="52"/>
      <c r="BE30" s="52"/>
      <c r="BF30" s="52"/>
      <c r="BG30" s="52"/>
      <c r="BH30" s="52"/>
      <c r="BI30" s="52"/>
      <c r="BJ30" s="55"/>
      <c r="BK30" s="55"/>
      <c r="BL30" s="55"/>
      <c r="BM30" s="55"/>
    </row>
    <row r="31" spans="2:65" s="27" customFormat="1" ht="14.5" hidden="1" customHeight="1" x14ac:dyDescent="0.35"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52"/>
      <c r="AS31" s="52"/>
      <c r="AT31" s="52"/>
      <c r="AU31" s="52"/>
      <c r="AV31" s="52"/>
      <c r="AW31" s="52"/>
      <c r="AX31" s="52"/>
      <c r="AY31" s="52"/>
      <c r="AZ31" s="52"/>
      <c r="BA31" s="55"/>
      <c r="BB31" s="55"/>
      <c r="BC31" s="52"/>
      <c r="BD31" s="52"/>
      <c r="BE31" s="52"/>
      <c r="BF31" s="52"/>
      <c r="BG31" s="52"/>
      <c r="BH31" s="52"/>
      <c r="BI31" s="52"/>
      <c r="BJ31" s="55"/>
      <c r="BK31" s="55"/>
      <c r="BL31" s="55"/>
      <c r="BM31" s="55"/>
    </row>
    <row r="32" spans="2:65" s="27" customFormat="1" ht="14.5" hidden="1" customHeight="1" x14ac:dyDescent="0.35">
      <c r="B32" s="40"/>
      <c r="C32" s="40">
        <v>1165</v>
      </c>
      <c r="D32" s="40">
        <v>1272.5</v>
      </c>
      <c r="E32" s="40">
        <v>1346</v>
      </c>
      <c r="F32" s="40">
        <v>1297.5</v>
      </c>
      <c r="G32" s="40">
        <v>1316.6666666666499</v>
      </c>
      <c r="H32" s="40">
        <v>1390</v>
      </c>
      <c r="I32" s="40">
        <v>1220</v>
      </c>
      <c r="J32" s="40">
        <v>1270</v>
      </c>
      <c r="K32" s="40">
        <v>1190</v>
      </c>
      <c r="L32" s="40">
        <v>1130</v>
      </c>
      <c r="M32" s="40">
        <v>1040</v>
      </c>
      <c r="N32" s="40">
        <v>1040</v>
      </c>
      <c r="O32" s="40"/>
      <c r="P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52"/>
      <c r="AS32" s="52"/>
      <c r="AT32" s="52"/>
      <c r="AU32" s="52"/>
      <c r="AV32" s="52"/>
      <c r="AW32" s="52"/>
      <c r="AX32" s="52"/>
      <c r="AY32" s="52"/>
      <c r="AZ32" s="52"/>
      <c r="BA32" s="55"/>
      <c r="BB32" s="55"/>
      <c r="BC32" s="52"/>
      <c r="BD32" s="52"/>
      <c r="BE32" s="52"/>
      <c r="BF32" s="52"/>
      <c r="BG32" s="52"/>
      <c r="BH32" s="52"/>
      <c r="BI32" s="52"/>
      <c r="BJ32" s="55"/>
      <c r="BK32" s="55"/>
      <c r="BL32" s="55"/>
      <c r="BM32" s="55"/>
    </row>
    <row r="33" spans="2:65" s="27" customFormat="1" ht="14.5" hidden="1" customHeight="1" x14ac:dyDescent="0.35">
      <c r="B33" s="40" t="s">
        <v>53</v>
      </c>
      <c r="C33" s="40">
        <v>27960</v>
      </c>
      <c r="D33" s="40">
        <v>30540</v>
      </c>
      <c r="E33" s="40">
        <v>32304</v>
      </c>
      <c r="F33" s="40">
        <v>31140</v>
      </c>
      <c r="G33" s="40">
        <v>31599.9999999996</v>
      </c>
      <c r="H33" s="40">
        <v>33360</v>
      </c>
      <c r="I33" s="40">
        <v>29280</v>
      </c>
      <c r="J33" s="40">
        <v>30480</v>
      </c>
      <c r="K33" s="40">
        <v>28560</v>
      </c>
      <c r="L33" s="40">
        <v>27120</v>
      </c>
      <c r="M33" s="40">
        <v>24960</v>
      </c>
      <c r="N33" s="40">
        <v>24960</v>
      </c>
      <c r="O33" s="40"/>
      <c r="P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52"/>
      <c r="AS33" s="52"/>
      <c r="AT33" s="52"/>
      <c r="AU33" s="52"/>
      <c r="AV33" s="52"/>
      <c r="AW33" s="52"/>
      <c r="AX33" s="52"/>
      <c r="AY33" s="52"/>
      <c r="AZ33" s="52"/>
      <c r="BA33" s="55"/>
      <c r="BB33" s="55"/>
      <c r="BC33" s="52"/>
      <c r="BD33" s="52"/>
      <c r="BE33" s="52"/>
      <c r="BF33" s="52"/>
      <c r="BG33" s="52"/>
      <c r="BH33" s="52"/>
      <c r="BI33" s="52"/>
      <c r="BJ33" s="55"/>
      <c r="BK33" s="55"/>
      <c r="BL33" s="55"/>
      <c r="BM33" s="55"/>
    </row>
    <row r="34" spans="2:65" s="27" customFormat="1" ht="14.5" hidden="1" customHeight="1" x14ac:dyDescent="0.35"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52"/>
      <c r="AS34" s="52"/>
      <c r="AT34" s="52"/>
      <c r="AU34" s="52"/>
      <c r="AV34" s="52"/>
      <c r="AW34" s="52"/>
      <c r="AX34" s="52"/>
      <c r="AY34" s="52"/>
      <c r="AZ34" s="52"/>
      <c r="BA34" s="55"/>
      <c r="BB34" s="55"/>
      <c r="BC34" s="52"/>
      <c r="BD34" s="52"/>
      <c r="BE34" s="52"/>
      <c r="BF34" s="52"/>
      <c r="BG34" s="52"/>
      <c r="BH34" s="52"/>
      <c r="BI34" s="52"/>
      <c r="BJ34" s="55"/>
      <c r="BK34" s="55"/>
      <c r="BL34" s="55"/>
      <c r="BM34" s="55"/>
    </row>
    <row r="35" spans="2:65" s="27" customFormat="1" x14ac:dyDescent="0.35"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52"/>
      <c r="AS35" s="52"/>
      <c r="AT35" s="52"/>
      <c r="AU35" s="52"/>
      <c r="AV35" s="52"/>
      <c r="AW35" s="52"/>
      <c r="AX35" s="52"/>
      <c r="AY35" s="52"/>
      <c r="AZ35" s="52"/>
      <c r="BA35" s="55"/>
      <c r="BB35" s="55"/>
      <c r="BC35" s="52"/>
      <c r="BD35" s="52"/>
      <c r="BE35" s="52"/>
      <c r="BF35" s="52"/>
      <c r="BG35" s="52"/>
      <c r="BH35" s="52"/>
      <c r="BI35" s="52"/>
      <c r="BJ35" s="55"/>
      <c r="BK35" s="55"/>
      <c r="BL35" s="55"/>
      <c r="BM35" s="55"/>
    </row>
    <row r="36" spans="2:65" s="27" customFormat="1" x14ac:dyDescent="0.35"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52"/>
      <c r="AS36" s="52"/>
      <c r="AT36" s="52"/>
      <c r="AU36" s="52"/>
      <c r="AV36" s="52"/>
      <c r="AW36" s="52"/>
      <c r="AX36" s="52"/>
      <c r="AY36" s="52"/>
      <c r="AZ36" s="52"/>
      <c r="BA36" s="55"/>
      <c r="BB36" s="55"/>
      <c r="BC36" s="52"/>
      <c r="BD36" s="52"/>
      <c r="BE36" s="52"/>
      <c r="BF36" s="52"/>
      <c r="BG36" s="52"/>
      <c r="BH36" s="52"/>
      <c r="BI36" s="52"/>
      <c r="BJ36" s="55"/>
      <c r="BK36" s="55"/>
      <c r="BL36" s="55"/>
      <c r="BM36" s="55"/>
    </row>
    <row r="39" spans="2:65" s="135" customFormat="1" ht="15" x14ac:dyDescent="0.3">
      <c r="B39" s="183" t="s">
        <v>25</v>
      </c>
      <c r="C39" s="139" t="s">
        <v>81</v>
      </c>
      <c r="D39" s="139">
        <v>2</v>
      </c>
      <c r="E39" s="139">
        <v>3</v>
      </c>
      <c r="F39" s="139">
        <v>4</v>
      </c>
      <c r="G39" s="139">
        <v>5</v>
      </c>
      <c r="H39" s="139">
        <v>6</v>
      </c>
      <c r="I39" s="139">
        <v>7</v>
      </c>
      <c r="J39" s="139">
        <v>8</v>
      </c>
      <c r="K39" s="139">
        <v>9</v>
      </c>
      <c r="L39" s="139">
        <v>10</v>
      </c>
      <c r="M39" s="139">
        <v>11</v>
      </c>
      <c r="N39" s="139">
        <v>12</v>
      </c>
      <c r="O39" s="139" t="s">
        <v>265</v>
      </c>
      <c r="P39" s="139">
        <v>2</v>
      </c>
      <c r="Q39" s="140">
        <v>3</v>
      </c>
      <c r="R39" s="140">
        <v>4</v>
      </c>
      <c r="S39" s="140">
        <v>5</v>
      </c>
      <c r="T39" s="140">
        <v>6</v>
      </c>
      <c r="U39" s="140">
        <v>7</v>
      </c>
      <c r="V39" s="140">
        <v>8</v>
      </c>
      <c r="W39" s="140">
        <v>9</v>
      </c>
      <c r="X39" s="140">
        <v>10</v>
      </c>
      <c r="Y39" s="140">
        <v>11</v>
      </c>
      <c r="Z39" s="140">
        <v>12</v>
      </c>
      <c r="AA39" s="140" t="s">
        <v>413</v>
      </c>
      <c r="AB39" s="140">
        <v>2</v>
      </c>
      <c r="AC39" s="140">
        <v>3</v>
      </c>
      <c r="AD39" s="140">
        <v>4</v>
      </c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7"/>
      <c r="AS39" s="137"/>
      <c r="AT39" s="137"/>
      <c r="AU39" s="137"/>
      <c r="AV39" s="137"/>
      <c r="AW39" s="137"/>
      <c r="AX39" s="137"/>
      <c r="AY39" s="137"/>
      <c r="AZ39" s="137"/>
      <c r="BA39" s="152"/>
      <c r="BB39" s="152"/>
      <c r="BC39" s="137"/>
      <c r="BD39" s="137"/>
      <c r="BE39" s="137"/>
      <c r="BF39" s="137"/>
      <c r="BG39" s="137"/>
      <c r="BH39" s="137"/>
      <c r="BI39" s="137"/>
      <c r="BJ39" s="152"/>
      <c r="BK39" s="152"/>
      <c r="BL39" s="152"/>
      <c r="BM39" s="152"/>
    </row>
    <row r="40" spans="2:65" s="72" customFormat="1" ht="18" x14ac:dyDescent="0.35">
      <c r="B40" s="7" t="s">
        <v>292</v>
      </c>
      <c r="C40" s="173">
        <v>1000</v>
      </c>
      <c r="D40" s="173">
        <v>1045</v>
      </c>
      <c r="E40" s="173">
        <v>1020</v>
      </c>
      <c r="F40" s="173">
        <v>1055</v>
      </c>
      <c r="G40" s="173">
        <v>974</v>
      </c>
      <c r="H40" s="173">
        <v>895</v>
      </c>
      <c r="I40" s="173">
        <v>903</v>
      </c>
      <c r="J40" s="173">
        <v>918</v>
      </c>
      <c r="K40" s="173">
        <v>930</v>
      </c>
      <c r="L40" s="173">
        <v>922.5</v>
      </c>
      <c r="M40" s="173">
        <v>900</v>
      </c>
      <c r="N40" s="173">
        <v>900</v>
      </c>
      <c r="O40" s="173">
        <v>930</v>
      </c>
      <c r="P40" s="173">
        <v>943</v>
      </c>
      <c r="Q40" s="130">
        <v>940</v>
      </c>
      <c r="R40" s="130">
        <v>940</v>
      </c>
      <c r="S40" s="130">
        <v>942</v>
      </c>
      <c r="T40" s="130">
        <v>950</v>
      </c>
      <c r="U40" s="130">
        <v>948</v>
      </c>
      <c r="V40" s="130">
        <v>930</v>
      </c>
      <c r="W40" s="130">
        <v>880</v>
      </c>
      <c r="X40" s="130">
        <v>862.5</v>
      </c>
      <c r="Y40" s="130">
        <v>852</v>
      </c>
      <c r="Z40" s="130">
        <v>830</v>
      </c>
      <c r="AA40" s="130">
        <v>828</v>
      </c>
      <c r="AB40" s="130">
        <v>840</v>
      </c>
      <c r="AC40" s="130">
        <v>823</v>
      </c>
      <c r="AD40" s="130">
        <v>810</v>
      </c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  <c r="AR40" s="73"/>
      <c r="AS40" s="73"/>
      <c r="AT40" s="73"/>
      <c r="AU40" s="73"/>
      <c r="AV40" s="73"/>
      <c r="AW40" s="73"/>
      <c r="AX40" s="73"/>
      <c r="AY40" s="73"/>
      <c r="AZ40" s="73"/>
      <c r="BA40" s="153"/>
      <c r="BB40" s="153"/>
      <c r="BC40" s="73"/>
      <c r="BD40" s="73"/>
      <c r="BE40" s="73"/>
      <c r="BF40" s="73"/>
      <c r="BG40" s="73"/>
      <c r="BH40" s="73"/>
      <c r="BI40" s="73"/>
      <c r="BJ40" s="153"/>
      <c r="BK40" s="153"/>
      <c r="BL40" s="153"/>
      <c r="BM40" s="153"/>
    </row>
    <row r="41" spans="2:65" s="72" customFormat="1" ht="15.5" x14ac:dyDescent="0.35"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  <c r="AR41" s="73"/>
      <c r="AS41" s="73"/>
      <c r="AT41" s="73"/>
      <c r="AU41" s="73"/>
      <c r="AV41" s="73"/>
      <c r="AW41" s="73"/>
      <c r="AX41" s="73"/>
      <c r="AY41" s="73"/>
      <c r="AZ41" s="73"/>
      <c r="BA41" s="153"/>
      <c r="BB41" s="153"/>
      <c r="BC41" s="73"/>
      <c r="BD41" s="73"/>
      <c r="BE41" s="73"/>
      <c r="BF41" s="73"/>
      <c r="BG41" s="73"/>
      <c r="BH41" s="73"/>
      <c r="BI41" s="73"/>
      <c r="BJ41" s="153"/>
      <c r="BK41" s="153"/>
      <c r="BL41" s="153"/>
      <c r="BM41" s="153"/>
    </row>
    <row r="42" spans="2:65" s="72" customFormat="1" ht="15.5" x14ac:dyDescent="0.35"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  <c r="AR42" s="73"/>
      <c r="AS42" s="73"/>
      <c r="AT42" s="73"/>
      <c r="AU42" s="73"/>
      <c r="AV42" s="73"/>
      <c r="AW42" s="73"/>
      <c r="AX42" s="73"/>
      <c r="AY42" s="73"/>
      <c r="AZ42" s="73"/>
      <c r="BA42" s="153"/>
      <c r="BB42" s="153"/>
      <c r="BC42" s="73"/>
      <c r="BD42" s="73"/>
      <c r="BE42" s="73"/>
      <c r="BF42" s="73"/>
      <c r="BG42" s="73"/>
      <c r="BH42" s="73"/>
      <c r="BI42" s="73"/>
      <c r="BJ42" s="153"/>
      <c r="BK42" s="153"/>
      <c r="BL42" s="153"/>
      <c r="BM42" s="153"/>
    </row>
    <row r="43" spans="2:65" s="72" customFormat="1" ht="15.5" x14ac:dyDescent="0.35"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  <c r="AR43" s="73"/>
      <c r="AS43" s="73"/>
      <c r="AT43" s="73"/>
      <c r="AU43" s="73"/>
      <c r="AV43" s="73"/>
      <c r="AW43" s="73"/>
      <c r="AX43" s="73"/>
      <c r="AY43" s="73"/>
      <c r="AZ43" s="73"/>
      <c r="BA43" s="153"/>
      <c r="BB43" s="153"/>
      <c r="BC43" s="73"/>
      <c r="BD43" s="73"/>
      <c r="BE43" s="73"/>
      <c r="BF43" s="73"/>
      <c r="BG43" s="73"/>
      <c r="BH43" s="73"/>
      <c r="BI43" s="73"/>
      <c r="BJ43" s="153"/>
      <c r="BK43" s="153"/>
      <c r="BL43" s="153"/>
      <c r="BM43" s="153"/>
    </row>
    <row r="75" spans="13:13" x14ac:dyDescent="0.35">
      <c r="M75" s="10"/>
    </row>
  </sheetData>
  <printOptions horizontalCentered="1"/>
  <pageMargins left="0.2" right="0.2" top="0.75" bottom="0.75" header="0.3" footer="0.3"/>
  <pageSetup paperSize="9" scale="58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8E395-5D8C-4A85-982F-8023F0C02A7F}">
  <sheetPr codeName="Sheet5">
    <pageSetUpPr fitToPage="1"/>
  </sheetPr>
  <dimension ref="A28:BE77"/>
  <sheetViews>
    <sheetView showGridLines="0" topLeftCell="B1" zoomScale="90" zoomScaleNormal="90" workbookViewId="0">
      <selection activeCell="B1" sqref="B1"/>
    </sheetView>
  </sheetViews>
  <sheetFormatPr defaultColWidth="8.81640625" defaultRowHeight="14.5" x14ac:dyDescent="0.35"/>
  <cols>
    <col min="1" max="1" width="3.453125" hidden="1" customWidth="1"/>
    <col min="2" max="2" width="20.54296875" customWidth="1"/>
    <col min="3" max="3" width="10.1796875" customWidth="1"/>
    <col min="4" max="17" width="10.1796875" bestFit="1" customWidth="1"/>
    <col min="18" max="18" width="11.1796875" customWidth="1"/>
    <col min="19" max="20" width="10.1796875" bestFit="1" customWidth="1"/>
    <col min="22" max="22" width="26.453125" customWidth="1"/>
    <col min="23" max="32" width="10.1796875" customWidth="1"/>
    <col min="33" max="33" width="11.1796875" bestFit="1" customWidth="1"/>
    <col min="34" max="34" width="11" bestFit="1" customWidth="1"/>
    <col min="35" max="35" width="11" customWidth="1"/>
    <col min="36" max="43" width="10.1796875" bestFit="1" customWidth="1"/>
  </cols>
  <sheetData>
    <row r="28" s="72" customFormat="1" ht="15.5" x14ac:dyDescent="0.35"/>
    <row r="45" spans="22:57" x14ac:dyDescent="0.35">
      <c r="V45" t="s">
        <v>26</v>
      </c>
      <c r="W45" s="14" t="s">
        <v>71</v>
      </c>
      <c r="X45" s="16">
        <v>2</v>
      </c>
      <c r="Y45" s="16">
        <v>3</v>
      </c>
      <c r="Z45" s="16">
        <v>4</v>
      </c>
      <c r="AA45" s="16">
        <v>5</v>
      </c>
      <c r="AB45" s="16">
        <v>6</v>
      </c>
      <c r="AC45" s="16">
        <v>7</v>
      </c>
      <c r="AD45" s="16">
        <v>8</v>
      </c>
      <c r="AE45" s="16">
        <v>9</v>
      </c>
      <c r="AF45" s="16">
        <v>10</v>
      </c>
      <c r="AG45" s="16">
        <v>11</v>
      </c>
      <c r="AH45" s="16">
        <v>12</v>
      </c>
      <c r="AI45" s="16">
        <v>13</v>
      </c>
      <c r="AJ45" s="16">
        <v>14</v>
      </c>
      <c r="AK45" s="16">
        <v>15</v>
      </c>
      <c r="AL45" s="16">
        <v>16</v>
      </c>
      <c r="AM45" s="16">
        <v>17</v>
      </c>
      <c r="AN45" s="16">
        <v>18</v>
      </c>
      <c r="AO45" s="16">
        <v>19</v>
      </c>
      <c r="AP45" s="16">
        <v>20</v>
      </c>
      <c r="AQ45" s="16">
        <v>21</v>
      </c>
      <c r="AR45" s="16">
        <v>22</v>
      </c>
      <c r="AS45" s="16">
        <v>23</v>
      </c>
      <c r="AT45" s="16">
        <v>24</v>
      </c>
      <c r="AU45" s="16">
        <v>25</v>
      </c>
      <c r="AV45" s="16">
        <v>26</v>
      </c>
      <c r="AW45" s="16">
        <v>27</v>
      </c>
      <c r="AX45" s="16">
        <v>28</v>
      </c>
      <c r="AY45" s="16">
        <v>29</v>
      </c>
      <c r="AZ45" s="16">
        <v>30</v>
      </c>
      <c r="BA45" s="16">
        <v>31</v>
      </c>
      <c r="BB45" s="16">
        <v>32</v>
      </c>
      <c r="BC45" s="16">
        <v>33</v>
      </c>
      <c r="BD45" s="16">
        <v>34</v>
      </c>
    </row>
    <row r="46" spans="22:57" x14ac:dyDescent="0.35">
      <c r="V46" t="s">
        <v>54</v>
      </c>
      <c r="W46" s="15">
        <f>'Chart B1_Tuần'!BF45</f>
        <v>24760</v>
      </c>
      <c r="X46" s="15">
        <f>'Chart B1_Tuần'!BG45</f>
        <v>24200</v>
      </c>
      <c r="Y46" s="15">
        <f>'Chart B1_Tuần'!BH45</f>
        <v>24330</v>
      </c>
      <c r="Z46" s="15">
        <f>'Chart B1_Tuần'!BI45</f>
        <v>24410</v>
      </c>
      <c r="AA46" s="15">
        <f>'Chart B1_Tuần'!BJ45</f>
        <v>24380</v>
      </c>
      <c r="AB46" s="15">
        <f>'Chart B1_Tuần'!BK45</f>
        <v>24220</v>
      </c>
      <c r="AC46" s="15">
        <f>'Chart B1_Tuần'!BL45</f>
        <v>24250</v>
      </c>
      <c r="AD46" s="15">
        <f>'Chart B1_Tuần'!BM45</f>
        <v>24380</v>
      </c>
      <c r="AE46" s="15">
        <f>'Chart B1_Tuần'!BN45</f>
        <v>24550</v>
      </c>
      <c r="AF46" s="15">
        <f>'Chart B1_Tuần'!BO45</f>
        <v>24530</v>
      </c>
      <c r="AG46" s="15">
        <f>'Chart B1_Tuần'!BP45</f>
        <v>24500</v>
      </c>
      <c r="AH46" s="15">
        <f>'Chart B1_Tuần'!BQ45</f>
        <v>24570</v>
      </c>
      <c r="AI46" s="15">
        <f>'Chart B1_Tuần'!BR45</f>
        <v>24620</v>
      </c>
      <c r="AJ46" s="15">
        <f>'Chart B1_Tuần'!BS45</f>
        <v>24650</v>
      </c>
      <c r="AK46" s="15">
        <f>'Chart B1_Tuần'!BT45</f>
        <v>24810</v>
      </c>
      <c r="AL46" s="15">
        <f>'Chart B1_Tuần'!BU45</f>
        <v>25020</v>
      </c>
      <c r="AM46" s="15">
        <f>'Chart B1_Tuần'!BV45</f>
        <v>25240</v>
      </c>
      <c r="AN46" s="15">
        <f>'Chart B1_Tuần'!BW45</f>
        <v>25150</v>
      </c>
      <c r="AO46" s="15">
        <f>'Chart B1_Tuần'!BX45</f>
        <v>25180</v>
      </c>
      <c r="AP46" s="15">
        <f>'Chart B1_Tuần'!BY45</f>
        <v>25230</v>
      </c>
      <c r="AQ46" s="15">
        <f>'Chart B1_Tuần'!BZ45</f>
        <v>25250</v>
      </c>
      <c r="AR46" s="15">
        <f>'Chart B1_Tuần'!CA45</f>
        <v>25280</v>
      </c>
      <c r="AS46" s="15">
        <f>'Chart B1_Tuần'!CB45</f>
        <v>25260</v>
      </c>
      <c r="AT46" s="15">
        <f>'Chart B1_Tuần'!CC45</f>
        <v>25250</v>
      </c>
      <c r="AU46" s="15">
        <f>'Chart B1_Tuần'!CD45</f>
        <v>25260</v>
      </c>
      <c r="AV46" s="15">
        <f>'Chart B1_Tuần'!CE45</f>
        <v>25260</v>
      </c>
      <c r="AW46" s="15">
        <f>'Chart B1_Tuần'!CF45</f>
        <v>25260</v>
      </c>
      <c r="AX46" s="15">
        <f>'Chart B1_Tuần'!CG45</f>
        <v>25220</v>
      </c>
      <c r="AY46" s="15">
        <f>'Chart B1_Tuần'!CH45</f>
        <v>25190</v>
      </c>
      <c r="AZ46" s="15">
        <f>'Chart B1_Tuần'!CI45</f>
        <v>25170</v>
      </c>
      <c r="BA46" s="15">
        <f>'Chart B1_Tuần'!CJ45</f>
        <v>25120</v>
      </c>
      <c r="BB46" s="15">
        <f>'Chart B1_Tuần'!CK45</f>
        <v>24930</v>
      </c>
      <c r="BC46" s="15">
        <f>'Chart B1_Tuần'!CL45</f>
        <v>24970</v>
      </c>
      <c r="BD46" s="15">
        <f>'Chart B1_Tuần'!CM45</f>
        <v>24810</v>
      </c>
      <c r="BE46" s="15">
        <f>'Chart B1_Tuần'!CN45</f>
        <v>0</v>
      </c>
    </row>
    <row r="47" spans="22:57" x14ac:dyDescent="0.35">
      <c r="V47" t="s">
        <v>64</v>
      </c>
      <c r="W47" s="15">
        <f>W46*W53/1000</f>
        <v>22284</v>
      </c>
      <c r="X47" s="15">
        <f t="shared" ref="X47:BD47" si="0">X46*X53/1000</f>
        <v>22748</v>
      </c>
      <c r="Y47" s="15">
        <f t="shared" si="0"/>
        <v>22870.2</v>
      </c>
      <c r="Z47" s="15">
        <f t="shared" si="0"/>
        <v>22945.4</v>
      </c>
      <c r="AA47" s="15">
        <f t="shared" si="0"/>
        <v>23161</v>
      </c>
      <c r="AB47" s="15">
        <f t="shared" si="0"/>
        <v>22766.799999999999</v>
      </c>
      <c r="AC47" s="15">
        <f t="shared" si="0"/>
        <v>22795</v>
      </c>
      <c r="AD47" s="15">
        <f t="shared" si="0"/>
        <v>22917.200000000001</v>
      </c>
      <c r="AE47" s="15">
        <f t="shared" si="0"/>
        <v>23077</v>
      </c>
      <c r="AF47" s="15">
        <f t="shared" si="0"/>
        <v>23058.2</v>
      </c>
      <c r="AG47" s="15">
        <f t="shared" si="0"/>
        <v>23030</v>
      </c>
      <c r="AH47" s="15">
        <f t="shared" si="0"/>
        <v>23095.8</v>
      </c>
      <c r="AI47" s="15">
        <f t="shared" si="0"/>
        <v>23142.799999999999</v>
      </c>
      <c r="AJ47" s="15">
        <f t="shared" si="0"/>
        <v>23171</v>
      </c>
      <c r="AK47" s="15">
        <f t="shared" si="0"/>
        <v>23321.4</v>
      </c>
      <c r="AL47" s="15">
        <f t="shared" si="0"/>
        <v>23518.799999999999</v>
      </c>
      <c r="AM47" s="15">
        <f t="shared" si="0"/>
        <v>23725.599999999999</v>
      </c>
      <c r="AN47" s="15">
        <f t="shared" si="0"/>
        <v>23641</v>
      </c>
      <c r="AO47" s="15">
        <f t="shared" si="0"/>
        <v>23669.200000000001</v>
      </c>
      <c r="AP47" s="15">
        <f t="shared" si="0"/>
        <v>23968.5</v>
      </c>
      <c r="AQ47" s="15">
        <f t="shared" si="0"/>
        <v>23987.5</v>
      </c>
      <c r="AR47" s="15">
        <f t="shared" si="0"/>
        <v>24016</v>
      </c>
      <c r="AS47" s="15">
        <f t="shared" si="0"/>
        <v>23997</v>
      </c>
      <c r="AT47" s="15">
        <f t="shared" si="0"/>
        <v>23987.5</v>
      </c>
      <c r="AU47" s="15">
        <f t="shared" si="0"/>
        <v>23997</v>
      </c>
      <c r="AV47" s="15">
        <f t="shared" si="0"/>
        <v>23997</v>
      </c>
      <c r="AW47" s="15">
        <f t="shared" si="0"/>
        <v>23997</v>
      </c>
      <c r="AX47" s="15">
        <f t="shared" si="0"/>
        <v>23706.799999999999</v>
      </c>
      <c r="AY47" s="15">
        <f t="shared" si="0"/>
        <v>23678.6</v>
      </c>
      <c r="AZ47" s="15">
        <f t="shared" si="0"/>
        <v>23659.8</v>
      </c>
      <c r="BA47" s="15">
        <f t="shared" si="0"/>
        <v>23612.799999999999</v>
      </c>
      <c r="BB47" s="15">
        <f t="shared" si="0"/>
        <v>23434.2</v>
      </c>
      <c r="BC47" s="15">
        <f t="shared" si="0"/>
        <v>23471.8</v>
      </c>
      <c r="BD47" s="15">
        <f t="shared" si="0"/>
        <v>23321.4</v>
      </c>
    </row>
    <row r="48" spans="22:57" x14ac:dyDescent="0.35">
      <c r="V48" t="s">
        <v>165</v>
      </c>
      <c r="W48" s="15">
        <v>18000</v>
      </c>
      <c r="X48" s="15">
        <v>18000</v>
      </c>
      <c r="Y48" s="15">
        <v>18000</v>
      </c>
      <c r="Z48" s="15">
        <v>18000</v>
      </c>
      <c r="AA48" s="15">
        <v>18500</v>
      </c>
      <c r="AB48" s="15">
        <v>18500</v>
      </c>
      <c r="AC48" s="15">
        <v>18500</v>
      </c>
      <c r="AD48" s="15">
        <v>18500</v>
      </c>
      <c r="AE48" s="15">
        <v>18500</v>
      </c>
      <c r="AF48" s="15">
        <v>18500</v>
      </c>
      <c r="AG48" s="15">
        <v>18500</v>
      </c>
      <c r="AH48" s="15">
        <v>18500</v>
      </c>
      <c r="AI48" s="15">
        <v>18500</v>
      </c>
      <c r="AJ48" s="15">
        <v>19000</v>
      </c>
      <c r="AK48" s="15">
        <v>19000</v>
      </c>
      <c r="AL48" s="15">
        <v>19000</v>
      </c>
      <c r="AM48" s="15">
        <v>19000</v>
      </c>
      <c r="AN48" s="15">
        <v>19500</v>
      </c>
      <c r="AO48" s="15">
        <v>19500</v>
      </c>
      <c r="AP48" s="15">
        <v>19500</v>
      </c>
      <c r="AQ48" s="15">
        <v>19500</v>
      </c>
      <c r="AR48" s="15">
        <v>19500</v>
      </c>
      <c r="AS48" s="15">
        <v>19500</v>
      </c>
      <c r="AT48" s="15">
        <v>19500</v>
      </c>
      <c r="AU48" s="15">
        <v>19500</v>
      </c>
      <c r="AV48" s="15">
        <v>19500</v>
      </c>
      <c r="AW48" s="15">
        <v>18000</v>
      </c>
      <c r="AX48" s="15">
        <v>18000</v>
      </c>
      <c r="AY48" s="15">
        <v>18000</v>
      </c>
      <c r="AZ48" s="15">
        <v>18000</v>
      </c>
      <c r="BA48" s="15">
        <v>18000</v>
      </c>
      <c r="BB48" s="15">
        <v>18000</v>
      </c>
      <c r="BC48" s="15">
        <v>18000</v>
      </c>
      <c r="BD48" s="15">
        <v>18000</v>
      </c>
    </row>
    <row r="49" spans="20:56" x14ac:dyDescent="0.35">
      <c r="V49" t="s">
        <v>76</v>
      </c>
      <c r="W49" s="32">
        <f>W48</f>
        <v>18000</v>
      </c>
      <c r="X49" s="32">
        <f t="shared" ref="X49:BD49" si="1">X48</f>
        <v>18000</v>
      </c>
      <c r="Y49" s="32">
        <f t="shared" si="1"/>
        <v>18000</v>
      </c>
      <c r="Z49" s="32">
        <f t="shared" si="1"/>
        <v>18000</v>
      </c>
      <c r="AA49" s="32">
        <f t="shared" si="1"/>
        <v>18500</v>
      </c>
      <c r="AB49" s="32">
        <f t="shared" si="1"/>
        <v>18500</v>
      </c>
      <c r="AC49" s="32">
        <f t="shared" si="1"/>
        <v>18500</v>
      </c>
      <c r="AD49" s="32">
        <f t="shared" si="1"/>
        <v>18500</v>
      </c>
      <c r="AE49" s="32">
        <f t="shared" si="1"/>
        <v>18500</v>
      </c>
      <c r="AF49" s="32">
        <f t="shared" si="1"/>
        <v>18500</v>
      </c>
      <c r="AG49" s="32">
        <f t="shared" si="1"/>
        <v>18500</v>
      </c>
      <c r="AH49" s="32">
        <f t="shared" si="1"/>
        <v>18500</v>
      </c>
      <c r="AI49" s="32">
        <f t="shared" si="1"/>
        <v>18500</v>
      </c>
      <c r="AJ49" s="32">
        <f t="shared" si="1"/>
        <v>19000</v>
      </c>
      <c r="AK49" s="32">
        <f t="shared" si="1"/>
        <v>19000</v>
      </c>
      <c r="AL49" s="32">
        <f t="shared" si="1"/>
        <v>19000</v>
      </c>
      <c r="AM49" s="32">
        <f t="shared" si="1"/>
        <v>19000</v>
      </c>
      <c r="AN49" s="32">
        <f t="shared" si="1"/>
        <v>19500</v>
      </c>
      <c r="AO49" s="32">
        <f t="shared" si="1"/>
        <v>19500</v>
      </c>
      <c r="AP49" s="32">
        <f t="shared" si="1"/>
        <v>19500</v>
      </c>
      <c r="AQ49" s="32">
        <f t="shared" si="1"/>
        <v>19500</v>
      </c>
      <c r="AR49" s="32">
        <f t="shared" si="1"/>
        <v>19500</v>
      </c>
      <c r="AS49" s="32">
        <f t="shared" si="1"/>
        <v>19500</v>
      </c>
      <c r="AT49" s="32">
        <f t="shared" si="1"/>
        <v>19500</v>
      </c>
      <c r="AU49" s="32">
        <f t="shared" si="1"/>
        <v>19500</v>
      </c>
      <c r="AV49" s="32">
        <f t="shared" si="1"/>
        <v>19500</v>
      </c>
      <c r="AW49" s="32">
        <f t="shared" si="1"/>
        <v>18000</v>
      </c>
      <c r="AX49" s="32">
        <f t="shared" si="1"/>
        <v>18000</v>
      </c>
      <c r="AY49" s="32">
        <f t="shared" si="1"/>
        <v>18000</v>
      </c>
      <c r="AZ49" s="32">
        <f t="shared" si="1"/>
        <v>18000</v>
      </c>
      <c r="BA49" s="32">
        <f t="shared" si="1"/>
        <v>18000</v>
      </c>
      <c r="BB49" s="32">
        <f t="shared" si="1"/>
        <v>18000</v>
      </c>
      <c r="BC49" s="32">
        <f t="shared" si="1"/>
        <v>18000</v>
      </c>
      <c r="BD49" s="32">
        <f t="shared" si="1"/>
        <v>18000</v>
      </c>
    </row>
    <row r="50" spans="20:56" x14ac:dyDescent="0.35">
      <c r="V50" s="27" t="s">
        <v>232</v>
      </c>
      <c r="W50" s="32">
        <v>17788.267744679437</v>
      </c>
      <c r="X50" s="32">
        <v>17828.592128165637</v>
      </c>
      <c r="Y50" s="32">
        <v>17854.222840608072</v>
      </c>
      <c r="Z50" s="32">
        <v>17920.59920379474</v>
      </c>
      <c r="AA50" s="32">
        <v>17910.699116937085</v>
      </c>
      <c r="AB50" s="32">
        <v>17862.171986822676</v>
      </c>
      <c r="AC50" s="32">
        <v>17862.171986822676</v>
      </c>
      <c r="AD50" s="32">
        <v>17947.186297311255</v>
      </c>
      <c r="AE50" s="32">
        <v>18173.051182489133</v>
      </c>
      <c r="AF50" s="32">
        <v>18673.485755782458</v>
      </c>
      <c r="AG50" s="32">
        <v>18747.334009066708</v>
      </c>
      <c r="AH50" s="32">
        <v>18761.631969280577</v>
      </c>
      <c r="AI50" s="32">
        <v>18757.926009763476</v>
      </c>
      <c r="AJ50" s="32">
        <v>19026.001359187405</v>
      </c>
      <c r="AK50" s="32">
        <v>18925.616596646021</v>
      </c>
      <c r="AL50" s="32">
        <v>18914.748702327048</v>
      </c>
      <c r="AM50" s="32">
        <v>18943.064534119621</v>
      </c>
      <c r="AN50" s="32">
        <v>19077.337666701871</v>
      </c>
      <c r="AO50" s="32">
        <v>19443.20199253978</v>
      </c>
      <c r="AP50" s="32">
        <v>19415.534081375543</v>
      </c>
      <c r="AQ50" s="32">
        <v>19403.916167807627</v>
      </c>
      <c r="AR50" s="32">
        <v>19281.644519266101</v>
      </c>
      <c r="AS50" s="32">
        <v>19318.549288736082</v>
      </c>
      <c r="AT50" s="32">
        <v>19421.068512043006</v>
      </c>
      <c r="AU50" s="32">
        <v>19388.156758682315</v>
      </c>
      <c r="AV50" s="32">
        <v>19218.540010232326</v>
      </c>
      <c r="AW50" s="32">
        <v>17763.704197666462</v>
      </c>
      <c r="AX50" s="32">
        <v>17851.469396292519</v>
      </c>
      <c r="AY50" s="32">
        <v>17795.900462850968</v>
      </c>
      <c r="AZ50" s="32">
        <v>17825.036087375916</v>
      </c>
      <c r="BA50" s="32">
        <v>17796.164214839158</v>
      </c>
      <c r="BB50" s="32">
        <v>17664.78814510697</v>
      </c>
      <c r="BC50" s="32">
        <v>17690.789291471177</v>
      </c>
      <c r="BD50" s="32">
        <v>17605.584642233858</v>
      </c>
    </row>
    <row r="51" spans="20:56" x14ac:dyDescent="0.35">
      <c r="V51" t="s">
        <v>162</v>
      </c>
      <c r="W51" s="10">
        <f>W52/W48</f>
        <v>0.23799999999999999</v>
      </c>
      <c r="X51" s="10">
        <f t="shared" ref="X51:BD51" si="2">X52/X48</f>
        <v>0.26377777777777778</v>
      </c>
      <c r="Y51" s="10">
        <f t="shared" si="2"/>
        <v>0.27056666666666673</v>
      </c>
      <c r="Z51" s="10">
        <f t="shared" si="2"/>
        <v>0.27474444444444451</v>
      </c>
      <c r="AA51" s="10">
        <f t="shared" si="2"/>
        <v>0.25194594594594594</v>
      </c>
      <c r="AB51" s="10">
        <f t="shared" si="2"/>
        <v>0.23063783783783781</v>
      </c>
      <c r="AC51" s="10">
        <f t="shared" si="2"/>
        <v>0.23216216216216215</v>
      </c>
      <c r="AD51" s="10">
        <f t="shared" si="2"/>
        <v>0.23876756756756762</v>
      </c>
      <c r="AE51" s="10">
        <f t="shared" si="2"/>
        <v>0.2474054054054054</v>
      </c>
      <c r="AF51" s="10">
        <f t="shared" si="2"/>
        <v>0.24638918918918923</v>
      </c>
      <c r="AG51" s="10">
        <f t="shared" si="2"/>
        <v>0.24486486486486486</v>
      </c>
      <c r="AH51" s="10">
        <f t="shared" si="2"/>
        <v>0.24842162162162157</v>
      </c>
      <c r="AI51" s="10">
        <f t="shared" si="2"/>
        <v>0.25096216216216211</v>
      </c>
      <c r="AJ51" s="10">
        <f t="shared" si="2"/>
        <v>0.21952631578947368</v>
      </c>
      <c r="AK51" s="10">
        <f t="shared" si="2"/>
        <v>0.22744210526315797</v>
      </c>
      <c r="AL51" s="10">
        <f t="shared" si="2"/>
        <v>0.23783157894736839</v>
      </c>
      <c r="AM51" s="10">
        <f t="shared" si="2"/>
        <v>0.24871578947368414</v>
      </c>
      <c r="AN51" s="10">
        <f t="shared" si="2"/>
        <v>0.21235897435897436</v>
      </c>
      <c r="AO51" s="10">
        <f t="shared" si="2"/>
        <v>0.21380512820512823</v>
      </c>
      <c r="AP51" s="10">
        <f t="shared" si="2"/>
        <v>0.22915384615384615</v>
      </c>
      <c r="AQ51" s="10">
        <f t="shared" si="2"/>
        <v>0.23012820512820512</v>
      </c>
      <c r="AR51" s="10">
        <f t="shared" si="2"/>
        <v>0.2315897435897436</v>
      </c>
      <c r="AS51" s="10">
        <f t="shared" si="2"/>
        <v>0.23061538461538461</v>
      </c>
      <c r="AT51" s="10">
        <f t="shared" si="2"/>
        <v>0.23012820512820512</v>
      </c>
      <c r="AU51" s="10">
        <f t="shared" si="2"/>
        <v>0.23061538461538461</v>
      </c>
      <c r="AV51" s="10">
        <f t="shared" si="2"/>
        <v>0.23061538461538461</v>
      </c>
      <c r="AW51" s="10">
        <f t="shared" si="2"/>
        <v>0.33316666666666667</v>
      </c>
      <c r="AX51" s="10">
        <f t="shared" si="2"/>
        <v>0.31704444444444441</v>
      </c>
      <c r="AY51" s="10">
        <f t="shared" si="2"/>
        <v>0.31547777777777769</v>
      </c>
      <c r="AZ51" s="10">
        <f t="shared" si="2"/>
        <v>0.31443333333333329</v>
      </c>
      <c r="BA51" s="10">
        <f t="shared" si="2"/>
        <v>0.31182222222222217</v>
      </c>
      <c r="BB51" s="10">
        <f t="shared" si="2"/>
        <v>0.30190000000000006</v>
      </c>
      <c r="BC51" s="10">
        <f t="shared" si="2"/>
        <v>0.30398888888888886</v>
      </c>
      <c r="BD51" s="10">
        <f t="shared" si="2"/>
        <v>0.29563333333333341</v>
      </c>
    </row>
    <row r="52" spans="20:56" x14ac:dyDescent="0.35">
      <c r="V52" t="s">
        <v>61</v>
      </c>
      <c r="W52" s="32">
        <f>W47-W48</f>
        <v>4284</v>
      </c>
      <c r="X52" s="32">
        <f t="shared" ref="X52:BD52" si="3">X47-X48</f>
        <v>4748</v>
      </c>
      <c r="Y52" s="32">
        <f t="shared" si="3"/>
        <v>4870.2000000000007</v>
      </c>
      <c r="Z52" s="32">
        <f t="shared" si="3"/>
        <v>4945.4000000000015</v>
      </c>
      <c r="AA52" s="32">
        <f t="shared" si="3"/>
        <v>4661</v>
      </c>
      <c r="AB52" s="32">
        <f t="shared" si="3"/>
        <v>4266.7999999999993</v>
      </c>
      <c r="AC52" s="32">
        <f t="shared" si="3"/>
        <v>4295</v>
      </c>
      <c r="AD52" s="32">
        <f t="shared" si="3"/>
        <v>4417.2000000000007</v>
      </c>
      <c r="AE52" s="32">
        <f t="shared" si="3"/>
        <v>4577</v>
      </c>
      <c r="AF52" s="32">
        <f t="shared" si="3"/>
        <v>4558.2000000000007</v>
      </c>
      <c r="AG52" s="32">
        <f t="shared" si="3"/>
        <v>4530</v>
      </c>
      <c r="AH52" s="32">
        <f t="shared" si="3"/>
        <v>4595.7999999999993</v>
      </c>
      <c r="AI52" s="32">
        <f t="shared" si="3"/>
        <v>4642.7999999999993</v>
      </c>
      <c r="AJ52" s="32">
        <f t="shared" si="3"/>
        <v>4171</v>
      </c>
      <c r="AK52" s="32">
        <f t="shared" si="3"/>
        <v>4321.4000000000015</v>
      </c>
      <c r="AL52" s="32">
        <f t="shared" si="3"/>
        <v>4518.7999999999993</v>
      </c>
      <c r="AM52" s="32">
        <f t="shared" si="3"/>
        <v>4725.5999999999985</v>
      </c>
      <c r="AN52" s="32">
        <f t="shared" si="3"/>
        <v>4141</v>
      </c>
      <c r="AO52" s="32">
        <f t="shared" si="3"/>
        <v>4169.2000000000007</v>
      </c>
      <c r="AP52" s="32">
        <f t="shared" si="3"/>
        <v>4468.5</v>
      </c>
      <c r="AQ52" s="32">
        <f t="shared" si="3"/>
        <v>4487.5</v>
      </c>
      <c r="AR52" s="32">
        <f t="shared" si="3"/>
        <v>4516</v>
      </c>
      <c r="AS52" s="32">
        <f t="shared" si="3"/>
        <v>4497</v>
      </c>
      <c r="AT52" s="32">
        <f t="shared" si="3"/>
        <v>4487.5</v>
      </c>
      <c r="AU52" s="32">
        <f t="shared" si="3"/>
        <v>4497</v>
      </c>
      <c r="AV52" s="32">
        <f t="shared" si="3"/>
        <v>4497</v>
      </c>
      <c r="AW52" s="32">
        <f t="shared" si="3"/>
        <v>5997</v>
      </c>
      <c r="AX52" s="32">
        <f t="shared" si="3"/>
        <v>5706.7999999999993</v>
      </c>
      <c r="AY52" s="32">
        <f t="shared" si="3"/>
        <v>5678.5999999999985</v>
      </c>
      <c r="AZ52" s="32">
        <f t="shared" si="3"/>
        <v>5659.7999999999993</v>
      </c>
      <c r="BA52" s="32">
        <f t="shared" si="3"/>
        <v>5612.7999999999993</v>
      </c>
      <c r="BB52" s="32">
        <f t="shared" si="3"/>
        <v>5434.2000000000007</v>
      </c>
      <c r="BC52" s="32">
        <f t="shared" si="3"/>
        <v>5471.7999999999993</v>
      </c>
      <c r="BD52" s="32">
        <f t="shared" si="3"/>
        <v>5321.4000000000015</v>
      </c>
    </row>
    <row r="53" spans="20:56" ht="14.5" customHeight="1" x14ac:dyDescent="0.35">
      <c r="V53" t="s">
        <v>320</v>
      </c>
      <c r="W53" s="15">
        <f>'Chart B1_Tuần'!BF56</f>
        <v>900</v>
      </c>
      <c r="X53" s="15">
        <f>'Chart B1_Tuần'!BG56</f>
        <v>940</v>
      </c>
      <c r="Y53" s="15">
        <f>'Chart B1_Tuần'!BH56</f>
        <v>940</v>
      </c>
      <c r="Z53" s="15">
        <f>'Chart B1_Tuần'!BI56</f>
        <v>940</v>
      </c>
      <c r="AA53" s="15">
        <f>'Chart B1_Tuần'!BJ56</f>
        <v>950</v>
      </c>
      <c r="AB53" s="15">
        <f>'Chart B1_Tuần'!BK56</f>
        <v>940</v>
      </c>
      <c r="AC53" s="15">
        <f>'Chart B1_Tuần'!BL56</f>
        <v>940</v>
      </c>
      <c r="AD53" s="15">
        <f>'Chart B1_Tuần'!BM56</f>
        <v>940</v>
      </c>
      <c r="AE53" s="15">
        <f>'Chart B1_Tuần'!BN56</f>
        <v>940</v>
      </c>
      <c r="AF53" s="15">
        <f>'Chart B1_Tuần'!BO56</f>
        <v>940</v>
      </c>
      <c r="AG53" s="15">
        <f>'Chart B1_Tuần'!BP56</f>
        <v>940</v>
      </c>
      <c r="AH53" s="15">
        <f>'Chart B1_Tuần'!BQ56</f>
        <v>940</v>
      </c>
      <c r="AI53" s="15">
        <f>'Chart B1_Tuần'!BR56</f>
        <v>940</v>
      </c>
      <c r="AJ53" s="15">
        <f>'Chart B1_Tuần'!BS56</f>
        <v>940</v>
      </c>
      <c r="AK53" s="15">
        <f>'Chart B1_Tuần'!BT56</f>
        <v>940</v>
      </c>
      <c r="AL53" s="15">
        <f>'Chart B1_Tuần'!BU56</f>
        <v>940</v>
      </c>
      <c r="AM53" s="15">
        <f>'Chart B1_Tuần'!BV56</f>
        <v>940</v>
      </c>
      <c r="AN53" s="15">
        <f>'Chart B1_Tuần'!BW56</f>
        <v>940</v>
      </c>
      <c r="AO53" s="15">
        <f>'Chart B1_Tuần'!BX56</f>
        <v>940</v>
      </c>
      <c r="AP53" s="15">
        <f>'Chart B1_Tuần'!BY56</f>
        <v>950</v>
      </c>
      <c r="AQ53" s="15">
        <f>'Chart B1_Tuần'!BZ56</f>
        <v>950</v>
      </c>
      <c r="AR53" s="15">
        <f>'Chart B1_Tuần'!CA56</f>
        <v>950</v>
      </c>
      <c r="AS53" s="15">
        <f>'Chart B1_Tuần'!CB56</f>
        <v>950</v>
      </c>
      <c r="AT53" s="15">
        <f>'Chart B1_Tuần'!CC56</f>
        <v>950</v>
      </c>
      <c r="AU53" s="15">
        <f>'Chart B1_Tuần'!CD56</f>
        <v>950</v>
      </c>
      <c r="AV53" s="15">
        <f>'Chart B1_Tuần'!CE56</f>
        <v>950</v>
      </c>
      <c r="AW53" s="15">
        <f>'Chart B1_Tuần'!CF56</f>
        <v>950</v>
      </c>
      <c r="AX53" s="15">
        <f>'Chart B1_Tuần'!CG56</f>
        <v>940</v>
      </c>
      <c r="AY53" s="15">
        <f>'Chart B1_Tuần'!CH56</f>
        <v>940</v>
      </c>
      <c r="AZ53" s="15">
        <f>'Chart B1_Tuần'!CI56</f>
        <v>940</v>
      </c>
      <c r="BA53" s="15">
        <f>'Chart B1_Tuần'!CJ56</f>
        <v>940</v>
      </c>
      <c r="BB53" s="15">
        <f>'Chart B1_Tuần'!CK56</f>
        <v>940</v>
      </c>
      <c r="BC53" s="15">
        <f>'Chart B1_Tuần'!CL56</f>
        <v>940</v>
      </c>
      <c r="BD53" s="15">
        <f>'Chart B1_Tuần'!CM56</f>
        <v>940</v>
      </c>
    </row>
    <row r="54" spans="20:56" ht="14.5" customHeight="1" x14ac:dyDescent="0.35">
      <c r="W54" s="10"/>
    </row>
    <row r="55" spans="20:56" ht="14.5" customHeight="1" x14ac:dyDescent="0.35"/>
    <row r="56" spans="20:56" ht="14.5" customHeight="1" x14ac:dyDescent="0.35"/>
    <row r="58" spans="20:56" ht="14.5" customHeight="1" x14ac:dyDescent="0.35"/>
    <row r="59" spans="20:56" ht="14.5" customHeight="1" x14ac:dyDescent="0.35"/>
    <row r="60" spans="20:56" ht="14.5" customHeight="1" x14ac:dyDescent="0.35"/>
    <row r="61" spans="20:56" ht="14.5" customHeight="1" x14ac:dyDescent="0.35">
      <c r="V61" s="47"/>
    </row>
    <row r="64" spans="20:56" ht="15" x14ac:dyDescent="0.35">
      <c r="T64" s="8"/>
    </row>
    <row r="67" spans="2:26" s="25" customFormat="1" ht="18.649999999999999" hidden="1" customHeight="1" x14ac:dyDescent="0.45">
      <c r="B67" s="24" t="s">
        <v>25</v>
      </c>
      <c r="P67" s="26" t="s">
        <v>27</v>
      </c>
      <c r="U67" s="48"/>
      <c r="V67" s="48"/>
      <c r="W67" s="48"/>
      <c r="X67" s="48"/>
      <c r="Y67" s="48"/>
      <c r="Z67" s="48"/>
    </row>
    <row r="68" spans="2:26" s="22" customFormat="1" ht="18.649999999999999" hidden="1" customHeight="1" x14ac:dyDescent="0.45">
      <c r="B68" s="18" t="s">
        <v>51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20">
        <v>0.85859936486712352</v>
      </c>
      <c r="Q68" s="19"/>
      <c r="R68" s="19"/>
      <c r="S68" s="19"/>
      <c r="T68" s="19"/>
      <c r="U68" s="50"/>
      <c r="V68" s="50"/>
      <c r="W68" s="50"/>
      <c r="X68" s="50"/>
      <c r="Y68" s="50"/>
      <c r="Z68" s="50"/>
    </row>
    <row r="69" spans="2:26" s="27" customFormat="1" ht="15" hidden="1" customHeight="1" x14ac:dyDescent="0.35">
      <c r="C69" s="27" t="s">
        <v>46</v>
      </c>
      <c r="O69" s="27" t="s">
        <v>47</v>
      </c>
      <c r="P69" s="27" t="s">
        <v>48</v>
      </c>
      <c r="Q69" s="27" t="s">
        <v>49</v>
      </c>
      <c r="R69" s="27" t="s">
        <v>50</v>
      </c>
      <c r="T69" s="28">
        <v>1270</v>
      </c>
      <c r="U69"/>
      <c r="V69"/>
      <c r="W69"/>
      <c r="X69"/>
      <c r="Y69"/>
      <c r="Z69"/>
    </row>
    <row r="70" spans="2:26" s="27" customFormat="1" ht="14.5" hidden="1" customHeight="1" x14ac:dyDescent="0.35">
      <c r="U70"/>
      <c r="V70"/>
      <c r="W70"/>
      <c r="X70"/>
      <c r="Y70"/>
      <c r="Z70"/>
    </row>
    <row r="71" spans="2:26" s="27" customFormat="1" ht="14.5" hidden="1" customHeight="1" x14ac:dyDescent="0.35">
      <c r="C71" s="27" t="s">
        <v>45</v>
      </c>
      <c r="U71"/>
      <c r="V71"/>
      <c r="W71"/>
      <c r="X71"/>
      <c r="Y71"/>
      <c r="Z71"/>
    </row>
    <row r="72" spans="2:26" s="27" customFormat="1" ht="14.5" hidden="1" customHeight="1" x14ac:dyDescent="0.35">
      <c r="U72"/>
      <c r="V72"/>
      <c r="W72"/>
      <c r="X72"/>
      <c r="Y72"/>
      <c r="Z72"/>
    </row>
    <row r="73" spans="2:26" s="27" customFormat="1" ht="14.5" hidden="1" customHeight="1" x14ac:dyDescent="0.35">
      <c r="C73" s="27">
        <v>1165</v>
      </c>
      <c r="O73" s="27">
        <v>1272.5</v>
      </c>
      <c r="P73" s="27">
        <v>1346</v>
      </c>
      <c r="Q73" s="27">
        <v>1297.5</v>
      </c>
      <c r="R73" s="27">
        <v>1316.6666666666499</v>
      </c>
      <c r="S73" s="27">
        <v>1390</v>
      </c>
      <c r="T73" s="27">
        <v>1220</v>
      </c>
      <c r="U73"/>
      <c r="V73"/>
      <c r="W73"/>
      <c r="X73"/>
      <c r="Y73"/>
      <c r="Z73"/>
    </row>
    <row r="74" spans="2:26" s="27" customFormat="1" ht="14.5" hidden="1" customHeight="1" x14ac:dyDescent="0.35">
      <c r="B74" s="27" t="s">
        <v>53</v>
      </c>
      <c r="C74" s="27">
        <v>27960</v>
      </c>
      <c r="O74" s="27">
        <v>30540</v>
      </c>
      <c r="P74" s="27">
        <v>32304</v>
      </c>
      <c r="Q74" s="27">
        <v>31140</v>
      </c>
      <c r="R74" s="27">
        <v>31599.9999999996</v>
      </c>
      <c r="S74" s="27">
        <v>33360</v>
      </c>
      <c r="T74" s="27">
        <v>29280</v>
      </c>
      <c r="U74"/>
      <c r="V74"/>
      <c r="W74"/>
      <c r="X74"/>
      <c r="Y74"/>
      <c r="Z74"/>
    </row>
    <row r="75" spans="2:26" s="27" customFormat="1" ht="14.5" hidden="1" customHeight="1" x14ac:dyDescent="0.35">
      <c r="U75"/>
      <c r="V75"/>
      <c r="W75"/>
      <c r="X75"/>
      <c r="Y75"/>
      <c r="Z75"/>
    </row>
    <row r="76" spans="2:26" s="27" customFormat="1" ht="14.5" hidden="1" customHeight="1" x14ac:dyDescent="0.35">
      <c r="U76"/>
      <c r="V76"/>
      <c r="W76"/>
      <c r="X76"/>
      <c r="Y76"/>
      <c r="Z76"/>
    </row>
    <row r="77" spans="2:26" s="27" customFormat="1" ht="14.5" hidden="1" customHeight="1" x14ac:dyDescent="0.35">
      <c r="U77"/>
      <c r="V77"/>
      <c r="W77"/>
      <c r="X77"/>
      <c r="Y77"/>
      <c r="Z77"/>
    </row>
  </sheetData>
  <printOptions horizontalCentered="1"/>
  <pageMargins left="0.2" right="0.2" top="0.75" bottom="0.75" header="0.3" footer="0.3"/>
  <pageSetup paperSize="9" scale="58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F033F-069E-4CA9-AD27-BAFC5C2CBCA3}">
  <sheetPr codeName="Sheet6">
    <tabColor theme="9"/>
    <pageSetUpPr fitToPage="1"/>
  </sheetPr>
  <dimension ref="B3:BR38"/>
  <sheetViews>
    <sheetView showGridLines="0" topLeftCell="A19" zoomScale="90" zoomScaleNormal="90" workbookViewId="0">
      <selection activeCell="AS75" sqref="AS75"/>
    </sheetView>
  </sheetViews>
  <sheetFormatPr defaultColWidth="8.81640625" defaultRowHeight="14.5" x14ac:dyDescent="0.35"/>
  <cols>
    <col min="1" max="1" width="3.453125" bestFit="1" customWidth="1"/>
    <col min="2" max="2" width="25.54296875" customWidth="1"/>
    <col min="3" max="14" width="10.1796875" hidden="1" customWidth="1"/>
    <col min="15" max="20" width="9.81640625" customWidth="1"/>
    <col min="27" max="41" width="8.81640625" style="40"/>
    <col min="42" max="42" width="32.453125" style="52" customWidth="1"/>
    <col min="43" max="44" width="9.453125" style="52" hidden="1" customWidth="1"/>
    <col min="45" max="45" width="11.453125" style="52" hidden="1" customWidth="1"/>
    <col min="46" max="49" width="11.1796875" style="52" hidden="1" customWidth="1"/>
    <col min="50" max="54" width="11.1796875" style="55" hidden="1" customWidth="1"/>
    <col min="55" max="59" width="11" bestFit="1" customWidth="1"/>
  </cols>
  <sheetData>
    <row r="3" spans="15:70" x14ac:dyDescent="0.35">
      <c r="AP3" s="52" t="s">
        <v>26</v>
      </c>
      <c r="AQ3" s="54" t="s">
        <v>308</v>
      </c>
      <c r="AR3" s="53">
        <v>2</v>
      </c>
      <c r="AS3" s="53">
        <v>3</v>
      </c>
      <c r="AT3" s="53">
        <v>4</v>
      </c>
      <c r="AU3" s="53">
        <v>5</v>
      </c>
      <c r="AV3" s="53">
        <v>6</v>
      </c>
      <c r="AW3" s="53">
        <v>7</v>
      </c>
      <c r="AX3" s="147">
        <v>8</v>
      </c>
      <c r="AY3" s="147">
        <v>9</v>
      </c>
      <c r="AZ3" s="147">
        <v>10</v>
      </c>
      <c r="BA3" s="147">
        <v>11</v>
      </c>
      <c r="BB3" s="147">
        <v>12</v>
      </c>
      <c r="BC3" s="170" t="s">
        <v>265</v>
      </c>
      <c r="BD3" s="170">
        <v>2</v>
      </c>
      <c r="BE3" s="170">
        <v>3</v>
      </c>
      <c r="BF3" s="170">
        <v>4</v>
      </c>
      <c r="BG3" s="170">
        <v>5</v>
      </c>
      <c r="BH3" s="170">
        <v>6</v>
      </c>
      <c r="BI3" s="170">
        <v>7</v>
      </c>
      <c r="BJ3" s="170">
        <v>8</v>
      </c>
      <c r="BK3" s="170">
        <v>9</v>
      </c>
      <c r="BL3" s="170">
        <v>10</v>
      </c>
      <c r="BM3" s="170">
        <v>11</v>
      </c>
      <c r="BN3" s="170">
        <v>12</v>
      </c>
      <c r="BO3" s="170" t="s">
        <v>413</v>
      </c>
      <c r="BP3" s="170">
        <v>2</v>
      </c>
      <c r="BQ3" s="170">
        <v>3</v>
      </c>
      <c r="BR3" s="170">
        <v>4</v>
      </c>
    </row>
    <row r="4" spans="15:70" x14ac:dyDescent="0.35">
      <c r="AP4" s="52" t="s">
        <v>54</v>
      </c>
      <c r="AQ4" s="39">
        <v>23250</v>
      </c>
      <c r="AR4" s="39">
        <v>23570</v>
      </c>
      <c r="AS4" s="39">
        <v>23260</v>
      </c>
      <c r="AT4" s="39">
        <v>23260</v>
      </c>
      <c r="AU4" s="39">
        <v>23295</v>
      </c>
      <c r="AV4" s="39">
        <v>23330</v>
      </c>
      <c r="AW4" s="39">
        <v>23380</v>
      </c>
      <c r="AX4" s="55">
        <v>23840</v>
      </c>
      <c r="AY4" s="55">
        <v>23960</v>
      </c>
      <c r="AZ4" s="55">
        <v>24280</v>
      </c>
      <c r="BA4" s="55">
        <v>24730</v>
      </c>
      <c r="BB4" s="55">
        <v>24930</v>
      </c>
      <c r="BC4" s="55">
        <v>24210</v>
      </c>
      <c r="BD4" s="55">
        <v>24250</v>
      </c>
      <c r="BE4" s="55">
        <v>24490</v>
      </c>
      <c r="BF4" s="55">
        <v>24690</v>
      </c>
      <c r="BG4" s="55">
        <v>25475</v>
      </c>
      <c r="BH4" s="55">
        <v>25250</v>
      </c>
      <c r="BI4" s="55">
        <v>25270</v>
      </c>
      <c r="BJ4" s="55">
        <v>25130</v>
      </c>
      <c r="BK4" s="55">
        <f>'01.Chai B1- Tháng'!CQ4</f>
        <v>24580</v>
      </c>
      <c r="BL4" s="55">
        <f>'01.Chai B1- Tháng'!CR4</f>
        <v>24410</v>
      </c>
      <c r="BM4" s="55">
        <f>'01.Chai B1- Tháng'!CS4</f>
        <v>25120</v>
      </c>
      <c r="BN4" s="55">
        <f>'01.Chai B1- Tháng'!CT4</f>
        <v>25140</v>
      </c>
      <c r="BO4" s="55">
        <f>'01.Chai B1- Tháng'!CU4</f>
        <v>25290</v>
      </c>
      <c r="BP4" s="55">
        <f>'01.Chai B1- Tháng'!CV4</f>
        <v>25050</v>
      </c>
      <c r="BQ4" s="55">
        <f>'01.Chai B1- Tháng'!CW4</f>
        <v>25400</v>
      </c>
      <c r="BR4" s="55">
        <f>'01.Chai B1- Tháng'!CX4</f>
        <v>25460</v>
      </c>
    </row>
    <row r="5" spans="15:70" x14ac:dyDescent="0.35">
      <c r="AP5" s="52" t="s">
        <v>64</v>
      </c>
      <c r="AQ5" s="55">
        <f t="shared" ref="AQ5:BR5" si="0">C37*AQ4/1000</f>
        <v>23656.875</v>
      </c>
      <c r="AR5" s="55">
        <f t="shared" si="0"/>
        <v>25750.224999999999</v>
      </c>
      <c r="AS5" s="55">
        <f t="shared" si="0"/>
        <v>24946.35</v>
      </c>
      <c r="AT5" s="55">
        <f t="shared" si="0"/>
        <v>24423</v>
      </c>
      <c r="AU5" s="55">
        <f t="shared" si="0"/>
        <v>24319.98</v>
      </c>
      <c r="AV5" s="55">
        <f t="shared" si="0"/>
        <v>22630.1</v>
      </c>
      <c r="AW5" s="55">
        <f t="shared" si="0"/>
        <v>22444.799999999999</v>
      </c>
      <c r="AX5" s="55">
        <f t="shared" si="0"/>
        <v>24030.720000000001</v>
      </c>
      <c r="AY5" s="55">
        <f t="shared" si="0"/>
        <v>24618.9</v>
      </c>
      <c r="AZ5" s="55">
        <f t="shared" si="0"/>
        <v>24765.599999999999</v>
      </c>
      <c r="BA5" s="55">
        <f t="shared" si="0"/>
        <v>23617.15</v>
      </c>
      <c r="BB5" s="55">
        <f t="shared" si="0"/>
        <v>23135.040000000001</v>
      </c>
      <c r="BC5" s="55">
        <f t="shared" si="0"/>
        <v>22757.4</v>
      </c>
      <c r="BD5" s="55">
        <f t="shared" si="0"/>
        <v>24007.5</v>
      </c>
      <c r="BE5" s="55">
        <f t="shared" si="0"/>
        <v>24122.65</v>
      </c>
      <c r="BF5" s="55">
        <f t="shared" si="0"/>
        <v>23776.47</v>
      </c>
      <c r="BG5" s="55">
        <f t="shared" si="0"/>
        <v>25016.45</v>
      </c>
      <c r="BH5" s="55">
        <f t="shared" si="0"/>
        <v>25250</v>
      </c>
      <c r="BI5" s="55">
        <f t="shared" si="0"/>
        <v>25270</v>
      </c>
      <c r="BJ5" s="55">
        <f t="shared" si="0"/>
        <v>24727.919999999998</v>
      </c>
      <c r="BK5" s="55">
        <f t="shared" si="0"/>
        <v>23793.439999999999</v>
      </c>
      <c r="BL5" s="55">
        <f t="shared" si="0"/>
        <v>23555.65</v>
      </c>
      <c r="BM5" s="55">
        <f t="shared" si="0"/>
        <v>24466.880000000001</v>
      </c>
      <c r="BN5" s="55">
        <f t="shared" si="0"/>
        <v>24033.84</v>
      </c>
      <c r="BO5" s="55">
        <f t="shared" si="0"/>
        <v>23772.6</v>
      </c>
      <c r="BP5" s="55">
        <f t="shared" si="0"/>
        <v>22995.9</v>
      </c>
      <c r="BQ5" s="55">
        <f t="shared" si="0"/>
        <v>22758.400000000001</v>
      </c>
      <c r="BR5" s="55">
        <f t="shared" si="0"/>
        <v>22812.16</v>
      </c>
    </row>
    <row r="6" spans="15:70" x14ac:dyDescent="0.35">
      <c r="AP6" s="52" t="s">
        <v>166</v>
      </c>
      <c r="AQ6" s="55">
        <v>21500</v>
      </c>
      <c r="AR6" s="55">
        <v>21500</v>
      </c>
      <c r="AS6" s="55">
        <v>21500</v>
      </c>
      <c r="AT6" s="55">
        <v>21500</v>
      </c>
      <c r="AU6" s="55">
        <v>21500</v>
      </c>
      <c r="AV6" s="55">
        <v>23000</v>
      </c>
      <c r="AW6" s="55">
        <v>23000</v>
      </c>
      <c r="AX6" s="55">
        <v>22500</v>
      </c>
      <c r="AY6" s="55">
        <v>22500</v>
      </c>
      <c r="AZ6" s="55">
        <v>22500</v>
      </c>
      <c r="BA6" s="55">
        <v>22500</v>
      </c>
      <c r="BB6" s="55">
        <v>22500</v>
      </c>
      <c r="BC6" s="55">
        <v>22500</v>
      </c>
      <c r="BD6" s="55">
        <v>22500</v>
      </c>
      <c r="BE6" s="55">
        <v>22000</v>
      </c>
      <c r="BF6" s="55">
        <v>22000</v>
      </c>
      <c r="BG6" s="55">
        <v>22000</v>
      </c>
      <c r="BH6" s="55">
        <v>22000</v>
      </c>
      <c r="BI6" s="55">
        <v>22000</v>
      </c>
      <c r="BJ6" s="55">
        <v>22000</v>
      </c>
      <c r="BK6" s="55">
        <v>22000</v>
      </c>
      <c r="BL6" s="55">
        <v>22000</v>
      </c>
      <c r="BM6" s="55">
        <v>21500</v>
      </c>
      <c r="BN6" s="55">
        <v>21500</v>
      </c>
      <c r="BO6" s="55">
        <v>21500</v>
      </c>
      <c r="BP6" s="55">
        <v>21500</v>
      </c>
      <c r="BQ6" s="55">
        <v>21500</v>
      </c>
      <c r="BR6" s="55">
        <v>21500</v>
      </c>
    </row>
    <row r="7" spans="15:70" x14ac:dyDescent="0.35">
      <c r="AP7" s="52" t="s">
        <v>74</v>
      </c>
      <c r="AQ7" s="56">
        <f>AQ6</f>
        <v>21500</v>
      </c>
      <c r="AR7" s="56">
        <f t="shared" ref="AR7:AV7" si="1">AR6</f>
        <v>21500</v>
      </c>
      <c r="AS7" s="56">
        <f t="shared" si="1"/>
        <v>21500</v>
      </c>
      <c r="AT7" s="56">
        <f t="shared" si="1"/>
        <v>21500</v>
      </c>
      <c r="AU7" s="56">
        <f t="shared" si="1"/>
        <v>21500</v>
      </c>
      <c r="AV7" s="56">
        <f t="shared" si="1"/>
        <v>23000</v>
      </c>
      <c r="AW7" s="56">
        <f t="shared" ref="AW7:BB7" si="2">AW6</f>
        <v>23000</v>
      </c>
      <c r="AX7" s="55">
        <f t="shared" si="2"/>
        <v>22500</v>
      </c>
      <c r="AY7" s="55">
        <f t="shared" si="2"/>
        <v>22500</v>
      </c>
      <c r="AZ7" s="55">
        <f t="shared" si="2"/>
        <v>22500</v>
      </c>
      <c r="BA7" s="55">
        <f t="shared" si="2"/>
        <v>22500</v>
      </c>
      <c r="BB7" s="55">
        <f t="shared" si="2"/>
        <v>22500</v>
      </c>
      <c r="BC7" s="55">
        <f t="shared" ref="BC7:BD7" si="3">BC6</f>
        <v>22500</v>
      </c>
      <c r="BD7" s="55">
        <f t="shared" si="3"/>
        <v>22500</v>
      </c>
      <c r="BE7" s="55">
        <f t="shared" ref="BE7:BF7" si="4">BE6</f>
        <v>22000</v>
      </c>
      <c r="BF7" s="55">
        <f t="shared" si="4"/>
        <v>22000</v>
      </c>
      <c r="BG7" s="55">
        <f t="shared" ref="BG7:BH7" si="5">BG6</f>
        <v>22000</v>
      </c>
      <c r="BH7" s="55">
        <f t="shared" si="5"/>
        <v>22000</v>
      </c>
      <c r="BI7" s="55">
        <f t="shared" ref="BI7:BJ7" si="6">BI6</f>
        <v>22000</v>
      </c>
      <c r="BJ7" s="55">
        <f t="shared" si="6"/>
        <v>22000</v>
      </c>
      <c r="BK7" s="55">
        <f t="shared" ref="BK7:BL7" si="7">BK6</f>
        <v>22000</v>
      </c>
      <c r="BL7" s="55">
        <f t="shared" si="7"/>
        <v>22000</v>
      </c>
      <c r="BM7" s="55">
        <f t="shared" ref="BM7:BN7" si="8">BM6</f>
        <v>21500</v>
      </c>
      <c r="BN7" s="55">
        <f t="shared" si="8"/>
        <v>21500</v>
      </c>
      <c r="BO7" s="55">
        <f>BO6</f>
        <v>21500</v>
      </c>
      <c r="BP7" s="55">
        <f>BP6</f>
        <v>21500</v>
      </c>
      <c r="BQ7" s="55">
        <f>BQ6</f>
        <v>21500</v>
      </c>
      <c r="BR7" s="55">
        <f>BR6</f>
        <v>21500</v>
      </c>
    </row>
    <row r="8" spans="15:70" s="27" customFormat="1" x14ac:dyDescent="0.35">
      <c r="AP8" s="27" t="s">
        <v>231</v>
      </c>
      <c r="AQ8" s="30">
        <v>21459.853986896771</v>
      </c>
      <c r="AR8" s="30">
        <v>21913.813866855071</v>
      </c>
      <c r="AS8" s="30">
        <v>23693.616976995865</v>
      </c>
      <c r="AT8" s="30">
        <v>23254.477960267221</v>
      </c>
      <c r="AU8" s="30">
        <v>21149.963218551864</v>
      </c>
      <c r="AV8" s="30">
        <v>22556.707074633985</v>
      </c>
      <c r="AW8" s="30">
        <v>21609.954435071722</v>
      </c>
      <c r="AX8" s="30">
        <v>22500</v>
      </c>
      <c r="AY8" s="30">
        <v>21919.954608938548</v>
      </c>
      <c r="AZ8" s="30">
        <v>22500</v>
      </c>
      <c r="BA8" s="30">
        <v>21972.365832290361</v>
      </c>
      <c r="BB8" s="30">
        <v>21437.840227511169</v>
      </c>
      <c r="BC8" s="30">
        <v>21039.935065814971</v>
      </c>
      <c r="BD8" s="30">
        <v>20908.249034687429</v>
      </c>
      <c r="BE8" s="30">
        <v>20865.771890808672</v>
      </c>
      <c r="BF8" s="30">
        <v>20642.052302111977</v>
      </c>
      <c r="BG8" s="30">
        <v>20686.276784372651</v>
      </c>
      <c r="BH8" s="30">
        <v>21223.584121302651</v>
      </c>
      <c r="BI8" s="30">
        <v>21243.395837311436</v>
      </c>
      <c r="BJ8" s="30">
        <v>21527.190863023716</v>
      </c>
      <c r="BK8" s="30">
        <v>21819.831497083604</v>
      </c>
      <c r="BL8" s="30">
        <v>21769.363698080604</v>
      </c>
      <c r="BM8" s="191">
        <v>21713.979499742134</v>
      </c>
      <c r="BN8" s="281">
        <v>19595.344229816739</v>
      </c>
      <c r="BO8" s="191">
        <v>21500</v>
      </c>
      <c r="BP8" s="191">
        <v>21500</v>
      </c>
      <c r="BQ8" s="217">
        <v>21500</v>
      </c>
      <c r="BR8" s="217">
        <v>21500</v>
      </c>
    </row>
    <row r="9" spans="15:70" x14ac:dyDescent="0.35">
      <c r="AP9" s="52" t="s">
        <v>79</v>
      </c>
      <c r="AQ9" s="57">
        <f>AQ5/AQ6-1</f>
        <v>0.10031976744186055</v>
      </c>
      <c r="AR9" s="57">
        <f t="shared" ref="AR9:AX9" si="9">AR5/AR6-1</f>
        <v>0.19768488372093018</v>
      </c>
      <c r="AS9" s="57">
        <f t="shared" si="9"/>
        <v>0.1602953488372092</v>
      </c>
      <c r="AT9" s="57">
        <f t="shared" si="9"/>
        <v>0.13595348837209298</v>
      </c>
      <c r="AU9" s="57">
        <f t="shared" si="9"/>
        <v>0.13116186046511635</v>
      </c>
      <c r="AV9" s="57">
        <f t="shared" si="9"/>
        <v>-1.6082608695652256E-2</v>
      </c>
      <c r="AW9" s="57">
        <f t="shared" si="9"/>
        <v>-2.4139130434782663E-2</v>
      </c>
      <c r="AX9" s="57">
        <f t="shared" si="9"/>
        <v>6.8032000000000092E-2</v>
      </c>
      <c r="AY9" s="57">
        <f t="shared" ref="AY9:BA9" si="10">AY5/AY6-1</f>
        <v>9.4173333333333442E-2</v>
      </c>
      <c r="AZ9" s="57">
        <f t="shared" si="10"/>
        <v>0.1006933333333333</v>
      </c>
      <c r="BA9" s="57">
        <f t="shared" si="10"/>
        <v>4.965111111111109E-2</v>
      </c>
      <c r="BB9" s="57">
        <f t="shared" ref="BB9:BC9" si="11">BB5/BB6-1</f>
        <v>2.8224000000000027E-2</v>
      </c>
      <c r="BC9" s="57">
        <f t="shared" si="11"/>
        <v>1.1440000000000117E-2</v>
      </c>
      <c r="BD9" s="57">
        <f t="shared" ref="BD9:BE9" si="12">BD5/BD6-1</f>
        <v>6.6999999999999948E-2</v>
      </c>
      <c r="BE9" s="57">
        <f t="shared" si="12"/>
        <v>9.6484090909090936E-2</v>
      </c>
      <c r="BF9" s="57">
        <f t="shared" ref="BF9:BG9" si="13">BF5/BF6-1</f>
        <v>8.0748636363636495E-2</v>
      </c>
      <c r="BG9" s="57">
        <f t="shared" si="13"/>
        <v>0.13711136363636367</v>
      </c>
      <c r="BH9" s="57">
        <f t="shared" ref="BH9:BI9" si="14">BH5/BH6-1</f>
        <v>0.14772727272727271</v>
      </c>
      <c r="BI9" s="57">
        <f t="shared" si="14"/>
        <v>0.14863636363636368</v>
      </c>
      <c r="BJ9" s="57">
        <f t="shared" ref="BJ9:BK9" si="15">BJ5/BJ6-1</f>
        <v>0.12399636363636346</v>
      </c>
      <c r="BK9" s="57">
        <f t="shared" si="15"/>
        <v>8.1520000000000037E-2</v>
      </c>
      <c r="BL9" s="57">
        <f t="shared" ref="BL9:BM9" si="16">BL5/BL6-1</f>
        <v>7.0711363636363656E-2</v>
      </c>
      <c r="BM9" s="57">
        <f t="shared" si="16"/>
        <v>0.13799441860465111</v>
      </c>
      <c r="BN9" s="57">
        <f t="shared" ref="BN9" si="17">BN5/BN6-1</f>
        <v>0.11785302325581393</v>
      </c>
      <c r="BO9" s="57">
        <f>BO5/BO6-1</f>
        <v>0.10570232558139536</v>
      </c>
      <c r="BP9" s="57">
        <f>BP5/BP6-1</f>
        <v>6.9576744186046646E-2</v>
      </c>
      <c r="BQ9" s="57">
        <f>BQ5/BQ6-1</f>
        <v>5.8530232558139605E-2</v>
      </c>
      <c r="BR9" s="57">
        <f>BR5/BR6-1</f>
        <v>6.1030697674418599E-2</v>
      </c>
    </row>
    <row r="10" spans="15:70" x14ac:dyDescent="0.35">
      <c r="AP10" s="52" t="s">
        <v>61</v>
      </c>
      <c r="AQ10" s="56">
        <f>AQ5-AQ6</f>
        <v>2156.875</v>
      </c>
      <c r="AR10" s="56">
        <f t="shared" ref="AR10:AV10" si="18">AR5-AR6</f>
        <v>4250.2249999999985</v>
      </c>
      <c r="AS10" s="56">
        <f t="shared" si="18"/>
        <v>3446.3499999999985</v>
      </c>
      <c r="AT10" s="56">
        <f t="shared" si="18"/>
        <v>2923</v>
      </c>
      <c r="AU10" s="56">
        <f t="shared" si="18"/>
        <v>2819.9799999999996</v>
      </c>
      <c r="AV10" s="56">
        <f t="shared" si="18"/>
        <v>-369.90000000000146</v>
      </c>
      <c r="AW10" s="56">
        <f t="shared" ref="AW10:AX10" si="19">AW5-AW6</f>
        <v>-555.20000000000073</v>
      </c>
      <c r="AX10" s="55">
        <f t="shared" si="19"/>
        <v>1530.7200000000012</v>
      </c>
      <c r="AY10" s="55">
        <f t="shared" ref="AY10:AZ10" si="20">AY5-AY6</f>
        <v>2118.9000000000015</v>
      </c>
      <c r="AZ10" s="55">
        <f t="shared" si="20"/>
        <v>2265.5999999999985</v>
      </c>
      <c r="BA10" s="55">
        <f t="shared" ref="BA10:BB10" si="21">BA5-BA6</f>
        <v>1117.1500000000015</v>
      </c>
      <c r="BB10" s="55">
        <f t="shared" si="21"/>
        <v>635.04000000000087</v>
      </c>
      <c r="BC10" s="55">
        <f t="shared" ref="BC10:BD10" si="22">BC5-BC6</f>
        <v>257.40000000000146</v>
      </c>
      <c r="BD10" s="55">
        <f t="shared" si="22"/>
        <v>1507.5</v>
      </c>
      <c r="BE10" s="55">
        <f t="shared" ref="BE10:BF10" si="23">BE5-BE6</f>
        <v>2122.6500000000015</v>
      </c>
      <c r="BF10" s="55">
        <f t="shared" si="23"/>
        <v>1776.4700000000012</v>
      </c>
      <c r="BG10" s="55">
        <f t="shared" ref="BG10:BH10" si="24">BG5-BG6</f>
        <v>3016.4500000000007</v>
      </c>
      <c r="BH10" s="55">
        <f t="shared" si="24"/>
        <v>3250</v>
      </c>
      <c r="BI10" s="55">
        <f t="shared" ref="BI10:BJ10" si="25">BI5-BI6</f>
        <v>3270</v>
      </c>
      <c r="BJ10" s="55">
        <f t="shared" si="25"/>
        <v>2727.9199999999983</v>
      </c>
      <c r="BK10" s="55">
        <f t="shared" ref="BK10:BL10" si="26">BK5-BK6</f>
        <v>1793.4399999999987</v>
      </c>
      <c r="BL10" s="55">
        <f t="shared" si="26"/>
        <v>1555.6500000000015</v>
      </c>
      <c r="BM10" s="55">
        <f t="shared" ref="BM10:BN10" si="27">BM5-BM6</f>
        <v>2966.880000000001</v>
      </c>
      <c r="BN10" s="55">
        <f t="shared" si="27"/>
        <v>2533.84</v>
      </c>
      <c r="BO10" s="55">
        <f>BO5-BO6</f>
        <v>2272.5999999999985</v>
      </c>
      <c r="BP10" s="55">
        <f>BP5-BP6</f>
        <v>1495.9000000000015</v>
      </c>
      <c r="BQ10" s="55">
        <f>BQ5-BQ6</f>
        <v>1258.4000000000015</v>
      </c>
      <c r="BR10" s="55">
        <f>BR5-BR6</f>
        <v>1312.1599999999999</v>
      </c>
    </row>
    <row r="11" spans="15:70" ht="14.5" customHeight="1" x14ac:dyDescent="0.35">
      <c r="O11" s="423"/>
      <c r="AP11" s="52" t="s">
        <v>78</v>
      </c>
      <c r="AQ11" s="61">
        <v>1400</v>
      </c>
      <c r="AR11" s="61">
        <v>1400</v>
      </c>
      <c r="AS11" s="61">
        <v>1400</v>
      </c>
      <c r="AT11" s="61">
        <v>1530</v>
      </c>
      <c r="AU11" s="61">
        <v>1530</v>
      </c>
      <c r="AV11" s="61">
        <v>1530</v>
      </c>
      <c r="AW11" s="61">
        <v>1450</v>
      </c>
      <c r="AX11" s="55">
        <v>1400</v>
      </c>
      <c r="AY11" s="55">
        <v>1400</v>
      </c>
      <c r="AZ11" s="55">
        <v>1400</v>
      </c>
      <c r="BA11" s="55">
        <v>1400</v>
      </c>
      <c r="BB11" s="55">
        <v>1400</v>
      </c>
      <c r="BC11" s="55">
        <v>1400</v>
      </c>
      <c r="BD11" s="55">
        <v>1400</v>
      </c>
      <c r="BE11" s="55">
        <v>1400</v>
      </c>
      <c r="BF11" s="55">
        <v>1400</v>
      </c>
      <c r="BG11" s="55">
        <v>1400</v>
      </c>
      <c r="BH11" s="55">
        <v>1400</v>
      </c>
      <c r="BI11" s="55">
        <v>1400</v>
      </c>
      <c r="BJ11" s="55">
        <v>1400</v>
      </c>
      <c r="BK11" s="55">
        <v>1400</v>
      </c>
      <c r="BL11" s="55">
        <v>1400</v>
      </c>
      <c r="BM11" s="55">
        <v>1400</v>
      </c>
      <c r="BN11" s="55">
        <v>1400</v>
      </c>
      <c r="BO11" s="55">
        <v>1400</v>
      </c>
      <c r="BP11" s="55">
        <v>1400</v>
      </c>
      <c r="BQ11" s="55">
        <v>1400</v>
      </c>
      <c r="BR11" s="55">
        <v>1400</v>
      </c>
    </row>
    <row r="12" spans="15:70" ht="14.5" customHeight="1" x14ac:dyDescent="0.35">
      <c r="O12" s="423"/>
      <c r="P12" s="11"/>
      <c r="AP12" s="62" t="s">
        <v>69</v>
      </c>
      <c r="AQ12" s="63">
        <f>AQ5</f>
        <v>23656.875</v>
      </c>
      <c r="AR12" s="63">
        <f t="shared" ref="AR12:AZ12" si="28">AR5</f>
        <v>25750.224999999999</v>
      </c>
      <c r="AS12" s="63">
        <f t="shared" si="28"/>
        <v>24946.35</v>
      </c>
      <c r="AT12" s="63">
        <f t="shared" si="28"/>
        <v>24423</v>
      </c>
      <c r="AU12" s="63">
        <f t="shared" si="28"/>
        <v>24319.98</v>
      </c>
      <c r="AV12" s="63">
        <f t="shared" si="28"/>
        <v>22630.1</v>
      </c>
      <c r="AW12" s="63">
        <f t="shared" si="28"/>
        <v>22444.799999999999</v>
      </c>
      <c r="AX12" s="63">
        <f t="shared" si="28"/>
        <v>24030.720000000001</v>
      </c>
      <c r="AY12" s="63">
        <f t="shared" si="28"/>
        <v>24618.9</v>
      </c>
      <c r="AZ12" s="63">
        <f t="shared" si="28"/>
        <v>24765.599999999999</v>
      </c>
      <c r="BA12" s="63">
        <f t="shared" ref="BA12:BF12" si="29">BA5</f>
        <v>23617.15</v>
      </c>
      <c r="BB12" s="63">
        <f t="shared" si="29"/>
        <v>23135.040000000001</v>
      </c>
      <c r="BC12" s="63">
        <f t="shared" si="29"/>
        <v>22757.4</v>
      </c>
      <c r="BD12" s="63">
        <f t="shared" si="29"/>
        <v>24007.5</v>
      </c>
      <c r="BE12" s="63">
        <f t="shared" si="29"/>
        <v>24122.65</v>
      </c>
      <c r="BF12" s="63">
        <f t="shared" si="29"/>
        <v>23776.47</v>
      </c>
      <c r="BG12" s="63">
        <f t="shared" ref="BG12:BH12" si="30">BG5</f>
        <v>25016.45</v>
      </c>
      <c r="BH12" s="63">
        <f t="shared" si="30"/>
        <v>25250</v>
      </c>
      <c r="BI12" s="63">
        <f t="shared" ref="BI12:BJ12" si="31">BI5</f>
        <v>25270</v>
      </c>
      <c r="BJ12" s="63">
        <f t="shared" si="31"/>
        <v>24727.919999999998</v>
      </c>
      <c r="BK12" s="63">
        <f t="shared" ref="BK12" si="32">BK5</f>
        <v>23793.439999999999</v>
      </c>
      <c r="BL12" s="63">
        <f t="shared" ref="BL12:BQ12" si="33">BL5</f>
        <v>23555.65</v>
      </c>
      <c r="BM12" s="63">
        <f t="shared" si="33"/>
        <v>24466.880000000001</v>
      </c>
      <c r="BN12" s="63">
        <f t="shared" si="33"/>
        <v>24033.84</v>
      </c>
      <c r="BO12" s="63">
        <f t="shared" si="33"/>
        <v>23772.6</v>
      </c>
      <c r="BP12" s="63">
        <f t="shared" si="33"/>
        <v>22995.9</v>
      </c>
      <c r="BQ12" s="63">
        <f t="shared" si="33"/>
        <v>22758.400000000001</v>
      </c>
      <c r="BR12" s="63">
        <f t="shared" ref="BR12" si="34">BR5</f>
        <v>22812.16</v>
      </c>
    </row>
    <row r="13" spans="15:70" ht="14.5" customHeight="1" x14ac:dyDescent="0.35">
      <c r="AP13" s="52" t="s">
        <v>233</v>
      </c>
      <c r="AQ13" s="55">
        <v>779.5</v>
      </c>
      <c r="AR13" s="55">
        <v>785.25</v>
      </c>
      <c r="AS13" s="55">
        <v>763</v>
      </c>
      <c r="AT13" s="55">
        <v>802.25</v>
      </c>
      <c r="AU13" s="55">
        <v>804.38</v>
      </c>
      <c r="AV13" s="55">
        <v>749.25</v>
      </c>
      <c r="AW13" s="55">
        <v>719.94</v>
      </c>
      <c r="AX13" s="55">
        <v>714.7</v>
      </c>
      <c r="AY13" s="55">
        <v>723.13</v>
      </c>
      <c r="AZ13" s="55">
        <v>721.69</v>
      </c>
      <c r="BA13" s="55">
        <v>730.15</v>
      </c>
      <c r="BB13" s="55">
        <v>738.25</v>
      </c>
      <c r="BC13" s="55">
        <v>733.5</v>
      </c>
      <c r="BD13" s="55">
        <v>725.75</v>
      </c>
      <c r="BE13" s="55">
        <v>722.25</v>
      </c>
      <c r="BF13" s="55">
        <v>727</v>
      </c>
      <c r="BG13" s="55">
        <v>716.75</v>
      </c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</row>
    <row r="14" spans="15:70" ht="14.5" customHeight="1" x14ac:dyDescent="0.35"/>
    <row r="15" spans="15:70" ht="14.5" customHeight="1" x14ac:dyDescent="0.35"/>
    <row r="18" spans="2:54" ht="14.5" customHeight="1" x14ac:dyDescent="0.35">
      <c r="P18" s="10"/>
    </row>
    <row r="19" spans="2:54" ht="14.5" customHeight="1" x14ac:dyDescent="0.35">
      <c r="P19" s="10"/>
    </row>
    <row r="20" spans="2:54" ht="14.5" customHeight="1" x14ac:dyDescent="0.35"/>
    <row r="25" spans="2:54" x14ac:dyDescent="0.35"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52"/>
      <c r="M25" s="40"/>
      <c r="N25" s="40"/>
      <c r="O25" s="40"/>
      <c r="P25" s="40"/>
    </row>
    <row r="26" spans="2:54" s="25" customFormat="1" ht="18.5" x14ac:dyDescent="0.45">
      <c r="B26" s="67"/>
      <c r="C26" s="68"/>
      <c r="D26" s="68"/>
      <c r="E26" s="69"/>
      <c r="F26" s="68"/>
      <c r="G26" s="68"/>
      <c r="H26" s="41"/>
      <c r="I26" s="41"/>
      <c r="J26" s="41"/>
      <c r="K26" s="41"/>
      <c r="L26" s="64"/>
      <c r="M26" s="41"/>
      <c r="N26" s="41"/>
      <c r="O26" s="41"/>
      <c r="P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64"/>
      <c r="AQ26" s="64"/>
      <c r="AR26" s="64"/>
      <c r="AS26" s="64"/>
      <c r="AT26" s="64"/>
      <c r="AU26" s="64"/>
      <c r="AV26" s="64"/>
      <c r="AW26" s="64"/>
      <c r="AX26" s="148"/>
      <c r="AY26" s="148"/>
      <c r="AZ26" s="148"/>
      <c r="BA26" s="148"/>
      <c r="BB26" s="148"/>
    </row>
    <row r="27" spans="2:54" s="22" customFormat="1" ht="18.5" x14ac:dyDescent="0.45">
      <c r="B27" s="66"/>
      <c r="C27" s="42"/>
      <c r="D27" s="42"/>
      <c r="E27" s="43"/>
      <c r="F27" s="42"/>
      <c r="G27" s="42"/>
      <c r="H27" s="42"/>
      <c r="I27" s="42"/>
      <c r="J27" s="42"/>
      <c r="K27" s="42"/>
      <c r="L27" s="42"/>
      <c r="M27" s="44"/>
      <c r="N27" s="42"/>
      <c r="O27" s="45"/>
      <c r="P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65"/>
      <c r="AQ27" s="65"/>
      <c r="AR27" s="65"/>
      <c r="AS27" s="65"/>
      <c r="AT27" s="65"/>
      <c r="AU27" s="65"/>
      <c r="AV27" s="65"/>
      <c r="AW27" s="65"/>
      <c r="AX27" s="149"/>
      <c r="AY27" s="149"/>
      <c r="AZ27" s="149"/>
      <c r="BA27" s="149"/>
      <c r="BB27" s="149"/>
    </row>
    <row r="28" spans="2:54" s="22" customFormat="1" ht="18.5" x14ac:dyDescent="0.45">
      <c r="B28" s="66"/>
      <c r="C28" s="42"/>
      <c r="D28" s="42"/>
      <c r="E28" s="43"/>
      <c r="F28" s="42"/>
      <c r="G28" s="42"/>
      <c r="H28" s="42"/>
      <c r="I28" s="42"/>
      <c r="J28" s="42"/>
      <c r="K28" s="42"/>
      <c r="L28" s="42"/>
      <c r="M28" s="44"/>
      <c r="N28" s="42"/>
      <c r="O28" s="45"/>
      <c r="P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65"/>
      <c r="AQ28" s="65"/>
      <c r="AR28" s="65"/>
      <c r="AS28" s="65"/>
      <c r="AT28" s="65"/>
      <c r="AU28" s="65"/>
      <c r="AV28" s="65"/>
      <c r="AW28" s="65"/>
      <c r="AX28" s="149"/>
      <c r="AY28" s="149"/>
      <c r="AZ28" s="149"/>
      <c r="BA28" s="149"/>
      <c r="BB28" s="149"/>
    </row>
    <row r="31" spans="2:54" ht="18" x14ac:dyDescent="0.4">
      <c r="B31" s="150"/>
      <c r="C31" s="151"/>
      <c r="D31" s="151"/>
      <c r="E31" s="151"/>
      <c r="F31" s="151"/>
      <c r="G31" s="151"/>
      <c r="H31" s="151"/>
      <c r="I31" s="151"/>
      <c r="J31" s="151"/>
      <c r="P31" s="8"/>
    </row>
    <row r="36" spans="2:54" s="177" customFormat="1" ht="17.5" x14ac:dyDescent="0.35">
      <c r="B36" s="183" t="s">
        <v>25</v>
      </c>
      <c r="C36" s="175" t="s">
        <v>81</v>
      </c>
      <c r="D36" s="174">
        <v>2</v>
      </c>
      <c r="E36" s="174">
        <v>3</v>
      </c>
      <c r="F36" s="174">
        <v>4</v>
      </c>
      <c r="G36" s="174">
        <v>5</v>
      </c>
      <c r="H36" s="174">
        <v>6</v>
      </c>
      <c r="I36" s="174">
        <v>7</v>
      </c>
      <c r="J36" s="174">
        <v>8</v>
      </c>
      <c r="K36" s="174">
        <v>9</v>
      </c>
      <c r="L36" s="174">
        <v>10</v>
      </c>
      <c r="M36" s="174">
        <v>11</v>
      </c>
      <c r="N36" s="174">
        <v>12</v>
      </c>
      <c r="O36" s="176" t="s">
        <v>265</v>
      </c>
      <c r="P36" s="176">
        <v>2</v>
      </c>
      <c r="Q36" s="176">
        <v>3</v>
      </c>
      <c r="R36" s="176">
        <v>4</v>
      </c>
      <c r="S36" s="176">
        <v>5</v>
      </c>
      <c r="T36" s="176">
        <v>6</v>
      </c>
      <c r="U36" s="176">
        <v>7</v>
      </c>
      <c r="V36" s="176">
        <v>8</v>
      </c>
      <c r="W36" s="176">
        <v>9</v>
      </c>
      <c r="X36" s="176">
        <v>10</v>
      </c>
      <c r="Y36" s="176">
        <v>11</v>
      </c>
      <c r="Z36" s="176">
        <v>12</v>
      </c>
      <c r="AA36" s="176" t="s">
        <v>413</v>
      </c>
      <c r="AB36" s="176">
        <v>2</v>
      </c>
      <c r="AC36" s="176">
        <v>3</v>
      </c>
      <c r="AD36" s="176">
        <v>4</v>
      </c>
      <c r="AE36" s="220"/>
      <c r="AF36" s="220"/>
      <c r="AG36" s="220"/>
      <c r="AH36" s="220"/>
      <c r="AI36" s="220"/>
      <c r="AJ36" s="220"/>
      <c r="AK36" s="220"/>
      <c r="AL36" s="220"/>
      <c r="AM36" s="220"/>
      <c r="AN36" s="220"/>
      <c r="AO36" s="220"/>
      <c r="AP36" s="178"/>
      <c r="AQ36" s="178"/>
      <c r="AR36" s="178"/>
      <c r="AS36" s="178"/>
      <c r="AT36" s="178"/>
      <c r="AU36" s="178"/>
      <c r="AV36" s="178"/>
      <c r="AW36" s="178"/>
      <c r="AX36" s="179"/>
      <c r="AY36" s="179"/>
      <c r="AZ36" s="179"/>
      <c r="BA36" s="179"/>
      <c r="BB36" s="179"/>
    </row>
    <row r="37" spans="2:54" ht="18" x14ac:dyDescent="0.35">
      <c r="B37" s="7" t="s">
        <v>292</v>
      </c>
      <c r="C37" s="130">
        <v>1017.5</v>
      </c>
      <c r="D37" s="130">
        <v>1092.5</v>
      </c>
      <c r="E37" s="130">
        <v>1072.5</v>
      </c>
      <c r="F37" s="130">
        <v>1050</v>
      </c>
      <c r="G37" s="130">
        <v>1044</v>
      </c>
      <c r="H37" s="130">
        <v>970</v>
      </c>
      <c r="I37" s="130">
        <v>960</v>
      </c>
      <c r="J37" s="130">
        <v>1008</v>
      </c>
      <c r="K37" s="130">
        <v>1027.5</v>
      </c>
      <c r="L37" s="130">
        <v>1020</v>
      </c>
      <c r="M37" s="130">
        <v>955</v>
      </c>
      <c r="N37" s="130">
        <v>928</v>
      </c>
      <c r="O37" s="130">
        <v>940</v>
      </c>
      <c r="P37" s="130">
        <v>990</v>
      </c>
      <c r="Q37" s="130">
        <v>985</v>
      </c>
      <c r="R37" s="130">
        <v>963</v>
      </c>
      <c r="S37" s="130">
        <v>982</v>
      </c>
      <c r="T37" s="130">
        <v>1000</v>
      </c>
      <c r="U37" s="130">
        <v>1000</v>
      </c>
      <c r="V37" s="130">
        <v>984</v>
      </c>
      <c r="W37" s="130">
        <v>968</v>
      </c>
      <c r="X37" s="130">
        <v>965</v>
      </c>
      <c r="Y37" s="130">
        <v>974</v>
      </c>
      <c r="Z37" s="130">
        <v>956</v>
      </c>
      <c r="AA37" s="130">
        <v>940</v>
      </c>
      <c r="AB37" s="130">
        <v>918</v>
      </c>
      <c r="AC37" s="130">
        <v>896</v>
      </c>
      <c r="AD37" s="130">
        <v>896</v>
      </c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</row>
    <row r="38" spans="2:54" ht="18" x14ac:dyDescent="0.35">
      <c r="B38" s="193"/>
      <c r="C38" s="134"/>
      <c r="D38" s="134"/>
      <c r="E38" s="134"/>
      <c r="F38" s="134"/>
      <c r="G38" s="134"/>
      <c r="H38" s="134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</row>
  </sheetData>
  <mergeCells count="1">
    <mergeCell ref="O11:O12"/>
  </mergeCells>
  <printOptions horizontalCentered="1"/>
  <pageMargins left="0.2" right="0.2" top="0.75" bottom="0.75" header="0.3" footer="0.3"/>
  <pageSetup paperSize="9" scale="58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D0625-9E34-444A-A45B-BE4C66CF1043}">
  <sheetPr codeName="Sheet7">
    <pageSetUpPr fitToPage="1"/>
  </sheetPr>
  <dimension ref="A48:BW95"/>
  <sheetViews>
    <sheetView showGridLines="0" topLeftCell="B1" zoomScale="90" zoomScaleNormal="90" workbookViewId="0">
      <selection activeCell="B1" sqref="B1"/>
    </sheetView>
  </sheetViews>
  <sheetFormatPr defaultColWidth="8.81640625" defaultRowHeight="14.5" x14ac:dyDescent="0.35"/>
  <cols>
    <col min="1" max="1" width="3.453125" hidden="1" customWidth="1"/>
    <col min="2" max="2" width="19.1796875" customWidth="1"/>
    <col min="3" max="13" width="9.54296875" bestFit="1" customWidth="1"/>
    <col min="14" max="14" width="10.81640625" customWidth="1"/>
    <col min="15" max="15" width="9.54296875" customWidth="1"/>
    <col min="16" max="17" width="9.54296875" bestFit="1" customWidth="1"/>
    <col min="18" max="18" width="9.81640625" customWidth="1"/>
    <col min="19" max="24" width="9.54296875" bestFit="1" customWidth="1"/>
    <col min="25" max="25" width="10.1796875" customWidth="1"/>
    <col min="26" max="27" width="9.81640625" customWidth="1"/>
    <col min="37" max="37" width="26.1796875" customWidth="1"/>
    <col min="38" max="47" width="10.1796875" customWidth="1"/>
    <col min="48" max="48" width="11.453125" bestFit="1" customWidth="1"/>
    <col min="49" max="49" width="11.1796875" bestFit="1" customWidth="1"/>
    <col min="50" max="50" width="11" customWidth="1"/>
    <col min="51" max="61" width="10.54296875" bestFit="1" customWidth="1"/>
    <col min="62" max="63" width="10.453125" customWidth="1"/>
    <col min="64" max="70" width="10.1796875" bestFit="1" customWidth="1"/>
    <col min="71" max="71" width="10.81640625" bestFit="1" customWidth="1"/>
  </cols>
  <sheetData>
    <row r="48" spans="37:75" x14ac:dyDescent="0.35">
      <c r="AK48" t="s">
        <v>26</v>
      </c>
      <c r="AL48" s="14" t="s">
        <v>71</v>
      </c>
      <c r="AM48" s="16">
        <v>2</v>
      </c>
      <c r="AN48" s="16">
        <v>3</v>
      </c>
      <c r="AO48" s="16">
        <v>4</v>
      </c>
      <c r="AP48" s="16">
        <v>5</v>
      </c>
      <c r="AQ48" s="16">
        <v>6</v>
      </c>
      <c r="AR48" s="16">
        <v>7</v>
      </c>
      <c r="AS48" s="16">
        <v>8</v>
      </c>
      <c r="AT48" s="16">
        <v>9</v>
      </c>
      <c r="AU48" s="16">
        <v>10</v>
      </c>
      <c r="AV48" s="16">
        <v>11</v>
      </c>
      <c r="AW48" s="16">
        <v>12</v>
      </c>
      <c r="AX48" s="16">
        <v>13</v>
      </c>
      <c r="AY48" s="16">
        <v>14</v>
      </c>
      <c r="AZ48" s="16">
        <v>15</v>
      </c>
      <c r="BA48" s="16">
        <v>16</v>
      </c>
      <c r="BB48" s="16">
        <v>17</v>
      </c>
      <c r="BC48" s="16">
        <v>18</v>
      </c>
      <c r="BD48" s="16">
        <v>19</v>
      </c>
      <c r="BE48" s="16">
        <v>20</v>
      </c>
      <c r="BF48" s="16">
        <v>21</v>
      </c>
      <c r="BG48" s="16">
        <v>22</v>
      </c>
      <c r="BH48" s="16">
        <v>23</v>
      </c>
      <c r="BI48" s="16">
        <v>24</v>
      </c>
      <c r="BJ48" s="16">
        <v>25</v>
      </c>
      <c r="BK48" s="16">
        <v>26</v>
      </c>
      <c r="BL48" s="16">
        <v>27</v>
      </c>
      <c r="BM48" s="16">
        <v>28</v>
      </c>
      <c r="BN48" s="16">
        <v>29</v>
      </c>
      <c r="BO48" s="16">
        <v>30</v>
      </c>
      <c r="BP48" s="16">
        <v>31</v>
      </c>
      <c r="BQ48" s="16">
        <v>32</v>
      </c>
      <c r="BR48" s="16">
        <v>33</v>
      </c>
      <c r="BS48" s="16">
        <v>34</v>
      </c>
      <c r="BT48" s="16">
        <v>35</v>
      </c>
      <c r="BU48" s="16">
        <v>36</v>
      </c>
      <c r="BV48" s="16">
        <v>37</v>
      </c>
      <c r="BW48" s="16">
        <v>38</v>
      </c>
    </row>
    <row r="49" spans="26:75" x14ac:dyDescent="0.35">
      <c r="AK49" t="s">
        <v>54</v>
      </c>
      <c r="AL49" s="15">
        <f>'Chart Vảy PET_Tuần'!W46</f>
        <v>24760</v>
      </c>
      <c r="AM49" s="15">
        <f>'Chart Vảy PET_Tuần'!X46</f>
        <v>24200</v>
      </c>
      <c r="AN49" s="15">
        <f>'Chart Vảy PET_Tuần'!Y46</f>
        <v>24330</v>
      </c>
      <c r="AO49" s="15">
        <f>'Chart Vảy PET_Tuần'!Z46</f>
        <v>24410</v>
      </c>
      <c r="AP49" s="15">
        <f>'Chart Vảy PET_Tuần'!AA46</f>
        <v>24380</v>
      </c>
      <c r="AQ49" s="15">
        <f>'Chart Vảy PET_Tuần'!AB46</f>
        <v>24220</v>
      </c>
      <c r="AR49" s="15">
        <f>'Chart Vảy PET_Tuần'!AC46</f>
        <v>24250</v>
      </c>
      <c r="AS49" s="15">
        <f>'Chart Vảy PET_Tuần'!AD46</f>
        <v>24380</v>
      </c>
      <c r="AT49" s="15">
        <f>'Chart Vảy PET_Tuần'!AE46</f>
        <v>24550</v>
      </c>
      <c r="AU49" s="15">
        <f>'Chart Vảy PET_Tuần'!AF46</f>
        <v>24530</v>
      </c>
      <c r="AV49" s="15">
        <f>'Chart Vảy PET_Tuần'!AG46</f>
        <v>24500</v>
      </c>
      <c r="AW49" s="15">
        <f>'Chart Vảy PET_Tuần'!AH46</f>
        <v>24570</v>
      </c>
      <c r="AX49" s="15">
        <f>'Chart Vảy PET_Tuần'!AI46</f>
        <v>24620</v>
      </c>
      <c r="AY49" s="15">
        <f>'Chart Vảy PET_Tuần'!AJ46</f>
        <v>24650</v>
      </c>
      <c r="AZ49" s="15">
        <f>'Chart Vảy PET_Tuần'!AK46</f>
        <v>24810</v>
      </c>
      <c r="BA49" s="15">
        <f>'Chart Vảy PET_Tuần'!AL46</f>
        <v>25020</v>
      </c>
      <c r="BB49" s="15">
        <f>'Chart Vảy PET_Tuần'!AM46</f>
        <v>25240</v>
      </c>
      <c r="BC49" s="15">
        <f>'Chart Vảy PET_Tuần'!AN46</f>
        <v>25150</v>
      </c>
      <c r="BD49" s="15">
        <f>'Chart Vảy PET_Tuần'!AO46</f>
        <v>25180</v>
      </c>
      <c r="BE49" s="15">
        <f>'Chart Vảy PET_Tuần'!AP46</f>
        <v>25230</v>
      </c>
      <c r="BF49" s="15">
        <f>'Chart Vảy PET_Tuần'!AQ46</f>
        <v>25250</v>
      </c>
      <c r="BG49" s="15">
        <f>'Chart Vảy PET_Tuần'!AR46</f>
        <v>25280</v>
      </c>
      <c r="BH49" s="15">
        <f>'Chart Vảy PET_Tuần'!AS46</f>
        <v>25260</v>
      </c>
      <c r="BI49" s="15">
        <f>'Chart Vảy PET_Tuần'!AT46</f>
        <v>25250</v>
      </c>
      <c r="BJ49" s="15">
        <f>'Chart Vảy PET_Tuần'!AU46</f>
        <v>25260</v>
      </c>
      <c r="BK49" s="15">
        <f>'Chart Vảy PET_Tuần'!AV46</f>
        <v>25260</v>
      </c>
      <c r="BL49" s="15">
        <f>'Chart Vảy PET_Tuần'!AW46</f>
        <v>25260</v>
      </c>
      <c r="BM49" s="15">
        <f>'Chart Vảy PET_Tuần'!AX46</f>
        <v>25220</v>
      </c>
      <c r="BN49" s="15">
        <f>'Chart Vảy PET_Tuần'!AY46</f>
        <v>25190</v>
      </c>
      <c r="BO49" s="15">
        <f>'Chart Vảy PET_Tuần'!AZ46</f>
        <v>25170</v>
      </c>
      <c r="BP49" s="15">
        <f>'Chart Vảy PET_Tuần'!BA46</f>
        <v>25120</v>
      </c>
      <c r="BQ49" s="15">
        <f>'Chart Vảy PET_Tuần'!BB46</f>
        <v>24930</v>
      </c>
      <c r="BR49" s="15">
        <f>'Chart Vảy PET_Tuần'!BC46</f>
        <v>24970</v>
      </c>
      <c r="BS49" s="15">
        <f>'Chart Vảy PET_Tuần'!BD46</f>
        <v>24810</v>
      </c>
      <c r="BT49" s="15">
        <f>'Chart Vảy PET_Tuần'!BE46</f>
        <v>0</v>
      </c>
      <c r="BU49" s="15">
        <f>'Chart Vảy PET_Tuần'!BF46</f>
        <v>0</v>
      </c>
      <c r="BV49" s="15">
        <f>'Chart Vảy PET_Tuần'!BG46</f>
        <v>0</v>
      </c>
      <c r="BW49" s="15">
        <f>'Chart Vảy PET_Tuần'!BH46</f>
        <v>0</v>
      </c>
    </row>
    <row r="50" spans="26:75" x14ac:dyDescent="0.35">
      <c r="AK50" t="s">
        <v>64</v>
      </c>
      <c r="AL50" s="15">
        <f>AL57*AL49/1000</f>
        <v>22779.200000000001</v>
      </c>
      <c r="AM50" s="15">
        <f t="shared" ref="AM50:BS50" si="0">AM57*AM49/1000</f>
        <v>22990</v>
      </c>
      <c r="AN50" s="15">
        <f t="shared" si="0"/>
        <v>23113.5</v>
      </c>
      <c r="AO50" s="15">
        <f t="shared" si="0"/>
        <v>23677.7</v>
      </c>
      <c r="AP50" s="15">
        <f t="shared" si="0"/>
        <v>23892.400000000001</v>
      </c>
      <c r="AQ50" s="15">
        <f t="shared" si="0"/>
        <v>24220</v>
      </c>
      <c r="AR50" s="15">
        <f t="shared" si="0"/>
        <v>24250</v>
      </c>
      <c r="AS50" s="15">
        <f t="shared" si="0"/>
        <v>24380</v>
      </c>
      <c r="AT50" s="15">
        <f t="shared" si="0"/>
        <v>24550</v>
      </c>
      <c r="AU50" s="15">
        <f t="shared" si="0"/>
        <v>24530</v>
      </c>
      <c r="AV50" s="15">
        <f t="shared" si="0"/>
        <v>24010</v>
      </c>
      <c r="AW50" s="15">
        <f t="shared" si="0"/>
        <v>24078.6</v>
      </c>
      <c r="AX50" s="15">
        <f t="shared" si="0"/>
        <v>24127.599999999999</v>
      </c>
      <c r="AY50" s="15">
        <f t="shared" si="0"/>
        <v>23664</v>
      </c>
      <c r="AZ50" s="15">
        <f t="shared" si="0"/>
        <v>23817.599999999999</v>
      </c>
      <c r="BA50" s="15">
        <f t="shared" si="0"/>
        <v>24019.200000000001</v>
      </c>
      <c r="BB50" s="15">
        <f t="shared" si="0"/>
        <v>24482.799999999999</v>
      </c>
      <c r="BC50" s="15">
        <f t="shared" si="0"/>
        <v>24395.5</v>
      </c>
      <c r="BD50" s="15">
        <f t="shared" si="0"/>
        <v>24676.400000000001</v>
      </c>
      <c r="BE50" s="15">
        <f t="shared" si="0"/>
        <v>24725.4</v>
      </c>
      <c r="BF50" s="15">
        <f t="shared" si="0"/>
        <v>24745</v>
      </c>
      <c r="BG50" s="15">
        <f t="shared" si="0"/>
        <v>25280</v>
      </c>
      <c r="BH50" s="15">
        <f t="shared" si="0"/>
        <v>25260</v>
      </c>
      <c r="BI50" s="15">
        <f t="shared" si="0"/>
        <v>25250</v>
      </c>
      <c r="BJ50" s="15">
        <f t="shared" si="0"/>
        <v>25260</v>
      </c>
      <c r="BK50" s="15">
        <f t="shared" si="0"/>
        <v>25260</v>
      </c>
      <c r="BL50" s="15">
        <f t="shared" si="0"/>
        <v>25260</v>
      </c>
      <c r="BM50" s="15">
        <f t="shared" si="0"/>
        <v>25220</v>
      </c>
      <c r="BN50" s="15">
        <f t="shared" si="0"/>
        <v>25190</v>
      </c>
      <c r="BO50" s="15">
        <f t="shared" si="0"/>
        <v>25170</v>
      </c>
      <c r="BP50" s="15">
        <f t="shared" si="0"/>
        <v>25120</v>
      </c>
      <c r="BQ50" s="15">
        <f t="shared" si="0"/>
        <v>24930</v>
      </c>
      <c r="BR50" s="15">
        <f t="shared" si="0"/>
        <v>24470.6</v>
      </c>
      <c r="BS50" s="15">
        <f t="shared" si="0"/>
        <v>24065.7</v>
      </c>
    </row>
    <row r="51" spans="26:75" x14ac:dyDescent="0.35">
      <c r="AK51" t="s">
        <v>166</v>
      </c>
      <c r="AL51" s="15">
        <v>22500</v>
      </c>
      <c r="AM51" s="15">
        <v>22500</v>
      </c>
      <c r="AN51" s="15">
        <v>22500</v>
      </c>
      <c r="AO51" s="15">
        <v>22500</v>
      </c>
      <c r="AP51" s="15">
        <v>22500</v>
      </c>
      <c r="AQ51" s="15">
        <v>22500</v>
      </c>
      <c r="AR51" s="15">
        <v>22500</v>
      </c>
      <c r="AS51" s="15">
        <v>22500</v>
      </c>
      <c r="AT51" s="15">
        <v>22000</v>
      </c>
      <c r="AU51" s="15">
        <v>22000</v>
      </c>
      <c r="AV51" s="15">
        <v>22000</v>
      </c>
      <c r="AW51" s="15">
        <v>22000</v>
      </c>
      <c r="AX51" s="15">
        <v>22000</v>
      </c>
      <c r="AY51" s="15">
        <v>22000</v>
      </c>
      <c r="AZ51" s="15">
        <v>22000</v>
      </c>
      <c r="BA51" s="15">
        <v>22000</v>
      </c>
      <c r="BB51" s="15">
        <v>22000</v>
      </c>
      <c r="BC51" s="15">
        <v>22000</v>
      </c>
      <c r="BD51" s="15">
        <v>22000</v>
      </c>
      <c r="BE51" s="15">
        <v>22000</v>
      </c>
      <c r="BF51" s="15">
        <v>22000</v>
      </c>
      <c r="BG51" s="15">
        <v>22000</v>
      </c>
      <c r="BH51" s="15">
        <v>22000</v>
      </c>
      <c r="BI51" s="15">
        <v>22000</v>
      </c>
      <c r="BJ51" s="15">
        <v>22000</v>
      </c>
      <c r="BK51" s="15">
        <v>22000</v>
      </c>
      <c r="BL51" s="15">
        <v>22000</v>
      </c>
      <c r="BM51" s="15">
        <v>22000</v>
      </c>
      <c r="BN51" s="15">
        <v>22000</v>
      </c>
      <c r="BO51" s="15">
        <v>22000</v>
      </c>
      <c r="BP51" s="15">
        <v>22000</v>
      </c>
      <c r="BQ51" s="15">
        <v>22000</v>
      </c>
      <c r="BR51" s="15">
        <v>22000</v>
      </c>
      <c r="BS51" s="15">
        <v>22000</v>
      </c>
    </row>
    <row r="52" spans="26:75" hidden="1" x14ac:dyDescent="0.35">
      <c r="AK52" s="46" t="s">
        <v>55</v>
      </c>
      <c r="AL52" s="31">
        <v>14478</v>
      </c>
      <c r="AM52" s="31">
        <v>14475</v>
      </c>
      <c r="AN52" s="31">
        <v>14563</v>
      </c>
      <c r="AO52" s="31"/>
      <c r="AP52" s="31">
        <v>14490</v>
      </c>
      <c r="AQ52" s="31">
        <v>14412</v>
      </c>
      <c r="AR52" s="31">
        <v>14284</v>
      </c>
      <c r="AS52" s="31">
        <v>14304</v>
      </c>
      <c r="AT52" s="31">
        <v>14867</v>
      </c>
      <c r="AU52" s="31">
        <v>15023</v>
      </c>
      <c r="AV52" s="31">
        <v>15052</v>
      </c>
      <c r="AW52" s="31">
        <v>14979</v>
      </c>
      <c r="AX52" s="31">
        <v>15024</v>
      </c>
      <c r="AY52" s="15">
        <v>14984</v>
      </c>
      <c r="AZ52" s="15">
        <v>14930</v>
      </c>
      <c r="BA52" s="31">
        <v>14990</v>
      </c>
      <c r="BB52" s="31">
        <v>14977</v>
      </c>
      <c r="BC52" s="31">
        <v>15059</v>
      </c>
      <c r="BD52" s="31">
        <v>14919</v>
      </c>
      <c r="BE52" s="31">
        <v>14855</v>
      </c>
      <c r="BF52" s="31">
        <v>14855</v>
      </c>
      <c r="BG52" s="31">
        <v>15606</v>
      </c>
      <c r="BH52" s="31">
        <v>14374</v>
      </c>
      <c r="BI52" s="31">
        <v>13971</v>
      </c>
      <c r="BJ52" s="31">
        <v>13972</v>
      </c>
      <c r="BK52" s="31">
        <v>13973</v>
      </c>
    </row>
    <row r="53" spans="26:75" x14ac:dyDescent="0.35">
      <c r="AK53" t="s">
        <v>77</v>
      </c>
      <c r="AL53" s="32">
        <f>AL51</f>
        <v>22500</v>
      </c>
      <c r="AM53" s="32">
        <f t="shared" ref="AM53:BS53" si="1">AM51</f>
        <v>22500</v>
      </c>
      <c r="AN53" s="32">
        <f t="shared" si="1"/>
        <v>22500</v>
      </c>
      <c r="AO53" s="32">
        <f t="shared" si="1"/>
        <v>22500</v>
      </c>
      <c r="AP53" s="32">
        <f t="shared" si="1"/>
        <v>22500</v>
      </c>
      <c r="AQ53" s="32">
        <f t="shared" si="1"/>
        <v>22500</v>
      </c>
      <c r="AR53" s="32">
        <f t="shared" si="1"/>
        <v>22500</v>
      </c>
      <c r="AS53" s="32">
        <f t="shared" si="1"/>
        <v>22500</v>
      </c>
      <c r="AT53" s="32">
        <f t="shared" si="1"/>
        <v>22000</v>
      </c>
      <c r="AU53" s="32">
        <f t="shared" si="1"/>
        <v>22000</v>
      </c>
      <c r="AV53" s="32">
        <f t="shared" si="1"/>
        <v>22000</v>
      </c>
      <c r="AW53" s="32">
        <f t="shared" si="1"/>
        <v>22000</v>
      </c>
      <c r="AX53" s="32">
        <f t="shared" si="1"/>
        <v>22000</v>
      </c>
      <c r="AY53" s="32">
        <f t="shared" si="1"/>
        <v>22000</v>
      </c>
      <c r="AZ53" s="32">
        <f t="shared" si="1"/>
        <v>22000</v>
      </c>
      <c r="BA53" s="32">
        <f t="shared" si="1"/>
        <v>22000</v>
      </c>
      <c r="BB53" s="32">
        <f t="shared" si="1"/>
        <v>22000</v>
      </c>
      <c r="BC53" s="32">
        <f t="shared" si="1"/>
        <v>22000</v>
      </c>
      <c r="BD53" s="32">
        <f t="shared" si="1"/>
        <v>22000</v>
      </c>
      <c r="BE53" s="32">
        <f t="shared" si="1"/>
        <v>22000</v>
      </c>
      <c r="BF53" s="32">
        <f t="shared" si="1"/>
        <v>22000</v>
      </c>
      <c r="BG53" s="32">
        <f t="shared" si="1"/>
        <v>22000</v>
      </c>
      <c r="BH53" s="32">
        <f t="shared" si="1"/>
        <v>22000</v>
      </c>
      <c r="BI53" s="32">
        <f t="shared" si="1"/>
        <v>22000</v>
      </c>
      <c r="BJ53" s="32">
        <f t="shared" si="1"/>
        <v>22000</v>
      </c>
      <c r="BK53" s="32">
        <f t="shared" si="1"/>
        <v>22000</v>
      </c>
      <c r="BL53" s="32">
        <f t="shared" si="1"/>
        <v>22000</v>
      </c>
      <c r="BM53" s="32">
        <f t="shared" si="1"/>
        <v>22000</v>
      </c>
      <c r="BN53" s="32">
        <f t="shared" si="1"/>
        <v>22000</v>
      </c>
      <c r="BO53" s="32">
        <f t="shared" si="1"/>
        <v>22000</v>
      </c>
      <c r="BP53" s="32">
        <f t="shared" si="1"/>
        <v>22000</v>
      </c>
      <c r="BQ53" s="32">
        <f t="shared" si="1"/>
        <v>22000</v>
      </c>
      <c r="BR53" s="32">
        <f t="shared" si="1"/>
        <v>22000</v>
      </c>
      <c r="BS53" s="32">
        <f t="shared" si="1"/>
        <v>22000</v>
      </c>
    </row>
    <row r="54" spans="26:75" x14ac:dyDescent="0.35">
      <c r="AK54" t="s">
        <v>231</v>
      </c>
      <c r="AL54" s="32">
        <v>19562.766714082503</v>
      </c>
      <c r="AM54" s="32">
        <v>21250.051310243725</v>
      </c>
      <c r="AN54" s="32">
        <v>21289.923939215154</v>
      </c>
      <c r="AO54" s="32">
        <v>20703.297871312483</v>
      </c>
      <c r="AP54" s="32">
        <v>21219.147124835537</v>
      </c>
      <c r="AQ54" s="32">
        <v>20903.51115163105</v>
      </c>
      <c r="AR54" s="32">
        <v>20903.51115163105</v>
      </c>
      <c r="AS54" s="15">
        <v>21130.708435119988</v>
      </c>
      <c r="AT54" s="15">
        <v>20482.664941785253</v>
      </c>
      <c r="AU54" s="15">
        <v>20918.066578729682</v>
      </c>
      <c r="AV54" s="15">
        <v>20783.793680686336</v>
      </c>
      <c r="AW54" s="15">
        <v>20829.489238676517</v>
      </c>
      <c r="AX54" s="15">
        <v>21098.58494253772</v>
      </c>
      <c r="AY54" s="15">
        <v>20626.81140965236</v>
      </c>
      <c r="AZ54" s="15">
        <v>20556.872354644685</v>
      </c>
      <c r="BA54" s="15">
        <v>20627.343144848954</v>
      </c>
      <c r="BB54" s="15">
        <v>20654.790687853034</v>
      </c>
      <c r="BC54" s="15">
        <v>20800</v>
      </c>
      <c r="BD54" s="15">
        <v>20910.270634386019</v>
      </c>
      <c r="BE54" s="15">
        <v>20428.293549273738</v>
      </c>
      <c r="BF54" s="15">
        <v>20745.819638776724</v>
      </c>
      <c r="BG54" s="15">
        <v>20769.394131641555</v>
      </c>
      <c r="BH54" s="15">
        <v>21233.117020825379</v>
      </c>
      <c r="BI54" s="15">
        <v>21200</v>
      </c>
      <c r="BJ54" s="15">
        <v>21229.626679940269</v>
      </c>
      <c r="BK54" s="15">
        <v>21226.433528737954</v>
      </c>
      <c r="BL54" s="15">
        <v>21200</v>
      </c>
      <c r="BM54" s="15">
        <v>21246.761127808786</v>
      </c>
      <c r="BN54" s="15">
        <v>21243.720973870619</v>
      </c>
      <c r="BO54" s="15">
        <v>21262.86701208981</v>
      </c>
      <c r="BP54" s="15">
        <v>21200</v>
      </c>
      <c r="BQ54" s="15">
        <v>21517.661505380878</v>
      </c>
      <c r="BR54" s="15">
        <v>21200</v>
      </c>
      <c r="BS54" s="15">
        <v>21863.484612351429</v>
      </c>
    </row>
    <row r="55" spans="26:75" x14ac:dyDescent="0.35">
      <c r="AK55" t="s">
        <v>163</v>
      </c>
      <c r="AL55" s="10">
        <f>AL56/AL51</f>
        <v>1.2408888888888921E-2</v>
      </c>
      <c r="AM55" s="10">
        <f t="shared" ref="AM55:BS55" si="2">AM56/AM51</f>
        <v>2.1777777777777778E-2</v>
      </c>
      <c r="AN55" s="10">
        <f t="shared" si="2"/>
        <v>2.7266666666666668E-2</v>
      </c>
      <c r="AO55" s="10">
        <f t="shared" si="2"/>
        <v>5.2342222222222255E-2</v>
      </c>
      <c r="AP55" s="10">
        <f t="shared" si="2"/>
        <v>6.1884444444444506E-2</v>
      </c>
      <c r="AQ55" s="10">
        <f t="shared" si="2"/>
        <v>7.644444444444444E-2</v>
      </c>
      <c r="AR55" s="10">
        <f t="shared" si="2"/>
        <v>7.7777777777777779E-2</v>
      </c>
      <c r="AS55" s="10">
        <f t="shared" si="2"/>
        <v>8.355555555555555E-2</v>
      </c>
      <c r="AT55" s="10">
        <f t="shared" si="2"/>
        <v>0.11590909090909091</v>
      </c>
      <c r="AU55" s="10">
        <f t="shared" si="2"/>
        <v>0.115</v>
      </c>
      <c r="AV55" s="10">
        <f t="shared" si="2"/>
        <v>9.1363636363636369E-2</v>
      </c>
      <c r="AW55" s="10">
        <f t="shared" si="2"/>
        <v>9.4481818181818111E-2</v>
      </c>
      <c r="AX55" s="10">
        <f t="shared" si="2"/>
        <v>9.6709090909090842E-2</v>
      </c>
      <c r="AY55" s="10">
        <f t="shared" si="2"/>
        <v>7.563636363636364E-2</v>
      </c>
      <c r="AZ55" s="10">
        <f t="shared" si="2"/>
        <v>8.2618181818181757E-2</v>
      </c>
      <c r="BA55" s="10">
        <f t="shared" si="2"/>
        <v>9.1781818181818214E-2</v>
      </c>
      <c r="BB55" s="10">
        <f t="shared" si="2"/>
        <v>0.11285454545454542</v>
      </c>
      <c r="BC55" s="10">
        <f t="shared" si="2"/>
        <v>0.10888636363636364</v>
      </c>
      <c r="BD55" s="10">
        <f t="shared" si="2"/>
        <v>0.12165454545454552</v>
      </c>
      <c r="BE55" s="10">
        <f t="shared" si="2"/>
        <v>0.12388181818181825</v>
      </c>
      <c r="BF55" s="10">
        <f t="shared" si="2"/>
        <v>0.12477272727272727</v>
      </c>
      <c r="BG55" s="10">
        <f t="shared" si="2"/>
        <v>0.14909090909090908</v>
      </c>
      <c r="BH55" s="10">
        <f t="shared" si="2"/>
        <v>0.14818181818181819</v>
      </c>
      <c r="BI55" s="10">
        <f t="shared" si="2"/>
        <v>0.14772727272727273</v>
      </c>
      <c r="BJ55" s="10">
        <f t="shared" si="2"/>
        <v>0.14818181818181819</v>
      </c>
      <c r="BK55" s="10">
        <f t="shared" si="2"/>
        <v>0.14818181818181819</v>
      </c>
      <c r="BL55" s="10">
        <f t="shared" si="2"/>
        <v>0.14818181818181819</v>
      </c>
      <c r="BM55" s="10">
        <f t="shared" si="2"/>
        <v>0.14636363636363636</v>
      </c>
      <c r="BN55" s="10">
        <f t="shared" si="2"/>
        <v>0.14499999999999999</v>
      </c>
      <c r="BO55" s="10">
        <f t="shared" si="2"/>
        <v>0.1440909090909091</v>
      </c>
      <c r="BP55" s="10">
        <f t="shared" si="2"/>
        <v>0.14181818181818182</v>
      </c>
      <c r="BQ55" s="10">
        <f t="shared" si="2"/>
        <v>0.13318181818181818</v>
      </c>
      <c r="BR55" s="10">
        <f t="shared" si="2"/>
        <v>0.11229999999999993</v>
      </c>
      <c r="BS55" s="10">
        <f t="shared" si="2"/>
        <v>9.3895454545454574E-2</v>
      </c>
    </row>
    <row r="56" spans="26:75" x14ac:dyDescent="0.35">
      <c r="AK56" t="s">
        <v>61</v>
      </c>
      <c r="AL56" s="15">
        <f>AL50-AL51</f>
        <v>279.20000000000073</v>
      </c>
      <c r="AM56" s="15">
        <f t="shared" ref="AM56:BS56" si="3">AM50-AM51</f>
        <v>490</v>
      </c>
      <c r="AN56" s="15">
        <f t="shared" si="3"/>
        <v>613.5</v>
      </c>
      <c r="AO56" s="15">
        <f t="shared" si="3"/>
        <v>1177.7000000000007</v>
      </c>
      <c r="AP56" s="15">
        <f t="shared" si="3"/>
        <v>1392.4000000000015</v>
      </c>
      <c r="AQ56" s="15">
        <f t="shared" si="3"/>
        <v>1720</v>
      </c>
      <c r="AR56" s="15">
        <f t="shared" si="3"/>
        <v>1750</v>
      </c>
      <c r="AS56" s="15">
        <f t="shared" si="3"/>
        <v>1880</v>
      </c>
      <c r="AT56" s="15">
        <f t="shared" si="3"/>
        <v>2550</v>
      </c>
      <c r="AU56" s="15">
        <f t="shared" si="3"/>
        <v>2530</v>
      </c>
      <c r="AV56" s="15">
        <f t="shared" si="3"/>
        <v>2010</v>
      </c>
      <c r="AW56" s="15">
        <f t="shared" si="3"/>
        <v>2078.5999999999985</v>
      </c>
      <c r="AX56" s="15">
        <f t="shared" si="3"/>
        <v>2127.5999999999985</v>
      </c>
      <c r="AY56" s="15">
        <f t="shared" si="3"/>
        <v>1664</v>
      </c>
      <c r="AZ56" s="15">
        <f t="shared" si="3"/>
        <v>1817.5999999999985</v>
      </c>
      <c r="BA56" s="15">
        <f t="shared" si="3"/>
        <v>2019.2000000000007</v>
      </c>
      <c r="BB56" s="15">
        <f t="shared" si="3"/>
        <v>2482.7999999999993</v>
      </c>
      <c r="BC56" s="15">
        <f t="shared" si="3"/>
        <v>2395.5</v>
      </c>
      <c r="BD56" s="15">
        <f t="shared" si="3"/>
        <v>2676.4000000000015</v>
      </c>
      <c r="BE56" s="15">
        <f t="shared" si="3"/>
        <v>2725.4000000000015</v>
      </c>
      <c r="BF56" s="15">
        <f t="shared" si="3"/>
        <v>2745</v>
      </c>
      <c r="BG56" s="15">
        <f t="shared" si="3"/>
        <v>3280</v>
      </c>
      <c r="BH56" s="15">
        <f t="shared" si="3"/>
        <v>3260</v>
      </c>
      <c r="BI56" s="15">
        <f t="shared" si="3"/>
        <v>3250</v>
      </c>
      <c r="BJ56" s="15">
        <f t="shared" si="3"/>
        <v>3260</v>
      </c>
      <c r="BK56" s="15">
        <f t="shared" si="3"/>
        <v>3260</v>
      </c>
      <c r="BL56" s="15">
        <f t="shared" si="3"/>
        <v>3260</v>
      </c>
      <c r="BM56" s="15">
        <f t="shared" si="3"/>
        <v>3220</v>
      </c>
      <c r="BN56" s="15">
        <f t="shared" si="3"/>
        <v>3190</v>
      </c>
      <c r="BO56" s="15">
        <f t="shared" si="3"/>
        <v>3170</v>
      </c>
      <c r="BP56" s="15">
        <f t="shared" si="3"/>
        <v>3120</v>
      </c>
      <c r="BQ56" s="15">
        <f t="shared" si="3"/>
        <v>2930</v>
      </c>
      <c r="BR56" s="15">
        <f t="shared" si="3"/>
        <v>2470.5999999999985</v>
      </c>
      <c r="BS56" s="15">
        <f t="shared" si="3"/>
        <v>2065.7000000000007</v>
      </c>
    </row>
    <row r="57" spans="26:75" ht="14.5" customHeight="1" x14ac:dyDescent="0.35">
      <c r="Z57" s="426"/>
      <c r="AA57" s="426"/>
      <c r="AK57" t="s">
        <v>320</v>
      </c>
      <c r="AL57" s="51">
        <v>920</v>
      </c>
      <c r="AM57" s="51">
        <v>950</v>
      </c>
      <c r="AN57" s="51">
        <v>950</v>
      </c>
      <c r="AO57" s="51">
        <v>970</v>
      </c>
      <c r="AP57" s="51">
        <v>980</v>
      </c>
      <c r="AQ57" s="51">
        <v>1000</v>
      </c>
      <c r="AR57" s="51">
        <v>1000</v>
      </c>
      <c r="AS57" s="51">
        <v>1000</v>
      </c>
      <c r="AT57" s="51">
        <v>1000</v>
      </c>
      <c r="AU57" s="51">
        <v>1000</v>
      </c>
      <c r="AV57" s="51">
        <v>980</v>
      </c>
      <c r="AW57" s="51">
        <v>980</v>
      </c>
      <c r="AX57" s="51">
        <v>980</v>
      </c>
      <c r="AY57" s="51">
        <v>960</v>
      </c>
      <c r="AZ57" s="51">
        <v>960</v>
      </c>
      <c r="BA57" s="51">
        <v>960</v>
      </c>
      <c r="BB57" s="51">
        <v>970</v>
      </c>
      <c r="BC57" s="51">
        <v>970</v>
      </c>
      <c r="BD57" s="51">
        <v>980</v>
      </c>
      <c r="BE57" s="51">
        <v>980</v>
      </c>
      <c r="BF57" s="51">
        <v>980</v>
      </c>
      <c r="BG57" s="51">
        <v>1000</v>
      </c>
      <c r="BH57" s="51">
        <v>1000</v>
      </c>
      <c r="BI57" s="51">
        <v>1000</v>
      </c>
      <c r="BJ57" s="51">
        <v>1000</v>
      </c>
      <c r="BK57" s="51">
        <v>1000</v>
      </c>
      <c r="BL57" s="51">
        <v>1000</v>
      </c>
      <c r="BM57" s="51">
        <v>1000</v>
      </c>
      <c r="BN57">
        <v>1000</v>
      </c>
      <c r="BO57">
        <v>1000</v>
      </c>
      <c r="BP57">
        <v>1000</v>
      </c>
      <c r="BQ57">
        <v>1000</v>
      </c>
      <c r="BR57">
        <v>980</v>
      </c>
      <c r="BS57">
        <v>970</v>
      </c>
    </row>
    <row r="58" spans="26:75" ht="14.5" customHeight="1" x14ac:dyDescent="0.35">
      <c r="Z58" s="426"/>
      <c r="AA58" s="426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</row>
    <row r="59" spans="26:75" ht="14.5" customHeight="1" x14ac:dyDescent="0.35"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</row>
    <row r="60" spans="26:75" ht="14.5" customHeight="1" x14ac:dyDescent="0.35"/>
    <row r="61" spans="26:75" ht="14.5" customHeight="1" x14ac:dyDescent="0.35"/>
    <row r="63" spans="26:75" ht="14.5" customHeight="1" x14ac:dyDescent="0.35"/>
    <row r="64" spans="26:75" ht="14.5" customHeight="1" x14ac:dyDescent="0.35">
      <c r="AI64" s="10"/>
    </row>
    <row r="65" spans="2:41" ht="14.5" customHeight="1" x14ac:dyDescent="0.35"/>
    <row r="66" spans="2:41" ht="14.5" customHeight="1" x14ac:dyDescent="0.35">
      <c r="AK66" s="47"/>
    </row>
    <row r="69" spans="2:41" ht="15" x14ac:dyDescent="0.35">
      <c r="T69" s="8"/>
    </row>
    <row r="72" spans="2:41" s="25" customFormat="1" ht="18.5" hidden="1" x14ac:dyDescent="0.45">
      <c r="B72" s="24" t="s">
        <v>25</v>
      </c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P72" s="26" t="s">
        <v>27</v>
      </c>
      <c r="X72" s="25" t="s">
        <v>44</v>
      </c>
      <c r="Z72" s="48" t="s">
        <v>52</v>
      </c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</row>
    <row r="73" spans="2:41" s="22" customFormat="1" ht="18.5" hidden="1" x14ac:dyDescent="0.45">
      <c r="B73" s="18" t="s">
        <v>51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20">
        <v>0.85859936486712352</v>
      </c>
      <c r="Q73" s="19"/>
      <c r="R73" s="19"/>
      <c r="S73" s="19"/>
      <c r="T73" s="19"/>
      <c r="U73" s="19"/>
      <c r="V73" s="19"/>
      <c r="W73" s="19"/>
      <c r="X73" s="21">
        <v>0.49014925373134322</v>
      </c>
      <c r="Y73" s="19"/>
      <c r="Z73" s="49">
        <v>0.3684501111357803</v>
      </c>
      <c r="AA73" s="49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</row>
    <row r="74" spans="2:41" s="27" customFormat="1" ht="15" hidden="1" x14ac:dyDescent="0.35">
      <c r="N74" s="27" t="s">
        <v>46</v>
      </c>
      <c r="O74" s="27" t="s">
        <v>47</v>
      </c>
      <c r="P74" s="27" t="s">
        <v>48</v>
      </c>
      <c r="Q74" s="27" t="s">
        <v>49</v>
      </c>
      <c r="R74" s="27" t="s">
        <v>50</v>
      </c>
      <c r="T74" s="28">
        <v>1270</v>
      </c>
      <c r="U74" s="27">
        <v>1190</v>
      </c>
      <c r="V74" s="27">
        <v>1130</v>
      </c>
      <c r="W74" s="27">
        <v>1040</v>
      </c>
      <c r="X74" s="27">
        <v>1040</v>
      </c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</row>
    <row r="75" spans="2:41" s="27" customFormat="1" hidden="1" x14ac:dyDescent="0.35">
      <c r="V75" s="27">
        <v>-13700</v>
      </c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</row>
    <row r="76" spans="2:41" s="27" customFormat="1" hidden="1" x14ac:dyDescent="0.35">
      <c r="N76" s="27" t="s">
        <v>45</v>
      </c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</row>
    <row r="77" spans="2:41" s="27" customFormat="1" hidden="1" x14ac:dyDescent="0.35"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</row>
    <row r="78" spans="2:41" s="27" customFormat="1" hidden="1" x14ac:dyDescent="0.35">
      <c r="N78" s="27">
        <v>1165</v>
      </c>
      <c r="O78" s="27">
        <v>1272.5</v>
      </c>
      <c r="P78" s="27">
        <v>1346</v>
      </c>
      <c r="Q78" s="27">
        <v>1297.5</v>
      </c>
      <c r="R78" s="27">
        <v>1316.6666666666499</v>
      </c>
      <c r="S78" s="27">
        <v>1390</v>
      </c>
      <c r="T78" s="27">
        <v>1220</v>
      </c>
      <c r="U78" s="27">
        <v>1270</v>
      </c>
      <c r="V78" s="27">
        <v>1190</v>
      </c>
      <c r="W78" s="27">
        <v>1130</v>
      </c>
      <c r="X78" s="27">
        <v>1040</v>
      </c>
      <c r="Y78" s="27">
        <v>1040</v>
      </c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</row>
    <row r="79" spans="2:41" s="27" customFormat="1" hidden="1" x14ac:dyDescent="0.35">
      <c r="B79" s="27" t="s">
        <v>53</v>
      </c>
      <c r="N79" s="27">
        <v>27960</v>
      </c>
      <c r="O79" s="27">
        <v>30540</v>
      </c>
      <c r="P79" s="27">
        <v>32304</v>
      </c>
      <c r="Q79" s="27">
        <v>31140</v>
      </c>
      <c r="R79" s="27">
        <v>31599.9999999996</v>
      </c>
      <c r="S79" s="27">
        <v>33360</v>
      </c>
      <c r="T79" s="27">
        <v>29280</v>
      </c>
      <c r="U79" s="27">
        <v>30480</v>
      </c>
      <c r="V79" s="27">
        <v>28560</v>
      </c>
      <c r="W79" s="27">
        <v>27120</v>
      </c>
      <c r="X79" s="27">
        <v>24960</v>
      </c>
      <c r="Y79" s="27">
        <v>24960</v>
      </c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</row>
    <row r="80" spans="2:41" s="27" customFormat="1" hidden="1" x14ac:dyDescent="0.35"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</row>
    <row r="81" spans="23:41" s="27" customFormat="1" hidden="1" x14ac:dyDescent="0.35"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</row>
    <row r="82" spans="23:41" s="27" customFormat="1" hidden="1" x14ac:dyDescent="0.35"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</row>
    <row r="84" spans="23:41" x14ac:dyDescent="0.35">
      <c r="W84" s="15"/>
    </row>
    <row r="95" spans="23:41" x14ac:dyDescent="0.35">
      <c r="W95" s="29"/>
    </row>
  </sheetData>
  <mergeCells count="2">
    <mergeCell ref="Z57:Z58"/>
    <mergeCell ref="AA57:AA58"/>
  </mergeCells>
  <printOptions horizontalCentered="1"/>
  <pageMargins left="0.2" right="0.2" top="0.75" bottom="0.75" header="0.3" footer="0.3"/>
  <pageSetup paperSize="9" scale="58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49F42-CA25-47A8-825A-4993B1143343}">
  <sheetPr codeName="Sheet8">
    <tabColor theme="9"/>
    <pageSetUpPr fitToPage="1"/>
  </sheetPr>
  <dimension ref="B3:BR40"/>
  <sheetViews>
    <sheetView showGridLines="0" topLeftCell="A11" zoomScale="90" zoomScaleNormal="90" workbookViewId="0">
      <selection activeCell="AS75" sqref="AS75"/>
    </sheetView>
  </sheetViews>
  <sheetFormatPr defaultColWidth="8.81640625" defaultRowHeight="14.5" x14ac:dyDescent="0.35"/>
  <cols>
    <col min="1" max="1" width="3.453125" bestFit="1" customWidth="1"/>
    <col min="2" max="2" width="21.453125" customWidth="1"/>
    <col min="3" max="14" width="9.1796875" hidden="1" customWidth="1"/>
    <col min="15" max="23" width="9.1796875" customWidth="1"/>
    <col min="27" max="41" width="8.81640625" style="40"/>
    <col min="42" max="42" width="28.81640625" style="52" customWidth="1"/>
    <col min="43" max="44" width="9.453125" style="52" hidden="1" customWidth="1"/>
    <col min="45" max="45" width="11.453125" style="52" hidden="1" customWidth="1"/>
    <col min="46" max="48" width="11.1796875" style="52" hidden="1" customWidth="1"/>
    <col min="49" max="50" width="11.1796875" style="55" hidden="1" customWidth="1"/>
    <col min="51" max="54" width="9.81640625" style="55" hidden="1" customWidth="1"/>
    <col min="55" max="70" width="9.81640625" customWidth="1"/>
  </cols>
  <sheetData>
    <row r="3" spans="15:70" x14ac:dyDescent="0.35">
      <c r="AP3" s="52" t="s">
        <v>26</v>
      </c>
      <c r="AQ3" s="54" t="s">
        <v>308</v>
      </c>
      <c r="AR3" s="53">
        <v>2</v>
      </c>
      <c r="AS3" s="53">
        <v>3</v>
      </c>
      <c r="AT3" s="53">
        <v>4</v>
      </c>
      <c r="AU3" s="53">
        <v>5</v>
      </c>
      <c r="AV3" s="53">
        <v>6</v>
      </c>
      <c r="AW3" s="147">
        <v>7</v>
      </c>
      <c r="AX3" s="147">
        <v>8</v>
      </c>
      <c r="AY3" s="147">
        <v>9</v>
      </c>
      <c r="AZ3" s="147">
        <v>10</v>
      </c>
      <c r="BA3" s="147">
        <v>11</v>
      </c>
      <c r="BB3" s="147">
        <v>12</v>
      </c>
      <c r="BC3" s="170" t="s">
        <v>265</v>
      </c>
      <c r="BD3" s="170">
        <v>2</v>
      </c>
      <c r="BE3" s="170">
        <v>3</v>
      </c>
      <c r="BF3" s="170">
        <v>4</v>
      </c>
      <c r="BG3" s="170">
        <v>5</v>
      </c>
      <c r="BH3" s="170">
        <v>6</v>
      </c>
      <c r="BI3" s="170">
        <v>7</v>
      </c>
      <c r="BJ3" s="170">
        <v>8</v>
      </c>
      <c r="BK3" s="170">
        <v>9</v>
      </c>
      <c r="BL3" s="170">
        <v>10</v>
      </c>
      <c r="BM3" s="170">
        <v>11</v>
      </c>
      <c r="BN3" s="170">
        <v>12</v>
      </c>
      <c r="BO3" s="170" t="s">
        <v>413</v>
      </c>
      <c r="BP3" s="170">
        <v>2</v>
      </c>
      <c r="BQ3" s="170">
        <v>3</v>
      </c>
      <c r="BR3" s="170">
        <v>4</v>
      </c>
    </row>
    <row r="4" spans="15:70" x14ac:dyDescent="0.35">
      <c r="AP4" s="52" t="s">
        <v>54</v>
      </c>
      <c r="AQ4" s="39">
        <v>23250</v>
      </c>
      <c r="AR4" s="39">
        <v>23570</v>
      </c>
      <c r="AS4" s="39">
        <v>23260</v>
      </c>
      <c r="AT4" s="39">
        <v>23260</v>
      </c>
      <c r="AU4" s="39">
        <v>23295</v>
      </c>
      <c r="AV4" s="39">
        <v>23330</v>
      </c>
      <c r="AW4" s="55">
        <v>23380</v>
      </c>
      <c r="AX4" s="55">
        <v>23840</v>
      </c>
      <c r="AY4" s="55">
        <v>23960</v>
      </c>
      <c r="AZ4" s="55">
        <v>24280</v>
      </c>
      <c r="BA4" s="55">
        <v>24730</v>
      </c>
      <c r="BB4" s="55">
        <v>24930</v>
      </c>
      <c r="BC4" s="55">
        <v>24210</v>
      </c>
      <c r="BD4" s="55">
        <v>24250</v>
      </c>
      <c r="BE4" s="55">
        <v>24490</v>
      </c>
      <c r="BF4" s="55">
        <v>24690</v>
      </c>
      <c r="BG4" s="55">
        <v>25475</v>
      </c>
      <c r="BH4" s="55">
        <v>25250</v>
      </c>
      <c r="BI4" s="55">
        <v>25270</v>
      </c>
      <c r="BJ4" s="55">
        <v>25130</v>
      </c>
      <c r="BK4" s="55">
        <f>'01.Chai B1- Tháng'!CQ4</f>
        <v>24580</v>
      </c>
      <c r="BL4" s="55">
        <f>'01.Chai B1- Tháng'!CR4</f>
        <v>24410</v>
      </c>
      <c r="BM4" s="55">
        <f>'01.Chai B1- Tháng'!CS4</f>
        <v>25120</v>
      </c>
      <c r="BN4" s="55">
        <f>'01.Chai B1- Tháng'!CT4</f>
        <v>25140</v>
      </c>
      <c r="BO4" s="55">
        <f>'01.Chai B1- Tháng'!CU4</f>
        <v>25290</v>
      </c>
      <c r="BP4" s="55">
        <f>'01.Chai B1- Tháng'!CV4</f>
        <v>25050</v>
      </c>
      <c r="BQ4" s="55">
        <f>'01.Chai B1- Tháng'!CW4</f>
        <v>25400</v>
      </c>
      <c r="BR4" s="55">
        <f>'01.Chai B1- Tháng'!CX4</f>
        <v>25460</v>
      </c>
    </row>
    <row r="5" spans="15:70" x14ac:dyDescent="0.35">
      <c r="AP5" s="52" t="s">
        <v>64</v>
      </c>
      <c r="AQ5" s="55">
        <f t="shared" ref="AQ5:BR5" si="0">C37*AQ4/1000</f>
        <v>24296.25</v>
      </c>
      <c r="AR5" s="55">
        <f t="shared" si="0"/>
        <v>25632.375</v>
      </c>
      <c r="AS5" s="55">
        <f t="shared" si="0"/>
        <v>24190.400000000001</v>
      </c>
      <c r="AT5" s="55">
        <f t="shared" si="0"/>
        <v>23899.65</v>
      </c>
      <c r="AU5" s="55">
        <f t="shared" si="0"/>
        <v>22537.912499999999</v>
      </c>
      <c r="AV5" s="55">
        <f t="shared" si="0"/>
        <v>20705.375</v>
      </c>
      <c r="AW5" s="55">
        <f t="shared" si="0"/>
        <v>21042</v>
      </c>
      <c r="AX5" s="55">
        <f t="shared" si="0"/>
        <v>22838.720000000001</v>
      </c>
      <c r="AY5" s="55">
        <f t="shared" si="0"/>
        <v>23480.799999999999</v>
      </c>
      <c r="AZ5" s="55">
        <f t="shared" si="0"/>
        <v>23490.9</v>
      </c>
      <c r="BA5" s="55">
        <f t="shared" si="0"/>
        <v>22937.075000000001</v>
      </c>
      <c r="BB5" s="55">
        <f t="shared" si="0"/>
        <v>23085.18</v>
      </c>
      <c r="BC5" s="55">
        <f t="shared" si="0"/>
        <v>23302.125</v>
      </c>
      <c r="BD5" s="55">
        <f t="shared" si="0"/>
        <v>23926.666666666664</v>
      </c>
      <c r="BE5" s="55">
        <f t="shared" si="0"/>
        <v>24245.1</v>
      </c>
      <c r="BF5" s="55">
        <f t="shared" si="0"/>
        <v>24517.17</v>
      </c>
      <c r="BG5" s="55">
        <f t="shared" si="0"/>
        <v>25525.95</v>
      </c>
      <c r="BH5" s="55">
        <f t="shared" si="0"/>
        <v>25881.25</v>
      </c>
      <c r="BI5" s="55">
        <f t="shared" si="0"/>
        <v>25775.4</v>
      </c>
      <c r="BJ5" s="55">
        <f t="shared" si="0"/>
        <v>24376.1</v>
      </c>
      <c r="BK5" s="55">
        <f t="shared" si="0"/>
        <v>23473.9</v>
      </c>
      <c r="BL5" s="55">
        <f t="shared" si="0"/>
        <v>23360.37</v>
      </c>
      <c r="BM5" s="55">
        <f t="shared" si="0"/>
        <v>24316.16</v>
      </c>
      <c r="BN5" s="55">
        <f t="shared" si="0"/>
        <v>24134.400000000001</v>
      </c>
      <c r="BO5" s="55">
        <f t="shared" si="0"/>
        <v>24531.3</v>
      </c>
      <c r="BP5" s="55">
        <f t="shared" si="0"/>
        <v>24674.25</v>
      </c>
      <c r="BQ5" s="55">
        <f t="shared" si="0"/>
        <v>24892</v>
      </c>
      <c r="BR5" s="55">
        <f t="shared" si="0"/>
        <v>24950.799999999999</v>
      </c>
    </row>
    <row r="6" spans="15:70" x14ac:dyDescent="0.35">
      <c r="AP6" s="52" t="s">
        <v>168</v>
      </c>
      <c r="AQ6" s="55">
        <v>16000</v>
      </c>
      <c r="AR6" s="55">
        <v>16000</v>
      </c>
      <c r="AS6" s="55">
        <v>16000</v>
      </c>
      <c r="AT6" s="55">
        <v>16000</v>
      </c>
      <c r="AU6" s="55">
        <v>16000</v>
      </c>
      <c r="AV6" s="55">
        <v>16000</v>
      </c>
      <c r="AW6" s="55">
        <v>16000</v>
      </c>
      <c r="AX6" s="55">
        <v>16000</v>
      </c>
      <c r="AY6" s="55">
        <v>16000</v>
      </c>
      <c r="AZ6" s="55">
        <v>16000</v>
      </c>
      <c r="BA6" s="55">
        <v>16000</v>
      </c>
      <c r="BB6" s="55">
        <v>16000</v>
      </c>
      <c r="BC6" s="55">
        <v>16000</v>
      </c>
      <c r="BD6" s="55">
        <v>16000</v>
      </c>
      <c r="BE6" s="55">
        <v>16000</v>
      </c>
      <c r="BF6" s="55">
        <v>16000</v>
      </c>
      <c r="BG6" s="55">
        <v>16000</v>
      </c>
      <c r="BH6" s="55">
        <v>16000</v>
      </c>
      <c r="BI6" s="55">
        <v>16000</v>
      </c>
      <c r="BJ6" s="55">
        <v>16000</v>
      </c>
      <c r="BK6" s="55">
        <v>16000</v>
      </c>
      <c r="BL6" s="55">
        <v>16000</v>
      </c>
      <c r="BM6" s="55">
        <v>16000</v>
      </c>
      <c r="BN6" s="55">
        <v>16000</v>
      </c>
      <c r="BO6" s="55">
        <v>18500</v>
      </c>
      <c r="BP6" s="55">
        <v>19000</v>
      </c>
      <c r="BQ6" s="55">
        <v>19000</v>
      </c>
      <c r="BR6" s="55">
        <v>19000</v>
      </c>
    </row>
    <row r="7" spans="15:70" hidden="1" x14ac:dyDescent="0.35">
      <c r="AP7" s="52" t="s">
        <v>167</v>
      </c>
      <c r="AQ7" s="55">
        <f t="shared" ref="AQ7:AX7" si="1">AQ14*AQ4/1000</f>
        <v>10776.375</v>
      </c>
      <c r="AR7" s="55">
        <f t="shared" si="1"/>
        <v>10641.855</v>
      </c>
      <c r="AS7" s="55">
        <f t="shared" si="1"/>
        <v>10970.966666666667</v>
      </c>
      <c r="AT7" s="55">
        <f t="shared" si="1"/>
        <v>11668.766666666668</v>
      </c>
      <c r="AU7" s="55">
        <f t="shared" si="1"/>
        <v>11006.887500000001</v>
      </c>
      <c r="AV7" s="55">
        <f t="shared" si="1"/>
        <v>10599.596666666666</v>
      </c>
      <c r="AW7" s="55">
        <f t="shared" si="1"/>
        <v>10622.313333333332</v>
      </c>
      <c r="AX7" s="55">
        <f t="shared" si="1"/>
        <v>10831.306666666665</v>
      </c>
      <c r="AY7" s="55">
        <f>AY14*AY4/1000</f>
        <v>10885.826666666666</v>
      </c>
    </row>
    <row r="8" spans="15:70" s="27" customFormat="1" x14ac:dyDescent="0.35">
      <c r="AP8" s="27" t="s">
        <v>235</v>
      </c>
      <c r="AQ8" s="30">
        <v>12425.040738728952</v>
      </c>
      <c r="AR8" s="30">
        <v>14989.2442683272</v>
      </c>
      <c r="AS8" s="30">
        <v>14008.540973821096</v>
      </c>
      <c r="AT8" s="30">
        <v>14615.755110917791</v>
      </c>
      <c r="AU8" s="30"/>
      <c r="AV8" s="30">
        <v>14005.420183784663</v>
      </c>
      <c r="AW8" s="30">
        <v>13649.970658842358</v>
      </c>
      <c r="AX8" s="30">
        <v>14742.557120031955</v>
      </c>
      <c r="AY8" s="30">
        <v>14761.512843088467</v>
      </c>
      <c r="AZ8" s="30">
        <v>15600.855310049894</v>
      </c>
      <c r="BA8" s="30">
        <v>14540.123111359821</v>
      </c>
      <c r="BB8" s="30">
        <v>16000</v>
      </c>
      <c r="BC8" s="30">
        <v>15533.658952702703</v>
      </c>
      <c r="BD8" s="30">
        <v>15648.436949749424</v>
      </c>
      <c r="BE8" s="30">
        <v>15420.186522129223</v>
      </c>
      <c r="BF8" s="30">
        <v>15972.617378038352</v>
      </c>
      <c r="BG8" s="30">
        <v>15813.836933713384</v>
      </c>
      <c r="BH8" s="30">
        <v>15714.946472881957</v>
      </c>
      <c r="BI8" s="30">
        <v>15790.000635687496</v>
      </c>
      <c r="BJ8" s="30">
        <v>15000</v>
      </c>
      <c r="BK8" s="30">
        <v>16000</v>
      </c>
      <c r="BL8" s="217">
        <v>16000</v>
      </c>
      <c r="BM8" s="217">
        <v>16000</v>
      </c>
      <c r="BN8" s="217">
        <v>16000</v>
      </c>
      <c r="BO8" s="217">
        <f>BO6</f>
        <v>18500</v>
      </c>
      <c r="BP8" s="217">
        <v>18500</v>
      </c>
      <c r="BQ8" s="217">
        <v>19000</v>
      </c>
      <c r="BR8" s="217">
        <f>BR6</f>
        <v>19000</v>
      </c>
    </row>
    <row r="9" spans="15:70" x14ac:dyDescent="0.35">
      <c r="AP9" s="52" t="s">
        <v>169</v>
      </c>
      <c r="AQ9" s="56">
        <f t="shared" ref="AQ9:BB9" si="2">AQ6</f>
        <v>16000</v>
      </c>
      <c r="AR9" s="56">
        <f t="shared" si="2"/>
        <v>16000</v>
      </c>
      <c r="AS9" s="56">
        <f t="shared" si="2"/>
        <v>16000</v>
      </c>
      <c r="AT9" s="56">
        <f t="shared" si="2"/>
        <v>16000</v>
      </c>
      <c r="AU9" s="56">
        <f t="shared" si="2"/>
        <v>16000</v>
      </c>
      <c r="AV9" s="56">
        <f t="shared" si="2"/>
        <v>16000</v>
      </c>
      <c r="AW9" s="55">
        <f t="shared" si="2"/>
        <v>16000</v>
      </c>
      <c r="AX9" s="55">
        <f t="shared" si="2"/>
        <v>16000</v>
      </c>
      <c r="AY9" s="55">
        <f t="shared" si="2"/>
        <v>16000</v>
      </c>
      <c r="AZ9" s="55">
        <f t="shared" si="2"/>
        <v>16000</v>
      </c>
      <c r="BA9" s="55">
        <f t="shared" si="2"/>
        <v>16000</v>
      </c>
      <c r="BB9" s="55">
        <f t="shared" si="2"/>
        <v>16000</v>
      </c>
      <c r="BC9" s="55">
        <f t="shared" ref="BC9:BD9" si="3">BC6</f>
        <v>16000</v>
      </c>
      <c r="BD9" s="55">
        <f t="shared" si="3"/>
        <v>16000</v>
      </c>
      <c r="BE9" s="55">
        <f t="shared" ref="BE9:BF9" si="4">BE6</f>
        <v>16000</v>
      </c>
      <c r="BF9" s="55">
        <f t="shared" si="4"/>
        <v>16000</v>
      </c>
      <c r="BG9" s="55">
        <f t="shared" ref="BG9:BH9" si="5">BG6</f>
        <v>16000</v>
      </c>
      <c r="BH9" s="55">
        <f t="shared" si="5"/>
        <v>16000</v>
      </c>
      <c r="BI9" s="55">
        <f t="shared" ref="BI9:BJ9" si="6">BI6</f>
        <v>16000</v>
      </c>
      <c r="BJ9" s="55">
        <f t="shared" si="6"/>
        <v>16000</v>
      </c>
      <c r="BK9" s="55">
        <f t="shared" ref="BK9:BL9" si="7">BK6</f>
        <v>16000</v>
      </c>
      <c r="BL9" s="55">
        <f t="shared" si="7"/>
        <v>16000</v>
      </c>
      <c r="BM9" s="55">
        <f t="shared" ref="BM9:BN9" si="8">BM6</f>
        <v>16000</v>
      </c>
      <c r="BN9" s="55">
        <f t="shared" si="8"/>
        <v>16000</v>
      </c>
      <c r="BO9" s="55">
        <f>BO6</f>
        <v>18500</v>
      </c>
      <c r="BP9" s="55">
        <f>BP6</f>
        <v>19000</v>
      </c>
      <c r="BQ9" s="55">
        <f>BQ6</f>
        <v>19000</v>
      </c>
      <c r="BR9" s="55">
        <f>BR6</f>
        <v>19000</v>
      </c>
    </row>
    <row r="10" spans="15:70" x14ac:dyDescent="0.35">
      <c r="AP10" s="52" t="s">
        <v>170</v>
      </c>
      <c r="AQ10" s="57">
        <f t="shared" ref="AQ10:AV10" si="9">AQ11/AQ13</f>
        <v>0.34146215979832278</v>
      </c>
      <c r="AR10" s="57">
        <f t="shared" si="9"/>
        <v>0.37578940695117014</v>
      </c>
      <c r="AS10" s="57">
        <f t="shared" si="9"/>
        <v>0.3385805939546267</v>
      </c>
      <c r="AT10" s="57">
        <f t="shared" si="9"/>
        <v>0.33053412916088731</v>
      </c>
      <c r="AU10" s="57">
        <f t="shared" si="9"/>
        <v>0.29008509550296635</v>
      </c>
      <c r="AV10" s="57">
        <f t="shared" si="9"/>
        <v>0.22725379279534905</v>
      </c>
      <c r="AW10" s="57">
        <f t="shared" ref="AW10:AX10" si="10">AW11/AW13</f>
        <v>0.23961600608307196</v>
      </c>
      <c r="AX10" s="57">
        <f t="shared" si="10"/>
        <v>0.29943534488797974</v>
      </c>
      <c r="AY10" s="57">
        <f t="shared" ref="AY10:BD10" si="11">AY11/AY13</f>
        <v>0.31859221150897754</v>
      </c>
      <c r="AZ10" s="57">
        <f t="shared" si="11"/>
        <v>0.31888518532708415</v>
      </c>
      <c r="BA10" s="57">
        <f t="shared" si="11"/>
        <v>0.30243939124757629</v>
      </c>
      <c r="BB10" s="57">
        <f t="shared" si="11"/>
        <v>0.306914652603965</v>
      </c>
      <c r="BC10" s="57">
        <f t="shared" si="11"/>
        <v>0.31336734310712006</v>
      </c>
      <c r="BD10" s="57">
        <f t="shared" si="11"/>
        <v>0.33129005293953739</v>
      </c>
      <c r="BE10" s="57">
        <f t="shared" ref="BE10:BF10" si="12">BE11/BE13</f>
        <v>0.3400728394603445</v>
      </c>
      <c r="BF10" s="57">
        <f t="shared" si="12"/>
        <v>0.34739613095638683</v>
      </c>
      <c r="BG10" s="57">
        <f t="shared" ref="BG10:BH10" si="13">BG11/BG13</f>
        <v>0.37318689412147249</v>
      </c>
      <c r="BH10" s="57">
        <f t="shared" si="13"/>
        <v>0.38179183772035741</v>
      </c>
      <c r="BI10" s="57">
        <f t="shared" ref="BI10:BJ10" si="14">BI11/BI13</f>
        <v>0.37925308627606169</v>
      </c>
      <c r="BJ10" s="57">
        <f t="shared" si="14"/>
        <v>0.34361936486968792</v>
      </c>
      <c r="BK10" s="57">
        <f t="shared" ref="BK10:BL10" si="15">BK11/BK13</f>
        <v>0.31839191612812534</v>
      </c>
      <c r="BL10" s="57">
        <f t="shared" si="15"/>
        <v>0.31507934163714013</v>
      </c>
      <c r="BM10" s="57">
        <f t="shared" ref="BM10:BN10" si="16">BM11/BM13</f>
        <v>0.34200136863715325</v>
      </c>
      <c r="BN10" s="57">
        <f t="shared" si="16"/>
        <v>0.33704587642535139</v>
      </c>
      <c r="BO10" s="57">
        <f>BO11/BO13</f>
        <v>0.2458614097092286</v>
      </c>
      <c r="BP10" s="57">
        <f>BP11/BP13</f>
        <v>0.22996646301306017</v>
      </c>
      <c r="BQ10" s="57">
        <f>BQ11/BQ13</f>
        <v>0.23670255503776313</v>
      </c>
      <c r="BR10" s="57">
        <f>BR11/BR13</f>
        <v>0.23850137069753272</v>
      </c>
    </row>
    <row r="11" spans="15:70" x14ac:dyDescent="0.35">
      <c r="AP11" s="52" t="s">
        <v>61</v>
      </c>
      <c r="AQ11" s="56">
        <f>AQ5-AQ6</f>
        <v>8296.25</v>
      </c>
      <c r="AR11" s="56">
        <f t="shared" ref="AR11:AV11" si="17">AR5-AR6</f>
        <v>9632.375</v>
      </c>
      <c r="AS11" s="56">
        <f t="shared" si="17"/>
        <v>8190.4000000000015</v>
      </c>
      <c r="AT11" s="56">
        <f t="shared" si="17"/>
        <v>7899.6500000000015</v>
      </c>
      <c r="AU11" s="56">
        <f t="shared" si="17"/>
        <v>6537.9124999999985</v>
      </c>
      <c r="AV11" s="56">
        <f t="shared" si="17"/>
        <v>4705.375</v>
      </c>
      <c r="AW11" s="55">
        <f t="shared" ref="AW11:AX11" si="18">AW5-AW6</f>
        <v>5042</v>
      </c>
      <c r="AX11" s="55">
        <f t="shared" si="18"/>
        <v>6838.7200000000012</v>
      </c>
      <c r="AY11" s="55">
        <f t="shared" ref="AY11:AZ11" si="19">AY5-AY6</f>
        <v>7480.7999999999993</v>
      </c>
      <c r="AZ11" s="55">
        <f t="shared" si="19"/>
        <v>7490.9000000000015</v>
      </c>
      <c r="BA11" s="55">
        <f t="shared" ref="BA11:BB11" si="20">BA5-BA6</f>
        <v>6937.0750000000007</v>
      </c>
      <c r="BB11" s="55">
        <f t="shared" si="20"/>
        <v>7085.18</v>
      </c>
      <c r="BC11" s="55">
        <f t="shared" ref="BC11:BD11" si="21">BC5-BC6</f>
        <v>7302.125</v>
      </c>
      <c r="BD11" s="55">
        <f t="shared" si="21"/>
        <v>7926.6666666666642</v>
      </c>
      <c r="BE11" s="55">
        <f t="shared" ref="BE11:BF11" si="22">BE5-BE6</f>
        <v>8245.0999999999985</v>
      </c>
      <c r="BF11" s="55">
        <f t="shared" si="22"/>
        <v>8517.1699999999983</v>
      </c>
      <c r="BG11" s="55">
        <f t="shared" ref="BG11:BH11" si="23">BG5-BG6</f>
        <v>9525.9500000000007</v>
      </c>
      <c r="BH11" s="55">
        <f t="shared" si="23"/>
        <v>9881.25</v>
      </c>
      <c r="BI11" s="55">
        <f t="shared" ref="BI11:BJ11" si="24">BI5-BI6</f>
        <v>9775.4000000000015</v>
      </c>
      <c r="BJ11" s="55">
        <f t="shared" si="24"/>
        <v>8376.0999999999985</v>
      </c>
      <c r="BK11" s="55">
        <f t="shared" ref="BK11:BL11" si="25">BK5-BK6</f>
        <v>7473.9000000000015</v>
      </c>
      <c r="BL11" s="55">
        <f t="shared" si="25"/>
        <v>7360.369999999999</v>
      </c>
      <c r="BM11" s="55">
        <f t="shared" ref="BM11:BN11" si="26">BM5-BM6</f>
        <v>8316.16</v>
      </c>
      <c r="BN11" s="55">
        <f t="shared" si="26"/>
        <v>8134.4000000000015</v>
      </c>
      <c r="BO11" s="55">
        <f>BO5-BO6</f>
        <v>6031.2999999999993</v>
      </c>
      <c r="BP11" s="55">
        <f>BP5-BP6</f>
        <v>5674.25</v>
      </c>
      <c r="BQ11" s="55">
        <f>BQ5-BQ6</f>
        <v>5892</v>
      </c>
      <c r="BR11" s="55">
        <f>BR5-BR6</f>
        <v>5950.7999999999993</v>
      </c>
    </row>
    <row r="12" spans="15:70" ht="14.5" customHeight="1" x14ac:dyDescent="0.35">
      <c r="O12" s="423"/>
      <c r="P12" s="423"/>
      <c r="Q12" s="423"/>
      <c r="AP12" s="52" t="s">
        <v>190</v>
      </c>
      <c r="AQ12" s="61">
        <v>1100</v>
      </c>
      <c r="AR12" s="61">
        <v>1100</v>
      </c>
      <c r="AS12" s="61">
        <v>1100</v>
      </c>
      <c r="AT12" s="61">
        <v>1100</v>
      </c>
      <c r="AU12" s="61">
        <v>1087.5</v>
      </c>
      <c r="AV12" s="61">
        <v>1050</v>
      </c>
      <c r="AW12" s="61">
        <v>1050</v>
      </c>
      <c r="AX12" s="61">
        <v>950</v>
      </c>
      <c r="AY12" s="61">
        <v>950</v>
      </c>
      <c r="AZ12" s="61">
        <v>950</v>
      </c>
      <c r="BA12" s="61">
        <v>950</v>
      </c>
      <c r="BB12" s="61">
        <v>950</v>
      </c>
      <c r="BC12" s="171">
        <v>930</v>
      </c>
      <c r="BD12" s="171"/>
      <c r="BE12" s="171"/>
      <c r="BF12" s="171"/>
      <c r="BG12" s="171"/>
      <c r="BH12" s="171"/>
      <c r="BI12" s="171"/>
      <c r="BJ12" s="171"/>
      <c r="BK12" s="171"/>
      <c r="BL12" s="171"/>
      <c r="BM12" s="171"/>
      <c r="BN12" s="171"/>
      <c r="BO12" s="171"/>
      <c r="BP12" s="171"/>
      <c r="BQ12" s="171"/>
      <c r="BR12" s="171"/>
    </row>
    <row r="13" spans="15:70" ht="14.5" customHeight="1" x14ac:dyDescent="0.35">
      <c r="O13" s="423"/>
      <c r="P13" s="423"/>
      <c r="Q13" s="423"/>
      <c r="AP13" s="62" t="s">
        <v>69</v>
      </c>
      <c r="AQ13" s="63">
        <f>AQ5</f>
        <v>24296.25</v>
      </c>
      <c r="AR13" s="63">
        <f t="shared" ref="AR13:BC13" si="27">AR5</f>
        <v>25632.375</v>
      </c>
      <c r="AS13" s="63">
        <f t="shared" si="27"/>
        <v>24190.400000000001</v>
      </c>
      <c r="AT13" s="63">
        <f t="shared" si="27"/>
        <v>23899.65</v>
      </c>
      <c r="AU13" s="63">
        <f t="shared" si="27"/>
        <v>22537.912499999999</v>
      </c>
      <c r="AV13" s="63">
        <f t="shared" si="27"/>
        <v>20705.375</v>
      </c>
      <c r="AW13" s="63">
        <f t="shared" si="27"/>
        <v>21042</v>
      </c>
      <c r="AX13" s="63">
        <f t="shared" si="27"/>
        <v>22838.720000000001</v>
      </c>
      <c r="AY13" s="63">
        <f t="shared" si="27"/>
        <v>23480.799999999999</v>
      </c>
      <c r="AZ13" s="63">
        <f t="shared" si="27"/>
        <v>23490.9</v>
      </c>
      <c r="BA13" s="63">
        <f>BA5</f>
        <v>22937.075000000001</v>
      </c>
      <c r="BB13" s="63">
        <f t="shared" si="27"/>
        <v>23085.18</v>
      </c>
      <c r="BC13" s="63">
        <f t="shared" si="27"/>
        <v>23302.125</v>
      </c>
      <c r="BD13" s="63">
        <f t="shared" ref="BD13:BE13" si="28">BD5</f>
        <v>23926.666666666664</v>
      </c>
      <c r="BE13" s="63">
        <f t="shared" si="28"/>
        <v>24245.1</v>
      </c>
      <c r="BF13" s="63">
        <f t="shared" ref="BF13" si="29">BF5</f>
        <v>24517.17</v>
      </c>
      <c r="BG13" s="63">
        <f>BG5</f>
        <v>25525.95</v>
      </c>
      <c r="BH13" s="63">
        <f t="shared" ref="BH13:BI13" si="30">BH5</f>
        <v>25881.25</v>
      </c>
      <c r="BI13" s="63">
        <f t="shared" si="30"/>
        <v>25775.4</v>
      </c>
      <c r="BJ13" s="63">
        <f t="shared" ref="BJ13:BK13" si="31">BJ5</f>
        <v>24376.1</v>
      </c>
      <c r="BK13" s="63">
        <f t="shared" si="31"/>
        <v>23473.9</v>
      </c>
      <c r="BL13" s="63">
        <f t="shared" ref="BL13:BM13" si="32">BL5</f>
        <v>23360.37</v>
      </c>
      <c r="BM13" s="63">
        <f t="shared" si="32"/>
        <v>24316.16</v>
      </c>
      <c r="BN13" s="63">
        <f t="shared" ref="BN13" si="33">BN5</f>
        <v>24134.400000000001</v>
      </c>
      <c r="BO13" s="63">
        <f>BO5</f>
        <v>24531.3</v>
      </c>
      <c r="BP13" s="63">
        <f>BP5</f>
        <v>24674.25</v>
      </c>
      <c r="BQ13" s="63">
        <f>BQ5</f>
        <v>24892</v>
      </c>
      <c r="BR13" s="63">
        <f>BR5</f>
        <v>24950.799999999999</v>
      </c>
    </row>
    <row r="14" spans="15:70" ht="14.5" hidden="1" customHeight="1" x14ac:dyDescent="0.35">
      <c r="O14" s="423"/>
      <c r="P14" s="423"/>
      <c r="Q14" s="423"/>
      <c r="AP14" s="52" t="s">
        <v>234</v>
      </c>
      <c r="AQ14" s="55">
        <v>463.5</v>
      </c>
      <c r="AR14" s="55">
        <v>451.5</v>
      </c>
      <c r="AS14" s="55">
        <v>471.66666666666669</v>
      </c>
      <c r="AT14" s="55">
        <v>501.66666666666669</v>
      </c>
      <c r="AU14" s="55">
        <v>472.5</v>
      </c>
      <c r="AV14" s="55">
        <v>454.33333333333331</v>
      </c>
      <c r="AW14" s="55">
        <v>454.33333333333331</v>
      </c>
      <c r="AX14" s="55">
        <v>454.33333333333331</v>
      </c>
      <c r="AY14" s="55">
        <v>454.33333333333331</v>
      </c>
    </row>
    <row r="15" spans="15:70" x14ac:dyDescent="0.35">
      <c r="O15" s="423"/>
      <c r="P15" s="423"/>
      <c r="Q15" s="423"/>
      <c r="AQ15" s="55"/>
      <c r="AR15" s="55"/>
      <c r="AS15" s="55"/>
      <c r="AT15" s="55"/>
      <c r="AU15" s="55"/>
      <c r="AV15" s="55"/>
    </row>
    <row r="16" spans="15:70" ht="14.5" customHeight="1" x14ac:dyDescent="0.35">
      <c r="AQ16" s="70"/>
      <c r="AR16" s="70"/>
      <c r="AS16" s="70"/>
      <c r="AT16" s="70"/>
      <c r="AU16" s="70"/>
      <c r="AV16" s="70"/>
    </row>
    <row r="17" spans="9:54" ht="14.5" customHeight="1" x14ac:dyDescent="0.35"/>
    <row r="18" spans="9:54" ht="14.5" customHeight="1" x14ac:dyDescent="0.35"/>
    <row r="21" spans="9:54" ht="14.5" customHeight="1" x14ac:dyDescent="0.35"/>
    <row r="22" spans="9:54" ht="14.5" customHeight="1" x14ac:dyDescent="0.35"/>
    <row r="23" spans="9:54" ht="14.5" customHeight="1" x14ac:dyDescent="0.35"/>
    <row r="26" spans="9:54" ht="15" x14ac:dyDescent="0.35">
      <c r="I26" s="8"/>
    </row>
    <row r="28" spans="9:54" s="133" customFormat="1" ht="18" x14ac:dyDescent="0.35">
      <c r="R28" s="131"/>
      <c r="S28" s="131"/>
      <c r="T28" s="131"/>
      <c r="U28" s="131"/>
      <c r="V28" s="131"/>
      <c r="W28" s="131"/>
      <c r="X28" s="131"/>
      <c r="Y28" s="131"/>
      <c r="Z28" s="131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32"/>
      <c r="AN28" s="132"/>
      <c r="AO28" s="132"/>
      <c r="AP28" s="131"/>
      <c r="AQ28" s="131"/>
      <c r="AR28" s="131"/>
      <c r="AS28" s="131"/>
      <c r="AT28" s="131"/>
      <c r="AU28" s="131"/>
      <c r="AV28" s="131"/>
      <c r="AW28" s="155"/>
      <c r="AX28" s="155"/>
      <c r="AY28" s="155"/>
      <c r="AZ28" s="155"/>
      <c r="BA28" s="155"/>
      <c r="BB28" s="155"/>
    </row>
    <row r="29" spans="9:54" s="133" customFormat="1" ht="18" x14ac:dyDescent="0.35">
      <c r="R29" s="131"/>
      <c r="S29" s="131"/>
      <c r="T29" s="131"/>
      <c r="U29" s="131"/>
      <c r="V29" s="131"/>
      <c r="W29" s="131"/>
      <c r="X29" s="131"/>
      <c r="Y29" s="131"/>
      <c r="Z29" s="131"/>
      <c r="AA29" s="132"/>
      <c r="AB29" s="132"/>
      <c r="AC29" s="132"/>
      <c r="AD29" s="132"/>
      <c r="AE29" s="132"/>
      <c r="AF29" s="132"/>
      <c r="AG29" s="132"/>
      <c r="AH29" s="132"/>
      <c r="AI29" s="132"/>
      <c r="AJ29" s="132"/>
      <c r="AK29" s="132"/>
      <c r="AL29" s="132"/>
      <c r="AM29" s="132"/>
      <c r="AN29" s="132"/>
      <c r="AO29" s="132"/>
      <c r="AP29" s="131"/>
      <c r="AQ29" s="131"/>
      <c r="AR29" s="131"/>
      <c r="AS29" s="131"/>
      <c r="AT29" s="131"/>
      <c r="AU29" s="131"/>
      <c r="AV29" s="131"/>
      <c r="AW29" s="155"/>
      <c r="AX29" s="155"/>
      <c r="AY29" s="155"/>
      <c r="AZ29" s="155"/>
      <c r="BA29" s="155"/>
      <c r="BB29" s="155"/>
    </row>
    <row r="30" spans="9:54" s="133" customFormat="1" ht="18" x14ac:dyDescent="0.35">
      <c r="R30" s="131"/>
      <c r="S30" s="131"/>
      <c r="T30" s="131"/>
      <c r="U30" s="131"/>
      <c r="V30" s="131"/>
      <c r="W30" s="131"/>
      <c r="X30" s="131"/>
      <c r="Y30" s="131"/>
      <c r="Z30" s="131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32"/>
      <c r="AP30" s="131"/>
      <c r="AQ30" s="131"/>
      <c r="AR30" s="131"/>
      <c r="AS30" s="131"/>
      <c r="AT30" s="131"/>
      <c r="AU30" s="131"/>
      <c r="AV30" s="131"/>
      <c r="AW30" s="155"/>
      <c r="AX30" s="155"/>
      <c r="AY30" s="155"/>
      <c r="AZ30" s="155"/>
      <c r="BA30" s="155"/>
      <c r="BB30" s="155"/>
    </row>
    <row r="36" spans="2:54" s="180" customFormat="1" ht="17.5" x14ac:dyDescent="0.3">
      <c r="B36" s="183" t="s">
        <v>25</v>
      </c>
      <c r="C36" s="139" t="s">
        <v>71</v>
      </c>
      <c r="D36" s="140">
        <v>2</v>
      </c>
      <c r="E36" s="140">
        <v>3</v>
      </c>
      <c r="F36" s="140">
        <v>4</v>
      </c>
      <c r="G36" s="140">
        <v>5</v>
      </c>
      <c r="H36" s="140">
        <v>6</v>
      </c>
      <c r="I36" s="140">
        <v>7</v>
      </c>
      <c r="J36" s="140">
        <v>8</v>
      </c>
      <c r="K36" s="140">
        <v>9</v>
      </c>
      <c r="L36" s="140">
        <v>10</v>
      </c>
      <c r="M36" s="140">
        <v>11</v>
      </c>
      <c r="N36" s="140">
        <v>12</v>
      </c>
      <c r="O36" s="140" t="s">
        <v>265</v>
      </c>
      <c r="P36" s="140">
        <v>2</v>
      </c>
      <c r="Q36" s="140">
        <v>3</v>
      </c>
      <c r="R36" s="140">
        <v>4</v>
      </c>
      <c r="S36" s="140">
        <v>5</v>
      </c>
      <c r="T36" s="140">
        <v>6</v>
      </c>
      <c r="U36" s="140">
        <v>7</v>
      </c>
      <c r="V36" s="140">
        <v>8</v>
      </c>
      <c r="W36" s="140">
        <v>9</v>
      </c>
      <c r="X36" s="140">
        <v>10</v>
      </c>
      <c r="Y36" s="140">
        <v>11</v>
      </c>
      <c r="Z36" s="140">
        <v>12</v>
      </c>
      <c r="AA36" s="140" t="s">
        <v>413</v>
      </c>
      <c r="AB36" s="140">
        <v>2</v>
      </c>
      <c r="AC36" s="140">
        <v>3</v>
      </c>
      <c r="AD36" s="140">
        <v>4</v>
      </c>
      <c r="AE36" s="219"/>
      <c r="AF36" s="219"/>
      <c r="AG36" s="219"/>
      <c r="AH36" s="219"/>
      <c r="AI36" s="219"/>
      <c r="AJ36" s="219"/>
      <c r="AK36" s="219"/>
      <c r="AL36" s="219"/>
      <c r="AM36" s="219"/>
      <c r="AN36" s="219"/>
      <c r="AO36" s="219"/>
      <c r="AP36" s="181"/>
      <c r="AQ36" s="181"/>
      <c r="AR36" s="181"/>
      <c r="AS36" s="181"/>
      <c r="AT36" s="181"/>
      <c r="AU36" s="181"/>
      <c r="AV36" s="181"/>
      <c r="AW36" s="182"/>
      <c r="AX36" s="182"/>
      <c r="AY36" s="182"/>
      <c r="AZ36" s="182"/>
      <c r="BA36" s="182"/>
      <c r="BB36" s="182"/>
    </row>
    <row r="37" spans="2:54" s="121" customFormat="1" ht="18" x14ac:dyDescent="0.3">
      <c r="B37" s="7" t="s">
        <v>292</v>
      </c>
      <c r="C37" s="130">
        <v>1045</v>
      </c>
      <c r="D37" s="130">
        <v>1087.5</v>
      </c>
      <c r="E37" s="130">
        <v>1040</v>
      </c>
      <c r="F37" s="130">
        <v>1027.5</v>
      </c>
      <c r="G37" s="130">
        <v>967.5</v>
      </c>
      <c r="H37" s="130">
        <v>887.5</v>
      </c>
      <c r="I37" s="130">
        <v>900</v>
      </c>
      <c r="J37" s="130">
        <v>958</v>
      </c>
      <c r="K37" s="130">
        <v>980</v>
      </c>
      <c r="L37" s="130">
        <v>967.5</v>
      </c>
      <c r="M37" s="130">
        <v>927.5</v>
      </c>
      <c r="N37" s="130">
        <v>926</v>
      </c>
      <c r="O37" s="130">
        <v>962.5</v>
      </c>
      <c r="P37" s="130">
        <v>986.66666666666663</v>
      </c>
      <c r="Q37" s="130">
        <v>990</v>
      </c>
      <c r="R37" s="130">
        <v>993</v>
      </c>
      <c r="S37" s="130">
        <v>1002</v>
      </c>
      <c r="T37" s="130">
        <v>1025</v>
      </c>
      <c r="U37" s="130">
        <v>1020</v>
      </c>
      <c r="V37" s="130">
        <v>970</v>
      </c>
      <c r="W37" s="130">
        <v>955</v>
      </c>
      <c r="X37" s="130">
        <v>957</v>
      </c>
      <c r="Y37" s="130">
        <v>968</v>
      </c>
      <c r="Z37" s="130">
        <v>960</v>
      </c>
      <c r="AA37" s="130">
        <v>970</v>
      </c>
      <c r="AB37" s="130">
        <v>985</v>
      </c>
      <c r="AC37" s="130">
        <v>980</v>
      </c>
      <c r="AD37" s="130">
        <v>980</v>
      </c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26"/>
      <c r="AQ37" s="126"/>
      <c r="AR37" s="126"/>
      <c r="AS37" s="126"/>
      <c r="AT37" s="126"/>
      <c r="AU37" s="126"/>
      <c r="AV37" s="126"/>
      <c r="AW37" s="156"/>
      <c r="AX37" s="156"/>
      <c r="AY37" s="156"/>
      <c r="AZ37" s="156"/>
      <c r="BA37" s="156"/>
      <c r="BB37" s="156"/>
    </row>
    <row r="38" spans="2:54" s="27" customFormat="1" x14ac:dyDescent="0.35"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52"/>
      <c r="AQ38" s="52"/>
      <c r="AR38" s="52"/>
      <c r="AS38" s="52"/>
      <c r="AT38" s="52"/>
      <c r="AU38" s="52"/>
      <c r="AV38" s="52"/>
      <c r="AW38" s="55"/>
      <c r="AX38" s="55"/>
      <c r="AY38" s="55"/>
      <c r="AZ38" s="55"/>
      <c r="BA38" s="55"/>
      <c r="BB38" s="55"/>
    </row>
    <row r="39" spans="2:54" s="27" customFormat="1" x14ac:dyDescent="0.35"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52"/>
      <c r="AQ39" s="52"/>
      <c r="AR39" s="52"/>
      <c r="AS39" s="52"/>
      <c r="AT39" s="52"/>
      <c r="AU39" s="52"/>
      <c r="AV39" s="52"/>
      <c r="AW39" s="55"/>
      <c r="AX39" s="55"/>
      <c r="AY39" s="55"/>
      <c r="AZ39" s="55"/>
      <c r="BA39" s="55"/>
      <c r="BB39" s="55"/>
    </row>
    <row r="40" spans="2:54" s="27" customFormat="1" x14ac:dyDescent="0.35"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52"/>
      <c r="AQ40" s="52"/>
      <c r="AR40" s="52"/>
      <c r="AS40" s="52"/>
      <c r="AT40" s="52"/>
      <c r="AU40" s="52"/>
      <c r="AV40" s="52"/>
      <c r="AW40" s="55"/>
      <c r="AX40" s="55"/>
      <c r="AY40" s="55"/>
      <c r="AZ40" s="55"/>
      <c r="BA40" s="55"/>
      <c r="BB40" s="55"/>
    </row>
  </sheetData>
  <mergeCells count="3">
    <mergeCell ref="O12:O15"/>
    <mergeCell ref="P12:P15"/>
    <mergeCell ref="Q12:Q15"/>
  </mergeCells>
  <printOptions horizontalCentered="1"/>
  <pageMargins left="0.2" right="0.2" top="0.75" bottom="0.75" header="0.3" footer="0.3"/>
  <pageSetup paperSize="9" scale="47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1896D-2430-4B98-A9DD-6DA280D78C82}">
  <sheetPr codeName="Sheet9">
    <pageSetUpPr fitToPage="1"/>
  </sheetPr>
  <dimension ref="B3:BL31"/>
  <sheetViews>
    <sheetView showGridLines="0" topLeftCell="A8" zoomScale="90" zoomScaleNormal="90" workbookViewId="0"/>
  </sheetViews>
  <sheetFormatPr defaultColWidth="8.81640625" defaultRowHeight="14.5" x14ac:dyDescent="0.35"/>
  <cols>
    <col min="1" max="1" width="3.453125" bestFit="1" customWidth="1"/>
    <col min="2" max="2" width="21.453125" customWidth="1"/>
    <col min="3" max="17" width="10.54296875" customWidth="1"/>
    <col min="25" max="25" width="8.81640625" style="40"/>
    <col min="26" max="26" width="48.54296875" style="52" bestFit="1" customWidth="1"/>
    <col min="27" max="28" width="9.453125" style="52" customWidth="1"/>
    <col min="29" max="29" width="11.54296875" style="52" bestFit="1" customWidth="1"/>
    <col min="30" max="32" width="11.1796875" style="52" bestFit="1" customWidth="1"/>
    <col min="33" max="38" width="11.1796875" style="55" bestFit="1" customWidth="1"/>
    <col min="39" max="46" width="11.1796875" bestFit="1" customWidth="1"/>
    <col min="47" max="56" width="10.1796875" bestFit="1" customWidth="1"/>
    <col min="57" max="59" width="8.81640625" bestFit="1" customWidth="1"/>
  </cols>
  <sheetData>
    <row r="3" spans="15:64" x14ac:dyDescent="0.35">
      <c r="Z3" s="52" t="s">
        <v>26</v>
      </c>
      <c r="AA3" s="14" t="s">
        <v>71</v>
      </c>
      <c r="AB3" s="16">
        <v>2</v>
      </c>
      <c r="AC3" s="16">
        <v>3</v>
      </c>
      <c r="AD3" s="16">
        <v>4</v>
      </c>
      <c r="AE3" s="16">
        <v>5</v>
      </c>
      <c r="AF3" s="16">
        <v>6</v>
      </c>
      <c r="AG3" s="16">
        <v>7</v>
      </c>
      <c r="AH3" s="16">
        <v>8</v>
      </c>
      <c r="AI3" s="16">
        <v>9</v>
      </c>
      <c r="AJ3" s="16">
        <v>10</v>
      </c>
      <c r="AK3" s="16">
        <v>11</v>
      </c>
      <c r="AL3" s="16">
        <v>12</v>
      </c>
      <c r="AM3" s="16">
        <v>13</v>
      </c>
      <c r="AN3" s="16">
        <v>14</v>
      </c>
      <c r="AO3" s="16">
        <v>15</v>
      </c>
      <c r="AP3" s="16">
        <v>16</v>
      </c>
      <c r="AQ3" s="16">
        <v>17</v>
      </c>
      <c r="AR3" s="16">
        <v>18</v>
      </c>
      <c r="AS3" s="16">
        <v>19</v>
      </c>
      <c r="AT3" s="16">
        <v>20</v>
      </c>
      <c r="AU3" s="16">
        <v>21</v>
      </c>
      <c r="AV3" s="16">
        <v>22</v>
      </c>
      <c r="AW3" s="16">
        <v>23</v>
      </c>
      <c r="AX3" s="16">
        <v>24</v>
      </c>
      <c r="AY3" s="16">
        <v>25</v>
      </c>
      <c r="AZ3" s="16">
        <v>26</v>
      </c>
      <c r="BA3" s="16">
        <v>27</v>
      </c>
      <c r="BB3" s="16">
        <v>28</v>
      </c>
      <c r="BC3" s="16">
        <v>29</v>
      </c>
      <c r="BD3" s="16">
        <v>30</v>
      </c>
      <c r="BE3" s="16">
        <v>31</v>
      </c>
      <c r="BF3" s="16">
        <v>32</v>
      </c>
      <c r="BG3" s="16">
        <v>33</v>
      </c>
      <c r="BH3" s="16">
        <v>34</v>
      </c>
      <c r="BI3" s="16">
        <v>35</v>
      </c>
      <c r="BJ3" s="16">
        <v>36</v>
      </c>
      <c r="BK3" s="16">
        <v>37</v>
      </c>
      <c r="BL3" s="16">
        <v>38</v>
      </c>
    </row>
    <row r="4" spans="15:64" x14ac:dyDescent="0.35">
      <c r="Z4" s="52" t="s">
        <v>54</v>
      </c>
      <c r="AA4" s="39">
        <f>'Chart HDPE_Tuần'!AL49</f>
        <v>24760</v>
      </c>
      <c r="AB4" s="39">
        <f>'Chart HDPE_Tuần'!AM49</f>
        <v>24200</v>
      </c>
      <c r="AC4" s="39">
        <f>'Chart HDPE_Tuần'!AN49</f>
        <v>24330</v>
      </c>
      <c r="AD4" s="39">
        <f>'Chart HDPE_Tuần'!AO49</f>
        <v>24410</v>
      </c>
      <c r="AE4" s="39">
        <f>'Chart HDPE_Tuần'!AP49</f>
        <v>24380</v>
      </c>
      <c r="AF4" s="39">
        <f>'Chart HDPE_Tuần'!AQ49</f>
        <v>24220</v>
      </c>
      <c r="AG4" s="39">
        <f>'Chart HDPE_Tuần'!AR49</f>
        <v>24250</v>
      </c>
      <c r="AH4" s="39">
        <f>'Chart HDPE_Tuần'!AS49</f>
        <v>24380</v>
      </c>
      <c r="AI4" s="39">
        <f>'Chart HDPE_Tuần'!AT49</f>
        <v>24550</v>
      </c>
      <c r="AJ4" s="39">
        <f>'Chart HDPE_Tuần'!AU49</f>
        <v>24530</v>
      </c>
      <c r="AK4" s="39">
        <f>'Chart HDPE_Tuần'!AV49</f>
        <v>24500</v>
      </c>
      <c r="AL4" s="39">
        <f>'Chart HDPE_Tuần'!AW49</f>
        <v>24570</v>
      </c>
      <c r="AM4" s="39">
        <f>'Chart HDPE_Tuần'!AX49</f>
        <v>24620</v>
      </c>
      <c r="AN4" s="39">
        <f>'Chart HDPE_Tuần'!AY49</f>
        <v>24650</v>
      </c>
      <c r="AO4" s="39">
        <f>'Chart HDPE_Tuần'!AZ49</f>
        <v>24810</v>
      </c>
      <c r="AP4" s="39">
        <f>'Chart HDPE_Tuần'!BA49</f>
        <v>25020</v>
      </c>
      <c r="AQ4" s="39">
        <f>'Chart HDPE_Tuần'!BB49</f>
        <v>25240</v>
      </c>
      <c r="AR4" s="39">
        <f>'Chart HDPE_Tuần'!BC49</f>
        <v>25150</v>
      </c>
      <c r="AS4" s="39">
        <f>'Chart HDPE_Tuần'!BD49</f>
        <v>25180</v>
      </c>
      <c r="AT4" s="39">
        <f>'Chart HDPE_Tuần'!BE49</f>
        <v>25230</v>
      </c>
      <c r="AU4" s="39">
        <f>'Chart HDPE_Tuần'!BF49</f>
        <v>25250</v>
      </c>
      <c r="AV4" s="39">
        <f>'Chart HDPE_Tuần'!BG49</f>
        <v>25280</v>
      </c>
      <c r="AW4" s="39">
        <f>'Chart HDPE_Tuần'!BH49</f>
        <v>25260</v>
      </c>
      <c r="AX4" s="39">
        <f>'Chart HDPE_Tuần'!BI49</f>
        <v>25250</v>
      </c>
      <c r="AY4" s="39">
        <f>'Chart HDPE_Tuần'!BJ49</f>
        <v>25260</v>
      </c>
      <c r="AZ4" s="39">
        <f>'Chart HDPE_Tuần'!BK49</f>
        <v>25260</v>
      </c>
      <c r="BA4" s="39">
        <f>'Chart HDPE_Tuần'!BL49</f>
        <v>25260</v>
      </c>
      <c r="BB4" s="39">
        <f>'Chart HDPE_Tuần'!BM49</f>
        <v>25220</v>
      </c>
      <c r="BC4" s="39">
        <f>'Chart HDPE_Tuần'!BN49</f>
        <v>25190</v>
      </c>
      <c r="BD4" s="39">
        <f>'Chart HDPE_Tuần'!BO49</f>
        <v>25170</v>
      </c>
      <c r="BE4" s="39">
        <f>'Chart HDPE_Tuần'!BP49</f>
        <v>25120</v>
      </c>
      <c r="BF4" s="39">
        <f>'Chart HDPE_Tuần'!BQ49</f>
        <v>24930</v>
      </c>
      <c r="BG4" s="39">
        <f>'Chart HDPE_Tuần'!BR49</f>
        <v>24970</v>
      </c>
    </row>
    <row r="5" spans="15:64" x14ac:dyDescent="0.35">
      <c r="Z5" s="52" t="s">
        <v>64</v>
      </c>
      <c r="AA5" s="55">
        <f>AA12*AA4/1000</f>
        <v>23026.799999999999</v>
      </c>
      <c r="AB5" s="55">
        <f t="shared" ref="AB5:BG5" si="0">AB12*AB4/1000</f>
        <v>23474</v>
      </c>
      <c r="AC5" s="55">
        <f t="shared" si="0"/>
        <v>23600.1</v>
      </c>
      <c r="AD5" s="55">
        <f t="shared" si="0"/>
        <v>23921.8</v>
      </c>
      <c r="AE5" s="55">
        <f t="shared" si="0"/>
        <v>24380</v>
      </c>
      <c r="AF5" s="55">
        <f t="shared" si="0"/>
        <v>23735.599999999999</v>
      </c>
      <c r="AG5" s="55">
        <f t="shared" si="0"/>
        <v>23765</v>
      </c>
      <c r="AH5" s="55">
        <f t="shared" si="0"/>
        <v>23892.400000000001</v>
      </c>
      <c r="AI5" s="55">
        <f t="shared" si="0"/>
        <v>24059</v>
      </c>
      <c r="AJ5" s="55">
        <f t="shared" si="0"/>
        <v>24039.4</v>
      </c>
      <c r="AK5" s="55">
        <f t="shared" si="0"/>
        <v>24010</v>
      </c>
      <c r="AL5" s="55">
        <f t="shared" si="0"/>
        <v>24570</v>
      </c>
      <c r="AM5" s="55">
        <f t="shared" si="0"/>
        <v>24620</v>
      </c>
      <c r="AN5" s="55">
        <f t="shared" si="0"/>
        <v>24650</v>
      </c>
      <c r="AO5" s="55">
        <f t="shared" si="0"/>
        <v>24561.9</v>
      </c>
      <c r="AP5" s="55">
        <f t="shared" si="0"/>
        <v>24769.8</v>
      </c>
      <c r="AQ5" s="55">
        <f t="shared" si="0"/>
        <v>24987.599999999999</v>
      </c>
      <c r="AR5" s="55">
        <f t="shared" si="0"/>
        <v>24898.5</v>
      </c>
      <c r="AS5" s="55">
        <f t="shared" si="0"/>
        <v>25180</v>
      </c>
      <c r="AT5" s="55">
        <f t="shared" si="0"/>
        <v>25230</v>
      </c>
      <c r="AU5" s="55">
        <f t="shared" si="0"/>
        <v>25250</v>
      </c>
      <c r="AV5" s="55">
        <f t="shared" si="0"/>
        <v>25785.599999999999</v>
      </c>
      <c r="AW5" s="55">
        <f t="shared" si="0"/>
        <v>25765.200000000001</v>
      </c>
      <c r="AX5" s="55">
        <f t="shared" si="0"/>
        <v>25755</v>
      </c>
      <c r="AY5" s="55">
        <f t="shared" si="0"/>
        <v>26017.8</v>
      </c>
      <c r="AZ5" s="55">
        <f t="shared" si="0"/>
        <v>26017.8</v>
      </c>
      <c r="BA5" s="55">
        <f t="shared" si="0"/>
        <v>26017.8</v>
      </c>
      <c r="BB5" s="55">
        <f t="shared" si="0"/>
        <v>25976.6</v>
      </c>
      <c r="BC5" s="55">
        <f t="shared" si="0"/>
        <v>25945.7</v>
      </c>
      <c r="BD5" s="55">
        <f t="shared" si="0"/>
        <v>24918.3</v>
      </c>
      <c r="BE5" s="55">
        <f t="shared" si="0"/>
        <v>24617.599999999999</v>
      </c>
      <c r="BF5" s="55">
        <f t="shared" si="0"/>
        <v>24431.4</v>
      </c>
      <c r="BG5" s="55">
        <f t="shared" si="0"/>
        <v>24220.9</v>
      </c>
    </row>
    <row r="6" spans="15:64" x14ac:dyDescent="0.35">
      <c r="Z6" s="52" t="s">
        <v>168</v>
      </c>
      <c r="AA6" s="55">
        <v>16000</v>
      </c>
      <c r="AB6" s="55">
        <v>16000</v>
      </c>
      <c r="AC6" s="55">
        <v>16000</v>
      </c>
      <c r="AD6" s="55">
        <v>16000</v>
      </c>
      <c r="AE6" s="55">
        <v>16000</v>
      </c>
      <c r="AF6" s="55">
        <v>16000</v>
      </c>
      <c r="AG6" s="55">
        <v>16000</v>
      </c>
      <c r="AH6" s="55">
        <v>16000</v>
      </c>
      <c r="AI6" s="55">
        <v>16000</v>
      </c>
      <c r="AJ6" s="55">
        <v>16000</v>
      </c>
      <c r="AK6" s="55">
        <v>16000</v>
      </c>
      <c r="AL6" s="55">
        <v>16000</v>
      </c>
      <c r="AM6" s="55">
        <v>16000</v>
      </c>
      <c r="AN6" s="55">
        <v>16000</v>
      </c>
      <c r="AO6" s="55">
        <v>16000</v>
      </c>
      <c r="AP6" s="55">
        <v>16000</v>
      </c>
      <c r="AQ6" s="55">
        <v>16000</v>
      </c>
      <c r="AR6" s="55">
        <v>16000</v>
      </c>
      <c r="AS6" s="55">
        <v>16000</v>
      </c>
      <c r="AT6" s="55">
        <v>16000</v>
      </c>
      <c r="AU6" s="55">
        <v>16000</v>
      </c>
      <c r="AV6" s="55">
        <v>16000</v>
      </c>
      <c r="AW6" s="55">
        <v>16000</v>
      </c>
      <c r="AX6" s="55">
        <v>16000</v>
      </c>
      <c r="AY6" s="55">
        <v>16000</v>
      </c>
      <c r="AZ6" s="55">
        <v>16000</v>
      </c>
      <c r="BA6" s="55">
        <v>16000</v>
      </c>
      <c r="BB6" s="55">
        <v>16000</v>
      </c>
      <c r="BC6" s="55">
        <v>16000</v>
      </c>
      <c r="BD6" s="55">
        <v>16000</v>
      </c>
      <c r="BE6" s="55">
        <v>16000</v>
      </c>
      <c r="BF6" s="55">
        <v>16000</v>
      </c>
      <c r="BG6" s="55">
        <v>16000</v>
      </c>
    </row>
    <row r="7" spans="15:64" hidden="1" x14ac:dyDescent="0.35">
      <c r="Z7" s="52" t="s">
        <v>167</v>
      </c>
      <c r="AA7" s="55" t="e">
        <f>#REF!*AA4/1000</f>
        <v>#REF!</v>
      </c>
      <c r="AB7" s="55" t="e">
        <f>#REF!*AB4/1000</f>
        <v>#REF!</v>
      </c>
      <c r="AC7" s="55" t="e">
        <f>#REF!*AC4/1000</f>
        <v>#REF!</v>
      </c>
      <c r="AD7" s="55" t="e">
        <f>#REF!*AD4/1000</f>
        <v>#REF!</v>
      </c>
      <c r="AE7" s="55" t="e">
        <f>#REF!*AE4/1000</f>
        <v>#REF!</v>
      </c>
      <c r="AF7" s="55" t="e">
        <f>#REF!*AF4/1000</f>
        <v>#REF!</v>
      </c>
      <c r="AG7" s="55" t="e">
        <f>#REF!*AG4/1000</f>
        <v>#REF!</v>
      </c>
      <c r="AH7" s="55" t="e">
        <f>#REF!*AH4/1000</f>
        <v>#REF!</v>
      </c>
      <c r="AI7" s="55" t="e">
        <f>#REF!*AI4/1000</f>
        <v>#REF!</v>
      </c>
    </row>
    <row r="8" spans="15:64" s="27" customFormat="1" x14ac:dyDescent="0.35">
      <c r="Z8" s="27" t="s">
        <v>235</v>
      </c>
      <c r="AA8" s="30">
        <v>15756.954494291687</v>
      </c>
      <c r="AB8" s="30">
        <v>15913.348289399888</v>
      </c>
      <c r="AC8" s="30">
        <v>14862.719740634006</v>
      </c>
      <c r="AD8" s="30">
        <v>15432.37722808294</v>
      </c>
      <c r="AE8" s="30"/>
      <c r="AF8" s="30"/>
      <c r="AG8" s="30"/>
      <c r="AH8" s="30">
        <v>15920.135363790187</v>
      </c>
      <c r="AI8" s="30">
        <v>15534.328061731225</v>
      </c>
      <c r="AJ8" s="30">
        <v>15429.43284103819</v>
      </c>
      <c r="AK8" s="30">
        <v>15715.491119810675</v>
      </c>
      <c r="AL8" s="30">
        <v>15416.287360987093</v>
      </c>
      <c r="AM8" s="30">
        <v>15255.335370152761</v>
      </c>
      <c r="AN8" s="30">
        <v>15921.4360842059</v>
      </c>
      <c r="AO8" s="30">
        <v>15754.020685547192</v>
      </c>
      <c r="AP8" s="30">
        <v>15830.912404727715</v>
      </c>
      <c r="AQ8" s="30">
        <v>15433.526722061066</v>
      </c>
      <c r="AR8" s="30">
        <v>16000</v>
      </c>
      <c r="AS8" s="30">
        <v>15829.518512966572</v>
      </c>
      <c r="AT8" s="30">
        <v>15815.815105765769</v>
      </c>
      <c r="AU8" s="30">
        <v>15808.778997082929</v>
      </c>
      <c r="AV8" s="30">
        <v>15725.891143049863</v>
      </c>
      <c r="AW8" s="30">
        <v>16000</v>
      </c>
      <c r="AX8" s="30">
        <v>15717.655944553047</v>
      </c>
      <c r="AY8" s="30">
        <v>15808.752997601918</v>
      </c>
      <c r="AZ8" s="30">
        <v>15499.943151910727</v>
      </c>
      <c r="BA8" s="30">
        <v>15602.369668246445</v>
      </c>
      <c r="BB8" s="30">
        <v>15749.951783992285</v>
      </c>
      <c r="BC8" s="30">
        <v>16000</v>
      </c>
      <c r="BD8" s="30"/>
      <c r="BE8" s="30">
        <v>16400</v>
      </c>
    </row>
    <row r="9" spans="15:64" x14ac:dyDescent="0.35">
      <c r="Z9" s="52" t="s">
        <v>169</v>
      </c>
      <c r="AA9" s="56">
        <f t="shared" ref="AA9:BG9" si="1">AA6</f>
        <v>16000</v>
      </c>
      <c r="AB9" s="56">
        <f t="shared" si="1"/>
        <v>16000</v>
      </c>
      <c r="AC9" s="56">
        <f t="shared" si="1"/>
        <v>16000</v>
      </c>
      <c r="AD9" s="56">
        <f t="shared" si="1"/>
        <v>16000</v>
      </c>
      <c r="AE9" s="56">
        <f t="shared" si="1"/>
        <v>16000</v>
      </c>
      <c r="AF9" s="56">
        <f t="shared" si="1"/>
        <v>16000</v>
      </c>
      <c r="AG9" s="55">
        <f t="shared" si="1"/>
        <v>16000</v>
      </c>
      <c r="AH9" s="55">
        <f t="shared" si="1"/>
        <v>16000</v>
      </c>
      <c r="AI9" s="55">
        <f t="shared" si="1"/>
        <v>16000</v>
      </c>
      <c r="AJ9" s="55">
        <f t="shared" si="1"/>
        <v>16000</v>
      </c>
      <c r="AK9" s="55">
        <f t="shared" si="1"/>
        <v>16000</v>
      </c>
      <c r="AL9" s="55">
        <f t="shared" si="1"/>
        <v>16000</v>
      </c>
      <c r="AM9" s="55">
        <f t="shared" si="1"/>
        <v>16000</v>
      </c>
      <c r="AN9" s="55">
        <f t="shared" si="1"/>
        <v>16000</v>
      </c>
      <c r="AO9" s="55">
        <f t="shared" si="1"/>
        <v>16000</v>
      </c>
      <c r="AP9" s="55">
        <f t="shared" si="1"/>
        <v>16000</v>
      </c>
      <c r="AQ9" s="55">
        <f t="shared" si="1"/>
        <v>16000</v>
      </c>
      <c r="AR9" s="55">
        <f t="shared" si="1"/>
        <v>16000</v>
      </c>
      <c r="AS9" s="55">
        <f t="shared" si="1"/>
        <v>16000</v>
      </c>
      <c r="AT9" s="55">
        <f t="shared" si="1"/>
        <v>16000</v>
      </c>
      <c r="AU9" s="55">
        <f t="shared" si="1"/>
        <v>16000</v>
      </c>
      <c r="AV9" s="55">
        <f t="shared" si="1"/>
        <v>16000</v>
      </c>
      <c r="AW9" s="55">
        <f t="shared" si="1"/>
        <v>16000</v>
      </c>
      <c r="AX9" s="55">
        <f t="shared" si="1"/>
        <v>16000</v>
      </c>
      <c r="AY9" s="55">
        <f t="shared" si="1"/>
        <v>16000</v>
      </c>
      <c r="AZ9" s="55">
        <f t="shared" si="1"/>
        <v>16000</v>
      </c>
      <c r="BA9" s="55">
        <f t="shared" si="1"/>
        <v>16000</v>
      </c>
      <c r="BB9" s="55">
        <f t="shared" si="1"/>
        <v>16000</v>
      </c>
      <c r="BC9" s="55">
        <f t="shared" si="1"/>
        <v>16000</v>
      </c>
      <c r="BD9" s="55">
        <f t="shared" si="1"/>
        <v>16000</v>
      </c>
      <c r="BE9" s="55">
        <f t="shared" si="1"/>
        <v>16000</v>
      </c>
      <c r="BF9" s="55">
        <f t="shared" si="1"/>
        <v>16000</v>
      </c>
      <c r="BG9" s="55">
        <f t="shared" si="1"/>
        <v>16000</v>
      </c>
    </row>
    <row r="10" spans="15:64" x14ac:dyDescent="0.35">
      <c r="Z10" s="52" t="s">
        <v>170</v>
      </c>
      <c r="AA10" s="57">
        <f>AA11/AA6</f>
        <v>0.43917499999999998</v>
      </c>
      <c r="AB10" s="57">
        <f t="shared" ref="AB10:BG10" si="2">AB11/AB6</f>
        <v>0.46712500000000001</v>
      </c>
      <c r="AC10" s="57">
        <f t="shared" si="2"/>
        <v>0.47500624999999991</v>
      </c>
      <c r="AD10" s="57">
        <f t="shared" si="2"/>
        <v>0.49511249999999996</v>
      </c>
      <c r="AE10" s="57">
        <f t="shared" si="2"/>
        <v>0.52375000000000005</v>
      </c>
      <c r="AF10" s="57">
        <f t="shared" si="2"/>
        <v>0.48347499999999993</v>
      </c>
      <c r="AG10" s="57">
        <f t="shared" si="2"/>
        <v>0.48531249999999998</v>
      </c>
      <c r="AH10" s="57">
        <f t="shared" si="2"/>
        <v>0.49327500000000007</v>
      </c>
      <c r="AI10" s="57">
        <f t="shared" si="2"/>
        <v>0.50368749999999995</v>
      </c>
      <c r="AJ10" s="57">
        <f t="shared" si="2"/>
        <v>0.50246250000000015</v>
      </c>
      <c r="AK10" s="57">
        <f t="shared" si="2"/>
        <v>0.50062499999999999</v>
      </c>
      <c r="AL10" s="57">
        <f t="shared" si="2"/>
        <v>0.53562500000000002</v>
      </c>
      <c r="AM10" s="57">
        <f t="shared" si="2"/>
        <v>0.53874999999999995</v>
      </c>
      <c r="AN10" s="57">
        <f t="shared" si="2"/>
        <v>0.54062500000000002</v>
      </c>
      <c r="AO10" s="57">
        <f t="shared" si="2"/>
        <v>0.53511875000000009</v>
      </c>
      <c r="AP10" s="57">
        <f t="shared" si="2"/>
        <v>0.5481125</v>
      </c>
      <c r="AQ10" s="57">
        <f t="shared" si="2"/>
        <v>0.56172499999999992</v>
      </c>
      <c r="AR10" s="57">
        <f t="shared" si="2"/>
        <v>0.55615625000000002</v>
      </c>
      <c r="AS10" s="57">
        <f t="shared" si="2"/>
        <v>0.57374999999999998</v>
      </c>
      <c r="AT10" s="57">
        <f t="shared" si="2"/>
        <v>0.57687500000000003</v>
      </c>
      <c r="AU10" s="57">
        <f t="shared" si="2"/>
        <v>0.578125</v>
      </c>
      <c r="AV10" s="57">
        <f t="shared" si="2"/>
        <v>0.61159999999999992</v>
      </c>
      <c r="AW10" s="57">
        <f t="shared" si="2"/>
        <v>0.61032500000000001</v>
      </c>
      <c r="AX10" s="57">
        <f t="shared" si="2"/>
        <v>0.60968750000000005</v>
      </c>
      <c r="AY10" s="57">
        <f t="shared" si="2"/>
        <v>0.62611249999999996</v>
      </c>
      <c r="AZ10" s="57">
        <f t="shared" si="2"/>
        <v>0.62611249999999996</v>
      </c>
      <c r="BA10" s="57">
        <f t="shared" si="2"/>
        <v>0.62611249999999996</v>
      </c>
      <c r="BB10" s="57">
        <f t="shared" si="2"/>
        <v>0.62353749999999986</v>
      </c>
      <c r="BC10" s="57">
        <f t="shared" si="2"/>
        <v>0.62160625000000003</v>
      </c>
      <c r="BD10" s="57">
        <f t="shared" si="2"/>
        <v>0.55739374999999991</v>
      </c>
      <c r="BE10" s="57">
        <f t="shared" si="2"/>
        <v>0.53859999999999986</v>
      </c>
      <c r="BF10" s="57">
        <f t="shared" si="2"/>
        <v>0.52696250000000011</v>
      </c>
      <c r="BG10" s="57">
        <f t="shared" si="2"/>
        <v>0.51380625000000013</v>
      </c>
    </row>
    <row r="11" spans="15:64" x14ac:dyDescent="0.35">
      <c r="Z11" s="52" t="s">
        <v>61</v>
      </c>
      <c r="AA11" s="56">
        <f>AA5-AA6</f>
        <v>7026.7999999999993</v>
      </c>
      <c r="AB11" s="56">
        <f t="shared" ref="AB11:BG11" si="3">AB5-AB6</f>
        <v>7474</v>
      </c>
      <c r="AC11" s="56">
        <f t="shared" si="3"/>
        <v>7600.0999999999985</v>
      </c>
      <c r="AD11" s="56">
        <f t="shared" si="3"/>
        <v>7921.7999999999993</v>
      </c>
      <c r="AE11" s="56">
        <f t="shared" si="3"/>
        <v>8380</v>
      </c>
      <c r="AF11" s="56">
        <f t="shared" si="3"/>
        <v>7735.5999999999985</v>
      </c>
      <c r="AG11" s="55">
        <f t="shared" si="3"/>
        <v>7765</v>
      </c>
      <c r="AH11" s="55">
        <f t="shared" si="3"/>
        <v>7892.4000000000015</v>
      </c>
      <c r="AI11" s="55">
        <f t="shared" si="3"/>
        <v>8059</v>
      </c>
      <c r="AJ11" s="55">
        <f t="shared" si="3"/>
        <v>8039.4000000000015</v>
      </c>
      <c r="AK11" s="55">
        <f t="shared" si="3"/>
        <v>8010</v>
      </c>
      <c r="AL11" s="55">
        <f t="shared" si="3"/>
        <v>8570</v>
      </c>
      <c r="AM11" s="55">
        <f t="shared" si="3"/>
        <v>8620</v>
      </c>
      <c r="AN11" s="55">
        <f t="shared" si="3"/>
        <v>8650</v>
      </c>
      <c r="AO11" s="55">
        <f t="shared" si="3"/>
        <v>8561.9000000000015</v>
      </c>
      <c r="AP11" s="55">
        <f t="shared" si="3"/>
        <v>8769.7999999999993</v>
      </c>
      <c r="AQ11" s="55">
        <f t="shared" si="3"/>
        <v>8987.5999999999985</v>
      </c>
      <c r="AR11" s="55">
        <f t="shared" si="3"/>
        <v>8898.5</v>
      </c>
      <c r="AS11" s="55">
        <f t="shared" si="3"/>
        <v>9180</v>
      </c>
      <c r="AT11" s="55">
        <f t="shared" si="3"/>
        <v>9230</v>
      </c>
      <c r="AU11" s="55">
        <f t="shared" si="3"/>
        <v>9250</v>
      </c>
      <c r="AV11" s="55">
        <f t="shared" si="3"/>
        <v>9785.5999999999985</v>
      </c>
      <c r="AW11" s="55">
        <f t="shared" si="3"/>
        <v>9765.2000000000007</v>
      </c>
      <c r="AX11" s="55">
        <f t="shared" si="3"/>
        <v>9755</v>
      </c>
      <c r="AY11" s="55">
        <f t="shared" si="3"/>
        <v>10017.799999999999</v>
      </c>
      <c r="AZ11" s="55">
        <f t="shared" si="3"/>
        <v>10017.799999999999</v>
      </c>
      <c r="BA11" s="55">
        <f t="shared" si="3"/>
        <v>10017.799999999999</v>
      </c>
      <c r="BB11" s="55">
        <f t="shared" si="3"/>
        <v>9976.5999999999985</v>
      </c>
      <c r="BC11" s="55">
        <f t="shared" si="3"/>
        <v>9945.7000000000007</v>
      </c>
      <c r="BD11" s="55">
        <f t="shared" si="3"/>
        <v>8918.2999999999993</v>
      </c>
      <c r="BE11" s="55">
        <f t="shared" si="3"/>
        <v>8617.5999999999985</v>
      </c>
      <c r="BF11" s="55">
        <f t="shared" si="3"/>
        <v>8431.4000000000015</v>
      </c>
      <c r="BG11" s="55">
        <f t="shared" si="3"/>
        <v>8220.9000000000015</v>
      </c>
    </row>
    <row r="12" spans="15:64" ht="15.5" x14ac:dyDescent="0.35">
      <c r="O12" s="208"/>
      <c r="P12" s="208"/>
      <c r="Q12" s="208"/>
      <c r="Z12" s="52" t="s">
        <v>321</v>
      </c>
      <c r="AA12" s="55">
        <v>930</v>
      </c>
      <c r="AB12" s="55">
        <v>970</v>
      </c>
      <c r="AC12" s="55">
        <v>970</v>
      </c>
      <c r="AD12" s="55">
        <v>980</v>
      </c>
      <c r="AE12" s="55">
        <v>1000</v>
      </c>
      <c r="AF12" s="55">
        <v>980</v>
      </c>
      <c r="AG12" s="55">
        <v>980</v>
      </c>
      <c r="AH12" s="55">
        <v>980</v>
      </c>
      <c r="AI12" s="55">
        <v>980</v>
      </c>
      <c r="AJ12" s="55">
        <v>980</v>
      </c>
      <c r="AK12" s="55">
        <v>980</v>
      </c>
      <c r="AL12" s="55">
        <v>1000</v>
      </c>
      <c r="AM12" s="55">
        <v>1000</v>
      </c>
      <c r="AN12" s="55">
        <v>1000</v>
      </c>
      <c r="AO12" s="15">
        <v>990</v>
      </c>
      <c r="AP12" s="15">
        <v>990</v>
      </c>
      <c r="AQ12" s="15">
        <v>990</v>
      </c>
      <c r="AR12" s="15">
        <v>990</v>
      </c>
      <c r="AS12" s="15">
        <v>1000</v>
      </c>
      <c r="AT12" s="15">
        <v>1000</v>
      </c>
      <c r="AU12" s="15">
        <v>1000</v>
      </c>
      <c r="AV12" s="15">
        <v>1020</v>
      </c>
      <c r="AW12" s="15">
        <v>1020</v>
      </c>
      <c r="AX12" s="15">
        <v>1020</v>
      </c>
      <c r="AY12" s="15">
        <v>1030</v>
      </c>
      <c r="AZ12" s="15">
        <v>1030</v>
      </c>
      <c r="BA12" s="15">
        <v>1030</v>
      </c>
      <c r="BB12" s="15">
        <v>1030</v>
      </c>
      <c r="BC12" s="15">
        <v>1030</v>
      </c>
      <c r="BD12" s="15">
        <v>990</v>
      </c>
      <c r="BE12" s="15">
        <v>980</v>
      </c>
      <c r="BF12" s="15">
        <v>980</v>
      </c>
      <c r="BG12" s="15">
        <v>970</v>
      </c>
    </row>
    <row r="13" spans="15:64" ht="14.5" customHeight="1" x14ac:dyDescent="0.35">
      <c r="AA13" s="70"/>
      <c r="AB13" s="70"/>
      <c r="AC13" s="70"/>
      <c r="AD13" s="70"/>
      <c r="AE13" s="70"/>
      <c r="AF13" s="70"/>
    </row>
    <row r="14" spans="15:64" ht="14.5" customHeight="1" x14ac:dyDescent="0.35"/>
    <row r="15" spans="15:64" ht="14.5" customHeight="1" x14ac:dyDescent="0.35"/>
    <row r="18" spans="2:38" ht="14.5" customHeight="1" x14ac:dyDescent="0.35"/>
    <row r="19" spans="2:38" ht="14.5" customHeight="1" x14ac:dyDescent="0.35"/>
    <row r="20" spans="2:38" ht="14.5" customHeight="1" x14ac:dyDescent="0.35"/>
    <row r="23" spans="2:38" ht="15" x14ac:dyDescent="0.35">
      <c r="I23" s="8"/>
    </row>
    <row r="25" spans="2:38" s="133" customFormat="1" ht="18" x14ac:dyDescent="0.35">
      <c r="R25" s="131"/>
      <c r="S25" s="131"/>
      <c r="T25" s="131"/>
      <c r="U25" s="131"/>
      <c r="V25" s="131"/>
      <c r="W25" s="131"/>
      <c r="X25" s="131"/>
      <c r="Y25" s="132"/>
      <c r="Z25" s="131"/>
      <c r="AA25" s="131"/>
      <c r="AB25" s="131"/>
      <c r="AC25" s="131"/>
      <c r="AD25" s="131"/>
      <c r="AE25" s="131"/>
      <c r="AF25" s="131"/>
      <c r="AG25" s="155"/>
      <c r="AH25" s="155"/>
      <c r="AI25" s="155"/>
      <c r="AJ25" s="155"/>
      <c r="AK25" s="155"/>
      <c r="AL25" s="155"/>
    </row>
    <row r="26" spans="2:38" s="133" customFormat="1" ht="18" x14ac:dyDescent="0.35">
      <c r="R26" s="131"/>
      <c r="S26" s="131"/>
      <c r="T26" s="131"/>
      <c r="U26" s="131"/>
      <c r="V26" s="131"/>
      <c r="W26" s="131"/>
      <c r="X26" s="131"/>
      <c r="Y26" s="132"/>
      <c r="Z26" s="131"/>
      <c r="AA26" s="131"/>
      <c r="AB26" s="131"/>
      <c r="AC26" s="131"/>
      <c r="AD26" s="131"/>
      <c r="AE26" s="131"/>
      <c r="AF26" s="131"/>
      <c r="AG26" s="155"/>
      <c r="AH26" s="155"/>
      <c r="AI26" s="155"/>
      <c r="AJ26" s="155"/>
      <c r="AK26" s="155"/>
      <c r="AL26" s="155"/>
    </row>
    <row r="27" spans="2:38" s="133" customFormat="1" ht="18" x14ac:dyDescent="0.35">
      <c r="R27" s="131"/>
      <c r="S27" s="131"/>
      <c r="T27" s="131"/>
      <c r="U27" s="131"/>
      <c r="V27" s="131"/>
      <c r="W27" s="131"/>
      <c r="X27" s="131"/>
      <c r="Y27" s="132"/>
      <c r="Z27" s="131"/>
      <c r="AA27" s="131"/>
      <c r="AB27" s="131"/>
      <c r="AC27" s="131"/>
      <c r="AD27" s="131"/>
      <c r="AE27" s="131"/>
      <c r="AF27" s="131"/>
      <c r="AG27" s="155"/>
      <c r="AH27" s="155"/>
      <c r="AI27" s="155"/>
      <c r="AJ27" s="155"/>
      <c r="AK27" s="155"/>
      <c r="AL27" s="155"/>
    </row>
    <row r="29" spans="2:38" s="27" customFormat="1" x14ac:dyDescent="0.35"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40"/>
      <c r="Z29" s="52"/>
      <c r="AA29" s="52"/>
      <c r="AB29" s="52"/>
      <c r="AC29" s="52"/>
      <c r="AD29" s="52"/>
      <c r="AE29" s="52"/>
      <c r="AF29" s="52"/>
      <c r="AG29" s="55"/>
      <c r="AH29" s="55"/>
      <c r="AI29" s="55"/>
      <c r="AJ29" s="55"/>
      <c r="AK29" s="55"/>
      <c r="AL29" s="55"/>
    </row>
    <row r="30" spans="2:38" s="27" customFormat="1" x14ac:dyDescent="0.35"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40"/>
      <c r="Z30" s="52"/>
      <c r="AA30" s="52"/>
      <c r="AB30" s="52"/>
      <c r="AC30" s="52"/>
      <c r="AD30" s="52"/>
      <c r="AE30" s="52"/>
      <c r="AF30" s="52"/>
      <c r="AG30" s="55"/>
      <c r="AH30" s="55"/>
      <c r="AI30" s="55"/>
      <c r="AJ30" s="55"/>
      <c r="AK30" s="55"/>
      <c r="AL30" s="55"/>
    </row>
    <row r="31" spans="2:38" s="27" customFormat="1" x14ac:dyDescent="0.35"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40"/>
      <c r="Z31" s="52"/>
      <c r="AA31" s="52"/>
      <c r="AB31" s="52"/>
      <c r="AC31" s="52"/>
      <c r="AD31" s="52"/>
      <c r="AE31" s="52"/>
      <c r="AF31" s="52"/>
      <c r="AG31" s="55"/>
      <c r="AH31" s="55"/>
      <c r="AI31" s="55"/>
      <c r="AJ31" s="55"/>
      <c r="AK31" s="55"/>
      <c r="AL31" s="55"/>
    </row>
  </sheetData>
  <printOptions horizontalCentered="1"/>
  <pageMargins left="0.2" right="0.2" top="0.75" bottom="0.75" header="0.3" footer="0.3"/>
  <pageSetup paperSize="9" scale="47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59EE-67BF-4C92-B1DC-6C5225B8E769}">
  <sheetPr codeName="Sheet10"/>
  <dimension ref="A2:AD69"/>
  <sheetViews>
    <sheetView showGridLines="0" topLeftCell="A9" zoomScale="65" zoomScaleNormal="65" workbookViewId="0">
      <selection activeCell="AS75" sqref="AS75"/>
    </sheetView>
  </sheetViews>
  <sheetFormatPr defaultColWidth="7.54296875" defaultRowHeight="15.5" x14ac:dyDescent="0.35"/>
  <cols>
    <col min="1" max="1" width="9.54296875" style="6" customWidth="1"/>
    <col min="2" max="2" width="22.81640625" style="6" customWidth="1"/>
    <col min="3" max="17" width="8" style="6" bestFit="1" customWidth="1"/>
    <col min="18" max="26" width="9.08984375" style="6" bestFit="1" customWidth="1"/>
    <col min="27" max="27" width="9.1796875" style="6" bestFit="1" customWidth="1"/>
    <col min="28" max="28" width="12.81640625" style="6" bestFit="1" customWidth="1"/>
    <col min="29" max="30" width="9.08984375" style="6" bestFit="1" customWidth="1"/>
    <col min="31" max="16384" width="7.54296875" style="6"/>
  </cols>
  <sheetData>
    <row r="2" spans="1:2" ht="20" x14ac:dyDescent="0.35">
      <c r="A2" s="422"/>
      <c r="B2" s="422"/>
    </row>
    <row r="48" spans="1:30" s="102" customFormat="1" ht="15" x14ac:dyDescent="0.35">
      <c r="A48" s="92" t="s">
        <v>3</v>
      </c>
      <c r="B48" s="92" t="s">
        <v>4</v>
      </c>
      <c r="C48" s="263" t="s">
        <v>132</v>
      </c>
      <c r="D48" s="263">
        <v>2</v>
      </c>
      <c r="E48" s="263">
        <v>3</v>
      </c>
      <c r="F48" s="263">
        <v>4</v>
      </c>
      <c r="G48" s="263">
        <v>5</v>
      </c>
      <c r="H48" s="263">
        <v>6</v>
      </c>
      <c r="I48" s="263">
        <v>7</v>
      </c>
      <c r="J48" s="263">
        <v>8</v>
      </c>
      <c r="K48" s="263">
        <v>9</v>
      </c>
      <c r="L48" s="263">
        <v>10</v>
      </c>
      <c r="M48" s="263">
        <v>11</v>
      </c>
      <c r="N48" s="263">
        <v>12</v>
      </c>
      <c r="O48" s="263" t="s">
        <v>268</v>
      </c>
      <c r="P48" s="263">
        <v>2</v>
      </c>
      <c r="Q48" s="263">
        <v>3</v>
      </c>
      <c r="R48" s="264">
        <v>4</v>
      </c>
      <c r="S48" s="264">
        <v>5</v>
      </c>
      <c r="T48" s="264">
        <v>6</v>
      </c>
      <c r="U48" s="264">
        <v>7</v>
      </c>
      <c r="V48" s="264">
        <v>8</v>
      </c>
      <c r="W48" s="264">
        <v>9</v>
      </c>
      <c r="X48" s="265">
        <v>10</v>
      </c>
      <c r="Y48" s="264">
        <v>11</v>
      </c>
      <c r="Z48" s="264">
        <v>12</v>
      </c>
      <c r="AA48" s="264" t="s">
        <v>416</v>
      </c>
      <c r="AB48" s="264">
        <v>2</v>
      </c>
      <c r="AC48" s="264">
        <v>3</v>
      </c>
      <c r="AD48" s="264">
        <v>4</v>
      </c>
    </row>
    <row r="49" spans="1:30" x14ac:dyDescent="0.35">
      <c r="A49" s="82" t="s">
        <v>5</v>
      </c>
      <c r="B49" s="83" t="s">
        <v>198</v>
      </c>
      <c r="C49" s="184">
        <v>8708.4661839765395</v>
      </c>
      <c r="D49" s="185">
        <v>9206.5026628156465</v>
      </c>
      <c r="E49" s="185">
        <v>10350.583350731875</v>
      </c>
      <c r="F49" s="185">
        <v>10630.800578172872</v>
      </c>
      <c r="G49" s="185">
        <v>9861.484043253442</v>
      </c>
      <c r="H49" s="185">
        <v>9199.095034332342</v>
      </c>
      <c r="I49" s="185">
        <v>8896.036510365795</v>
      </c>
      <c r="J49" s="185">
        <v>9246.397757923467</v>
      </c>
      <c r="K49" s="185">
        <v>9607.8930976795309</v>
      </c>
      <c r="L49" s="185">
        <v>10586.188429821323</v>
      </c>
      <c r="M49" s="185">
        <v>11153.125423850262</v>
      </c>
      <c r="N49" s="185">
        <v>11113.720138938117</v>
      </c>
      <c r="O49" s="185">
        <v>11099.75498909093</v>
      </c>
      <c r="P49" s="185">
        <v>11015.602352349617</v>
      </c>
      <c r="Q49" s="185">
        <v>11145.195532618884</v>
      </c>
      <c r="R49" s="188">
        <v>12500</v>
      </c>
      <c r="S49" s="188">
        <v>13000</v>
      </c>
      <c r="T49" s="188">
        <v>13000</v>
      </c>
      <c r="U49" s="188">
        <v>11500</v>
      </c>
      <c r="V49" s="188">
        <v>11449.41</v>
      </c>
      <c r="W49" s="188">
        <v>11668.66</v>
      </c>
      <c r="X49" s="218">
        <v>11469.02</v>
      </c>
      <c r="Y49" s="188">
        <v>12047.76</v>
      </c>
      <c r="Z49" s="188">
        <v>11779</v>
      </c>
      <c r="AA49" s="188">
        <v>12089.892444643825</v>
      </c>
      <c r="AB49" s="188">
        <v>12125.1402204693</v>
      </c>
      <c r="AC49" s="218">
        <v>12552.367759875062</v>
      </c>
      <c r="AD49" s="188">
        <v>13500</v>
      </c>
    </row>
    <row r="50" spans="1:30" ht="16" customHeight="1" x14ac:dyDescent="0.35">
      <c r="A50" s="82" t="s">
        <v>6</v>
      </c>
      <c r="B50" s="83" t="s">
        <v>199</v>
      </c>
      <c r="C50" s="186">
        <v>14486.456197440659</v>
      </c>
      <c r="D50" s="186">
        <v>14337.016338214797</v>
      </c>
      <c r="E50" s="186">
        <v>15026.1244163548</v>
      </c>
      <c r="F50" s="186">
        <v>14967.788142213756</v>
      </c>
      <c r="G50" s="186">
        <v>14928.983739547253</v>
      </c>
      <c r="H50" s="186">
        <v>13867.306020348295</v>
      </c>
      <c r="I50" s="186">
        <v>13867.306020348295</v>
      </c>
      <c r="J50" s="186">
        <f>14477.3636167707-1500</f>
        <v>12977.363616770701</v>
      </c>
      <c r="K50" s="186">
        <v>13575.725741772436</v>
      </c>
      <c r="L50" s="186">
        <v>14413.010778809772</v>
      </c>
      <c r="M50" s="187">
        <v>14972.882203326792</v>
      </c>
      <c r="N50" s="187">
        <v>16047.219742963362</v>
      </c>
      <c r="O50" s="187">
        <v>16099.441401013357</v>
      </c>
      <c r="P50" s="187">
        <v>16332.331012743272</v>
      </c>
      <c r="Q50" s="187">
        <f>16233.8475760353+377</f>
        <v>16610.847576035299</v>
      </c>
      <c r="R50" s="189">
        <v>17424.101140297877</v>
      </c>
      <c r="S50" s="189">
        <v>17263.632977783622</v>
      </c>
      <c r="T50" s="189">
        <v>17500</v>
      </c>
      <c r="U50" s="189">
        <v>16000</v>
      </c>
      <c r="V50" s="188">
        <v>16527.438994347231</v>
      </c>
      <c r="W50" s="188">
        <v>17591.063191411195</v>
      </c>
      <c r="X50" s="218">
        <v>16991.396455607519</v>
      </c>
      <c r="Y50" s="188">
        <v>17312.462454629207</v>
      </c>
      <c r="Z50" s="188">
        <v>17291.335732896798</v>
      </c>
      <c r="AA50" s="188">
        <v>17345.810823818952</v>
      </c>
      <c r="AB50" s="188">
        <v>17386.588449020193</v>
      </c>
      <c r="AC50" s="218">
        <v>18223.779017738947</v>
      </c>
      <c r="AD50" s="188">
        <v>18255.804058905182</v>
      </c>
    </row>
    <row r="51" spans="1:30" x14ac:dyDescent="0.35">
      <c r="A51" s="82" t="s">
        <v>316</v>
      </c>
      <c r="B51" s="83" t="s">
        <v>294</v>
      </c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7"/>
      <c r="N51" s="187"/>
      <c r="O51" s="187"/>
      <c r="P51" s="187"/>
      <c r="Q51" s="187"/>
      <c r="R51" s="189"/>
      <c r="S51" s="189"/>
      <c r="T51" s="189"/>
      <c r="U51" s="189"/>
      <c r="V51" s="188">
        <v>16531.009620351346</v>
      </c>
      <c r="W51" s="188">
        <v>15736.354964174043</v>
      </c>
      <c r="X51" s="218">
        <v>15142.877524222948</v>
      </c>
      <c r="Y51" s="188">
        <v>15388.660011701764</v>
      </c>
      <c r="Z51" s="188">
        <v>15426.978928616752</v>
      </c>
      <c r="AA51" s="188">
        <v>15758.759798976707</v>
      </c>
      <c r="AB51" s="188">
        <v>16078.36418797298</v>
      </c>
      <c r="AC51" s="218">
        <v>16453.862940114985</v>
      </c>
      <c r="AD51" s="188">
        <v>16500</v>
      </c>
    </row>
    <row r="52" spans="1:30" x14ac:dyDescent="0.35">
      <c r="A52" s="82" t="s">
        <v>488</v>
      </c>
      <c r="B52" s="83" t="s">
        <v>489</v>
      </c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7"/>
      <c r="N52" s="187"/>
      <c r="O52" s="187"/>
      <c r="P52" s="187"/>
      <c r="Q52" s="187"/>
      <c r="R52" s="189"/>
      <c r="S52" s="189"/>
      <c r="T52" s="189"/>
      <c r="U52" s="189"/>
      <c r="V52" s="188"/>
      <c r="W52" s="188"/>
      <c r="X52" s="218"/>
      <c r="Y52" s="188"/>
      <c r="Z52" s="188"/>
      <c r="AA52" s="188">
        <v>15391.180174572615</v>
      </c>
      <c r="AB52" s="188">
        <v>15570.497125494956</v>
      </c>
      <c r="AC52" s="218">
        <v>16077.80605131712</v>
      </c>
      <c r="AD52" s="188">
        <v>16000</v>
      </c>
    </row>
    <row r="53" spans="1:30" x14ac:dyDescent="0.35">
      <c r="A53" s="82" t="s">
        <v>251</v>
      </c>
      <c r="B53" s="83" t="s">
        <v>200</v>
      </c>
      <c r="C53" s="186">
        <v>10500</v>
      </c>
      <c r="D53" s="187">
        <v>10500</v>
      </c>
      <c r="E53" s="187">
        <v>11000</v>
      </c>
      <c r="F53" s="187">
        <v>11000</v>
      </c>
      <c r="G53" s="187">
        <v>11000.245754121759</v>
      </c>
      <c r="H53" s="187">
        <v>9980.5578196131446</v>
      </c>
      <c r="I53" s="187">
        <v>9000</v>
      </c>
      <c r="J53" s="187">
        <v>9000</v>
      </c>
      <c r="K53" s="187">
        <v>9394.7875672636728</v>
      </c>
      <c r="L53" s="187"/>
      <c r="M53" s="187"/>
      <c r="N53" s="187"/>
      <c r="O53" s="187"/>
      <c r="P53" s="187"/>
      <c r="Q53" s="187"/>
      <c r="R53" s="189"/>
      <c r="S53" s="189"/>
      <c r="T53" s="189"/>
      <c r="U53" s="189"/>
      <c r="V53" s="188"/>
      <c r="W53" s="188"/>
      <c r="X53" s="218"/>
      <c r="Y53" s="188">
        <v>11000</v>
      </c>
      <c r="Z53" s="188">
        <v>11709.60458452722</v>
      </c>
      <c r="AA53" s="188">
        <v>12300</v>
      </c>
      <c r="AB53" s="188">
        <v>16394</v>
      </c>
      <c r="AC53" s="218"/>
      <c r="AD53" s="188"/>
    </row>
    <row r="54" spans="1:30" x14ac:dyDescent="0.35">
      <c r="A54" s="82" t="s">
        <v>252</v>
      </c>
      <c r="B54" s="83" t="s">
        <v>295</v>
      </c>
      <c r="C54" s="186"/>
      <c r="D54" s="187"/>
      <c r="E54" s="187"/>
      <c r="F54" s="187"/>
      <c r="G54" s="187"/>
      <c r="H54" s="187"/>
      <c r="I54" s="187"/>
      <c r="J54" s="187"/>
      <c r="K54" s="187"/>
      <c r="L54" s="187"/>
      <c r="M54" s="187">
        <v>12500</v>
      </c>
      <c r="N54" s="187">
        <v>12500</v>
      </c>
      <c r="O54" s="187">
        <v>13000</v>
      </c>
      <c r="P54" s="187">
        <v>13000</v>
      </c>
      <c r="Q54" s="187">
        <v>13000</v>
      </c>
      <c r="R54" s="189">
        <v>13000</v>
      </c>
      <c r="S54" s="189">
        <v>13500</v>
      </c>
      <c r="T54" s="189">
        <v>15000</v>
      </c>
      <c r="U54" s="189">
        <v>12000</v>
      </c>
      <c r="V54" s="188">
        <v>11996.599943004825</v>
      </c>
      <c r="W54" s="188">
        <v>14000</v>
      </c>
      <c r="X54" s="218">
        <v>13700</v>
      </c>
      <c r="Y54" s="188">
        <v>13909.495533200905</v>
      </c>
      <c r="Z54" s="188">
        <v>13991.675615308621</v>
      </c>
      <c r="AA54" s="188">
        <v>15469.628043102301</v>
      </c>
      <c r="AB54" s="188">
        <v>16866.231983166756</v>
      </c>
      <c r="AC54" s="218">
        <v>17274.018343481202</v>
      </c>
      <c r="AD54" s="188">
        <v>18147.910956148586</v>
      </c>
    </row>
    <row r="55" spans="1:30" x14ac:dyDescent="0.35">
      <c r="A55" s="82" t="s">
        <v>8</v>
      </c>
      <c r="B55" s="83" t="s">
        <v>201</v>
      </c>
      <c r="C55" s="186">
        <v>14465.460942178455</v>
      </c>
      <c r="D55" s="187">
        <v>14509.576053349499</v>
      </c>
      <c r="E55" s="187">
        <v>15025.379353965638</v>
      </c>
      <c r="F55" s="187">
        <v>14910.678301970647</v>
      </c>
      <c r="G55" s="187">
        <v>14831.035909967355</v>
      </c>
      <c r="H55" s="187">
        <v>14808.45006473676</v>
      </c>
      <c r="I55" s="187">
        <f>15519.2770426906-1500</f>
        <v>14019.277042690601</v>
      </c>
      <c r="J55" s="187">
        <f>15979.3954889592-1500</f>
        <v>14479.395488959201</v>
      </c>
      <c r="K55" s="187">
        <v>14998.538825334661</v>
      </c>
      <c r="L55" s="187">
        <v>14535.256313245962</v>
      </c>
      <c r="M55" s="187">
        <v>14855.14784201781</v>
      </c>
      <c r="N55" s="187">
        <v>15392.891160782321</v>
      </c>
      <c r="O55" s="187">
        <v>15365.225970719288</v>
      </c>
      <c r="P55" s="187">
        <v>15345.865349432857</v>
      </c>
      <c r="Q55" s="187">
        <v>15465.2092644124</v>
      </c>
      <c r="R55" s="189">
        <v>16247.50430292599</v>
      </c>
      <c r="S55" s="189">
        <v>16000</v>
      </c>
      <c r="T55" s="189"/>
      <c r="U55" s="189"/>
      <c r="V55" s="188"/>
      <c r="W55" s="188">
        <v>16000</v>
      </c>
      <c r="X55" s="218">
        <v>16447.587409896623</v>
      </c>
      <c r="Y55" s="188">
        <v>16464.667351656819</v>
      </c>
      <c r="Z55" s="188">
        <v>16000</v>
      </c>
      <c r="AA55" s="188"/>
      <c r="AB55" s="188">
        <v>17008.321948860546</v>
      </c>
      <c r="AC55" s="218"/>
      <c r="AD55" s="188"/>
    </row>
    <row r="56" spans="1:30" x14ac:dyDescent="0.35">
      <c r="A56" s="82" t="s">
        <v>214</v>
      </c>
      <c r="B56" s="83" t="s">
        <v>296</v>
      </c>
      <c r="C56" s="186"/>
      <c r="D56" s="187"/>
      <c r="E56" s="187"/>
      <c r="F56" s="187"/>
      <c r="G56" s="187"/>
      <c r="H56" s="187"/>
      <c r="I56" s="187">
        <v>9000</v>
      </c>
      <c r="J56" s="187">
        <v>9000</v>
      </c>
      <c r="K56" s="187">
        <v>9594.9788263762857</v>
      </c>
      <c r="L56" s="187">
        <v>10500</v>
      </c>
      <c r="M56" s="187">
        <v>12341.137363910122</v>
      </c>
      <c r="N56" s="187">
        <v>12441.933603836223</v>
      </c>
      <c r="O56" s="187"/>
      <c r="P56" s="187">
        <v>13000</v>
      </c>
      <c r="Q56" s="187">
        <v>12851.445001474491</v>
      </c>
      <c r="R56" s="189">
        <v>12994.024053185927</v>
      </c>
      <c r="S56" s="189">
        <v>13500</v>
      </c>
      <c r="T56" s="189">
        <v>13500</v>
      </c>
      <c r="U56" s="189">
        <v>12000</v>
      </c>
      <c r="V56" s="188">
        <v>12000</v>
      </c>
      <c r="W56" s="188">
        <v>14000</v>
      </c>
      <c r="X56" s="218">
        <v>13700</v>
      </c>
      <c r="Y56" s="188">
        <v>14000</v>
      </c>
      <c r="Z56" s="188">
        <v>13970.906163753451</v>
      </c>
      <c r="AA56" s="188">
        <v>14300</v>
      </c>
      <c r="AB56" s="188">
        <v>17098.761629644388</v>
      </c>
      <c r="AC56" s="218">
        <v>17143.564650803612</v>
      </c>
      <c r="AD56" s="188">
        <v>18161.280357489799</v>
      </c>
    </row>
    <row r="57" spans="1:30" x14ac:dyDescent="0.35">
      <c r="A57" s="82" t="s">
        <v>10</v>
      </c>
      <c r="B57" s="83" t="s">
        <v>202</v>
      </c>
      <c r="C57" s="186">
        <v>10563.824965132497</v>
      </c>
      <c r="D57" s="187">
        <v>10507.26778217939</v>
      </c>
      <c r="E57" s="187">
        <v>10891.883029655908</v>
      </c>
      <c r="F57" s="187">
        <v>11017.156022207953</v>
      </c>
      <c r="G57" s="187">
        <v>11015.531143914253</v>
      </c>
      <c r="H57" s="187">
        <v>9991.5837104072398</v>
      </c>
      <c r="I57" s="187">
        <v>9000</v>
      </c>
      <c r="J57" s="187">
        <v>9000</v>
      </c>
      <c r="K57" s="187">
        <v>9837.9698135543058</v>
      </c>
      <c r="L57" s="187">
        <v>10500</v>
      </c>
      <c r="M57" s="187">
        <v>12500</v>
      </c>
      <c r="N57" s="187">
        <v>12500</v>
      </c>
      <c r="O57" s="187">
        <v>13000</v>
      </c>
      <c r="P57" s="187">
        <v>13000</v>
      </c>
      <c r="Q57" s="187">
        <v>13000</v>
      </c>
      <c r="R57" s="189">
        <v>12990.833148517779</v>
      </c>
      <c r="S57" s="189">
        <v>13391.563712227402</v>
      </c>
      <c r="T57" s="189">
        <v>13500</v>
      </c>
      <c r="U57" s="189">
        <v>12000</v>
      </c>
      <c r="V57" s="188">
        <v>12000</v>
      </c>
      <c r="W57" s="188">
        <v>14000</v>
      </c>
      <c r="X57" s="218">
        <v>13700</v>
      </c>
      <c r="Y57" s="188">
        <v>13943.331751305173</v>
      </c>
      <c r="Z57" s="188">
        <v>13949.370319945541</v>
      </c>
      <c r="AA57" s="188">
        <v>15373.678800856531</v>
      </c>
      <c r="AB57" s="188">
        <v>17075.291661900948</v>
      </c>
      <c r="AC57" s="218">
        <v>17383.623888852308</v>
      </c>
      <c r="AD57" s="188">
        <v>17817.113134390362</v>
      </c>
    </row>
    <row r="58" spans="1:30" x14ac:dyDescent="0.35">
      <c r="A58" s="82" t="s">
        <v>404</v>
      </c>
      <c r="B58" s="83" t="s">
        <v>405</v>
      </c>
      <c r="C58" s="186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9"/>
      <c r="S58" s="189"/>
      <c r="T58" s="189"/>
      <c r="U58" s="189"/>
      <c r="V58" s="188"/>
      <c r="W58" s="188"/>
      <c r="X58" s="218"/>
      <c r="Y58" s="188">
        <v>12000</v>
      </c>
      <c r="Z58" s="188">
        <v>12000</v>
      </c>
      <c r="AA58" s="188"/>
      <c r="AB58" s="188">
        <v>12300</v>
      </c>
      <c r="AC58" s="218">
        <v>12300</v>
      </c>
      <c r="AD58" s="188"/>
    </row>
    <row r="59" spans="1:30" x14ac:dyDescent="0.35">
      <c r="A59" s="82" t="s">
        <v>250</v>
      </c>
      <c r="B59" s="83" t="s">
        <v>297</v>
      </c>
      <c r="C59" s="186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>
        <v>12500</v>
      </c>
      <c r="Q59" s="187">
        <v>10000</v>
      </c>
      <c r="R59" s="189">
        <v>10000</v>
      </c>
      <c r="S59" s="188">
        <v>10000</v>
      </c>
      <c r="T59" s="188">
        <v>10000</v>
      </c>
      <c r="U59" s="188">
        <v>10000</v>
      </c>
      <c r="V59" s="188">
        <v>10000</v>
      </c>
      <c r="W59" s="188">
        <v>10000</v>
      </c>
      <c r="X59" s="218">
        <v>10000</v>
      </c>
      <c r="Y59" s="188"/>
      <c r="Z59" s="188">
        <v>16000</v>
      </c>
      <c r="AA59" s="188">
        <v>16000</v>
      </c>
      <c r="AB59" s="188">
        <v>17587.441360197077</v>
      </c>
      <c r="AC59" s="218">
        <v>18055.742870049842</v>
      </c>
      <c r="AD59" s="188">
        <v>18117.554309844363</v>
      </c>
    </row>
    <row r="60" spans="1:30" x14ac:dyDescent="0.35">
      <c r="A60" s="82" t="s">
        <v>97</v>
      </c>
      <c r="B60" s="83" t="s">
        <v>298</v>
      </c>
      <c r="C60" s="186">
        <v>17439.4869367479</v>
      </c>
      <c r="D60" s="187">
        <v>17645.06592923859</v>
      </c>
      <c r="E60" s="187">
        <v>17973.426193214265</v>
      </c>
      <c r="F60" s="187">
        <v>17990.90990565269</v>
      </c>
      <c r="G60" s="187">
        <v>18000</v>
      </c>
      <c r="H60" s="187">
        <v>17169.676668595173</v>
      </c>
      <c r="I60" s="187">
        <v>16000</v>
      </c>
      <c r="J60" s="187">
        <v>16000</v>
      </c>
      <c r="K60" s="187">
        <v>16512.641147663944</v>
      </c>
      <c r="L60" s="187">
        <v>16986.563472149839</v>
      </c>
      <c r="M60" s="187">
        <v>17463.277160096557</v>
      </c>
      <c r="N60" s="187">
        <v>17515.85076498787</v>
      </c>
      <c r="O60" s="187">
        <v>17984.850948699437</v>
      </c>
      <c r="P60" s="187">
        <v>18548.936533799628</v>
      </c>
      <c r="Q60" s="187">
        <v>19187.722861119484</v>
      </c>
      <c r="R60" s="189">
        <v>19300</v>
      </c>
      <c r="S60" s="189">
        <v>19862.190901665035</v>
      </c>
      <c r="T60" s="189">
        <v>19800</v>
      </c>
      <c r="U60" s="189">
        <v>18300</v>
      </c>
      <c r="V60" s="188">
        <v>18000</v>
      </c>
      <c r="W60" s="188">
        <v>18300</v>
      </c>
      <c r="X60" s="218">
        <v>18002.191596786055</v>
      </c>
      <c r="Y60" s="188">
        <v>18194.591833469989</v>
      </c>
      <c r="Z60" s="188">
        <v>18200</v>
      </c>
      <c r="AA60" s="188">
        <v>18200</v>
      </c>
      <c r="AB60" s="188">
        <v>18746.117798933101</v>
      </c>
      <c r="AC60" s="218">
        <v>19197.787365012809</v>
      </c>
      <c r="AD60" s="188">
        <v>19917.064728908575</v>
      </c>
    </row>
    <row r="61" spans="1:30" x14ac:dyDescent="0.35">
      <c r="A61" s="82" t="s">
        <v>98</v>
      </c>
      <c r="B61" s="83" t="s">
        <v>299</v>
      </c>
      <c r="C61" s="186">
        <v>16955.378703445713</v>
      </c>
      <c r="D61" s="187">
        <v>17082.559186604507</v>
      </c>
      <c r="E61" s="187">
        <v>17500</v>
      </c>
      <c r="F61" s="187">
        <v>17500</v>
      </c>
      <c r="G61" s="187">
        <v>17500</v>
      </c>
      <c r="H61" s="187">
        <v>16603.494647053703</v>
      </c>
      <c r="I61" s="187">
        <v>15500</v>
      </c>
      <c r="J61" s="187">
        <v>15500</v>
      </c>
      <c r="K61" s="187">
        <v>16000</v>
      </c>
      <c r="L61" s="187">
        <v>16000</v>
      </c>
      <c r="M61" s="187">
        <v>16726.574166052487</v>
      </c>
      <c r="N61" s="187">
        <v>17000</v>
      </c>
      <c r="O61" s="187">
        <v>17476.901785778588</v>
      </c>
      <c r="P61" s="187">
        <v>18000</v>
      </c>
      <c r="Q61" s="187">
        <v>18430.84712917127</v>
      </c>
      <c r="R61" s="189">
        <v>18800</v>
      </c>
      <c r="S61" s="189">
        <v>19376.799792316055</v>
      </c>
      <c r="T61" s="189">
        <v>19300</v>
      </c>
      <c r="U61" s="189">
        <v>17800</v>
      </c>
      <c r="V61" s="188">
        <v>17500</v>
      </c>
      <c r="W61" s="188">
        <v>17800</v>
      </c>
      <c r="X61" s="218">
        <v>17500</v>
      </c>
      <c r="Y61" s="188">
        <v>17700</v>
      </c>
      <c r="Z61" s="188">
        <v>17700</v>
      </c>
      <c r="AA61" s="188">
        <v>17700</v>
      </c>
      <c r="AB61" s="188">
        <v>18041.536915204677</v>
      </c>
      <c r="AC61" s="218">
        <v>18700</v>
      </c>
      <c r="AD61" s="188">
        <v>19646.239972601656</v>
      </c>
    </row>
    <row r="62" spans="1:30" x14ac:dyDescent="0.35">
      <c r="A62" s="82" t="s">
        <v>24</v>
      </c>
      <c r="B62" s="83" t="s">
        <v>300</v>
      </c>
      <c r="C62" s="186">
        <v>16500</v>
      </c>
      <c r="D62" s="187">
        <v>16830</v>
      </c>
      <c r="E62" s="187">
        <v>16949.308471918921</v>
      </c>
      <c r="F62" s="187">
        <v>17000</v>
      </c>
      <c r="G62" s="187">
        <v>17000</v>
      </c>
      <c r="H62" s="187">
        <v>16000</v>
      </c>
      <c r="I62" s="187"/>
      <c r="J62" s="187"/>
      <c r="K62" s="187"/>
      <c r="L62" s="187"/>
      <c r="M62" s="187"/>
      <c r="N62" s="187"/>
      <c r="O62" s="187"/>
      <c r="P62" s="187"/>
      <c r="Q62" s="187"/>
      <c r="R62" s="189"/>
      <c r="S62" s="189"/>
      <c r="T62" s="189"/>
      <c r="U62" s="189"/>
      <c r="V62" s="188">
        <v>16667.318802218797</v>
      </c>
      <c r="W62" s="188">
        <v>16200</v>
      </c>
      <c r="X62" s="218"/>
      <c r="Y62" s="188"/>
      <c r="Z62" s="188"/>
      <c r="AA62" s="188">
        <v>11293.478260869566</v>
      </c>
      <c r="AB62" s="188"/>
      <c r="AC62" s="218"/>
      <c r="AD62" s="188">
        <v>20051.40472061931</v>
      </c>
    </row>
    <row r="63" spans="1:30" x14ac:dyDescent="0.35">
      <c r="A63" s="82" t="s">
        <v>217</v>
      </c>
      <c r="B63" s="83" t="s">
        <v>301</v>
      </c>
      <c r="C63" s="186"/>
      <c r="D63" s="187"/>
      <c r="E63" s="187"/>
      <c r="F63" s="187"/>
      <c r="G63" s="187"/>
      <c r="H63" s="187"/>
      <c r="I63" s="187">
        <v>17000</v>
      </c>
      <c r="J63" s="187"/>
      <c r="K63" s="187">
        <v>17500</v>
      </c>
      <c r="L63" s="187">
        <v>18000</v>
      </c>
      <c r="M63" s="187"/>
      <c r="N63" s="187"/>
      <c r="O63" s="187"/>
      <c r="P63" s="187"/>
      <c r="Q63" s="187"/>
      <c r="R63" s="189"/>
      <c r="S63" s="189"/>
      <c r="T63" s="189"/>
      <c r="U63" s="189"/>
      <c r="V63" s="188"/>
      <c r="W63" s="188"/>
      <c r="X63" s="218"/>
      <c r="Y63" s="188"/>
      <c r="Z63" s="188"/>
      <c r="AA63" s="188"/>
      <c r="AB63" s="188"/>
      <c r="AC63" s="218"/>
      <c r="AD63" s="188"/>
    </row>
    <row r="64" spans="1:30" x14ac:dyDescent="0.35">
      <c r="A64" s="82" t="s">
        <v>216</v>
      </c>
      <c r="B64" s="83" t="s">
        <v>302</v>
      </c>
      <c r="C64" s="186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9"/>
      <c r="S64" s="189"/>
      <c r="T64" s="189"/>
      <c r="U64" s="189"/>
      <c r="V64" s="188"/>
      <c r="W64" s="188"/>
      <c r="X64" s="218"/>
      <c r="Y64" s="188"/>
      <c r="Z64" s="188"/>
      <c r="AA64" s="188"/>
      <c r="AB64" s="188"/>
      <c r="AC64" s="218"/>
      <c r="AD64" s="188"/>
    </row>
    <row r="65" spans="1:30" x14ac:dyDescent="0.35">
      <c r="A65" s="89" t="s">
        <v>24</v>
      </c>
      <c r="B65" s="83" t="s">
        <v>303</v>
      </c>
      <c r="C65" s="187">
        <v>16000</v>
      </c>
      <c r="D65" s="187">
        <v>16320</v>
      </c>
      <c r="E65" s="187">
        <v>16323.885525591635</v>
      </c>
      <c r="F65" s="187"/>
      <c r="G65" s="187"/>
      <c r="H65" s="187">
        <v>16000</v>
      </c>
      <c r="I65" s="187">
        <v>16000</v>
      </c>
      <c r="J65" s="187">
        <v>16000</v>
      </c>
      <c r="K65" s="187">
        <v>16344.566285152949</v>
      </c>
      <c r="L65" s="187">
        <v>16500</v>
      </c>
      <c r="M65" s="187">
        <v>16800</v>
      </c>
      <c r="N65" s="187">
        <v>16800</v>
      </c>
      <c r="O65" s="187">
        <v>17300</v>
      </c>
      <c r="P65" s="187"/>
      <c r="Q65" s="187"/>
      <c r="R65" s="189"/>
      <c r="S65" s="189"/>
      <c r="T65" s="189"/>
      <c r="U65" s="189"/>
      <c r="V65" s="188"/>
      <c r="W65" s="188"/>
      <c r="X65" s="218"/>
      <c r="Y65" s="188"/>
      <c r="Z65" s="188"/>
      <c r="AA65" s="188"/>
      <c r="AB65" s="188"/>
      <c r="AC65" s="218"/>
      <c r="AD65" s="188"/>
    </row>
    <row r="66" spans="1:30" x14ac:dyDescent="0.35">
      <c r="A66" s="89" t="s">
        <v>7</v>
      </c>
      <c r="B66" s="83" t="s">
        <v>262</v>
      </c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>
        <v>17000</v>
      </c>
      <c r="O66" s="187">
        <v>18750</v>
      </c>
      <c r="P66" s="187">
        <v>18750</v>
      </c>
      <c r="Q66" s="187"/>
      <c r="R66" s="189"/>
      <c r="S66" s="189"/>
      <c r="T66" s="189"/>
      <c r="U66" s="189"/>
      <c r="V66" s="188"/>
      <c r="W66" s="188"/>
      <c r="X66" s="218"/>
      <c r="Y66" s="188"/>
      <c r="Z66" s="188"/>
      <c r="AA66" s="188"/>
      <c r="AB66" s="188"/>
      <c r="AC66" s="218"/>
      <c r="AD66" s="188"/>
    </row>
    <row r="67" spans="1:30" x14ac:dyDescent="0.35">
      <c r="A67" s="89" t="s">
        <v>11</v>
      </c>
      <c r="B67" s="83" t="s">
        <v>254</v>
      </c>
      <c r="C67" s="187"/>
      <c r="D67" s="187"/>
      <c r="E67" s="187"/>
      <c r="F67" s="187"/>
      <c r="G67" s="187"/>
      <c r="H67" s="187"/>
      <c r="I67" s="187"/>
      <c r="J67" s="187"/>
      <c r="K67" s="187"/>
      <c r="L67" s="187">
        <v>16000</v>
      </c>
      <c r="M67" s="187">
        <v>16000</v>
      </c>
      <c r="N67" s="187">
        <v>17000</v>
      </c>
      <c r="O67" s="187"/>
      <c r="P67" s="187"/>
      <c r="Q67" s="187">
        <v>18750</v>
      </c>
      <c r="R67" s="189">
        <v>18750</v>
      </c>
      <c r="S67" s="189">
        <v>18750</v>
      </c>
      <c r="T67" s="189">
        <v>18250</v>
      </c>
      <c r="U67" s="189">
        <v>18250</v>
      </c>
      <c r="V67" s="188">
        <v>18250</v>
      </c>
      <c r="W67" s="188">
        <v>18250</v>
      </c>
      <c r="X67" s="218">
        <v>18250</v>
      </c>
      <c r="Y67" s="188">
        <v>18250</v>
      </c>
      <c r="Z67" s="188">
        <v>18250</v>
      </c>
      <c r="AA67" s="188">
        <v>18250</v>
      </c>
      <c r="AB67" s="188" t="s">
        <v>94</v>
      </c>
      <c r="AC67" s="218">
        <v>19674.730444049732</v>
      </c>
      <c r="AD67" s="188">
        <v>19830.849992046238</v>
      </c>
    </row>
    <row r="68" spans="1:30" x14ac:dyDescent="0.35">
      <c r="A68" s="82" t="s">
        <v>13</v>
      </c>
      <c r="B68" s="83" t="s">
        <v>304</v>
      </c>
      <c r="C68" s="187">
        <v>9355</v>
      </c>
      <c r="D68" s="187">
        <v>9355</v>
      </c>
      <c r="E68" s="187">
        <v>9355</v>
      </c>
      <c r="F68" s="187">
        <v>9354.8387096774186</v>
      </c>
      <c r="G68" s="187">
        <v>9354.8387096774186</v>
      </c>
      <c r="H68" s="186">
        <v>9355</v>
      </c>
      <c r="I68" s="187">
        <v>8548</v>
      </c>
      <c r="J68" s="187">
        <v>8548</v>
      </c>
      <c r="K68" s="186">
        <v>8548.3870967741932</v>
      </c>
      <c r="L68" s="186">
        <v>8548.3870967741932</v>
      </c>
      <c r="M68" s="186">
        <v>8548.3870967741932</v>
      </c>
      <c r="N68" s="187">
        <v>8548.3870967741932</v>
      </c>
      <c r="O68" s="187">
        <v>8548.3870967741932</v>
      </c>
      <c r="P68" s="187">
        <v>8548.3870967741932</v>
      </c>
      <c r="Q68" s="187">
        <v>8548.3870967741932</v>
      </c>
      <c r="R68" s="189">
        <v>8548.3870967741932</v>
      </c>
      <c r="S68" s="189">
        <v>8548.3870967741932</v>
      </c>
      <c r="T68" s="189">
        <v>8548.3870967741932</v>
      </c>
      <c r="U68" s="189">
        <v>8548.3870967741932</v>
      </c>
      <c r="V68" s="188">
        <f>5300/0.62</f>
        <v>8548.3870967741932</v>
      </c>
      <c r="W68" s="188">
        <f>5300/0.62</f>
        <v>8548.3870967741932</v>
      </c>
      <c r="X68" s="218">
        <f>4605.26327891469/0.66</f>
        <v>6977.6716347192269</v>
      </c>
      <c r="Y68" s="188">
        <f>4450/0.66</f>
        <v>6742.424242424242</v>
      </c>
      <c r="Z68" s="188">
        <f>4450/0.66</f>
        <v>6742.424242424242</v>
      </c>
      <c r="AA68" s="188">
        <f>4450/0.66</f>
        <v>6742.424242424242</v>
      </c>
      <c r="AB68" s="188">
        <v>6742.424242424242</v>
      </c>
      <c r="AC68" s="218">
        <v>6742.424242424242</v>
      </c>
      <c r="AD68" s="188">
        <v>6742.424242424242</v>
      </c>
    </row>
    <row r="69" spans="1:30" x14ac:dyDescent="0.35">
      <c r="AC69" s="334"/>
    </row>
  </sheetData>
  <mergeCells count="1">
    <mergeCell ref="A2:B2"/>
  </mergeCells>
  <pageMargins left="0.70866141732283472" right="0.70866141732283472" top="0.74803149606299213" bottom="0.74803149606299213" header="0.31496062992125984" footer="0.31496062992125984"/>
  <pageSetup orientation="landscape" horizontalDpi="200" verticalDpi="20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99DB4-A120-4014-828D-01B4A89F89D7}">
  <sheetPr>
    <tabColor rgb="FFFFC000"/>
  </sheetPr>
  <dimension ref="A1:D9"/>
  <sheetViews>
    <sheetView showGridLines="0" workbookViewId="0">
      <selection activeCell="D9" sqref="D9"/>
    </sheetView>
  </sheetViews>
  <sheetFormatPr defaultRowHeight="14.5" x14ac:dyDescent="0.35"/>
  <cols>
    <col min="2" max="2" width="6.6328125" customWidth="1"/>
    <col min="3" max="3" width="47.453125" bestFit="1" customWidth="1"/>
    <col min="4" max="4" width="31.7265625" bestFit="1" customWidth="1"/>
  </cols>
  <sheetData>
    <row r="1" spans="1:4" ht="21" x14ac:dyDescent="0.5">
      <c r="A1" s="416" t="s">
        <v>522</v>
      </c>
    </row>
    <row r="2" spans="1:4" ht="21" x14ac:dyDescent="0.5">
      <c r="A2" s="416"/>
    </row>
    <row r="3" spans="1:4" x14ac:dyDescent="0.35">
      <c r="B3" s="420" t="s">
        <v>519</v>
      </c>
      <c r="C3" s="420" t="s">
        <v>520</v>
      </c>
      <c r="D3" s="420" t="s">
        <v>521</v>
      </c>
    </row>
    <row r="4" spans="1:4" x14ac:dyDescent="0.35">
      <c r="B4" s="417">
        <v>1</v>
      </c>
      <c r="C4" s="414" t="s">
        <v>513</v>
      </c>
      <c r="D4" s="415" t="s">
        <v>524</v>
      </c>
    </row>
    <row r="5" spans="1:4" x14ac:dyDescent="0.35">
      <c r="B5" s="418">
        <v>2</v>
      </c>
      <c r="C5" s="410" t="s">
        <v>514</v>
      </c>
      <c r="D5" s="411" t="s">
        <v>525</v>
      </c>
    </row>
    <row r="6" spans="1:4" x14ac:dyDescent="0.35">
      <c r="B6" s="418">
        <v>3</v>
      </c>
      <c r="C6" s="410" t="s">
        <v>515</v>
      </c>
      <c r="D6" s="411" t="s">
        <v>526</v>
      </c>
    </row>
    <row r="7" spans="1:4" x14ac:dyDescent="0.35">
      <c r="B7" s="418">
        <v>4</v>
      </c>
      <c r="C7" s="410" t="s">
        <v>516</v>
      </c>
      <c r="D7" s="411" t="s">
        <v>527</v>
      </c>
    </row>
    <row r="8" spans="1:4" x14ac:dyDescent="0.35">
      <c r="B8" s="418">
        <v>5</v>
      </c>
      <c r="C8" s="410" t="s">
        <v>517</v>
      </c>
      <c r="D8" s="411" t="s">
        <v>528</v>
      </c>
    </row>
    <row r="9" spans="1:4" x14ac:dyDescent="0.35">
      <c r="B9" s="419">
        <v>6</v>
      </c>
      <c r="C9" s="412" t="s">
        <v>518</v>
      </c>
      <c r="D9" s="413" t="s">
        <v>529</v>
      </c>
    </row>
  </sheetData>
  <hyperlinks>
    <hyperlink ref="D4" location="'Chênh lệch chai B1-B0'!A1" display="Chênh lệch chai B1 &amp; B0" xr:uid="{AD3C280E-8999-47F1-A908-BA88F250A1A2}"/>
    <hyperlink ref="D5" location="'Chênh lệch chai B1 Trạm-B0'!A1" display="Chênh lệch chai B1 Trạm &amp; B0" xr:uid="{99089C24-0F5D-4182-ABC1-7FBAD9F92ABC}"/>
    <hyperlink ref="D6" location="'Chênh lệch chai B1 NCC ngoài-B0'!A1" display="Chênh lệch chai B1 NCC &amp; B0" xr:uid="{F91E31AE-1E24-4A11-9A47-A75F633CEACD}"/>
    <hyperlink ref="D7" location="'Chênh lệch chai Tuyển xô-B0 '!A1" display="Chênh lệch chai Tuyển xô-B0" xr:uid="{07061257-C4FD-43F9-BDBF-C5A5BE1EE4DD}"/>
    <hyperlink ref="D8" location="'Chênh lệch Vảy rửa nóng-B0'!A1" display="Chênh lệch Vảy rửa nóng-B0" xr:uid="{4B249896-3E3A-45FE-B2D6-7247A688EF06}"/>
    <hyperlink ref="D9" location="'Chênh lệch Vảy rửa nóng-chai B1'!A1" display="Chênh lệch Vảy rửa nóng-chai B1" xr:uid="{A9E9DDFF-8748-4ADC-B0D7-FBCCDD8268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F1814-7B64-480C-9C22-6BBA110B08F8}">
  <sheetPr codeName="Sheet11">
    <tabColor rgb="FF92D050"/>
  </sheetPr>
  <dimension ref="A1:AS90"/>
  <sheetViews>
    <sheetView showGridLines="0" tabSelected="1" view="pageBreakPreview" zoomScale="80" zoomScaleNormal="65" zoomScaleSheetLayoutView="80" workbookViewId="0">
      <selection activeCell="AB18" sqref="AB18"/>
    </sheetView>
  </sheetViews>
  <sheetFormatPr defaultColWidth="7.54296875" defaultRowHeight="15.5" outlineLevelRow="1" x14ac:dyDescent="0.35"/>
  <cols>
    <col min="1" max="1" width="9.54296875" style="6" customWidth="1"/>
    <col min="2" max="2" width="22.81640625" style="6" customWidth="1"/>
    <col min="3" max="45" width="10.6328125" style="6" customWidth="1"/>
    <col min="46" max="16384" width="7.54296875" style="6"/>
  </cols>
  <sheetData>
    <row r="1" spans="1:2" ht="18.5" x14ac:dyDescent="0.35">
      <c r="A1" s="421" t="s">
        <v>523</v>
      </c>
    </row>
    <row r="2" spans="1:2" ht="20" x14ac:dyDescent="0.35">
      <c r="A2" s="422"/>
      <c r="B2" s="422"/>
    </row>
    <row r="49" spans="1:45" s="102" customFormat="1" ht="20" customHeight="1" x14ac:dyDescent="0.35">
      <c r="A49" s="397" t="s">
        <v>3</v>
      </c>
      <c r="B49" s="397" t="s">
        <v>4</v>
      </c>
      <c r="C49" s="398" t="s">
        <v>132</v>
      </c>
      <c r="D49" s="398">
        <v>2</v>
      </c>
      <c r="E49" s="398">
        <v>3</v>
      </c>
      <c r="F49" s="398">
        <v>4</v>
      </c>
      <c r="G49" s="398">
        <v>5</v>
      </c>
      <c r="H49" s="398">
        <v>6</v>
      </c>
      <c r="I49" s="398">
        <v>7</v>
      </c>
      <c r="J49" s="398">
        <v>8</v>
      </c>
      <c r="K49" s="398">
        <v>9</v>
      </c>
      <c r="L49" s="398">
        <v>10</v>
      </c>
      <c r="M49" s="398">
        <v>11</v>
      </c>
      <c r="N49" s="398">
        <v>12</v>
      </c>
      <c r="O49" s="398" t="s">
        <v>268</v>
      </c>
      <c r="P49" s="398">
        <v>2</v>
      </c>
      <c r="Q49" s="398">
        <v>3</v>
      </c>
      <c r="R49" s="399">
        <v>4</v>
      </c>
      <c r="S49" s="399">
        <v>5</v>
      </c>
      <c r="T49" s="399">
        <v>6</v>
      </c>
      <c r="U49" s="399">
        <v>7</v>
      </c>
      <c r="V49" s="399">
        <v>8</v>
      </c>
      <c r="W49" s="399">
        <v>9</v>
      </c>
      <c r="X49" s="400">
        <v>10</v>
      </c>
      <c r="Y49" s="399">
        <v>11</v>
      </c>
      <c r="Z49" s="399">
        <v>12</v>
      </c>
      <c r="AA49" s="398" t="s">
        <v>416</v>
      </c>
      <c r="AB49" s="399">
        <v>2</v>
      </c>
      <c r="AC49" s="399">
        <v>3</v>
      </c>
      <c r="AD49" s="399">
        <v>4</v>
      </c>
      <c r="AE49" s="399">
        <v>5</v>
      </c>
      <c r="AF49" s="399">
        <v>6</v>
      </c>
      <c r="AG49" s="399">
        <v>7</v>
      </c>
      <c r="AH49" s="399">
        <v>8</v>
      </c>
      <c r="AI49" s="399">
        <v>9</v>
      </c>
      <c r="AJ49" s="399">
        <v>10</v>
      </c>
      <c r="AK49" s="399">
        <v>11</v>
      </c>
      <c r="AL49" s="399">
        <v>12</v>
      </c>
      <c r="AM49" s="398" t="s">
        <v>530</v>
      </c>
      <c r="AN49" s="398">
        <v>2</v>
      </c>
      <c r="AO49" s="398">
        <v>3</v>
      </c>
      <c r="AP49" s="398">
        <v>4</v>
      </c>
      <c r="AQ49" s="398">
        <v>5</v>
      </c>
      <c r="AR49" s="398">
        <v>6</v>
      </c>
      <c r="AS49" s="398">
        <v>7</v>
      </c>
    </row>
    <row r="50" spans="1:45" x14ac:dyDescent="0.35">
      <c r="A50" s="390" t="s">
        <v>5</v>
      </c>
      <c r="B50" s="391" t="s">
        <v>198</v>
      </c>
      <c r="C50" s="392">
        <v>8708.4661839765395</v>
      </c>
      <c r="D50" s="392">
        <v>9206.5026628156465</v>
      </c>
      <c r="E50" s="392">
        <v>10350.583350731875</v>
      </c>
      <c r="F50" s="392">
        <v>10630.800578172872</v>
      </c>
      <c r="G50" s="392">
        <v>9861.484043253442</v>
      </c>
      <c r="H50" s="392">
        <v>9199.095034332342</v>
      </c>
      <c r="I50" s="392">
        <v>8896.036510365795</v>
      </c>
      <c r="J50" s="392">
        <v>9246.397757923467</v>
      </c>
      <c r="K50" s="392">
        <v>9607.8930976795309</v>
      </c>
      <c r="L50" s="392">
        <v>10586.188429821323</v>
      </c>
      <c r="M50" s="392">
        <v>11153.125423850262</v>
      </c>
      <c r="N50" s="392">
        <v>11113.720138938117</v>
      </c>
      <c r="O50" s="392">
        <v>11099.75498909093</v>
      </c>
      <c r="P50" s="392">
        <v>11015.602352349617</v>
      </c>
      <c r="Q50" s="392">
        <v>11145.195532618884</v>
      </c>
      <c r="R50" s="393">
        <v>12500</v>
      </c>
      <c r="S50" s="393">
        <v>13000</v>
      </c>
      <c r="T50" s="393">
        <v>13000</v>
      </c>
      <c r="U50" s="393">
        <v>11500</v>
      </c>
      <c r="V50" s="393">
        <v>11449.41</v>
      </c>
      <c r="W50" s="393">
        <v>11668.66</v>
      </c>
      <c r="X50" s="394">
        <v>11469.02</v>
      </c>
      <c r="Y50" s="393">
        <v>12047.76</v>
      </c>
      <c r="Z50" s="393">
        <v>11779</v>
      </c>
      <c r="AA50" s="393">
        <v>12060.749044568583</v>
      </c>
      <c r="AB50" s="393">
        <v>12125.30520627686</v>
      </c>
      <c r="AC50" s="394">
        <v>12519.735678207491</v>
      </c>
      <c r="AD50" s="393">
        <v>13075.123142406088</v>
      </c>
      <c r="AE50" s="393">
        <v>12848.71613254449</v>
      </c>
      <c r="AF50" s="393">
        <v>13370.127303138097</v>
      </c>
      <c r="AG50" s="393">
        <v>13565.086207572547</v>
      </c>
      <c r="AH50" s="393">
        <v>12327.305958623994</v>
      </c>
      <c r="AI50" s="393">
        <v>9962.9822884596651</v>
      </c>
      <c r="AJ50" s="393">
        <v>9535.2548102432702</v>
      </c>
      <c r="AK50" s="393">
        <v>9556.9816456471362</v>
      </c>
      <c r="AL50" s="393">
        <v>9597.6008832133266</v>
      </c>
      <c r="AM50" s="393">
        <v>9838.4714936509044</v>
      </c>
      <c r="AN50" s="393">
        <v>9641.5261538989544</v>
      </c>
      <c r="AO50" s="393">
        <v>9548.2176996691378</v>
      </c>
      <c r="AP50" s="393">
        <v>10080.276160623251</v>
      </c>
      <c r="AQ50" s="393">
        <v>10881.943924622838</v>
      </c>
      <c r="AR50" s="393">
        <v>11496.480792650653</v>
      </c>
      <c r="AS50" s="393">
        <v>10632.860779113244</v>
      </c>
    </row>
    <row r="51" spans="1:45" x14ac:dyDescent="0.35">
      <c r="A51" s="390" t="s">
        <v>446</v>
      </c>
      <c r="B51" s="391" t="s">
        <v>498</v>
      </c>
      <c r="C51" s="395">
        <v>14486.456197440659</v>
      </c>
      <c r="D51" s="395">
        <v>14337.016338214797</v>
      </c>
      <c r="E51" s="395">
        <v>15026.1244163548</v>
      </c>
      <c r="F51" s="395">
        <v>14967.788142213756</v>
      </c>
      <c r="G51" s="395">
        <v>14928.983739547253</v>
      </c>
      <c r="H51" s="395">
        <v>13867.306020348295</v>
      </c>
      <c r="I51" s="395">
        <v>14400.366674797786</v>
      </c>
      <c r="J51" s="395">
        <v>14477.36361677069</v>
      </c>
      <c r="K51" s="395">
        <v>14998.820223077044</v>
      </c>
      <c r="L51" s="395">
        <v>16161.708769139126</v>
      </c>
      <c r="M51" s="395">
        <v>15459.442573656896</v>
      </c>
      <c r="N51" s="395">
        <v>15359.342326915314</v>
      </c>
      <c r="O51" s="395">
        <v>15583.784770971863</v>
      </c>
      <c r="P51" s="395">
        <v>15797.135558911417</v>
      </c>
      <c r="Q51" s="395">
        <v>15815.178162911614</v>
      </c>
      <c r="R51" s="396">
        <v>16623.126766688412</v>
      </c>
      <c r="S51" s="396">
        <v>17000</v>
      </c>
      <c r="T51" s="396">
        <v>16751.643985298499</v>
      </c>
      <c r="U51" s="396">
        <v>15000</v>
      </c>
      <c r="V51" s="393">
        <v>14000</v>
      </c>
      <c r="W51" s="393">
        <v>17591.063191411195</v>
      </c>
      <c r="X51" s="394">
        <v>16991.396455607519</v>
      </c>
      <c r="Y51" s="393">
        <v>17312.462454629207</v>
      </c>
      <c r="Z51" s="393">
        <v>17285.991915327904</v>
      </c>
      <c r="AA51" s="393">
        <v>17403.262805340953</v>
      </c>
      <c r="AB51" s="393">
        <v>17590.560788479928</v>
      </c>
      <c r="AC51" s="394">
        <v>18228.237794545938</v>
      </c>
      <c r="AD51" s="393">
        <v>18384.378392575101</v>
      </c>
      <c r="AE51" s="393">
        <v>18589.09457338291</v>
      </c>
      <c r="AF51" s="393">
        <v>18500.483572155383</v>
      </c>
      <c r="AG51" s="393">
        <v>18590.918357976963</v>
      </c>
      <c r="AH51" s="393">
        <v>18034.642926745462</v>
      </c>
      <c r="AI51" s="393">
        <v>15376.19034789577</v>
      </c>
      <c r="AJ51" s="393">
        <v>14775.020828893066</v>
      </c>
      <c r="AK51" s="393">
        <v>14842.864383174638</v>
      </c>
      <c r="AL51" s="393">
        <v>14825.719592298003</v>
      </c>
      <c r="AM51" s="393">
        <v>15251.339906559067</v>
      </c>
      <c r="AN51" s="393">
        <v>15183.686202837589</v>
      </c>
      <c r="AO51" s="393">
        <v>15135.679138115904</v>
      </c>
      <c r="AP51" s="393">
        <v>15190.709779800691</v>
      </c>
      <c r="AQ51" s="393">
        <v>16522.406745922573</v>
      </c>
      <c r="AR51" s="393">
        <v>16668.407946250274</v>
      </c>
      <c r="AS51" s="393">
        <v>16753.695805487456</v>
      </c>
    </row>
    <row r="52" spans="1:45" hidden="1" outlineLevel="1" x14ac:dyDescent="0.35">
      <c r="A52" s="82" t="s">
        <v>316</v>
      </c>
      <c r="B52" s="83" t="s">
        <v>499</v>
      </c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204"/>
      <c r="S52" s="204"/>
      <c r="T52" s="204"/>
      <c r="U52" s="204"/>
      <c r="V52" s="388">
        <v>16531.009620351346</v>
      </c>
      <c r="W52" s="388">
        <v>15736.354964174043</v>
      </c>
      <c r="X52" s="389">
        <v>15142.877524222948</v>
      </c>
      <c r="Y52" s="388">
        <v>15388.660011701764</v>
      </c>
      <c r="Z52" s="388">
        <v>15426.978928616752</v>
      </c>
      <c r="AA52" s="388">
        <v>15926.472477439407</v>
      </c>
      <c r="AB52" s="388">
        <v>16078.36418797298</v>
      </c>
      <c r="AC52" s="389">
        <v>16453.862940114988</v>
      </c>
      <c r="AD52" s="388">
        <v>16477.614840217026</v>
      </c>
      <c r="AE52" s="388">
        <v>15813.537878306926</v>
      </c>
      <c r="AF52" s="388">
        <v>19152.512522544679</v>
      </c>
      <c r="AG52" s="388">
        <v>19335.815115118345</v>
      </c>
      <c r="AH52" s="388">
        <v>19254.754403471998</v>
      </c>
      <c r="AI52" s="388">
        <v>16570.656278011789</v>
      </c>
      <c r="AJ52" s="388">
        <v>15000</v>
      </c>
      <c r="AK52" s="388">
        <v>15000</v>
      </c>
      <c r="AL52" s="388"/>
      <c r="AM52" s="388"/>
      <c r="AN52" s="388"/>
      <c r="AO52" s="388"/>
      <c r="AP52" s="388"/>
      <c r="AQ52" s="388"/>
      <c r="AR52" s="388"/>
      <c r="AS52" s="388"/>
    </row>
    <row r="53" spans="1:45" s="368" customFormat="1" hidden="1" outlineLevel="1" x14ac:dyDescent="0.35">
      <c r="A53" s="82" t="s">
        <v>488</v>
      </c>
      <c r="B53" s="83" t="s">
        <v>489</v>
      </c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204"/>
      <c r="S53" s="204"/>
      <c r="T53" s="204"/>
      <c r="U53" s="204"/>
      <c r="V53" s="388"/>
      <c r="W53" s="388"/>
      <c r="X53" s="389"/>
      <c r="Y53" s="388"/>
      <c r="Z53" s="388"/>
      <c r="AA53" s="388">
        <v>15391.180174572615</v>
      </c>
      <c r="AB53" s="388">
        <v>15570.497125494956</v>
      </c>
      <c r="AC53" s="389">
        <v>16077.80605131712</v>
      </c>
      <c r="AD53" s="388">
        <v>16000</v>
      </c>
      <c r="AE53" s="388">
        <v>16000</v>
      </c>
      <c r="AF53" s="388">
        <v>16000</v>
      </c>
      <c r="AG53" s="388"/>
      <c r="AH53" s="388"/>
      <c r="AI53" s="388"/>
      <c r="AJ53" s="388"/>
      <c r="AK53" s="388"/>
      <c r="AL53" s="388"/>
      <c r="AM53" s="388"/>
      <c r="AN53" s="388"/>
      <c r="AO53" s="388"/>
      <c r="AP53" s="388"/>
      <c r="AQ53" s="388"/>
      <c r="AR53" s="388"/>
      <c r="AS53" s="388"/>
    </row>
    <row r="54" spans="1:45" hidden="1" outlineLevel="1" x14ac:dyDescent="0.35">
      <c r="A54" s="82" t="s">
        <v>251</v>
      </c>
      <c r="B54" s="83" t="s">
        <v>200</v>
      </c>
      <c r="C54" s="186">
        <v>10500</v>
      </c>
      <c r="D54" s="186">
        <v>10500</v>
      </c>
      <c r="E54" s="186">
        <v>11000</v>
      </c>
      <c r="F54" s="186">
        <v>11000</v>
      </c>
      <c r="G54" s="186">
        <v>11000.245754121759</v>
      </c>
      <c r="H54" s="186">
        <v>9980.5578196131446</v>
      </c>
      <c r="I54" s="186">
        <v>9000</v>
      </c>
      <c r="J54" s="186">
        <v>9000</v>
      </c>
      <c r="K54" s="186">
        <v>9394.7875672636728</v>
      </c>
      <c r="L54" s="186"/>
      <c r="M54" s="186"/>
      <c r="N54" s="186"/>
      <c r="O54" s="186"/>
      <c r="P54" s="186"/>
      <c r="Q54" s="186"/>
      <c r="R54" s="204"/>
      <c r="S54" s="204"/>
      <c r="T54" s="204"/>
      <c r="U54" s="204"/>
      <c r="V54" s="388"/>
      <c r="W54" s="388"/>
      <c r="X54" s="389"/>
      <c r="Y54" s="388">
        <v>11000</v>
      </c>
      <c r="Z54" s="388">
        <v>11709.60458452722</v>
      </c>
      <c r="AA54" s="388">
        <v>12300</v>
      </c>
      <c r="AB54" s="388">
        <v>16394</v>
      </c>
      <c r="AC54" s="389"/>
      <c r="AD54" s="388"/>
      <c r="AE54" s="388">
        <v>16000</v>
      </c>
      <c r="AF54" s="388"/>
      <c r="AG54" s="388"/>
      <c r="AH54" s="388"/>
      <c r="AI54" s="388"/>
      <c r="AJ54" s="388"/>
      <c r="AK54" s="388"/>
      <c r="AL54" s="388"/>
      <c r="AM54" s="388"/>
      <c r="AN54" s="388"/>
      <c r="AO54" s="388"/>
      <c r="AP54" s="388"/>
      <c r="AQ54" s="388"/>
      <c r="AR54" s="388"/>
      <c r="AS54" s="388"/>
    </row>
    <row r="55" spans="1:45" hidden="1" outlineLevel="1" x14ac:dyDescent="0.35">
      <c r="A55" s="82" t="s">
        <v>252</v>
      </c>
      <c r="B55" s="83" t="s">
        <v>295</v>
      </c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>
        <v>12500</v>
      </c>
      <c r="N55" s="186">
        <v>12500</v>
      </c>
      <c r="O55" s="186">
        <v>13000</v>
      </c>
      <c r="P55" s="186">
        <v>13000</v>
      </c>
      <c r="Q55" s="186">
        <v>13000</v>
      </c>
      <c r="R55" s="204">
        <v>13000</v>
      </c>
      <c r="S55" s="204">
        <v>13500</v>
      </c>
      <c r="T55" s="204">
        <v>15000</v>
      </c>
      <c r="U55" s="204">
        <v>12000</v>
      </c>
      <c r="V55" s="388">
        <v>11996.599943004825</v>
      </c>
      <c r="W55" s="388">
        <v>14000</v>
      </c>
      <c r="X55" s="389">
        <v>13700</v>
      </c>
      <c r="Y55" s="388">
        <v>13909.495533200905</v>
      </c>
      <c r="Z55" s="388">
        <v>13991.675615308621</v>
      </c>
      <c r="AA55" s="388">
        <v>15469.628043102301</v>
      </c>
      <c r="AB55" s="388">
        <v>16866.231983166756</v>
      </c>
      <c r="AC55" s="389">
        <v>17274.018343481202</v>
      </c>
      <c r="AD55" s="388">
        <v>18147.910956148586</v>
      </c>
      <c r="AE55" s="388">
        <v>18398.163310621458</v>
      </c>
      <c r="AF55" s="388">
        <v>18498.438366566839</v>
      </c>
      <c r="AG55" s="388"/>
      <c r="AH55" s="388"/>
      <c r="AI55" s="388"/>
      <c r="AJ55" s="388"/>
      <c r="AK55" s="388"/>
      <c r="AL55" s="388"/>
      <c r="AM55" s="388"/>
      <c r="AN55" s="388"/>
      <c r="AO55" s="388"/>
      <c r="AP55" s="388"/>
      <c r="AQ55" s="388"/>
      <c r="AR55" s="388"/>
      <c r="AS55" s="388"/>
    </row>
    <row r="56" spans="1:45" hidden="1" outlineLevel="1" x14ac:dyDescent="0.35">
      <c r="A56" s="82" t="s">
        <v>8</v>
      </c>
      <c r="B56" s="83" t="s">
        <v>201</v>
      </c>
      <c r="C56" s="186">
        <v>14465.460942178455</v>
      </c>
      <c r="D56" s="186">
        <v>14509.576053349499</v>
      </c>
      <c r="E56" s="186">
        <v>15025.379353965638</v>
      </c>
      <c r="F56" s="186">
        <v>14910.678301970647</v>
      </c>
      <c r="G56" s="186">
        <v>14831.035909967355</v>
      </c>
      <c r="H56" s="186">
        <v>14808.45006473676</v>
      </c>
      <c r="I56" s="186">
        <f>15519.2770426906-1500</f>
        <v>14019.277042690601</v>
      </c>
      <c r="J56" s="186">
        <f>15979.3954889592-1500</f>
        <v>14479.395488959201</v>
      </c>
      <c r="K56" s="186">
        <v>14998.538825334661</v>
      </c>
      <c r="L56" s="186">
        <v>14535.256313245962</v>
      </c>
      <c r="M56" s="186">
        <v>14855.14784201781</v>
      </c>
      <c r="N56" s="186">
        <v>15392.891160782321</v>
      </c>
      <c r="O56" s="186">
        <v>15365.225970719288</v>
      </c>
      <c r="P56" s="186">
        <v>15345.865349432857</v>
      </c>
      <c r="Q56" s="186">
        <v>15465.2092644124</v>
      </c>
      <c r="R56" s="204">
        <v>16247.50430292599</v>
      </c>
      <c r="S56" s="204">
        <v>16000</v>
      </c>
      <c r="T56" s="204"/>
      <c r="U56" s="204"/>
      <c r="V56" s="388"/>
      <c r="W56" s="388">
        <v>16000</v>
      </c>
      <c r="X56" s="389">
        <v>16447.587409896623</v>
      </c>
      <c r="Y56" s="388">
        <v>16464.667351656819</v>
      </c>
      <c r="Z56" s="388">
        <v>16000</v>
      </c>
      <c r="AA56" s="388"/>
      <c r="AB56" s="388">
        <v>17008.321948860546</v>
      </c>
      <c r="AC56" s="389"/>
      <c r="AD56" s="388"/>
      <c r="AE56" s="388">
        <v>17500</v>
      </c>
      <c r="AF56" s="388">
        <v>17500</v>
      </c>
      <c r="AG56" s="388"/>
      <c r="AH56" s="388"/>
      <c r="AI56" s="388"/>
      <c r="AJ56" s="388"/>
      <c r="AK56" s="388"/>
      <c r="AL56" s="388"/>
      <c r="AM56" s="388"/>
      <c r="AN56" s="388"/>
      <c r="AO56" s="388"/>
      <c r="AP56" s="388"/>
      <c r="AQ56" s="388"/>
      <c r="AR56" s="388"/>
      <c r="AS56" s="388"/>
    </row>
    <row r="57" spans="1:45" hidden="1" outlineLevel="1" x14ac:dyDescent="0.35">
      <c r="A57" s="82" t="s">
        <v>214</v>
      </c>
      <c r="B57" s="83" t="s">
        <v>296</v>
      </c>
      <c r="C57" s="186"/>
      <c r="D57" s="186"/>
      <c r="E57" s="186"/>
      <c r="F57" s="186"/>
      <c r="G57" s="186"/>
      <c r="H57" s="186"/>
      <c r="I57" s="186">
        <v>9000</v>
      </c>
      <c r="J57" s="186">
        <v>9000</v>
      </c>
      <c r="K57" s="186">
        <v>9594.9788263762857</v>
      </c>
      <c r="L57" s="186">
        <v>10500</v>
      </c>
      <c r="M57" s="186">
        <v>12341.137363910122</v>
      </c>
      <c r="N57" s="186">
        <v>12441.933603836223</v>
      </c>
      <c r="O57" s="186"/>
      <c r="P57" s="186">
        <v>13000</v>
      </c>
      <c r="Q57" s="186">
        <v>12851.445001474491</v>
      </c>
      <c r="R57" s="204">
        <v>12994.024053185927</v>
      </c>
      <c r="S57" s="204">
        <v>13500</v>
      </c>
      <c r="T57" s="204">
        <v>13500</v>
      </c>
      <c r="U57" s="204">
        <v>12000</v>
      </c>
      <c r="V57" s="388">
        <v>12000</v>
      </c>
      <c r="W57" s="388">
        <v>14000</v>
      </c>
      <c r="X57" s="389">
        <v>13700</v>
      </c>
      <c r="Y57" s="388">
        <v>14000</v>
      </c>
      <c r="Z57" s="388">
        <v>13970.906163753451</v>
      </c>
      <c r="AA57" s="388">
        <v>14300</v>
      </c>
      <c r="AB57" s="388">
        <v>17098.761629644388</v>
      </c>
      <c r="AC57" s="389">
        <v>17143.564650803612</v>
      </c>
      <c r="AD57" s="388">
        <v>18161.280357489799</v>
      </c>
      <c r="AE57" s="388">
        <v>18565.78264962196</v>
      </c>
      <c r="AF57" s="388">
        <v>18738.859451209395</v>
      </c>
      <c r="AG57" s="388"/>
      <c r="AH57" s="388"/>
      <c r="AI57" s="388"/>
      <c r="AJ57" s="388"/>
      <c r="AK57" s="388"/>
      <c r="AL57" s="388"/>
      <c r="AM57" s="388"/>
      <c r="AN57" s="388"/>
      <c r="AO57" s="388"/>
      <c r="AP57" s="388"/>
      <c r="AQ57" s="388"/>
      <c r="AR57" s="388"/>
      <c r="AS57" s="388"/>
    </row>
    <row r="58" spans="1:45" hidden="1" outlineLevel="1" x14ac:dyDescent="0.35">
      <c r="A58" s="82" t="s">
        <v>10</v>
      </c>
      <c r="B58" s="83" t="s">
        <v>202</v>
      </c>
      <c r="C58" s="186">
        <v>10563.824965132497</v>
      </c>
      <c r="D58" s="186">
        <v>10507.26778217939</v>
      </c>
      <c r="E58" s="186">
        <v>10891.883029655908</v>
      </c>
      <c r="F58" s="186">
        <v>11017.156022207953</v>
      </c>
      <c r="G58" s="186">
        <v>11015.531143914253</v>
      </c>
      <c r="H58" s="186">
        <v>9991.5837104072398</v>
      </c>
      <c r="I58" s="186">
        <v>9000</v>
      </c>
      <c r="J58" s="186">
        <v>9000</v>
      </c>
      <c r="K58" s="186">
        <v>9837.9698135543058</v>
      </c>
      <c r="L58" s="186">
        <v>10500</v>
      </c>
      <c r="M58" s="186">
        <v>12500</v>
      </c>
      <c r="N58" s="186">
        <v>12500</v>
      </c>
      <c r="O58" s="186">
        <v>13000</v>
      </c>
      <c r="P58" s="186">
        <v>13000</v>
      </c>
      <c r="Q58" s="186">
        <v>13000</v>
      </c>
      <c r="R58" s="204">
        <v>12990.833148517779</v>
      </c>
      <c r="S58" s="204">
        <v>13391.563712227402</v>
      </c>
      <c r="T58" s="204">
        <v>13500</v>
      </c>
      <c r="U58" s="204">
        <v>12000</v>
      </c>
      <c r="V58" s="388">
        <v>12000</v>
      </c>
      <c r="W58" s="388">
        <v>14000</v>
      </c>
      <c r="X58" s="389">
        <v>13700</v>
      </c>
      <c r="Y58" s="388">
        <v>13943.331751305173</v>
      </c>
      <c r="Z58" s="388">
        <v>13949.370319945541</v>
      </c>
      <c r="AA58" s="388">
        <v>15373.678800856531</v>
      </c>
      <c r="AB58" s="388">
        <v>17075.291661900948</v>
      </c>
      <c r="AC58" s="389">
        <v>17383.623888852308</v>
      </c>
      <c r="AD58" s="388">
        <v>17817.113134390362</v>
      </c>
      <c r="AE58" s="388">
        <v>18606.748262380537</v>
      </c>
      <c r="AF58" s="388">
        <v>18588.058430156536</v>
      </c>
      <c r="AG58" s="388"/>
      <c r="AH58" s="388"/>
      <c r="AI58" s="388"/>
      <c r="AJ58" s="388"/>
      <c r="AK58" s="388"/>
      <c r="AL58" s="388"/>
      <c r="AM58" s="388"/>
      <c r="AN58" s="388"/>
      <c r="AO58" s="388"/>
      <c r="AP58" s="388"/>
      <c r="AQ58" s="388"/>
      <c r="AR58" s="388"/>
      <c r="AS58" s="388"/>
    </row>
    <row r="59" spans="1:45" hidden="1" outlineLevel="1" x14ac:dyDescent="0.35">
      <c r="A59" s="82" t="s">
        <v>404</v>
      </c>
      <c r="B59" s="83" t="s">
        <v>405</v>
      </c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204"/>
      <c r="S59" s="204"/>
      <c r="T59" s="204"/>
      <c r="U59" s="204"/>
      <c r="V59" s="388"/>
      <c r="W59" s="388"/>
      <c r="X59" s="389"/>
      <c r="Y59" s="388">
        <v>12000</v>
      </c>
      <c r="Z59" s="388">
        <v>12000</v>
      </c>
      <c r="AA59" s="388"/>
      <c r="AB59" s="388">
        <v>12300</v>
      </c>
      <c r="AC59" s="389">
        <v>12300</v>
      </c>
      <c r="AD59" s="388"/>
      <c r="AE59" s="388">
        <v>12300</v>
      </c>
      <c r="AF59" s="388">
        <v>12300</v>
      </c>
      <c r="AG59" s="388"/>
      <c r="AH59" s="388"/>
      <c r="AI59" s="388"/>
      <c r="AJ59" s="388"/>
      <c r="AK59" s="388"/>
      <c r="AL59" s="388"/>
      <c r="AM59" s="388"/>
      <c r="AN59" s="388"/>
      <c r="AO59" s="388"/>
      <c r="AP59" s="388"/>
      <c r="AQ59" s="388"/>
      <c r="AR59" s="388"/>
      <c r="AS59" s="388"/>
    </row>
    <row r="60" spans="1:45" hidden="1" outlineLevel="1" x14ac:dyDescent="0.35">
      <c r="A60" s="82" t="s">
        <v>250</v>
      </c>
      <c r="B60" s="83" t="s">
        <v>297</v>
      </c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>
        <v>12500</v>
      </c>
      <c r="Q60" s="186">
        <v>10000</v>
      </c>
      <c r="R60" s="204">
        <v>10000</v>
      </c>
      <c r="S60" s="388">
        <v>10000</v>
      </c>
      <c r="T60" s="388">
        <v>10000</v>
      </c>
      <c r="U60" s="388">
        <v>10000</v>
      </c>
      <c r="V60" s="388">
        <v>10000</v>
      </c>
      <c r="W60" s="388">
        <v>10000</v>
      </c>
      <c r="X60" s="389">
        <v>10000</v>
      </c>
      <c r="Y60" s="388"/>
      <c r="Z60" s="388">
        <v>16000</v>
      </c>
      <c r="AA60" s="388">
        <v>16000</v>
      </c>
      <c r="AB60" s="388">
        <v>17587.441360197077</v>
      </c>
      <c r="AC60" s="389">
        <v>18055.742870049842</v>
      </c>
      <c r="AD60" s="388">
        <v>18117.554309844363</v>
      </c>
      <c r="AE60" s="388">
        <v>18776.241412249565</v>
      </c>
      <c r="AF60" s="388">
        <v>18836.575152500682</v>
      </c>
      <c r="AG60" s="388"/>
      <c r="AH60" s="388"/>
      <c r="AI60" s="388"/>
      <c r="AJ60" s="388"/>
      <c r="AK60" s="388"/>
      <c r="AL60" s="388"/>
      <c r="AM60" s="388"/>
      <c r="AN60" s="388"/>
      <c r="AO60" s="388"/>
      <c r="AP60" s="388"/>
      <c r="AQ60" s="388"/>
      <c r="AR60" s="388"/>
      <c r="AS60" s="388"/>
    </row>
    <row r="61" spans="1:45" hidden="1" outlineLevel="1" x14ac:dyDescent="0.35">
      <c r="A61" s="82" t="s">
        <v>97</v>
      </c>
      <c r="B61" s="83" t="s">
        <v>298</v>
      </c>
      <c r="C61" s="186">
        <v>17439.4869367479</v>
      </c>
      <c r="D61" s="186">
        <v>17645.06592923859</v>
      </c>
      <c r="E61" s="186">
        <v>17973.426193214265</v>
      </c>
      <c r="F61" s="186">
        <v>17990.90990565269</v>
      </c>
      <c r="G61" s="186">
        <v>18000</v>
      </c>
      <c r="H61" s="186">
        <v>17169.676668595173</v>
      </c>
      <c r="I61" s="186">
        <v>16000</v>
      </c>
      <c r="J61" s="186">
        <v>16000</v>
      </c>
      <c r="K61" s="186">
        <v>16512.641147663944</v>
      </c>
      <c r="L61" s="186">
        <v>16986.563472149839</v>
      </c>
      <c r="M61" s="186">
        <v>17463.277160096557</v>
      </c>
      <c r="N61" s="186">
        <v>17515.85076498787</v>
      </c>
      <c r="O61" s="186">
        <v>17984.850948699437</v>
      </c>
      <c r="P61" s="186">
        <v>18548.936533799628</v>
      </c>
      <c r="Q61" s="186">
        <v>19187.722861119484</v>
      </c>
      <c r="R61" s="204">
        <v>19300</v>
      </c>
      <c r="S61" s="204">
        <v>19862.190901665035</v>
      </c>
      <c r="T61" s="204">
        <v>19800</v>
      </c>
      <c r="U61" s="204">
        <v>18300</v>
      </c>
      <c r="V61" s="388">
        <v>18000</v>
      </c>
      <c r="W61" s="388">
        <v>18300</v>
      </c>
      <c r="X61" s="389">
        <v>18002.191596786055</v>
      </c>
      <c r="Y61" s="388">
        <v>18194.591833469989</v>
      </c>
      <c r="Z61" s="388">
        <v>18200</v>
      </c>
      <c r="AA61" s="388">
        <v>18380.106730189174</v>
      </c>
      <c r="AB61" s="388">
        <v>19051.959408024035</v>
      </c>
      <c r="AC61" s="389">
        <v>19580.029117326318</v>
      </c>
      <c r="AD61" s="388">
        <v>20282.386217249299</v>
      </c>
      <c r="AE61" s="388">
        <v>19546.070161766973</v>
      </c>
      <c r="AF61" s="388">
        <v>20355.359582911649</v>
      </c>
      <c r="AG61" s="388">
        <v>20339.853346218166</v>
      </c>
      <c r="AH61" s="388">
        <v>19342.628291244389</v>
      </c>
      <c r="AI61" s="388">
        <v>16728.955236194914</v>
      </c>
      <c r="AJ61" s="388">
        <v>16041.349095785541</v>
      </c>
      <c r="AK61" s="388">
        <v>16027.580781948138</v>
      </c>
      <c r="AL61" s="388"/>
      <c r="AM61" s="388"/>
      <c r="AN61" s="388"/>
      <c r="AO61" s="388"/>
      <c r="AP61" s="388"/>
      <c r="AQ61" s="388"/>
      <c r="AR61" s="388"/>
      <c r="AS61" s="388"/>
    </row>
    <row r="62" spans="1:45" hidden="1" outlineLevel="1" x14ac:dyDescent="0.35">
      <c r="A62" s="82" t="s">
        <v>98</v>
      </c>
      <c r="B62" s="83" t="s">
        <v>299</v>
      </c>
      <c r="C62" s="186">
        <v>16955.378703445713</v>
      </c>
      <c r="D62" s="186">
        <v>17082.559186604507</v>
      </c>
      <c r="E62" s="186">
        <v>17500</v>
      </c>
      <c r="F62" s="186">
        <v>17500</v>
      </c>
      <c r="G62" s="186">
        <v>17500</v>
      </c>
      <c r="H62" s="186">
        <v>16603.494647053703</v>
      </c>
      <c r="I62" s="186">
        <v>15500</v>
      </c>
      <c r="J62" s="186">
        <v>15500</v>
      </c>
      <c r="K62" s="186">
        <v>16000</v>
      </c>
      <c r="L62" s="186">
        <v>16000</v>
      </c>
      <c r="M62" s="186">
        <v>16726.574166052487</v>
      </c>
      <c r="N62" s="186">
        <v>17000</v>
      </c>
      <c r="O62" s="186">
        <v>17476.901785778588</v>
      </c>
      <c r="P62" s="186">
        <v>18000</v>
      </c>
      <c r="Q62" s="186">
        <v>18430.84712917127</v>
      </c>
      <c r="R62" s="204">
        <v>18800</v>
      </c>
      <c r="S62" s="204">
        <v>19376.799792316055</v>
      </c>
      <c r="T62" s="204">
        <v>19300</v>
      </c>
      <c r="U62" s="204">
        <v>17800</v>
      </c>
      <c r="V62" s="388">
        <v>17500</v>
      </c>
      <c r="W62" s="388">
        <v>17800</v>
      </c>
      <c r="X62" s="389">
        <v>17500</v>
      </c>
      <c r="Y62" s="388">
        <v>17700</v>
      </c>
      <c r="Z62" s="388">
        <v>17700</v>
      </c>
      <c r="AA62" s="388">
        <v>18120.206021015918</v>
      </c>
      <c r="AB62" s="388">
        <v>18344.625365497075</v>
      </c>
      <c r="AC62" s="389">
        <v>18952.432249457397</v>
      </c>
      <c r="AD62" s="388">
        <v>19780.994225099759</v>
      </c>
      <c r="AE62" s="388">
        <v>18857.268215417109</v>
      </c>
      <c r="AF62" s="388">
        <v>19732.976604221411</v>
      </c>
      <c r="AG62" s="388">
        <v>19747.750789982547</v>
      </c>
      <c r="AH62" s="388">
        <v>18919.842930367791</v>
      </c>
      <c r="AI62" s="388">
        <v>16260.177089097953</v>
      </c>
      <c r="AJ62" s="388">
        <v>15609.633365444553</v>
      </c>
      <c r="AK62" s="388">
        <v>15642.643189905964</v>
      </c>
      <c r="AL62" s="388"/>
      <c r="AM62" s="388"/>
      <c r="AN62" s="388"/>
      <c r="AO62" s="388"/>
      <c r="AP62" s="388"/>
      <c r="AQ62" s="388"/>
      <c r="AR62" s="388"/>
      <c r="AS62" s="388"/>
    </row>
    <row r="63" spans="1:45" hidden="1" outlineLevel="1" x14ac:dyDescent="0.35">
      <c r="A63" s="82" t="s">
        <v>24</v>
      </c>
      <c r="B63" s="83" t="s">
        <v>300</v>
      </c>
      <c r="C63" s="186">
        <v>16500</v>
      </c>
      <c r="D63" s="186">
        <v>16830</v>
      </c>
      <c r="E63" s="186">
        <v>16949.308471918921</v>
      </c>
      <c r="F63" s="186">
        <v>17000</v>
      </c>
      <c r="G63" s="186">
        <v>17000</v>
      </c>
      <c r="H63" s="186">
        <v>16000</v>
      </c>
      <c r="I63" s="186"/>
      <c r="J63" s="186"/>
      <c r="K63" s="186"/>
      <c r="L63" s="186"/>
      <c r="M63" s="186"/>
      <c r="N63" s="186"/>
      <c r="O63" s="186"/>
      <c r="P63" s="186"/>
      <c r="Q63" s="186"/>
      <c r="R63" s="204"/>
      <c r="S63" s="204"/>
      <c r="T63" s="204"/>
      <c r="U63" s="204"/>
      <c r="V63" s="388">
        <v>16667.318802218797</v>
      </c>
      <c r="W63" s="388">
        <v>16200</v>
      </c>
      <c r="X63" s="389"/>
      <c r="Y63" s="388"/>
      <c r="Z63" s="388"/>
      <c r="AA63" s="388">
        <v>11293.478260869566</v>
      </c>
      <c r="AB63" s="388"/>
      <c r="AC63" s="389"/>
      <c r="AD63" s="388">
        <v>19872.020068771319</v>
      </c>
      <c r="AE63" s="388">
        <v>19800</v>
      </c>
      <c r="AF63" s="388">
        <v>19760.263633136277</v>
      </c>
      <c r="AG63" s="388">
        <v>19855.616636775521</v>
      </c>
      <c r="AH63" s="388">
        <v>19314.982218713321</v>
      </c>
      <c r="AI63" s="388">
        <v>17762.57059967285</v>
      </c>
      <c r="AJ63" s="388"/>
      <c r="AK63" s="388">
        <v>14519.268146814682</v>
      </c>
      <c r="AL63" s="388"/>
      <c r="AM63" s="388"/>
      <c r="AN63" s="388"/>
      <c r="AO63" s="388"/>
      <c r="AP63" s="388"/>
      <c r="AQ63" s="388"/>
      <c r="AR63" s="388"/>
      <c r="AS63" s="388"/>
    </row>
    <row r="64" spans="1:45" hidden="1" outlineLevel="1" x14ac:dyDescent="0.35">
      <c r="A64" s="82" t="s">
        <v>217</v>
      </c>
      <c r="B64" s="83" t="s">
        <v>301</v>
      </c>
      <c r="C64" s="186"/>
      <c r="D64" s="186"/>
      <c r="E64" s="186"/>
      <c r="F64" s="186"/>
      <c r="G64" s="186"/>
      <c r="H64" s="186"/>
      <c r="I64" s="186">
        <v>17000</v>
      </c>
      <c r="J64" s="186"/>
      <c r="K64" s="186">
        <v>17500</v>
      </c>
      <c r="L64" s="186">
        <v>18000</v>
      </c>
      <c r="M64" s="186"/>
      <c r="N64" s="186"/>
      <c r="O64" s="186"/>
      <c r="P64" s="186"/>
      <c r="Q64" s="186"/>
      <c r="R64" s="204"/>
      <c r="S64" s="204"/>
      <c r="T64" s="204"/>
      <c r="U64" s="204"/>
      <c r="V64" s="388"/>
      <c r="W64" s="388"/>
      <c r="X64" s="389"/>
      <c r="Y64" s="388"/>
      <c r="Z64" s="388"/>
      <c r="AA64" s="388"/>
      <c r="AB64" s="388"/>
      <c r="AC64" s="389"/>
      <c r="AD64" s="388"/>
      <c r="AE64" s="388"/>
      <c r="AF64" s="388"/>
      <c r="AG64" s="388"/>
      <c r="AH64" s="388"/>
      <c r="AI64" s="388"/>
      <c r="AJ64" s="388"/>
      <c r="AK64" s="388"/>
      <c r="AL64" s="388"/>
      <c r="AM64" s="388"/>
      <c r="AN64" s="388"/>
      <c r="AO64" s="388"/>
      <c r="AP64" s="388"/>
      <c r="AQ64" s="388"/>
      <c r="AR64" s="388"/>
      <c r="AS64" s="388"/>
    </row>
    <row r="65" spans="1:45" hidden="1" outlineLevel="1" x14ac:dyDescent="0.35">
      <c r="A65" s="82" t="s">
        <v>216</v>
      </c>
      <c r="B65" s="83" t="s">
        <v>302</v>
      </c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204"/>
      <c r="S65" s="204"/>
      <c r="T65" s="204"/>
      <c r="U65" s="204"/>
      <c r="V65" s="388"/>
      <c r="W65" s="388"/>
      <c r="X65" s="389"/>
      <c r="Y65" s="388"/>
      <c r="Z65" s="388"/>
      <c r="AA65" s="388"/>
      <c r="AB65" s="388"/>
      <c r="AC65" s="389"/>
      <c r="AD65" s="388"/>
      <c r="AE65" s="388"/>
      <c r="AF65" s="388"/>
      <c r="AG65" s="388"/>
      <c r="AH65" s="388"/>
      <c r="AI65" s="388"/>
      <c r="AJ65" s="388"/>
      <c r="AK65" s="388"/>
      <c r="AL65" s="388"/>
      <c r="AM65" s="388"/>
      <c r="AN65" s="388"/>
      <c r="AO65" s="388"/>
      <c r="AP65" s="388"/>
      <c r="AQ65" s="388"/>
      <c r="AR65" s="388"/>
      <c r="AS65" s="388"/>
    </row>
    <row r="66" spans="1:45" hidden="1" outlineLevel="1" x14ac:dyDescent="0.35">
      <c r="A66" s="89" t="s">
        <v>24</v>
      </c>
      <c r="B66" s="83" t="s">
        <v>303</v>
      </c>
      <c r="C66" s="186">
        <v>16000</v>
      </c>
      <c r="D66" s="186">
        <v>16320</v>
      </c>
      <c r="E66" s="186">
        <v>16323.885525591635</v>
      </c>
      <c r="F66" s="186"/>
      <c r="G66" s="186"/>
      <c r="H66" s="186">
        <v>16000</v>
      </c>
      <c r="I66" s="186">
        <v>16000</v>
      </c>
      <c r="J66" s="186">
        <v>16000</v>
      </c>
      <c r="K66" s="186">
        <v>16344.566285152949</v>
      </c>
      <c r="L66" s="186">
        <v>16500</v>
      </c>
      <c r="M66" s="186">
        <v>16800</v>
      </c>
      <c r="N66" s="186">
        <v>16800</v>
      </c>
      <c r="O66" s="186">
        <v>17300</v>
      </c>
      <c r="P66" s="186"/>
      <c r="Q66" s="186"/>
      <c r="R66" s="204"/>
      <c r="S66" s="204"/>
      <c r="T66" s="204"/>
      <c r="U66" s="204"/>
      <c r="V66" s="388"/>
      <c r="W66" s="388"/>
      <c r="X66" s="389"/>
      <c r="Y66" s="388"/>
      <c r="Z66" s="388"/>
      <c r="AA66" s="388"/>
      <c r="AB66" s="388"/>
      <c r="AC66" s="389"/>
      <c r="AD66" s="388"/>
      <c r="AE66" s="388"/>
      <c r="AF66" s="388"/>
      <c r="AG66" s="388"/>
      <c r="AH66" s="388"/>
      <c r="AI66" s="388"/>
      <c r="AJ66" s="388"/>
      <c r="AK66" s="388"/>
      <c r="AL66" s="388"/>
      <c r="AM66" s="388"/>
      <c r="AN66" s="388"/>
      <c r="AO66" s="388"/>
      <c r="AP66" s="388"/>
      <c r="AQ66" s="388"/>
      <c r="AR66" s="388"/>
      <c r="AS66" s="388"/>
    </row>
    <row r="67" spans="1:45" hidden="1" outlineLevel="1" x14ac:dyDescent="0.35">
      <c r="A67" s="89" t="s">
        <v>7</v>
      </c>
      <c r="B67" s="83" t="s">
        <v>262</v>
      </c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>
        <v>17000</v>
      </c>
      <c r="O67" s="186">
        <v>18750</v>
      </c>
      <c r="P67" s="186">
        <v>18750</v>
      </c>
      <c r="Q67" s="186"/>
      <c r="R67" s="204"/>
      <c r="S67" s="204"/>
      <c r="T67" s="204"/>
      <c r="U67" s="204"/>
      <c r="V67" s="388"/>
      <c r="W67" s="388"/>
      <c r="X67" s="389"/>
      <c r="Y67" s="388"/>
      <c r="Z67" s="388"/>
      <c r="AA67" s="388"/>
      <c r="AB67" s="388"/>
      <c r="AC67" s="389"/>
      <c r="AD67" s="388"/>
      <c r="AE67" s="388"/>
      <c r="AF67" s="388"/>
      <c r="AG67" s="388"/>
      <c r="AH67" s="388"/>
      <c r="AI67" s="388"/>
      <c r="AJ67" s="388"/>
      <c r="AK67" s="388"/>
      <c r="AL67" s="388"/>
      <c r="AM67" s="388"/>
      <c r="AN67" s="388"/>
      <c r="AO67" s="388"/>
      <c r="AP67" s="388"/>
      <c r="AQ67" s="388"/>
      <c r="AR67" s="388"/>
      <c r="AS67" s="388"/>
    </row>
    <row r="68" spans="1:45" hidden="1" outlineLevel="1" x14ac:dyDescent="0.35">
      <c r="A68" s="89" t="s">
        <v>11</v>
      </c>
      <c r="B68" s="83" t="s">
        <v>254</v>
      </c>
      <c r="C68" s="186"/>
      <c r="D68" s="186"/>
      <c r="E68" s="186"/>
      <c r="F68" s="186"/>
      <c r="G68" s="186"/>
      <c r="H68" s="186"/>
      <c r="I68" s="186"/>
      <c r="J68" s="186"/>
      <c r="K68" s="186"/>
      <c r="L68" s="186">
        <v>16000</v>
      </c>
      <c r="M68" s="186">
        <v>16000</v>
      </c>
      <c r="N68" s="186">
        <v>17000</v>
      </c>
      <c r="O68" s="186"/>
      <c r="P68" s="186"/>
      <c r="Q68" s="186">
        <v>18750</v>
      </c>
      <c r="R68" s="204">
        <v>18750</v>
      </c>
      <c r="S68" s="204">
        <v>18750</v>
      </c>
      <c r="T68" s="204">
        <v>18250</v>
      </c>
      <c r="U68" s="204">
        <v>18250</v>
      </c>
      <c r="V68" s="388">
        <v>18250</v>
      </c>
      <c r="W68" s="388">
        <v>18250</v>
      </c>
      <c r="X68" s="389">
        <v>18250</v>
      </c>
      <c r="Y68" s="388">
        <v>18250</v>
      </c>
      <c r="Z68" s="388">
        <v>18250</v>
      </c>
      <c r="AA68" s="388">
        <v>18250</v>
      </c>
      <c r="AB68" s="388"/>
      <c r="AC68" s="389">
        <v>19674.730444049732</v>
      </c>
      <c r="AD68" s="388">
        <v>19890.026545316647</v>
      </c>
      <c r="AE68" s="388">
        <v>19467.027715833068</v>
      </c>
      <c r="AF68" s="388">
        <v>19801.351052965692</v>
      </c>
      <c r="AG68" s="388">
        <v>20231.893821607551</v>
      </c>
      <c r="AH68" s="388">
        <v>20330</v>
      </c>
      <c r="AI68" s="388">
        <v>18120.950471390413</v>
      </c>
      <c r="AJ68" s="388">
        <v>16500</v>
      </c>
      <c r="AK68" s="388">
        <v>16500</v>
      </c>
      <c r="AL68" s="388"/>
      <c r="AM68" s="388"/>
      <c r="AN68" s="388"/>
      <c r="AO68" s="388"/>
      <c r="AP68" s="388"/>
      <c r="AQ68" s="388"/>
      <c r="AR68" s="388"/>
      <c r="AS68" s="388"/>
    </row>
    <row r="69" spans="1:45" hidden="1" outlineLevel="1" x14ac:dyDescent="0.35">
      <c r="A69" s="82" t="s">
        <v>13</v>
      </c>
      <c r="B69" s="83" t="s">
        <v>304</v>
      </c>
      <c r="C69" s="186">
        <v>9355</v>
      </c>
      <c r="D69" s="186">
        <v>9355</v>
      </c>
      <c r="E69" s="186">
        <v>9355</v>
      </c>
      <c r="F69" s="186">
        <v>9354.8387096774186</v>
      </c>
      <c r="G69" s="186">
        <v>9354.8387096774186</v>
      </c>
      <c r="H69" s="186">
        <v>9355</v>
      </c>
      <c r="I69" s="186">
        <v>8548</v>
      </c>
      <c r="J69" s="186">
        <v>8548</v>
      </c>
      <c r="K69" s="186">
        <v>8548.3870967741932</v>
      </c>
      <c r="L69" s="186">
        <v>8548.3870967741932</v>
      </c>
      <c r="M69" s="186">
        <v>8548.3870967741932</v>
      </c>
      <c r="N69" s="186">
        <v>8548.3870967741932</v>
      </c>
      <c r="O69" s="186">
        <v>8548.3870967741932</v>
      </c>
      <c r="P69" s="186">
        <v>8548.3870967741932</v>
      </c>
      <c r="Q69" s="186">
        <v>8548.3870967741932</v>
      </c>
      <c r="R69" s="204">
        <v>8548.3870967741932</v>
      </c>
      <c r="S69" s="204">
        <v>8548.3870967741932</v>
      </c>
      <c r="T69" s="204">
        <v>8548.3870967741932</v>
      </c>
      <c r="U69" s="204">
        <v>8548.3870967741932</v>
      </c>
      <c r="V69" s="388">
        <f>5300/0.62</f>
        <v>8548.3870967741932</v>
      </c>
      <c r="W69" s="388">
        <f>5300/0.62</f>
        <v>8548.3870967741932</v>
      </c>
      <c r="X69" s="389">
        <f>4605.26327891469/0.66</f>
        <v>6977.6716347192269</v>
      </c>
      <c r="Y69" s="388">
        <f>4450/0.66</f>
        <v>6742.424242424242</v>
      </c>
      <c r="Z69" s="388">
        <f>4450/0.66</f>
        <v>6742.424242424242</v>
      </c>
      <c r="AA69" s="388">
        <v>6742.424242424242</v>
      </c>
      <c r="AB69" s="388">
        <v>6742.424242424242</v>
      </c>
      <c r="AC69" s="389">
        <v>6742.424242424242</v>
      </c>
      <c r="AD69" s="388">
        <v>6742.424242424242</v>
      </c>
      <c r="AE69" s="388">
        <v>6449.275362318841</v>
      </c>
      <c r="AF69" s="388">
        <v>6449.275362318841</v>
      </c>
      <c r="AG69" s="388">
        <v>6449.275362318841</v>
      </c>
      <c r="AH69" s="388">
        <v>8417.5479827653744</v>
      </c>
      <c r="AI69" s="388">
        <v>8816.544952187267</v>
      </c>
      <c r="AJ69" s="388">
        <v>8569.4288913773798</v>
      </c>
      <c r="AK69" s="388">
        <v>7971.0144927536239</v>
      </c>
      <c r="AL69" s="388"/>
      <c r="AM69" s="388"/>
      <c r="AN69" s="388"/>
      <c r="AO69" s="388"/>
      <c r="AP69" s="388"/>
      <c r="AQ69" s="388"/>
      <c r="AR69" s="388"/>
      <c r="AS69" s="388"/>
    </row>
    <row r="70" spans="1:45" collapsed="1" x14ac:dyDescent="0.35">
      <c r="A70" s="371"/>
      <c r="B70" s="372" t="s">
        <v>491</v>
      </c>
      <c r="C70" s="373">
        <f>(C72-C71)/2+C71</f>
        <v>11597.4611907086</v>
      </c>
      <c r="D70" s="373">
        <f t="shared" ref="D70:AA70" si="0">(D72-D71)/2+D71</f>
        <v>11771.759500515222</v>
      </c>
      <c r="E70" s="373">
        <f t="shared" si="0"/>
        <v>12688.353883543337</v>
      </c>
      <c r="F70" s="373">
        <f t="shared" si="0"/>
        <v>12799.294360193315</v>
      </c>
      <c r="G70" s="373">
        <f t="shared" si="0"/>
        <v>12395.233891400349</v>
      </c>
      <c r="H70" s="373">
        <f t="shared" si="0"/>
        <v>11533.200527340319</v>
      </c>
      <c r="I70" s="373">
        <f t="shared" si="0"/>
        <v>11648.20159258179</v>
      </c>
      <c r="J70" s="373">
        <f t="shared" si="0"/>
        <v>11861.880687347078</v>
      </c>
      <c r="K70" s="373">
        <f t="shared" si="0"/>
        <v>12303.356660378287</v>
      </c>
      <c r="L70" s="373">
        <f t="shared" si="0"/>
        <v>13373.948599480223</v>
      </c>
      <c r="M70" s="373">
        <f t="shared" si="0"/>
        <v>13306.283998753579</v>
      </c>
      <c r="N70" s="373">
        <f t="shared" si="0"/>
        <v>13236.531232926714</v>
      </c>
      <c r="O70" s="373">
        <f t="shared" si="0"/>
        <v>13341.769880031396</v>
      </c>
      <c r="P70" s="373">
        <f t="shared" si="0"/>
        <v>13406.368955630518</v>
      </c>
      <c r="Q70" s="373">
        <f t="shared" si="0"/>
        <v>13480.18684776525</v>
      </c>
      <c r="R70" s="373">
        <f t="shared" si="0"/>
        <v>14561.563383344206</v>
      </c>
      <c r="S70" s="373">
        <f t="shared" si="0"/>
        <v>15000</v>
      </c>
      <c r="T70" s="373">
        <f t="shared" si="0"/>
        <v>14875.821992649249</v>
      </c>
      <c r="U70" s="373">
        <f t="shared" si="0"/>
        <v>13250</v>
      </c>
      <c r="V70" s="374">
        <f t="shared" si="0"/>
        <v>12724.705</v>
      </c>
      <c r="W70" s="374">
        <f t="shared" si="0"/>
        <v>14629.861595705597</v>
      </c>
      <c r="X70" s="375">
        <f t="shared" si="0"/>
        <v>14230.20822780376</v>
      </c>
      <c r="Y70" s="374">
        <f t="shared" si="0"/>
        <v>14680.111227314603</v>
      </c>
      <c r="Z70" s="374">
        <f t="shared" si="0"/>
        <v>14532.495957663952</v>
      </c>
      <c r="AA70" s="374">
        <f t="shared" si="0"/>
        <v>14732.005924954768</v>
      </c>
      <c r="AB70" s="374">
        <f t="shared" ref="AB70:AL70" si="1">(AB72-AB71)/2+AB71</f>
        <v>14857.932997378393</v>
      </c>
      <c r="AC70" s="374">
        <f t="shared" si="1"/>
        <v>15373.986736376715</v>
      </c>
      <c r="AD70" s="374">
        <f t="shared" si="1"/>
        <v>15729.750767490594</v>
      </c>
      <c r="AE70" s="374">
        <f t="shared" si="1"/>
        <v>15718.9053529637</v>
      </c>
      <c r="AF70" s="374">
        <f t="shared" si="1"/>
        <v>15935.305437646741</v>
      </c>
      <c r="AG70" s="374">
        <f t="shared" si="1"/>
        <v>16078.002282774756</v>
      </c>
      <c r="AH70" s="374">
        <f t="shared" si="1"/>
        <v>15180.974442684728</v>
      </c>
      <c r="AI70" s="374">
        <f t="shared" si="1"/>
        <v>12669.586318177717</v>
      </c>
      <c r="AJ70" s="374">
        <f t="shared" si="1"/>
        <v>12155.137819568168</v>
      </c>
      <c r="AK70" s="374">
        <f t="shared" si="1"/>
        <v>12199.923014410888</v>
      </c>
      <c r="AL70" s="374">
        <f t="shared" si="1"/>
        <v>12211.660237755665</v>
      </c>
      <c r="AM70" s="374">
        <f t="shared" ref="AM70:AN70" si="2">(AM72-AM71)/2+AM71</f>
        <v>12544.905700104986</v>
      </c>
      <c r="AN70" s="374">
        <f t="shared" si="2"/>
        <v>12412.606178368271</v>
      </c>
      <c r="AO70" s="374">
        <f t="shared" ref="AO70:AP70" si="3">(AO72-AO71)/2+AO71</f>
        <v>12341.94841889252</v>
      </c>
      <c r="AP70" s="374">
        <f t="shared" si="3"/>
        <v>12635.49297021197</v>
      </c>
      <c r="AQ70" s="374">
        <f t="shared" ref="AQ70:AR70" si="4">(AQ72-AQ71)/2+AQ71</f>
        <v>13702.175335272706</v>
      </c>
      <c r="AR70" s="374">
        <f t="shared" si="4"/>
        <v>14082.444369450463</v>
      </c>
      <c r="AS70" s="374">
        <f t="shared" ref="AS70" si="5">(AS72-AS71)/2+AS71</f>
        <v>13693.278292300351</v>
      </c>
    </row>
    <row r="71" spans="1:45" x14ac:dyDescent="0.35">
      <c r="A71" s="371" t="s">
        <v>493</v>
      </c>
      <c r="B71" s="372" t="s">
        <v>198</v>
      </c>
      <c r="C71" s="376">
        <f>C50</f>
        <v>8708.4661839765395</v>
      </c>
      <c r="D71" s="376">
        <f t="shared" ref="D71:AA71" si="6">D50</f>
        <v>9206.5026628156465</v>
      </c>
      <c r="E71" s="376">
        <f t="shared" si="6"/>
        <v>10350.583350731875</v>
      </c>
      <c r="F71" s="376">
        <f t="shared" si="6"/>
        <v>10630.800578172872</v>
      </c>
      <c r="G71" s="376">
        <f t="shared" si="6"/>
        <v>9861.484043253442</v>
      </c>
      <c r="H71" s="376">
        <f t="shared" si="6"/>
        <v>9199.095034332342</v>
      </c>
      <c r="I71" s="376">
        <f t="shared" si="6"/>
        <v>8896.036510365795</v>
      </c>
      <c r="J71" s="376">
        <f t="shared" si="6"/>
        <v>9246.397757923467</v>
      </c>
      <c r="K71" s="376">
        <f t="shared" si="6"/>
        <v>9607.8930976795309</v>
      </c>
      <c r="L71" s="376">
        <f t="shared" si="6"/>
        <v>10586.188429821323</v>
      </c>
      <c r="M71" s="376">
        <f t="shared" si="6"/>
        <v>11153.125423850262</v>
      </c>
      <c r="N71" s="376">
        <f t="shared" si="6"/>
        <v>11113.720138938117</v>
      </c>
      <c r="O71" s="376">
        <f t="shared" si="6"/>
        <v>11099.75498909093</v>
      </c>
      <c r="P71" s="376">
        <f t="shared" si="6"/>
        <v>11015.602352349617</v>
      </c>
      <c r="Q71" s="376">
        <f t="shared" si="6"/>
        <v>11145.195532618884</v>
      </c>
      <c r="R71" s="376">
        <f t="shared" si="6"/>
        <v>12500</v>
      </c>
      <c r="S71" s="376">
        <f t="shared" si="6"/>
        <v>13000</v>
      </c>
      <c r="T71" s="376">
        <f t="shared" si="6"/>
        <v>13000</v>
      </c>
      <c r="U71" s="376">
        <f t="shared" si="6"/>
        <v>11500</v>
      </c>
      <c r="V71" s="376">
        <f t="shared" si="6"/>
        <v>11449.41</v>
      </c>
      <c r="W71" s="376">
        <f t="shared" si="6"/>
        <v>11668.66</v>
      </c>
      <c r="X71" s="376">
        <f t="shared" si="6"/>
        <v>11469.02</v>
      </c>
      <c r="Y71" s="376">
        <f t="shared" si="6"/>
        <v>12047.76</v>
      </c>
      <c r="Z71" s="376">
        <f t="shared" si="6"/>
        <v>11779</v>
      </c>
      <c r="AA71" s="376">
        <f t="shared" si="6"/>
        <v>12060.749044568583</v>
      </c>
      <c r="AB71" s="376">
        <f t="shared" ref="AB71:AL71" si="7">AB50</f>
        <v>12125.30520627686</v>
      </c>
      <c r="AC71" s="376">
        <f t="shared" si="7"/>
        <v>12519.735678207491</v>
      </c>
      <c r="AD71" s="376">
        <f t="shared" si="7"/>
        <v>13075.123142406088</v>
      </c>
      <c r="AE71" s="376">
        <f t="shared" si="7"/>
        <v>12848.71613254449</v>
      </c>
      <c r="AF71" s="376">
        <f t="shared" si="7"/>
        <v>13370.127303138097</v>
      </c>
      <c r="AG71" s="376">
        <f t="shared" si="7"/>
        <v>13565.086207572547</v>
      </c>
      <c r="AH71" s="376">
        <f t="shared" si="7"/>
        <v>12327.305958623994</v>
      </c>
      <c r="AI71" s="376">
        <f t="shared" si="7"/>
        <v>9962.9822884596651</v>
      </c>
      <c r="AJ71" s="376">
        <f t="shared" si="7"/>
        <v>9535.2548102432702</v>
      </c>
      <c r="AK71" s="376">
        <f t="shared" si="7"/>
        <v>9556.9816456471362</v>
      </c>
      <c r="AL71" s="376">
        <f t="shared" si="7"/>
        <v>9597.6008832133266</v>
      </c>
      <c r="AM71" s="376">
        <f t="shared" ref="AM71:AN71" si="8">AM50</f>
        <v>9838.4714936509044</v>
      </c>
      <c r="AN71" s="376">
        <f t="shared" si="8"/>
        <v>9641.5261538989544</v>
      </c>
      <c r="AO71" s="376">
        <f t="shared" ref="AO71:AP71" si="9">AO50</f>
        <v>9548.2176996691378</v>
      </c>
      <c r="AP71" s="376">
        <f t="shared" si="9"/>
        <v>10080.276160623251</v>
      </c>
      <c r="AQ71" s="376">
        <f t="shared" ref="AQ71:AR71" si="10">AQ50</f>
        <v>10881.943924622838</v>
      </c>
      <c r="AR71" s="376">
        <f t="shared" si="10"/>
        <v>11496.480792650653</v>
      </c>
      <c r="AS71" s="376">
        <f t="shared" ref="AS71" si="11">AS50</f>
        <v>10632.860779113244</v>
      </c>
    </row>
    <row r="72" spans="1:45" x14ac:dyDescent="0.35">
      <c r="A72" s="371" t="s">
        <v>492</v>
      </c>
      <c r="B72" s="372" t="s">
        <v>498</v>
      </c>
      <c r="C72" s="376">
        <f>C51</f>
        <v>14486.456197440659</v>
      </c>
      <c r="D72" s="376">
        <f t="shared" ref="D72:AA72" si="12">D51</f>
        <v>14337.016338214797</v>
      </c>
      <c r="E72" s="376">
        <f t="shared" si="12"/>
        <v>15026.1244163548</v>
      </c>
      <c r="F72" s="376">
        <f t="shared" si="12"/>
        <v>14967.788142213756</v>
      </c>
      <c r="G72" s="376">
        <f t="shared" si="12"/>
        <v>14928.983739547253</v>
      </c>
      <c r="H72" s="376">
        <f t="shared" si="12"/>
        <v>13867.306020348295</v>
      </c>
      <c r="I72" s="376">
        <f t="shared" si="12"/>
        <v>14400.366674797786</v>
      </c>
      <c r="J72" s="376">
        <f t="shared" si="12"/>
        <v>14477.36361677069</v>
      </c>
      <c r="K72" s="376">
        <f t="shared" si="12"/>
        <v>14998.820223077044</v>
      </c>
      <c r="L72" s="376">
        <f t="shared" si="12"/>
        <v>16161.708769139126</v>
      </c>
      <c r="M72" s="376">
        <f t="shared" si="12"/>
        <v>15459.442573656896</v>
      </c>
      <c r="N72" s="376">
        <f t="shared" si="12"/>
        <v>15359.342326915314</v>
      </c>
      <c r="O72" s="376">
        <f t="shared" si="12"/>
        <v>15583.784770971863</v>
      </c>
      <c r="P72" s="376">
        <f t="shared" si="12"/>
        <v>15797.135558911417</v>
      </c>
      <c r="Q72" s="376">
        <f t="shared" si="12"/>
        <v>15815.178162911614</v>
      </c>
      <c r="R72" s="376">
        <f t="shared" si="12"/>
        <v>16623.126766688412</v>
      </c>
      <c r="S72" s="376">
        <f t="shared" si="12"/>
        <v>17000</v>
      </c>
      <c r="T72" s="376">
        <f t="shared" si="12"/>
        <v>16751.643985298499</v>
      </c>
      <c r="U72" s="376">
        <f t="shared" si="12"/>
        <v>15000</v>
      </c>
      <c r="V72" s="376">
        <f t="shared" si="12"/>
        <v>14000</v>
      </c>
      <c r="W72" s="376">
        <f t="shared" si="12"/>
        <v>17591.063191411195</v>
      </c>
      <c r="X72" s="376">
        <f t="shared" si="12"/>
        <v>16991.396455607519</v>
      </c>
      <c r="Y72" s="376">
        <f t="shared" si="12"/>
        <v>17312.462454629207</v>
      </c>
      <c r="Z72" s="376">
        <f t="shared" si="12"/>
        <v>17285.991915327904</v>
      </c>
      <c r="AA72" s="376">
        <f t="shared" si="12"/>
        <v>17403.262805340953</v>
      </c>
      <c r="AB72" s="376">
        <f t="shared" ref="AB72:AI72" si="13">AB51</f>
        <v>17590.560788479928</v>
      </c>
      <c r="AC72" s="376">
        <f t="shared" si="13"/>
        <v>18228.237794545938</v>
      </c>
      <c r="AD72" s="376">
        <f t="shared" si="13"/>
        <v>18384.378392575101</v>
      </c>
      <c r="AE72" s="376">
        <f t="shared" si="13"/>
        <v>18589.09457338291</v>
      </c>
      <c r="AF72" s="376">
        <f t="shared" si="13"/>
        <v>18500.483572155383</v>
      </c>
      <c r="AG72" s="376">
        <f t="shared" si="13"/>
        <v>18590.918357976963</v>
      </c>
      <c r="AH72" s="376">
        <f t="shared" si="13"/>
        <v>18034.642926745462</v>
      </c>
      <c r="AI72" s="376">
        <f t="shared" si="13"/>
        <v>15376.19034789577</v>
      </c>
      <c r="AJ72" s="376">
        <f t="shared" ref="AJ72:AO72" si="14">AJ51</f>
        <v>14775.020828893066</v>
      </c>
      <c r="AK72" s="376">
        <f t="shared" si="14"/>
        <v>14842.864383174638</v>
      </c>
      <c r="AL72" s="376">
        <f t="shared" si="14"/>
        <v>14825.719592298003</v>
      </c>
      <c r="AM72" s="376">
        <f t="shared" si="14"/>
        <v>15251.339906559067</v>
      </c>
      <c r="AN72" s="376">
        <f t="shared" si="14"/>
        <v>15183.686202837589</v>
      </c>
      <c r="AO72" s="376">
        <f t="shared" si="14"/>
        <v>15135.679138115904</v>
      </c>
      <c r="AP72" s="376">
        <f t="shared" ref="AP72:AQ72" si="15">AP51</f>
        <v>15190.709779800691</v>
      </c>
      <c r="AQ72" s="376">
        <f t="shared" si="15"/>
        <v>16522.406745922573</v>
      </c>
      <c r="AR72" s="376">
        <f t="shared" ref="AR72:AS72" si="16">AR51</f>
        <v>16668.407946250274</v>
      </c>
      <c r="AS72" s="376">
        <f t="shared" si="16"/>
        <v>16753.695805487456</v>
      </c>
    </row>
    <row r="73" spans="1:45" s="383" customFormat="1" x14ac:dyDescent="0.35">
      <c r="A73" s="382"/>
      <c r="B73" s="382" t="s">
        <v>490</v>
      </c>
      <c r="C73" s="382">
        <f>C72/C71-1</f>
        <v>0.66349112362582785</v>
      </c>
      <c r="D73" s="382">
        <f t="shared" ref="D73:AL73" si="17">D72/D71-1</f>
        <v>0.55727064481509347</v>
      </c>
      <c r="E73" s="382">
        <f t="shared" si="17"/>
        <v>0.45171763824232425</v>
      </c>
      <c r="F73" s="382">
        <f t="shared" si="17"/>
        <v>0.4079643421160184</v>
      </c>
      <c r="G73" s="382">
        <f t="shared" si="17"/>
        <v>0.51386785944866498</v>
      </c>
      <c r="H73" s="382">
        <f t="shared" si="17"/>
        <v>0.50746415474495254</v>
      </c>
      <c r="I73" s="382">
        <f t="shared" si="17"/>
        <v>0.61873961038921799</v>
      </c>
      <c r="J73" s="382">
        <f t="shared" si="17"/>
        <v>0.56573013575634667</v>
      </c>
      <c r="K73" s="382">
        <f t="shared" si="17"/>
        <v>0.56109357905944157</v>
      </c>
      <c r="L73" s="382">
        <f t="shared" si="17"/>
        <v>0.52667873581501223</v>
      </c>
      <c r="M73" s="382">
        <f t="shared" si="17"/>
        <v>0.38610855577736469</v>
      </c>
      <c r="N73" s="382">
        <f t="shared" si="17"/>
        <v>0.38201629471505227</v>
      </c>
      <c r="O73" s="382">
        <f t="shared" si="17"/>
        <v>0.40397556399109069</v>
      </c>
      <c r="P73" s="382">
        <f t="shared" si="17"/>
        <v>0.43406915515082156</v>
      </c>
      <c r="Q73" s="382">
        <f t="shared" si="17"/>
        <v>0.41901307308830882</v>
      </c>
      <c r="R73" s="382">
        <f t="shared" si="17"/>
        <v>0.32985014133507295</v>
      </c>
      <c r="S73" s="382">
        <f t="shared" si="17"/>
        <v>0.30769230769230771</v>
      </c>
      <c r="T73" s="382">
        <f t="shared" si="17"/>
        <v>0.28858799886911535</v>
      </c>
      <c r="U73" s="382">
        <f t="shared" si="17"/>
        <v>0.30434782608695654</v>
      </c>
      <c r="V73" s="382">
        <f t="shared" si="17"/>
        <v>0.22277043096543836</v>
      </c>
      <c r="W73" s="382">
        <f t="shared" si="17"/>
        <v>0.50754784108982487</v>
      </c>
      <c r="X73" s="382">
        <f t="shared" si="17"/>
        <v>0.48150377762071384</v>
      </c>
      <c r="Y73" s="382">
        <f t="shared" si="17"/>
        <v>0.43698600027135392</v>
      </c>
      <c r="Z73" s="382">
        <f t="shared" si="17"/>
        <v>0.46752626838678202</v>
      </c>
      <c r="AA73" s="382">
        <f t="shared" si="17"/>
        <v>0.44296699492129044</v>
      </c>
      <c r="AB73" s="382">
        <f t="shared" si="17"/>
        <v>0.45073138277574154</v>
      </c>
      <c r="AC73" s="382">
        <f t="shared" si="17"/>
        <v>0.45596027448686183</v>
      </c>
      <c r="AD73" s="382">
        <f t="shared" si="17"/>
        <v>0.40605776269515137</v>
      </c>
      <c r="AE73" s="382">
        <f t="shared" si="17"/>
        <v>0.44676669494616861</v>
      </c>
      <c r="AF73" s="382">
        <f t="shared" si="17"/>
        <v>0.38371783250060321</v>
      </c>
      <c r="AG73" s="382">
        <f t="shared" si="17"/>
        <v>0.37049761966118622</v>
      </c>
      <c r="AH73" s="382">
        <f t="shared" si="17"/>
        <v>0.46298331421949523</v>
      </c>
      <c r="AI73" s="382">
        <f t="shared" si="17"/>
        <v>0.54333209702744734</v>
      </c>
      <c r="AJ73" s="382">
        <f>AJ72/AJ71-1</f>
        <v>0.54951504945845442</v>
      </c>
      <c r="AK73" s="382">
        <f t="shared" si="17"/>
        <v>0.55309123042368014</v>
      </c>
      <c r="AL73" s="382">
        <f t="shared" si="17"/>
        <v>0.54473183170482864</v>
      </c>
      <c r="AM73" s="382">
        <f t="shared" ref="AM73:AN73" si="18">AM72/AM71-1</f>
        <v>0.55017371513463931</v>
      </c>
      <c r="AN73" s="382">
        <f t="shared" si="18"/>
        <v>0.57482186538460311</v>
      </c>
      <c r="AO73" s="382">
        <f t="shared" ref="AO73:AP73" si="19">AO72/AO71-1</f>
        <v>0.58518370801708697</v>
      </c>
      <c r="AP73" s="382">
        <f t="shared" si="19"/>
        <v>0.50697357272218513</v>
      </c>
      <c r="AQ73" s="382">
        <f t="shared" ref="AQ73:AR73" si="20">AQ72/AQ71-1</f>
        <v>0.5183322814719642</v>
      </c>
      <c r="AR73" s="382">
        <f t="shared" si="20"/>
        <v>0.44987046443863732</v>
      </c>
      <c r="AS73" s="382">
        <f t="shared" ref="AS73" si="21">AS72/AS71-1</f>
        <v>0.57565270095492371</v>
      </c>
    </row>
    <row r="74" spans="1:45" hidden="1" outlineLevel="1" x14ac:dyDescent="0.35">
      <c r="C74" s="359">
        <f>C50+D50+E50</f>
        <v>28265.552197524063</v>
      </c>
      <c r="F74" s="359">
        <f>F50+G50+H50</f>
        <v>29691.379655758654</v>
      </c>
      <c r="I74" s="359">
        <f>I50+J50+K50</f>
        <v>27750.327365968791</v>
      </c>
      <c r="L74" s="359">
        <f>L50+M50+N50</f>
        <v>32853.0339926097</v>
      </c>
      <c r="O74" s="359">
        <f>O50+P50+Q50</f>
        <v>33260.552874059431</v>
      </c>
      <c r="R74" s="359">
        <f>R50+S50+T50</f>
        <v>38500</v>
      </c>
      <c r="U74" s="359">
        <f>U50+V50+W50</f>
        <v>34618.07</v>
      </c>
      <c r="X74" s="359">
        <f>X50+Y50+Z50</f>
        <v>35295.78</v>
      </c>
      <c r="AA74" s="359">
        <f>AA50+AB50+AC50</f>
        <v>36705.789929052939</v>
      </c>
      <c r="AD74" s="359">
        <f>AD50+AE50+AF50</f>
        <v>39293.966578088679</v>
      </c>
    </row>
    <row r="75" spans="1:45" hidden="1" outlineLevel="1" x14ac:dyDescent="0.35">
      <c r="C75" s="359">
        <f>C61+D61+E61</f>
        <v>53057.979059200763</v>
      </c>
      <c r="F75" s="359">
        <f>F61+G61+H61</f>
        <v>53160.586574247864</v>
      </c>
      <c r="I75" s="359">
        <f>I61+J61+K61</f>
        <v>48512.641147663948</v>
      </c>
      <c r="L75" s="359">
        <f>L61+M61+N61</f>
        <v>51965.691397234274</v>
      </c>
      <c r="M75" s="359"/>
      <c r="N75" s="359"/>
      <c r="O75" s="359">
        <f>O61+P61+Q61</f>
        <v>55721.510343618545</v>
      </c>
      <c r="P75" s="359"/>
      <c r="Q75" s="359"/>
      <c r="R75" s="359">
        <f>R61+S61+T61</f>
        <v>58962.190901665032</v>
      </c>
      <c r="S75" s="359"/>
      <c r="T75" s="359"/>
      <c r="U75" s="359">
        <f>U61+V61+W61</f>
        <v>54600</v>
      </c>
      <c r="V75" s="359"/>
      <c r="W75" s="359"/>
      <c r="X75" s="359">
        <f>X61+Y61+Z61</f>
        <v>54396.783430256044</v>
      </c>
      <c r="Y75" s="359"/>
      <c r="Z75" s="359"/>
      <c r="AA75" s="359">
        <f>AA61+AB61+AC61</f>
        <v>57012.095255539527</v>
      </c>
      <c r="AB75" s="359"/>
      <c r="AC75" s="359"/>
      <c r="AD75" s="359">
        <f>AD61+AE61+AF61</f>
        <v>60183.815961927918</v>
      </c>
    </row>
    <row r="76" spans="1:45" hidden="1" outlineLevel="1" x14ac:dyDescent="0.35">
      <c r="C76" s="359">
        <f>C75-C74</f>
        <v>24792.4268616767</v>
      </c>
      <c r="F76" s="359">
        <f>F75-F74</f>
        <v>23469.20691848921</v>
      </c>
      <c r="I76" s="359">
        <f>I75-I74</f>
        <v>20762.313781695157</v>
      </c>
      <c r="L76" s="359">
        <f>L75-L74</f>
        <v>19112.657404624573</v>
      </c>
      <c r="O76" s="359">
        <f>O75-O74</f>
        <v>22460.957469559115</v>
      </c>
      <c r="R76" s="359">
        <f>R75-R74</f>
        <v>20462.190901665032</v>
      </c>
      <c r="U76" s="359">
        <f>U75-U74</f>
        <v>19981.93</v>
      </c>
      <c r="X76" s="359">
        <f>X75-X74</f>
        <v>19101.003430256045</v>
      </c>
      <c r="AA76" s="359">
        <f>AA75-AA74</f>
        <v>20306.305326486588</v>
      </c>
      <c r="AD76" s="359">
        <f>AD75-AD74</f>
        <v>20889.849383839239</v>
      </c>
    </row>
    <row r="77" spans="1:45" hidden="1" outlineLevel="1" x14ac:dyDescent="0.35">
      <c r="C77" s="6">
        <f>C76/3</f>
        <v>8264.1422872255662</v>
      </c>
      <c r="F77" s="6">
        <f>F76/3</f>
        <v>7823.0689728297366</v>
      </c>
      <c r="I77" s="6">
        <f>I76/3</f>
        <v>6920.7712605650522</v>
      </c>
      <c r="L77" s="6">
        <f>L76/3</f>
        <v>6370.8858015415244</v>
      </c>
      <c r="O77" s="6">
        <f>O76/3</f>
        <v>7486.9858231863718</v>
      </c>
      <c r="R77" s="6">
        <f>R76/3</f>
        <v>6820.7303005550102</v>
      </c>
      <c r="U77" s="6">
        <f>U76/3</f>
        <v>6660.6433333333334</v>
      </c>
      <c r="X77" s="6">
        <f>X76/3</f>
        <v>6367.0011434186817</v>
      </c>
      <c r="AA77" s="6">
        <f>AA76/3</f>
        <v>6768.7684421621962</v>
      </c>
      <c r="AD77" s="6">
        <f>AD76/3</f>
        <v>6963.2831279464126</v>
      </c>
    </row>
    <row r="78" spans="1:45" hidden="1" outlineLevel="1" x14ac:dyDescent="0.35">
      <c r="C78" s="6">
        <f>C75/C74</f>
        <v>1.8771251553277069</v>
      </c>
      <c r="F78" s="6">
        <f>F75/F74</f>
        <v>1.7904384097536319</v>
      </c>
      <c r="I78" s="6">
        <f>I75/I74</f>
        <v>1.7481826613388611</v>
      </c>
      <c r="L78" s="6">
        <f>L75/L74</f>
        <v>1.5817623239583891</v>
      </c>
      <c r="O78" s="6">
        <f>O75/O74</f>
        <v>1.6753031903771167</v>
      </c>
      <c r="R78" s="6">
        <f>R75/R74</f>
        <v>1.5314854779653255</v>
      </c>
      <c r="U78" s="6">
        <f>U75/U74</f>
        <v>1.5772109768106657</v>
      </c>
      <c r="X78" s="6">
        <f>X75/X74</f>
        <v>1.5411696081020463</v>
      </c>
      <c r="AA78" s="6">
        <f>AA75/AA74</f>
        <v>1.5532180445029458</v>
      </c>
      <c r="AD78" s="6">
        <f>AD75/AD74</f>
        <v>1.5316299473692725</v>
      </c>
    </row>
    <row r="79" spans="1:45" hidden="1" outlineLevel="1" x14ac:dyDescent="0.35"/>
    <row r="80" spans="1:45" hidden="1" outlineLevel="1" x14ac:dyDescent="0.35"/>
    <row r="81" spans="3:30" s="360" customFormat="1" hidden="1" outlineLevel="1" x14ac:dyDescent="0.35">
      <c r="C81" s="361">
        <f>C51+D51+E51</f>
        <v>43849.596952010252</v>
      </c>
      <c r="F81" s="361">
        <f>F51+G51+H51</f>
        <v>43764.077902109304</v>
      </c>
      <c r="I81" s="361">
        <f>I51+J51+K51</f>
        <v>43876.550514645525</v>
      </c>
      <c r="L81" s="361">
        <f>L51+M51+N51</f>
        <v>46980.493669711337</v>
      </c>
      <c r="O81" s="361">
        <f>O51+P51+Q51</f>
        <v>47196.098492794896</v>
      </c>
      <c r="R81" s="361">
        <f>R51+S51+T51</f>
        <v>50374.770751986907</v>
      </c>
      <c r="U81" s="361">
        <f>U51+V51+W51</f>
        <v>46591.063191411195</v>
      </c>
      <c r="X81" s="361">
        <f>X51+Y51+Z51</f>
        <v>51589.85082556463</v>
      </c>
      <c r="AA81" s="361">
        <f>AA51+AB51+AC51</f>
        <v>53222.061388366819</v>
      </c>
      <c r="AD81" s="361">
        <f>AD51+AE51+AF51</f>
        <v>55473.956538113394</v>
      </c>
    </row>
    <row r="82" spans="3:30" hidden="1" outlineLevel="1" x14ac:dyDescent="0.35">
      <c r="C82" s="359">
        <f>C81-C74</f>
        <v>15584.044754486189</v>
      </c>
      <c r="F82" s="359">
        <f>F81-F74</f>
        <v>14072.69824635065</v>
      </c>
      <c r="I82" s="359">
        <f>I81-I74</f>
        <v>16126.223148676734</v>
      </c>
      <c r="L82" s="359">
        <f>L81-L74</f>
        <v>14127.459677101637</v>
      </c>
      <c r="O82" s="359">
        <f>O81-O74</f>
        <v>13935.545618735465</v>
      </c>
      <c r="R82" s="359">
        <f>R81-R74</f>
        <v>11874.770751986907</v>
      </c>
      <c r="U82" s="359">
        <f>U81-U74</f>
        <v>11972.993191411195</v>
      </c>
      <c r="X82" s="359">
        <f>X81-X74</f>
        <v>16294.070825564631</v>
      </c>
      <c r="AA82" s="359">
        <f>AA81-AA74</f>
        <v>16516.271459313881</v>
      </c>
      <c r="AD82" s="359">
        <f>AD81-AD74</f>
        <v>16179.989960024715</v>
      </c>
    </row>
    <row r="83" spans="3:30" hidden="1" outlineLevel="1" x14ac:dyDescent="0.35">
      <c r="C83" s="6">
        <f>C82/3</f>
        <v>5194.6815848287297</v>
      </c>
      <c r="F83" s="6">
        <f>F82/3</f>
        <v>4690.899415450217</v>
      </c>
      <c r="I83" s="6">
        <f>I82/3</f>
        <v>5375.407716225578</v>
      </c>
      <c r="L83" s="6">
        <f>L82/3</f>
        <v>4709.1532257005456</v>
      </c>
      <c r="O83" s="6">
        <f>O82/3</f>
        <v>4645.1818729118213</v>
      </c>
      <c r="R83" s="6">
        <f>R82/3</f>
        <v>3958.2569173289689</v>
      </c>
      <c r="U83" s="6">
        <f>U82/3</f>
        <v>3990.9977304703984</v>
      </c>
      <c r="X83" s="6">
        <f>X82/3</f>
        <v>5431.3569418548768</v>
      </c>
      <c r="AA83" s="6">
        <f>AA82/3</f>
        <v>5505.4238197712939</v>
      </c>
      <c r="AD83" s="6">
        <f>AD82/3</f>
        <v>5393.3299866749048</v>
      </c>
    </row>
    <row r="84" spans="3:30" hidden="1" outlineLevel="1" x14ac:dyDescent="0.35">
      <c r="C84" s="6">
        <f>C81/C74</f>
        <v>1.5513440758412385</v>
      </c>
      <c r="F84" s="6">
        <f>F81/F74</f>
        <v>1.4739657910649242</v>
      </c>
      <c r="I84" s="6">
        <f>I81/I74</f>
        <v>1.5811183030746114</v>
      </c>
      <c r="L84" s="6">
        <f>L81/L74</f>
        <v>1.4300199391106347</v>
      </c>
      <c r="O84" s="6">
        <f>O81/O74</f>
        <v>1.4189811778385704</v>
      </c>
      <c r="R84" s="6">
        <f>R81/R74</f>
        <v>1.3084356039477119</v>
      </c>
      <c r="U84" s="6">
        <f>U81/U74</f>
        <v>1.3458596389518882</v>
      </c>
      <c r="X84" s="6">
        <f>X81/X74</f>
        <v>1.4616435966442627</v>
      </c>
      <c r="AA84" s="6">
        <f>AA81/AA74</f>
        <v>1.4499636567211189</v>
      </c>
      <c r="AD84" s="6">
        <f>AD81/AD74</f>
        <v>1.4117677946274605</v>
      </c>
    </row>
    <row r="85" spans="3:30" hidden="1" outlineLevel="1" x14ac:dyDescent="0.35"/>
    <row r="86" spans="3:30" s="368" customFormat="1" hidden="1" outlineLevel="1" x14ac:dyDescent="0.35">
      <c r="AA86" s="369">
        <f>AA53+AB53+AC53</f>
        <v>47039.48335138469</v>
      </c>
      <c r="AD86" s="369">
        <f>AD53</f>
        <v>16000</v>
      </c>
    </row>
    <row r="87" spans="3:30" hidden="1" outlineLevel="1" x14ac:dyDescent="0.35">
      <c r="AA87" s="370">
        <f>AA86-AA74</f>
        <v>10333.693422331751</v>
      </c>
      <c r="AD87" s="370">
        <f>AD86-AD74</f>
        <v>-23293.966578088679</v>
      </c>
    </row>
    <row r="88" spans="3:30" hidden="1" outlineLevel="1" x14ac:dyDescent="0.35">
      <c r="AA88" s="370">
        <f>AA87/3</f>
        <v>3444.5644741105839</v>
      </c>
      <c r="AD88" s="370">
        <f>AD86/AD74</f>
        <v>0.4071871942020231</v>
      </c>
    </row>
    <row r="89" spans="3:30" hidden="1" outlineLevel="1" x14ac:dyDescent="0.35">
      <c r="AA89" s="370">
        <f>AA86/AA74</f>
        <v>1.2815276130088824</v>
      </c>
    </row>
    <row r="90" spans="3:30" collapsed="1" x14ac:dyDescent="0.35"/>
  </sheetData>
  <mergeCells count="1">
    <mergeCell ref="A2:B2"/>
  </mergeCells>
  <hyperlinks>
    <hyperlink ref="A1" location="DM!D4" display="Quay lại" xr:uid="{F86740FA-8C21-4675-9C55-6AC5EC7A95F1}"/>
  </hyperlinks>
  <pageMargins left="0.70866141732283472" right="0.70866141732283472" top="0.74803149606299213" bottom="0.74803149606299213" header="0.31496062992125984" footer="0.31496062992125984"/>
  <pageSetup paperSize="8" scale="69" orientation="landscape" r:id="rId1"/>
  <colBreaks count="1" manualBreakCount="1">
    <brk id="19" max="88" man="1"/>
  </colBreak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10196-B66A-4B85-B71B-7FC6D3901029}">
  <sheetPr codeName="Sheet12">
    <tabColor rgb="FF92D050"/>
  </sheetPr>
  <dimension ref="A1:AS90"/>
  <sheetViews>
    <sheetView showGridLines="0" view="pageBreakPreview" topLeftCell="L1" zoomScale="80" zoomScaleNormal="65" zoomScaleSheetLayoutView="80" workbookViewId="0">
      <selection activeCell="AN51" sqref="AN51"/>
    </sheetView>
  </sheetViews>
  <sheetFormatPr defaultColWidth="7.54296875" defaultRowHeight="15.5" outlineLevelRow="1" x14ac:dyDescent="0.35"/>
  <cols>
    <col min="1" max="1" width="9.54296875" style="6" customWidth="1"/>
    <col min="2" max="2" width="22.81640625" style="6" customWidth="1"/>
    <col min="3" max="45" width="10.6328125" style="6" customWidth="1"/>
    <col min="46" max="16384" width="7.54296875" style="6"/>
  </cols>
  <sheetData>
    <row r="1" spans="1:2" ht="18.5" x14ac:dyDescent="0.35">
      <c r="A1" s="421" t="s">
        <v>523</v>
      </c>
    </row>
    <row r="2" spans="1:2" ht="20" x14ac:dyDescent="0.35">
      <c r="A2" s="422"/>
      <c r="B2" s="422"/>
    </row>
    <row r="49" spans="1:45" s="102" customFormat="1" ht="20" customHeight="1" x14ac:dyDescent="0.35">
      <c r="A49" s="397" t="s">
        <v>3</v>
      </c>
      <c r="B49" s="397" t="s">
        <v>4</v>
      </c>
      <c r="C49" s="398" t="s">
        <v>132</v>
      </c>
      <c r="D49" s="398">
        <v>2</v>
      </c>
      <c r="E49" s="398">
        <v>3</v>
      </c>
      <c r="F49" s="398">
        <v>4</v>
      </c>
      <c r="G49" s="398">
        <v>5</v>
      </c>
      <c r="H49" s="398">
        <v>6</v>
      </c>
      <c r="I49" s="398">
        <v>7</v>
      </c>
      <c r="J49" s="398">
        <v>8</v>
      </c>
      <c r="K49" s="398">
        <v>9</v>
      </c>
      <c r="L49" s="398">
        <v>10</v>
      </c>
      <c r="M49" s="398">
        <v>11</v>
      </c>
      <c r="N49" s="398">
        <v>12</v>
      </c>
      <c r="O49" s="398" t="s">
        <v>268</v>
      </c>
      <c r="P49" s="398">
        <v>2</v>
      </c>
      <c r="Q49" s="398">
        <v>3</v>
      </c>
      <c r="R49" s="399">
        <v>4</v>
      </c>
      <c r="S49" s="399">
        <v>5</v>
      </c>
      <c r="T49" s="399">
        <v>6</v>
      </c>
      <c r="U49" s="399">
        <v>7</v>
      </c>
      <c r="V49" s="399">
        <v>8</v>
      </c>
      <c r="W49" s="399">
        <v>9</v>
      </c>
      <c r="X49" s="400">
        <v>10</v>
      </c>
      <c r="Y49" s="399">
        <v>11</v>
      </c>
      <c r="Z49" s="399">
        <v>12</v>
      </c>
      <c r="AA49" s="398" t="s">
        <v>416</v>
      </c>
      <c r="AB49" s="399">
        <v>2</v>
      </c>
      <c r="AC49" s="399">
        <v>3</v>
      </c>
      <c r="AD49" s="399">
        <v>4</v>
      </c>
      <c r="AE49" s="399">
        <v>5</v>
      </c>
      <c r="AF49" s="399">
        <v>6</v>
      </c>
      <c r="AG49" s="399">
        <v>7</v>
      </c>
      <c r="AH49" s="399">
        <v>8</v>
      </c>
      <c r="AI49" s="399">
        <v>9</v>
      </c>
      <c r="AJ49" s="399">
        <v>10</v>
      </c>
      <c r="AK49" s="399">
        <v>11</v>
      </c>
      <c r="AL49" s="399">
        <v>12</v>
      </c>
      <c r="AM49" s="398" t="str">
        <f>'Chênh lệch chai B1-B0'!AM49</f>
        <v>T1.26</v>
      </c>
      <c r="AN49" s="398">
        <f>'Chênh lệch chai B1-B0'!AN49</f>
        <v>2</v>
      </c>
      <c r="AO49" s="398">
        <f>'Chênh lệch chai B1-B0'!AO49</f>
        <v>3</v>
      </c>
      <c r="AP49" s="398">
        <f>'Chênh lệch chai B1-B0'!AP49</f>
        <v>4</v>
      </c>
      <c r="AQ49" s="398">
        <f>'Chênh lệch chai B1-B0'!AQ49</f>
        <v>5</v>
      </c>
      <c r="AR49" s="398">
        <v>6</v>
      </c>
      <c r="AS49" s="398">
        <v>6</v>
      </c>
    </row>
    <row r="50" spans="1:45" x14ac:dyDescent="0.35">
      <c r="A50" s="390" t="s">
        <v>5</v>
      </c>
      <c r="B50" s="391" t="s">
        <v>198</v>
      </c>
      <c r="C50" s="392">
        <f>'Chênh lệch chai B1-B0'!C50</f>
        <v>8708.4661839765395</v>
      </c>
      <c r="D50" s="392">
        <f>'Chênh lệch chai B1-B0'!D50</f>
        <v>9206.5026628156465</v>
      </c>
      <c r="E50" s="392">
        <f>'Chênh lệch chai B1-B0'!E50</f>
        <v>10350.583350731875</v>
      </c>
      <c r="F50" s="392">
        <f>'Chênh lệch chai B1-B0'!F50</f>
        <v>10630.800578172872</v>
      </c>
      <c r="G50" s="392">
        <f>'Chênh lệch chai B1-B0'!G50</f>
        <v>9861.484043253442</v>
      </c>
      <c r="H50" s="392">
        <f>'Chênh lệch chai B1-B0'!H50</f>
        <v>9199.095034332342</v>
      </c>
      <c r="I50" s="392">
        <f>'Chênh lệch chai B1-B0'!I50</f>
        <v>8896.036510365795</v>
      </c>
      <c r="J50" s="392">
        <f>'Chênh lệch chai B1-B0'!J50</f>
        <v>9246.397757923467</v>
      </c>
      <c r="K50" s="392">
        <f>'Chênh lệch chai B1-B0'!K50</f>
        <v>9607.8930976795309</v>
      </c>
      <c r="L50" s="392">
        <f>'Chênh lệch chai B1-B0'!L50</f>
        <v>10586.188429821323</v>
      </c>
      <c r="M50" s="392">
        <f>'Chênh lệch chai B1-B0'!M50</f>
        <v>11153.125423850262</v>
      </c>
      <c r="N50" s="392">
        <f>'Chênh lệch chai B1-B0'!N50</f>
        <v>11113.720138938117</v>
      </c>
      <c r="O50" s="392">
        <f>'Chênh lệch chai B1-B0'!O50</f>
        <v>11099.75498909093</v>
      </c>
      <c r="P50" s="392">
        <f>'Chênh lệch chai B1-B0'!P50</f>
        <v>11015.602352349617</v>
      </c>
      <c r="Q50" s="392">
        <f>'Chênh lệch chai B1-B0'!Q50</f>
        <v>11145.195532618884</v>
      </c>
      <c r="R50" s="392">
        <f>'Chênh lệch chai B1-B0'!R50</f>
        <v>12500</v>
      </c>
      <c r="S50" s="392">
        <f>'Chênh lệch chai B1-B0'!S50</f>
        <v>13000</v>
      </c>
      <c r="T50" s="392">
        <f>'Chênh lệch chai B1-B0'!T50</f>
        <v>13000</v>
      </c>
      <c r="U50" s="392">
        <f>'Chênh lệch chai B1-B0'!U50</f>
        <v>11500</v>
      </c>
      <c r="V50" s="392">
        <f>'Chênh lệch chai B1-B0'!V50</f>
        <v>11449.41</v>
      </c>
      <c r="W50" s="392">
        <f>'Chênh lệch chai B1-B0'!W50</f>
        <v>11668.66</v>
      </c>
      <c r="X50" s="392">
        <f>'Chênh lệch chai B1-B0'!X50</f>
        <v>11469.02</v>
      </c>
      <c r="Y50" s="392">
        <f>'Chênh lệch chai B1-B0'!Y50</f>
        <v>12047.76</v>
      </c>
      <c r="Z50" s="392">
        <f>'Chênh lệch chai B1-B0'!Z50</f>
        <v>11779</v>
      </c>
      <c r="AA50" s="392">
        <f>'Chênh lệch chai B1-B0'!AA50</f>
        <v>12060.749044568583</v>
      </c>
      <c r="AB50" s="392">
        <f>'Chênh lệch chai B1-B0'!AB50</f>
        <v>12125.30520627686</v>
      </c>
      <c r="AC50" s="392">
        <f>'Chênh lệch chai B1-B0'!AC50</f>
        <v>12519.735678207491</v>
      </c>
      <c r="AD50" s="392">
        <f>'Chênh lệch chai B1-B0'!AD50</f>
        <v>13075.123142406088</v>
      </c>
      <c r="AE50" s="392">
        <f>'Chênh lệch chai B1-B0'!AE50</f>
        <v>12848.71613254449</v>
      </c>
      <c r="AF50" s="392">
        <f>'Chênh lệch chai B1-B0'!AF50</f>
        <v>13370.127303138097</v>
      </c>
      <c r="AG50" s="392">
        <f>'Chênh lệch chai B1-B0'!AG50</f>
        <v>13565.086207572547</v>
      </c>
      <c r="AH50" s="392">
        <f>'Chênh lệch chai B1-B0'!AH50</f>
        <v>12327.305958623994</v>
      </c>
      <c r="AI50" s="392">
        <f>'Chênh lệch chai B1-B0'!AI50</f>
        <v>9962.9822884596651</v>
      </c>
      <c r="AJ50" s="392">
        <f>'Chênh lệch chai B1-B0'!AJ50</f>
        <v>9535.2548102432702</v>
      </c>
      <c r="AK50" s="392">
        <f>'Chênh lệch chai B1-B0'!AK50</f>
        <v>9556.9816456471362</v>
      </c>
      <c r="AL50" s="392">
        <f>'Chênh lệch chai B1-B0'!AL50</f>
        <v>9597.6008832133266</v>
      </c>
      <c r="AM50" s="392">
        <f>'Chênh lệch chai B1-B0'!AM50</f>
        <v>9838.4714936509044</v>
      </c>
      <c r="AN50" s="392">
        <f>'Chênh lệch chai B1-B0'!AN50</f>
        <v>9641.5261538989544</v>
      </c>
      <c r="AO50" s="392">
        <f>'Chênh lệch chai B1-B0'!AO50</f>
        <v>9548.2176996691378</v>
      </c>
      <c r="AP50" s="392">
        <f>'Chênh lệch chai B1-B0'!AP50</f>
        <v>10080.276160623251</v>
      </c>
      <c r="AQ50" s="392">
        <f>'Chênh lệch chai B1-B0'!AQ50</f>
        <v>10881.943924622838</v>
      </c>
      <c r="AR50" s="392">
        <f>'Chênh lệch chai B1-B0'!AR50</f>
        <v>11496.480792650653</v>
      </c>
      <c r="AS50" s="392">
        <f>'Chênh lệch chai B1-B0'!AS50</f>
        <v>10632.860779113244</v>
      </c>
    </row>
    <row r="51" spans="1:45" x14ac:dyDescent="0.35">
      <c r="A51" s="390" t="s">
        <v>6</v>
      </c>
      <c r="B51" s="391" t="s">
        <v>500</v>
      </c>
      <c r="C51" s="395">
        <v>14500</v>
      </c>
      <c r="D51" s="395">
        <v>14500</v>
      </c>
      <c r="E51" s="395">
        <v>15000</v>
      </c>
      <c r="F51" s="395">
        <v>15000</v>
      </c>
      <c r="G51" s="395">
        <v>15000</v>
      </c>
      <c r="H51" s="395">
        <v>14010.229835330065</v>
      </c>
      <c r="I51" s="395">
        <v>14495.742384182875</v>
      </c>
      <c r="J51" s="395">
        <v>14477.36361677069</v>
      </c>
      <c r="K51" s="395">
        <v>14998.820223077044</v>
      </c>
      <c r="L51" s="395">
        <v>16161.708769139126</v>
      </c>
      <c r="M51" s="395">
        <v>16392.00190514831</v>
      </c>
      <c r="N51" s="395">
        <v>16433.077141692102</v>
      </c>
      <c r="O51" s="395">
        <v>16500</v>
      </c>
      <c r="P51" s="395">
        <v>16500</v>
      </c>
      <c r="Q51" s="395">
        <v>16566.350030119087</v>
      </c>
      <c r="R51" s="396">
        <v>18000</v>
      </c>
      <c r="S51" s="406">
        <v>18000</v>
      </c>
      <c r="T51" s="406">
        <v>17000</v>
      </c>
      <c r="U51" s="406">
        <v>16000</v>
      </c>
      <c r="V51" s="407">
        <v>16500</v>
      </c>
      <c r="W51" s="393">
        <v>17609.208475967076</v>
      </c>
      <c r="X51" s="394">
        <v>17323.129190840649</v>
      </c>
      <c r="Y51" s="393">
        <v>17609.340879504391</v>
      </c>
      <c r="Z51" s="393">
        <v>17588.991533515244</v>
      </c>
      <c r="AA51" s="393">
        <v>17571.820267370855</v>
      </c>
      <c r="AB51" s="393">
        <v>17826.736043303627</v>
      </c>
      <c r="AC51" s="394">
        <v>18667.034642081057</v>
      </c>
      <c r="AD51" s="393">
        <v>19051.337407841402</v>
      </c>
      <c r="AE51" s="393">
        <v>18854.534810942831</v>
      </c>
      <c r="AF51" s="393">
        <v>18812.013215987805</v>
      </c>
      <c r="AG51" s="393">
        <v>19062.902897119999</v>
      </c>
      <c r="AH51" s="393">
        <v>18741.138296926474</v>
      </c>
      <c r="AI51" s="393">
        <v>15698.730392568124</v>
      </c>
      <c r="AJ51" s="393">
        <v>15000</v>
      </c>
      <c r="AK51" s="393">
        <v>15000</v>
      </c>
      <c r="AL51" s="393">
        <v>14993.235551857111</v>
      </c>
      <c r="AM51" s="393">
        <v>15272.652255928353</v>
      </c>
      <c r="AN51" s="393">
        <v>15241.467245570508</v>
      </c>
      <c r="AO51" s="393">
        <v>15223.491765028006</v>
      </c>
      <c r="AP51" s="393">
        <v>15288.469654201866</v>
      </c>
      <c r="AQ51" s="393">
        <v>16610.784639693731</v>
      </c>
      <c r="AR51" s="393">
        <v>16673.190338553432</v>
      </c>
      <c r="AS51" s="393">
        <v>16673.190338553432</v>
      </c>
    </row>
    <row r="52" spans="1:45" hidden="1" outlineLevel="1" x14ac:dyDescent="0.35">
      <c r="A52" s="82" t="s">
        <v>316</v>
      </c>
      <c r="B52" s="83" t="s">
        <v>499</v>
      </c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204"/>
      <c r="S52" s="204"/>
      <c r="T52" s="204"/>
      <c r="U52" s="204"/>
      <c r="V52" s="388">
        <v>16531.009620351346</v>
      </c>
      <c r="W52" s="388">
        <v>15736.354964174043</v>
      </c>
      <c r="X52" s="389">
        <v>15142.877524222948</v>
      </c>
      <c r="Y52" s="388">
        <v>15388.660011701764</v>
      </c>
      <c r="Z52" s="388">
        <v>15426.978928616752</v>
      </c>
      <c r="AA52" s="388">
        <v>15926.472477439407</v>
      </c>
      <c r="AB52" s="388">
        <v>16078.36418797298</v>
      </c>
      <c r="AC52" s="389">
        <v>16453.862940114988</v>
      </c>
      <c r="AD52" s="388">
        <v>16477.614840217026</v>
      </c>
      <c r="AE52" s="388">
        <v>15813.537878306926</v>
      </c>
      <c r="AF52" s="388">
        <v>19152.512522544679</v>
      </c>
      <c r="AG52" s="388">
        <v>19335.815115118345</v>
      </c>
      <c r="AH52" s="388">
        <v>19254.754403471998</v>
      </c>
      <c r="AI52" s="388">
        <v>16570.656278011789</v>
      </c>
      <c r="AJ52" s="388">
        <v>15000</v>
      </c>
      <c r="AK52" s="388">
        <v>15000</v>
      </c>
      <c r="AL52" s="388"/>
      <c r="AM52" s="388"/>
      <c r="AN52" s="388"/>
      <c r="AO52" s="388"/>
      <c r="AP52" s="388"/>
      <c r="AQ52" s="388"/>
      <c r="AR52" s="388"/>
      <c r="AS52" s="388"/>
    </row>
    <row r="53" spans="1:45" s="368" customFormat="1" hidden="1" outlineLevel="1" x14ac:dyDescent="0.35">
      <c r="A53" s="82" t="s">
        <v>488</v>
      </c>
      <c r="B53" s="83" t="s">
        <v>489</v>
      </c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204"/>
      <c r="S53" s="204"/>
      <c r="T53" s="204"/>
      <c r="U53" s="204"/>
      <c r="V53" s="388"/>
      <c r="W53" s="388"/>
      <c r="X53" s="389"/>
      <c r="Y53" s="388"/>
      <c r="Z53" s="388"/>
      <c r="AA53" s="388">
        <v>15391.180174572615</v>
      </c>
      <c r="AB53" s="388">
        <v>15570.497125494956</v>
      </c>
      <c r="AC53" s="389">
        <v>16077.80605131712</v>
      </c>
      <c r="AD53" s="388">
        <v>16000</v>
      </c>
      <c r="AE53" s="388">
        <v>16000</v>
      </c>
      <c r="AF53" s="388">
        <v>16000</v>
      </c>
      <c r="AG53" s="388"/>
      <c r="AH53" s="388"/>
      <c r="AI53" s="388"/>
      <c r="AJ53" s="388"/>
      <c r="AK53" s="388"/>
      <c r="AL53" s="388"/>
      <c r="AM53" s="388"/>
      <c r="AN53" s="388"/>
      <c r="AO53" s="388"/>
      <c r="AP53" s="388"/>
      <c r="AQ53" s="388"/>
      <c r="AR53" s="388"/>
      <c r="AS53" s="388"/>
    </row>
    <row r="54" spans="1:45" hidden="1" outlineLevel="1" x14ac:dyDescent="0.35">
      <c r="A54" s="82" t="s">
        <v>251</v>
      </c>
      <c r="B54" s="83" t="s">
        <v>200</v>
      </c>
      <c r="C54" s="186">
        <v>10500</v>
      </c>
      <c r="D54" s="186">
        <v>10500</v>
      </c>
      <c r="E54" s="186">
        <v>11000</v>
      </c>
      <c r="F54" s="186">
        <v>11000</v>
      </c>
      <c r="G54" s="186">
        <v>11000.245754121759</v>
      </c>
      <c r="H54" s="186">
        <v>9980.5578196131446</v>
      </c>
      <c r="I54" s="186">
        <v>9000</v>
      </c>
      <c r="J54" s="186">
        <v>9000</v>
      </c>
      <c r="K54" s="186">
        <v>9394.7875672636728</v>
      </c>
      <c r="L54" s="186"/>
      <c r="M54" s="186"/>
      <c r="N54" s="186"/>
      <c r="O54" s="186"/>
      <c r="P54" s="186"/>
      <c r="Q54" s="186"/>
      <c r="R54" s="204"/>
      <c r="S54" s="204"/>
      <c r="T54" s="204"/>
      <c r="U54" s="204"/>
      <c r="V54" s="388"/>
      <c r="W54" s="388"/>
      <c r="X54" s="389"/>
      <c r="Y54" s="388">
        <v>11000</v>
      </c>
      <c r="Z54" s="388">
        <v>11709.60458452722</v>
      </c>
      <c r="AA54" s="388">
        <v>12300</v>
      </c>
      <c r="AB54" s="388">
        <v>16394</v>
      </c>
      <c r="AC54" s="389"/>
      <c r="AD54" s="388"/>
      <c r="AE54" s="388">
        <v>16000</v>
      </c>
      <c r="AF54" s="388"/>
      <c r="AG54" s="388"/>
      <c r="AH54" s="388"/>
      <c r="AI54" s="388"/>
      <c r="AJ54" s="388"/>
      <c r="AK54" s="388"/>
      <c r="AL54" s="388"/>
      <c r="AM54" s="388"/>
      <c r="AN54" s="388"/>
      <c r="AO54" s="388"/>
      <c r="AP54" s="388"/>
      <c r="AQ54" s="388"/>
      <c r="AR54" s="388"/>
      <c r="AS54" s="388"/>
    </row>
    <row r="55" spans="1:45" hidden="1" outlineLevel="1" x14ac:dyDescent="0.35">
      <c r="A55" s="82" t="s">
        <v>252</v>
      </c>
      <c r="B55" s="83" t="s">
        <v>295</v>
      </c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>
        <v>12500</v>
      </c>
      <c r="N55" s="186">
        <v>12500</v>
      </c>
      <c r="O55" s="186">
        <v>13000</v>
      </c>
      <c r="P55" s="186">
        <v>13000</v>
      </c>
      <c r="Q55" s="186">
        <v>13000</v>
      </c>
      <c r="R55" s="204">
        <v>13000</v>
      </c>
      <c r="S55" s="204">
        <v>13500</v>
      </c>
      <c r="T55" s="204">
        <v>15000</v>
      </c>
      <c r="U55" s="204">
        <v>12000</v>
      </c>
      <c r="V55" s="388">
        <v>11996.599943004825</v>
      </c>
      <c r="W55" s="388">
        <v>14000</v>
      </c>
      <c r="X55" s="389">
        <v>13700</v>
      </c>
      <c r="Y55" s="388">
        <v>13909.495533200905</v>
      </c>
      <c r="Z55" s="388">
        <v>13991.675615308621</v>
      </c>
      <c r="AA55" s="388">
        <v>15469.628043102301</v>
      </c>
      <c r="AB55" s="388">
        <v>16866.231983166756</v>
      </c>
      <c r="AC55" s="389">
        <v>17274.018343481202</v>
      </c>
      <c r="AD55" s="388">
        <v>18147.910956148586</v>
      </c>
      <c r="AE55" s="388">
        <v>18398.163310621458</v>
      </c>
      <c r="AF55" s="388">
        <v>18498.438366566839</v>
      </c>
      <c r="AG55" s="388"/>
      <c r="AH55" s="388"/>
      <c r="AI55" s="388"/>
      <c r="AJ55" s="388"/>
      <c r="AK55" s="388"/>
      <c r="AL55" s="388"/>
      <c r="AM55" s="388"/>
      <c r="AN55" s="388"/>
      <c r="AO55" s="388"/>
      <c r="AP55" s="388"/>
      <c r="AQ55" s="388"/>
      <c r="AR55" s="388"/>
      <c r="AS55" s="388"/>
    </row>
    <row r="56" spans="1:45" hidden="1" outlineLevel="1" x14ac:dyDescent="0.35">
      <c r="A56" s="82" t="s">
        <v>8</v>
      </c>
      <c r="B56" s="83" t="s">
        <v>201</v>
      </c>
      <c r="C56" s="186">
        <v>14465.460942178455</v>
      </c>
      <c r="D56" s="186">
        <v>14509.576053349499</v>
      </c>
      <c r="E56" s="186">
        <v>15025.379353965638</v>
      </c>
      <c r="F56" s="186">
        <v>14910.678301970647</v>
      </c>
      <c r="G56" s="186">
        <v>14831.035909967355</v>
      </c>
      <c r="H56" s="186">
        <v>14808.45006473676</v>
      </c>
      <c r="I56" s="186">
        <f>15519.2770426906-1500</f>
        <v>14019.277042690601</v>
      </c>
      <c r="J56" s="186">
        <f>15979.3954889592-1500</f>
        <v>14479.395488959201</v>
      </c>
      <c r="K56" s="186">
        <v>14998.538825334661</v>
      </c>
      <c r="L56" s="186">
        <v>14535.256313245962</v>
      </c>
      <c r="M56" s="186">
        <v>14855.14784201781</v>
      </c>
      <c r="N56" s="186">
        <v>15392.891160782321</v>
      </c>
      <c r="O56" s="186">
        <v>15365.225970719288</v>
      </c>
      <c r="P56" s="186">
        <v>15345.865349432857</v>
      </c>
      <c r="Q56" s="186">
        <v>15465.2092644124</v>
      </c>
      <c r="R56" s="204">
        <v>16247.50430292599</v>
      </c>
      <c r="S56" s="204">
        <v>16000</v>
      </c>
      <c r="T56" s="204"/>
      <c r="U56" s="204"/>
      <c r="V56" s="388"/>
      <c r="W56" s="388">
        <v>16000</v>
      </c>
      <c r="X56" s="389">
        <v>16447.587409896623</v>
      </c>
      <c r="Y56" s="388">
        <v>16464.667351656819</v>
      </c>
      <c r="Z56" s="388">
        <v>16000</v>
      </c>
      <c r="AA56" s="388"/>
      <c r="AB56" s="388">
        <v>17008.321948860546</v>
      </c>
      <c r="AC56" s="389"/>
      <c r="AD56" s="388"/>
      <c r="AE56" s="388">
        <v>17500</v>
      </c>
      <c r="AF56" s="388">
        <v>17500</v>
      </c>
      <c r="AG56" s="388"/>
      <c r="AH56" s="388"/>
      <c r="AI56" s="388"/>
      <c r="AJ56" s="388"/>
      <c r="AK56" s="388"/>
      <c r="AL56" s="388"/>
      <c r="AM56" s="388"/>
      <c r="AN56" s="388"/>
      <c r="AO56" s="388"/>
      <c r="AP56" s="388"/>
      <c r="AQ56" s="388"/>
      <c r="AR56" s="388"/>
      <c r="AS56" s="388"/>
    </row>
    <row r="57" spans="1:45" hidden="1" outlineLevel="1" x14ac:dyDescent="0.35">
      <c r="A57" s="82" t="s">
        <v>214</v>
      </c>
      <c r="B57" s="83" t="s">
        <v>296</v>
      </c>
      <c r="C57" s="186"/>
      <c r="D57" s="186"/>
      <c r="E57" s="186"/>
      <c r="F57" s="186"/>
      <c r="G57" s="186"/>
      <c r="H57" s="186"/>
      <c r="I57" s="186">
        <v>9000</v>
      </c>
      <c r="J57" s="186">
        <v>9000</v>
      </c>
      <c r="K57" s="186">
        <v>9594.9788263762857</v>
      </c>
      <c r="L57" s="186">
        <v>10500</v>
      </c>
      <c r="M57" s="186">
        <v>12341.137363910122</v>
      </c>
      <c r="N57" s="186">
        <v>12441.933603836223</v>
      </c>
      <c r="O57" s="186"/>
      <c r="P57" s="186">
        <v>13000</v>
      </c>
      <c r="Q57" s="186">
        <v>12851.445001474491</v>
      </c>
      <c r="R57" s="204">
        <v>12994.024053185927</v>
      </c>
      <c r="S57" s="204">
        <v>13500</v>
      </c>
      <c r="T57" s="204">
        <v>13500</v>
      </c>
      <c r="U57" s="204">
        <v>12000</v>
      </c>
      <c r="V57" s="388">
        <v>12000</v>
      </c>
      <c r="W57" s="388">
        <v>14000</v>
      </c>
      <c r="X57" s="389">
        <v>13700</v>
      </c>
      <c r="Y57" s="388">
        <v>14000</v>
      </c>
      <c r="Z57" s="388">
        <v>13970.906163753451</v>
      </c>
      <c r="AA57" s="388">
        <v>14300</v>
      </c>
      <c r="AB57" s="388">
        <v>17098.761629644388</v>
      </c>
      <c r="AC57" s="389">
        <v>17143.564650803612</v>
      </c>
      <c r="AD57" s="388">
        <v>18161.280357489799</v>
      </c>
      <c r="AE57" s="388">
        <v>18565.78264962196</v>
      </c>
      <c r="AF57" s="388">
        <v>18738.859451209395</v>
      </c>
      <c r="AG57" s="388"/>
      <c r="AH57" s="388"/>
      <c r="AI57" s="388"/>
      <c r="AJ57" s="388"/>
      <c r="AK57" s="388"/>
      <c r="AL57" s="388"/>
      <c r="AM57" s="388"/>
      <c r="AN57" s="388"/>
      <c r="AO57" s="388"/>
      <c r="AP57" s="388"/>
      <c r="AQ57" s="388"/>
      <c r="AR57" s="388"/>
      <c r="AS57" s="388"/>
    </row>
    <row r="58" spans="1:45" hidden="1" outlineLevel="1" x14ac:dyDescent="0.35">
      <c r="A58" s="82" t="s">
        <v>10</v>
      </c>
      <c r="B58" s="83" t="s">
        <v>202</v>
      </c>
      <c r="C58" s="186">
        <v>10563.824965132497</v>
      </c>
      <c r="D58" s="186">
        <v>10507.26778217939</v>
      </c>
      <c r="E58" s="186">
        <v>10891.883029655908</v>
      </c>
      <c r="F58" s="186">
        <v>11017.156022207953</v>
      </c>
      <c r="G58" s="186">
        <v>11015.531143914253</v>
      </c>
      <c r="H58" s="186">
        <v>9991.5837104072398</v>
      </c>
      <c r="I58" s="186">
        <v>9000</v>
      </c>
      <c r="J58" s="186">
        <v>9000</v>
      </c>
      <c r="K58" s="186">
        <v>9837.9698135543058</v>
      </c>
      <c r="L58" s="186">
        <v>10500</v>
      </c>
      <c r="M58" s="186">
        <v>12500</v>
      </c>
      <c r="N58" s="186">
        <v>12500</v>
      </c>
      <c r="O58" s="186">
        <v>13000</v>
      </c>
      <c r="P58" s="186">
        <v>13000</v>
      </c>
      <c r="Q58" s="186">
        <v>13000</v>
      </c>
      <c r="R58" s="204">
        <v>12990.833148517779</v>
      </c>
      <c r="S58" s="204">
        <v>13391.563712227402</v>
      </c>
      <c r="T58" s="204">
        <v>13500</v>
      </c>
      <c r="U58" s="204">
        <v>12000</v>
      </c>
      <c r="V58" s="388">
        <v>12000</v>
      </c>
      <c r="W58" s="388">
        <v>14000</v>
      </c>
      <c r="X58" s="389">
        <v>13700</v>
      </c>
      <c r="Y58" s="388">
        <v>13943.331751305173</v>
      </c>
      <c r="Z58" s="388">
        <v>13949.370319945541</v>
      </c>
      <c r="AA58" s="388">
        <v>15373.678800856531</v>
      </c>
      <c r="AB58" s="388">
        <v>17075.291661900948</v>
      </c>
      <c r="AC58" s="389">
        <v>17383.623888852308</v>
      </c>
      <c r="AD58" s="388">
        <v>17817.113134390362</v>
      </c>
      <c r="AE58" s="388">
        <v>18606.748262380537</v>
      </c>
      <c r="AF58" s="388">
        <v>18588.058430156536</v>
      </c>
      <c r="AG58" s="388"/>
      <c r="AH58" s="388"/>
      <c r="AI58" s="388"/>
      <c r="AJ58" s="388"/>
      <c r="AK58" s="388"/>
      <c r="AL58" s="388"/>
      <c r="AM58" s="388"/>
      <c r="AN58" s="388"/>
      <c r="AO58" s="388"/>
      <c r="AP58" s="388"/>
      <c r="AQ58" s="388"/>
      <c r="AR58" s="388"/>
      <c r="AS58" s="388"/>
    </row>
    <row r="59" spans="1:45" hidden="1" outlineLevel="1" x14ac:dyDescent="0.35">
      <c r="A59" s="82" t="s">
        <v>404</v>
      </c>
      <c r="B59" s="83" t="s">
        <v>405</v>
      </c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204"/>
      <c r="S59" s="204"/>
      <c r="T59" s="204"/>
      <c r="U59" s="204"/>
      <c r="V59" s="388"/>
      <c r="W59" s="388"/>
      <c r="X59" s="389"/>
      <c r="Y59" s="388">
        <v>12000</v>
      </c>
      <c r="Z59" s="388">
        <v>12000</v>
      </c>
      <c r="AA59" s="388"/>
      <c r="AB59" s="388">
        <v>12300</v>
      </c>
      <c r="AC59" s="389">
        <v>12300</v>
      </c>
      <c r="AD59" s="388"/>
      <c r="AE59" s="388">
        <v>12300</v>
      </c>
      <c r="AF59" s="388">
        <v>12300</v>
      </c>
      <c r="AG59" s="388"/>
      <c r="AH59" s="388"/>
      <c r="AI59" s="388"/>
      <c r="AJ59" s="388"/>
      <c r="AK59" s="388"/>
      <c r="AL59" s="388"/>
      <c r="AM59" s="388"/>
      <c r="AN59" s="388"/>
      <c r="AO59" s="388"/>
      <c r="AP59" s="388"/>
      <c r="AQ59" s="388"/>
      <c r="AR59" s="388"/>
      <c r="AS59" s="388"/>
    </row>
    <row r="60" spans="1:45" hidden="1" outlineLevel="1" x14ac:dyDescent="0.35">
      <c r="A60" s="82" t="s">
        <v>250</v>
      </c>
      <c r="B60" s="83" t="s">
        <v>297</v>
      </c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>
        <v>12500</v>
      </c>
      <c r="Q60" s="186">
        <v>10000</v>
      </c>
      <c r="R60" s="204">
        <v>10000</v>
      </c>
      <c r="S60" s="388">
        <v>10000</v>
      </c>
      <c r="T60" s="388">
        <v>10000</v>
      </c>
      <c r="U60" s="388">
        <v>10000</v>
      </c>
      <c r="V60" s="388">
        <v>10000</v>
      </c>
      <c r="W60" s="388">
        <v>10000</v>
      </c>
      <c r="X60" s="389">
        <v>10000</v>
      </c>
      <c r="Y60" s="388"/>
      <c r="Z60" s="388">
        <v>16000</v>
      </c>
      <c r="AA60" s="388">
        <v>16000</v>
      </c>
      <c r="AB60" s="388">
        <v>17587.441360197077</v>
      </c>
      <c r="AC60" s="389">
        <v>18055.742870049842</v>
      </c>
      <c r="AD60" s="388">
        <v>18117.554309844363</v>
      </c>
      <c r="AE60" s="388">
        <v>18776.241412249565</v>
      </c>
      <c r="AF60" s="388">
        <v>18836.575152500682</v>
      </c>
      <c r="AG60" s="388"/>
      <c r="AH60" s="388"/>
      <c r="AI60" s="388"/>
      <c r="AJ60" s="388"/>
      <c r="AK60" s="388"/>
      <c r="AL60" s="388"/>
      <c r="AM60" s="388"/>
      <c r="AN60" s="388"/>
      <c r="AO60" s="388"/>
      <c r="AP60" s="388"/>
      <c r="AQ60" s="388"/>
      <c r="AR60" s="388"/>
      <c r="AS60" s="388"/>
    </row>
    <row r="61" spans="1:45" hidden="1" outlineLevel="1" x14ac:dyDescent="0.35">
      <c r="A61" s="82" t="s">
        <v>97</v>
      </c>
      <c r="B61" s="83" t="s">
        <v>298</v>
      </c>
      <c r="C61" s="186">
        <v>17439.4869367479</v>
      </c>
      <c r="D61" s="186">
        <v>17645.06592923859</v>
      </c>
      <c r="E61" s="186">
        <v>17973.426193214265</v>
      </c>
      <c r="F61" s="186">
        <v>17990.90990565269</v>
      </c>
      <c r="G61" s="186">
        <v>18000</v>
      </c>
      <c r="H61" s="186">
        <v>17169.676668595173</v>
      </c>
      <c r="I61" s="186">
        <v>16000</v>
      </c>
      <c r="J61" s="186">
        <v>16000</v>
      </c>
      <c r="K61" s="186">
        <v>16512.641147663944</v>
      </c>
      <c r="L61" s="186">
        <v>16986.563472149839</v>
      </c>
      <c r="M61" s="186">
        <v>17463.277160096557</v>
      </c>
      <c r="N61" s="186">
        <v>17515.85076498787</v>
      </c>
      <c r="O61" s="186">
        <v>17984.850948699437</v>
      </c>
      <c r="P61" s="186">
        <v>18548.936533799628</v>
      </c>
      <c r="Q61" s="186">
        <v>19187.722861119484</v>
      </c>
      <c r="R61" s="204">
        <v>19300</v>
      </c>
      <c r="S61" s="204">
        <v>19862.190901665035</v>
      </c>
      <c r="T61" s="204">
        <v>19800</v>
      </c>
      <c r="U61" s="204">
        <v>18300</v>
      </c>
      <c r="V61" s="388">
        <v>18000</v>
      </c>
      <c r="W61" s="388">
        <v>18300</v>
      </c>
      <c r="X61" s="389">
        <v>18002.191596786055</v>
      </c>
      <c r="Y61" s="388">
        <v>18194.591833469989</v>
      </c>
      <c r="Z61" s="388">
        <v>18200</v>
      </c>
      <c r="AA61" s="388">
        <v>18380.106730189174</v>
      </c>
      <c r="AB61" s="388">
        <v>19051.959408024035</v>
      </c>
      <c r="AC61" s="389">
        <v>19580.029117326318</v>
      </c>
      <c r="AD61" s="388">
        <v>20282.386217249299</v>
      </c>
      <c r="AE61" s="388">
        <v>19546.070161766973</v>
      </c>
      <c r="AF61" s="388">
        <v>20355.359582911649</v>
      </c>
      <c r="AG61" s="388">
        <v>20339.853346218166</v>
      </c>
      <c r="AH61" s="388">
        <v>19342.628291244389</v>
      </c>
      <c r="AI61" s="388">
        <v>16728.955236194914</v>
      </c>
      <c r="AJ61" s="388">
        <v>16041.349095785541</v>
      </c>
      <c r="AK61" s="388">
        <v>16027.580781948138</v>
      </c>
      <c r="AL61" s="388"/>
      <c r="AM61" s="388"/>
      <c r="AN61" s="388"/>
      <c r="AO61" s="388"/>
      <c r="AP61" s="388"/>
      <c r="AQ61" s="388"/>
      <c r="AR61" s="388"/>
      <c r="AS61" s="388"/>
    </row>
    <row r="62" spans="1:45" hidden="1" outlineLevel="1" x14ac:dyDescent="0.35">
      <c r="A62" s="82" t="s">
        <v>98</v>
      </c>
      <c r="B62" s="83" t="s">
        <v>299</v>
      </c>
      <c r="C62" s="186">
        <v>16955.378703445713</v>
      </c>
      <c r="D62" s="186">
        <v>17082.559186604507</v>
      </c>
      <c r="E62" s="186">
        <v>17500</v>
      </c>
      <c r="F62" s="186">
        <v>17500</v>
      </c>
      <c r="G62" s="186">
        <v>17500</v>
      </c>
      <c r="H62" s="186">
        <v>16603.494647053703</v>
      </c>
      <c r="I62" s="186">
        <v>15500</v>
      </c>
      <c r="J62" s="186">
        <v>15500</v>
      </c>
      <c r="K62" s="186">
        <v>16000</v>
      </c>
      <c r="L62" s="186">
        <v>16000</v>
      </c>
      <c r="M62" s="186">
        <v>16726.574166052487</v>
      </c>
      <c r="N62" s="186">
        <v>17000</v>
      </c>
      <c r="O62" s="186">
        <v>17476.901785778588</v>
      </c>
      <c r="P62" s="186">
        <v>18000</v>
      </c>
      <c r="Q62" s="186">
        <v>18430.84712917127</v>
      </c>
      <c r="R62" s="204">
        <v>18800</v>
      </c>
      <c r="S62" s="204">
        <v>19376.799792316055</v>
      </c>
      <c r="T62" s="204">
        <v>19300</v>
      </c>
      <c r="U62" s="204">
        <v>17800</v>
      </c>
      <c r="V62" s="388">
        <v>17500</v>
      </c>
      <c r="W62" s="388">
        <v>17800</v>
      </c>
      <c r="X62" s="389">
        <v>17500</v>
      </c>
      <c r="Y62" s="388">
        <v>17700</v>
      </c>
      <c r="Z62" s="388">
        <v>17700</v>
      </c>
      <c r="AA62" s="388">
        <v>18120.206021015918</v>
      </c>
      <c r="AB62" s="388">
        <v>18344.625365497075</v>
      </c>
      <c r="AC62" s="389">
        <v>18952.432249457397</v>
      </c>
      <c r="AD62" s="388">
        <v>19780.994225099759</v>
      </c>
      <c r="AE62" s="388">
        <v>18857.268215417109</v>
      </c>
      <c r="AF62" s="388">
        <v>19732.976604221411</v>
      </c>
      <c r="AG62" s="388">
        <v>19747.750789982547</v>
      </c>
      <c r="AH62" s="388">
        <v>18919.842930367791</v>
      </c>
      <c r="AI62" s="388">
        <v>16260.177089097953</v>
      </c>
      <c r="AJ62" s="388">
        <v>15609.633365444553</v>
      </c>
      <c r="AK62" s="388">
        <v>15642.643189905964</v>
      </c>
      <c r="AL62" s="388"/>
      <c r="AM62" s="388"/>
      <c r="AN62" s="388"/>
      <c r="AO62" s="388"/>
      <c r="AP62" s="388"/>
      <c r="AQ62" s="388"/>
      <c r="AR62" s="388"/>
      <c r="AS62" s="388"/>
    </row>
    <row r="63" spans="1:45" hidden="1" outlineLevel="1" x14ac:dyDescent="0.35">
      <c r="A63" s="82" t="s">
        <v>24</v>
      </c>
      <c r="B63" s="83" t="s">
        <v>300</v>
      </c>
      <c r="C63" s="186">
        <v>16500</v>
      </c>
      <c r="D63" s="186">
        <v>16830</v>
      </c>
      <c r="E63" s="186">
        <v>16949.308471918921</v>
      </c>
      <c r="F63" s="186">
        <v>17000</v>
      </c>
      <c r="G63" s="186">
        <v>17000</v>
      </c>
      <c r="H63" s="186">
        <v>16000</v>
      </c>
      <c r="I63" s="186"/>
      <c r="J63" s="186"/>
      <c r="K63" s="186"/>
      <c r="L63" s="186"/>
      <c r="M63" s="186"/>
      <c r="N63" s="186"/>
      <c r="O63" s="186"/>
      <c r="P63" s="186"/>
      <c r="Q63" s="186"/>
      <c r="R63" s="204"/>
      <c r="S63" s="204"/>
      <c r="T63" s="204"/>
      <c r="U63" s="204"/>
      <c r="V63" s="388">
        <v>16667.318802218797</v>
      </c>
      <c r="W63" s="388">
        <v>16200</v>
      </c>
      <c r="X63" s="389"/>
      <c r="Y63" s="388"/>
      <c r="Z63" s="388"/>
      <c r="AA63" s="388">
        <v>11293.478260869566</v>
      </c>
      <c r="AB63" s="388"/>
      <c r="AC63" s="389"/>
      <c r="AD63" s="388">
        <v>19872.020068771319</v>
      </c>
      <c r="AE63" s="388">
        <v>19800</v>
      </c>
      <c r="AF63" s="388">
        <v>19760.263633136277</v>
      </c>
      <c r="AG63" s="388">
        <v>19855.616636775521</v>
      </c>
      <c r="AH63" s="388">
        <v>19314.982218713321</v>
      </c>
      <c r="AI63" s="388">
        <v>17762.57059967285</v>
      </c>
      <c r="AJ63" s="388"/>
      <c r="AK63" s="388">
        <v>14519.268146814682</v>
      </c>
      <c r="AL63" s="388"/>
      <c r="AM63" s="388"/>
      <c r="AN63" s="388"/>
      <c r="AO63" s="388"/>
      <c r="AP63" s="388"/>
      <c r="AQ63" s="388"/>
      <c r="AR63" s="388"/>
      <c r="AS63" s="388"/>
    </row>
    <row r="64" spans="1:45" hidden="1" outlineLevel="1" x14ac:dyDescent="0.35">
      <c r="A64" s="82" t="s">
        <v>217</v>
      </c>
      <c r="B64" s="83" t="s">
        <v>301</v>
      </c>
      <c r="C64" s="186"/>
      <c r="D64" s="186"/>
      <c r="E64" s="186"/>
      <c r="F64" s="186"/>
      <c r="G64" s="186"/>
      <c r="H64" s="186"/>
      <c r="I64" s="186">
        <v>17000</v>
      </c>
      <c r="J64" s="186"/>
      <c r="K64" s="186">
        <v>17500</v>
      </c>
      <c r="L64" s="186">
        <v>18000</v>
      </c>
      <c r="M64" s="186"/>
      <c r="N64" s="186"/>
      <c r="O64" s="186"/>
      <c r="P64" s="186"/>
      <c r="Q64" s="186"/>
      <c r="R64" s="204"/>
      <c r="S64" s="204"/>
      <c r="T64" s="204"/>
      <c r="U64" s="204"/>
      <c r="V64" s="388"/>
      <c r="W64" s="388"/>
      <c r="X64" s="389"/>
      <c r="Y64" s="388"/>
      <c r="Z64" s="388"/>
      <c r="AA64" s="388"/>
      <c r="AB64" s="388"/>
      <c r="AC64" s="389"/>
      <c r="AD64" s="388"/>
      <c r="AE64" s="388"/>
      <c r="AF64" s="388"/>
      <c r="AG64" s="388"/>
      <c r="AH64" s="388"/>
      <c r="AI64" s="388"/>
      <c r="AJ64" s="388"/>
      <c r="AK64" s="388"/>
      <c r="AL64" s="388"/>
      <c r="AM64" s="388"/>
      <c r="AN64" s="388"/>
      <c r="AO64" s="388"/>
      <c r="AP64" s="388"/>
      <c r="AQ64" s="388"/>
      <c r="AR64" s="388"/>
      <c r="AS64" s="388"/>
    </row>
    <row r="65" spans="1:45" hidden="1" outlineLevel="1" x14ac:dyDescent="0.35">
      <c r="A65" s="82" t="s">
        <v>216</v>
      </c>
      <c r="B65" s="83" t="s">
        <v>302</v>
      </c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204"/>
      <c r="S65" s="204"/>
      <c r="T65" s="204"/>
      <c r="U65" s="204"/>
      <c r="V65" s="388"/>
      <c r="W65" s="388"/>
      <c r="X65" s="389"/>
      <c r="Y65" s="388"/>
      <c r="Z65" s="388"/>
      <c r="AA65" s="388"/>
      <c r="AB65" s="388"/>
      <c r="AC65" s="389"/>
      <c r="AD65" s="388"/>
      <c r="AE65" s="388"/>
      <c r="AF65" s="388"/>
      <c r="AG65" s="388"/>
      <c r="AH65" s="388"/>
      <c r="AI65" s="388"/>
      <c r="AJ65" s="388"/>
      <c r="AK65" s="388"/>
      <c r="AL65" s="388"/>
      <c r="AM65" s="388"/>
      <c r="AN65" s="388"/>
      <c r="AO65" s="388"/>
      <c r="AP65" s="388"/>
      <c r="AQ65" s="388"/>
      <c r="AR65" s="388"/>
      <c r="AS65" s="388"/>
    </row>
    <row r="66" spans="1:45" hidden="1" outlineLevel="1" x14ac:dyDescent="0.35">
      <c r="A66" s="89" t="s">
        <v>24</v>
      </c>
      <c r="B66" s="83" t="s">
        <v>303</v>
      </c>
      <c r="C66" s="186">
        <v>16000</v>
      </c>
      <c r="D66" s="186">
        <v>16320</v>
      </c>
      <c r="E66" s="186">
        <v>16323.885525591635</v>
      </c>
      <c r="F66" s="186"/>
      <c r="G66" s="186"/>
      <c r="H66" s="186">
        <v>16000</v>
      </c>
      <c r="I66" s="186">
        <v>16000</v>
      </c>
      <c r="J66" s="186">
        <v>16000</v>
      </c>
      <c r="K66" s="186">
        <v>16344.566285152949</v>
      </c>
      <c r="L66" s="186">
        <v>16500</v>
      </c>
      <c r="M66" s="186">
        <v>16800</v>
      </c>
      <c r="N66" s="186">
        <v>16800</v>
      </c>
      <c r="O66" s="186">
        <v>17300</v>
      </c>
      <c r="P66" s="186"/>
      <c r="Q66" s="186"/>
      <c r="R66" s="204"/>
      <c r="S66" s="204"/>
      <c r="T66" s="204"/>
      <c r="U66" s="204"/>
      <c r="V66" s="388"/>
      <c r="W66" s="388"/>
      <c r="X66" s="389"/>
      <c r="Y66" s="388"/>
      <c r="Z66" s="388"/>
      <c r="AA66" s="388"/>
      <c r="AB66" s="388"/>
      <c r="AC66" s="389"/>
      <c r="AD66" s="388"/>
      <c r="AE66" s="388"/>
      <c r="AF66" s="388"/>
      <c r="AG66" s="388"/>
      <c r="AH66" s="388"/>
      <c r="AI66" s="388"/>
      <c r="AJ66" s="388"/>
      <c r="AK66" s="388"/>
      <c r="AL66" s="388"/>
      <c r="AM66" s="388"/>
      <c r="AN66" s="388"/>
      <c r="AO66" s="388"/>
      <c r="AP66" s="388"/>
      <c r="AQ66" s="388"/>
      <c r="AR66" s="388"/>
      <c r="AS66" s="388"/>
    </row>
    <row r="67" spans="1:45" hidden="1" outlineLevel="1" x14ac:dyDescent="0.35">
      <c r="A67" s="89" t="s">
        <v>7</v>
      </c>
      <c r="B67" s="83" t="s">
        <v>262</v>
      </c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>
        <v>17000</v>
      </c>
      <c r="O67" s="186">
        <v>18750</v>
      </c>
      <c r="P67" s="186">
        <v>18750</v>
      </c>
      <c r="Q67" s="186"/>
      <c r="R67" s="204"/>
      <c r="S67" s="204"/>
      <c r="T67" s="204"/>
      <c r="U67" s="204"/>
      <c r="V67" s="388"/>
      <c r="W67" s="388"/>
      <c r="X67" s="389"/>
      <c r="Y67" s="388"/>
      <c r="Z67" s="388"/>
      <c r="AA67" s="388"/>
      <c r="AB67" s="388"/>
      <c r="AC67" s="389"/>
      <c r="AD67" s="388"/>
      <c r="AE67" s="388"/>
      <c r="AF67" s="388"/>
      <c r="AG67" s="388"/>
      <c r="AH67" s="388"/>
      <c r="AI67" s="388"/>
      <c r="AJ67" s="388"/>
      <c r="AK67" s="388"/>
      <c r="AL67" s="388"/>
      <c r="AM67" s="388"/>
      <c r="AN67" s="388"/>
      <c r="AO67" s="388"/>
      <c r="AP67" s="388"/>
      <c r="AQ67" s="388"/>
      <c r="AR67" s="388"/>
      <c r="AS67" s="388"/>
    </row>
    <row r="68" spans="1:45" hidden="1" outlineLevel="1" x14ac:dyDescent="0.35">
      <c r="A68" s="89" t="s">
        <v>11</v>
      </c>
      <c r="B68" s="83" t="s">
        <v>254</v>
      </c>
      <c r="C68" s="186"/>
      <c r="D68" s="186"/>
      <c r="E68" s="186"/>
      <c r="F68" s="186"/>
      <c r="G68" s="186"/>
      <c r="H68" s="186"/>
      <c r="I68" s="186"/>
      <c r="J68" s="186"/>
      <c r="K68" s="186"/>
      <c r="L68" s="186">
        <v>16000</v>
      </c>
      <c r="M68" s="186">
        <v>16000</v>
      </c>
      <c r="N68" s="186">
        <v>17000</v>
      </c>
      <c r="O68" s="186"/>
      <c r="P68" s="186"/>
      <c r="Q68" s="186">
        <v>18750</v>
      </c>
      <c r="R68" s="204">
        <v>18750</v>
      </c>
      <c r="S68" s="204">
        <v>18750</v>
      </c>
      <c r="T68" s="204">
        <v>18250</v>
      </c>
      <c r="U68" s="204">
        <v>18250</v>
      </c>
      <c r="V68" s="388">
        <v>18250</v>
      </c>
      <c r="W68" s="388">
        <v>18250</v>
      </c>
      <c r="X68" s="389">
        <v>18250</v>
      </c>
      <c r="Y68" s="388">
        <v>18250</v>
      </c>
      <c r="Z68" s="388">
        <v>18250</v>
      </c>
      <c r="AA68" s="388">
        <v>18250</v>
      </c>
      <c r="AB68" s="388"/>
      <c r="AC68" s="389">
        <v>19674.730444049732</v>
      </c>
      <c r="AD68" s="388">
        <v>19890.026545316647</v>
      </c>
      <c r="AE68" s="388">
        <v>19467.027715833068</v>
      </c>
      <c r="AF68" s="388">
        <v>19801.351052965692</v>
      </c>
      <c r="AG68" s="388">
        <v>20231.893821607551</v>
      </c>
      <c r="AH68" s="388">
        <v>20330</v>
      </c>
      <c r="AI68" s="388">
        <v>18120.950471390413</v>
      </c>
      <c r="AJ68" s="388">
        <v>16500</v>
      </c>
      <c r="AK68" s="388">
        <v>16500</v>
      </c>
      <c r="AL68" s="388"/>
      <c r="AM68" s="388"/>
      <c r="AN68" s="388"/>
      <c r="AO68" s="388"/>
      <c r="AP68" s="388"/>
      <c r="AQ68" s="388"/>
      <c r="AR68" s="388"/>
      <c r="AS68" s="388"/>
    </row>
    <row r="69" spans="1:45" hidden="1" outlineLevel="1" x14ac:dyDescent="0.35">
      <c r="A69" s="82" t="s">
        <v>13</v>
      </c>
      <c r="B69" s="83" t="s">
        <v>304</v>
      </c>
      <c r="C69" s="186">
        <v>9355</v>
      </c>
      <c r="D69" s="186">
        <v>9355</v>
      </c>
      <c r="E69" s="186">
        <v>9355</v>
      </c>
      <c r="F69" s="186">
        <v>9354.8387096774186</v>
      </c>
      <c r="G69" s="186">
        <v>9354.8387096774186</v>
      </c>
      <c r="H69" s="186">
        <v>9355</v>
      </c>
      <c r="I69" s="186">
        <v>8548</v>
      </c>
      <c r="J69" s="186">
        <v>8548</v>
      </c>
      <c r="K69" s="186">
        <v>8548.3870967741932</v>
      </c>
      <c r="L69" s="186">
        <v>8548.3870967741932</v>
      </c>
      <c r="M69" s="186">
        <v>8548.3870967741932</v>
      </c>
      <c r="N69" s="186">
        <v>8548.3870967741932</v>
      </c>
      <c r="O69" s="186">
        <v>8548.3870967741932</v>
      </c>
      <c r="P69" s="186">
        <v>8548.3870967741932</v>
      </c>
      <c r="Q69" s="186">
        <v>8548.3870967741932</v>
      </c>
      <c r="R69" s="204">
        <v>8548.3870967741932</v>
      </c>
      <c r="S69" s="204">
        <v>8548.3870967741932</v>
      </c>
      <c r="T69" s="204">
        <v>8548.3870967741932</v>
      </c>
      <c r="U69" s="204">
        <v>8548.3870967741932</v>
      </c>
      <c r="V69" s="388">
        <f>5300/0.62</f>
        <v>8548.3870967741932</v>
      </c>
      <c r="W69" s="388">
        <f>5300/0.62</f>
        <v>8548.3870967741932</v>
      </c>
      <c r="X69" s="389">
        <f>4605.26327891469/0.66</f>
        <v>6977.6716347192269</v>
      </c>
      <c r="Y69" s="388">
        <f>4450/0.66</f>
        <v>6742.424242424242</v>
      </c>
      <c r="Z69" s="388">
        <f>4450/0.66</f>
        <v>6742.424242424242</v>
      </c>
      <c r="AA69" s="388">
        <v>6742.424242424242</v>
      </c>
      <c r="AB69" s="388">
        <v>6742.424242424242</v>
      </c>
      <c r="AC69" s="389">
        <v>6742.424242424242</v>
      </c>
      <c r="AD69" s="388">
        <v>6742.424242424242</v>
      </c>
      <c r="AE69" s="388">
        <v>6449.275362318841</v>
      </c>
      <c r="AF69" s="388">
        <v>6449.275362318841</v>
      </c>
      <c r="AG69" s="388">
        <v>6449.275362318841</v>
      </c>
      <c r="AH69" s="388">
        <v>8417.5479827653744</v>
      </c>
      <c r="AI69" s="388">
        <v>8816.544952187267</v>
      </c>
      <c r="AJ69" s="388">
        <v>8569.4288913773798</v>
      </c>
      <c r="AK69" s="388">
        <v>7971.0144927536239</v>
      </c>
      <c r="AL69" s="388"/>
      <c r="AM69" s="388"/>
      <c r="AN69" s="388"/>
      <c r="AO69" s="388"/>
      <c r="AP69" s="388"/>
      <c r="AQ69" s="388"/>
      <c r="AR69" s="388"/>
      <c r="AS69" s="388"/>
    </row>
    <row r="70" spans="1:45" collapsed="1" x14ac:dyDescent="0.35">
      <c r="A70" s="371"/>
      <c r="B70" s="372" t="s">
        <v>491</v>
      </c>
      <c r="C70" s="373">
        <f>(C72-C71)/2+C71</f>
        <v>11604.23309198827</v>
      </c>
      <c r="D70" s="373">
        <f t="shared" ref="D70:AL70" si="0">(D72-D71)/2+D71</f>
        <v>11853.251331407824</v>
      </c>
      <c r="E70" s="373">
        <f t="shared" si="0"/>
        <v>12675.291675365937</v>
      </c>
      <c r="F70" s="373">
        <f t="shared" si="0"/>
        <v>12815.400289086436</v>
      </c>
      <c r="G70" s="373">
        <f t="shared" si="0"/>
        <v>12430.74202162672</v>
      </c>
      <c r="H70" s="373">
        <f t="shared" si="0"/>
        <v>11604.662434831203</v>
      </c>
      <c r="I70" s="373">
        <f t="shared" si="0"/>
        <v>11695.889447274334</v>
      </c>
      <c r="J70" s="373">
        <f t="shared" si="0"/>
        <v>11861.880687347078</v>
      </c>
      <c r="K70" s="373">
        <f t="shared" si="0"/>
        <v>12303.356660378287</v>
      </c>
      <c r="L70" s="373">
        <f t="shared" si="0"/>
        <v>13373.948599480223</v>
      </c>
      <c r="M70" s="373">
        <f t="shared" si="0"/>
        <v>13772.563664499286</v>
      </c>
      <c r="N70" s="373">
        <f t="shared" si="0"/>
        <v>13773.39864031511</v>
      </c>
      <c r="O70" s="373">
        <f t="shared" si="0"/>
        <v>13799.877494545464</v>
      </c>
      <c r="P70" s="373">
        <f t="shared" si="0"/>
        <v>13757.801176174809</v>
      </c>
      <c r="Q70" s="373">
        <f t="shared" si="0"/>
        <v>13855.772781368985</v>
      </c>
      <c r="R70" s="373">
        <f t="shared" si="0"/>
        <v>15250</v>
      </c>
      <c r="S70" s="373">
        <f t="shared" si="0"/>
        <v>15500</v>
      </c>
      <c r="T70" s="373">
        <f t="shared" si="0"/>
        <v>15000</v>
      </c>
      <c r="U70" s="373">
        <f t="shared" si="0"/>
        <v>13750</v>
      </c>
      <c r="V70" s="374">
        <f t="shared" si="0"/>
        <v>13974.705</v>
      </c>
      <c r="W70" s="374">
        <f t="shared" si="0"/>
        <v>14638.934237983538</v>
      </c>
      <c r="X70" s="375">
        <f t="shared" si="0"/>
        <v>14396.074595420325</v>
      </c>
      <c r="Y70" s="374">
        <f t="shared" si="0"/>
        <v>14828.550439752195</v>
      </c>
      <c r="Z70" s="374">
        <f t="shared" si="0"/>
        <v>14683.995766757622</v>
      </c>
      <c r="AA70" s="374">
        <f t="shared" si="0"/>
        <v>14816.284655969719</v>
      </c>
      <c r="AB70" s="374">
        <f t="shared" si="0"/>
        <v>14976.020624790242</v>
      </c>
      <c r="AC70" s="374">
        <f t="shared" si="0"/>
        <v>15593.385160144273</v>
      </c>
      <c r="AD70" s="374">
        <f t="shared" si="0"/>
        <v>16063.230275123744</v>
      </c>
      <c r="AE70" s="374">
        <f t="shared" si="0"/>
        <v>15851.62547174366</v>
      </c>
      <c r="AF70" s="374">
        <f t="shared" si="0"/>
        <v>16091.070259562952</v>
      </c>
      <c r="AG70" s="374">
        <f t="shared" si="0"/>
        <v>16313.994552346274</v>
      </c>
      <c r="AH70" s="374">
        <f t="shared" si="0"/>
        <v>15534.222127775234</v>
      </c>
      <c r="AI70" s="374">
        <f t="shared" si="0"/>
        <v>12830.856340513896</v>
      </c>
      <c r="AJ70" s="374">
        <f t="shared" si="0"/>
        <v>12267.627405121635</v>
      </c>
      <c r="AK70" s="374">
        <f t="shared" si="0"/>
        <v>12278.490822823569</v>
      </c>
      <c r="AL70" s="374">
        <f t="shared" si="0"/>
        <v>12295.418217535218</v>
      </c>
      <c r="AM70" s="374">
        <f t="shared" ref="AM70:AN70" si="1">(AM72-AM71)/2+AM71</f>
        <v>12555.56187478963</v>
      </c>
      <c r="AN70" s="374">
        <f t="shared" si="1"/>
        <v>12441.496699734731</v>
      </c>
      <c r="AO70" s="374">
        <f t="shared" ref="AO70:AP70" si="2">(AO72-AO71)/2+AO71</f>
        <v>12385.854732348573</v>
      </c>
      <c r="AP70" s="374">
        <f t="shared" si="2"/>
        <v>12684.372907412559</v>
      </c>
      <c r="AQ70" s="374">
        <f t="shared" ref="AQ70:AR70" si="3">(AQ72-AQ71)/2+AQ71</f>
        <v>13746.364282158283</v>
      </c>
      <c r="AR70" s="374">
        <f t="shared" si="3"/>
        <v>14084.835565602043</v>
      </c>
      <c r="AS70" s="374">
        <f t="shared" ref="AS70" si="4">(AS72-AS71)/2+AS71</f>
        <v>13653.025558833338</v>
      </c>
    </row>
    <row r="71" spans="1:45" x14ac:dyDescent="0.35">
      <c r="A71" s="371" t="s">
        <v>493</v>
      </c>
      <c r="B71" s="372" t="s">
        <v>198</v>
      </c>
      <c r="C71" s="376">
        <f>C50</f>
        <v>8708.4661839765395</v>
      </c>
      <c r="D71" s="376">
        <f t="shared" ref="D71:AL72" si="5">D50</f>
        <v>9206.5026628156465</v>
      </c>
      <c r="E71" s="376">
        <f t="shared" si="5"/>
        <v>10350.583350731875</v>
      </c>
      <c r="F71" s="376">
        <f t="shared" si="5"/>
        <v>10630.800578172872</v>
      </c>
      <c r="G71" s="376">
        <f t="shared" si="5"/>
        <v>9861.484043253442</v>
      </c>
      <c r="H71" s="376">
        <f t="shared" si="5"/>
        <v>9199.095034332342</v>
      </c>
      <c r="I71" s="376">
        <f t="shared" si="5"/>
        <v>8896.036510365795</v>
      </c>
      <c r="J71" s="376">
        <f t="shared" si="5"/>
        <v>9246.397757923467</v>
      </c>
      <c r="K71" s="376">
        <f t="shared" si="5"/>
        <v>9607.8930976795309</v>
      </c>
      <c r="L71" s="376">
        <f t="shared" si="5"/>
        <v>10586.188429821323</v>
      </c>
      <c r="M71" s="376">
        <f t="shared" si="5"/>
        <v>11153.125423850262</v>
      </c>
      <c r="N71" s="376">
        <f t="shared" si="5"/>
        <v>11113.720138938117</v>
      </c>
      <c r="O71" s="376">
        <f t="shared" si="5"/>
        <v>11099.75498909093</v>
      </c>
      <c r="P71" s="376">
        <f t="shared" si="5"/>
        <v>11015.602352349617</v>
      </c>
      <c r="Q71" s="376">
        <f t="shared" si="5"/>
        <v>11145.195532618884</v>
      </c>
      <c r="R71" s="376">
        <f t="shared" si="5"/>
        <v>12500</v>
      </c>
      <c r="S71" s="376">
        <f t="shared" si="5"/>
        <v>13000</v>
      </c>
      <c r="T71" s="376">
        <f t="shared" si="5"/>
        <v>13000</v>
      </c>
      <c r="U71" s="376">
        <f t="shared" si="5"/>
        <v>11500</v>
      </c>
      <c r="V71" s="376">
        <f t="shared" si="5"/>
        <v>11449.41</v>
      </c>
      <c r="W71" s="376">
        <f t="shared" si="5"/>
        <v>11668.66</v>
      </c>
      <c r="X71" s="376">
        <f t="shared" si="5"/>
        <v>11469.02</v>
      </c>
      <c r="Y71" s="376">
        <f t="shared" si="5"/>
        <v>12047.76</v>
      </c>
      <c r="Z71" s="376">
        <f t="shared" si="5"/>
        <v>11779</v>
      </c>
      <c r="AA71" s="376">
        <f t="shared" si="5"/>
        <v>12060.749044568583</v>
      </c>
      <c r="AB71" s="376">
        <f t="shared" si="5"/>
        <v>12125.30520627686</v>
      </c>
      <c r="AC71" s="376">
        <f t="shared" si="5"/>
        <v>12519.735678207491</v>
      </c>
      <c r="AD71" s="376">
        <f t="shared" si="5"/>
        <v>13075.123142406088</v>
      </c>
      <c r="AE71" s="376">
        <f t="shared" si="5"/>
        <v>12848.71613254449</v>
      </c>
      <c r="AF71" s="376">
        <f t="shared" si="5"/>
        <v>13370.127303138097</v>
      </c>
      <c r="AG71" s="376">
        <f t="shared" si="5"/>
        <v>13565.086207572547</v>
      </c>
      <c r="AH71" s="376">
        <f t="shared" si="5"/>
        <v>12327.305958623994</v>
      </c>
      <c r="AI71" s="376">
        <f t="shared" si="5"/>
        <v>9962.9822884596651</v>
      </c>
      <c r="AJ71" s="376">
        <f t="shared" si="5"/>
        <v>9535.2548102432702</v>
      </c>
      <c r="AK71" s="376">
        <f t="shared" si="5"/>
        <v>9556.9816456471362</v>
      </c>
      <c r="AL71" s="376">
        <f t="shared" si="5"/>
        <v>9597.6008832133266</v>
      </c>
      <c r="AM71" s="376">
        <f t="shared" ref="AM71:AN71" si="6">AM50</f>
        <v>9838.4714936509044</v>
      </c>
      <c r="AN71" s="376">
        <f t="shared" si="6"/>
        <v>9641.5261538989544</v>
      </c>
      <c r="AO71" s="376">
        <f t="shared" ref="AO71:AP71" si="7">AO50</f>
        <v>9548.2176996691378</v>
      </c>
      <c r="AP71" s="376">
        <f t="shared" si="7"/>
        <v>10080.276160623251</v>
      </c>
      <c r="AQ71" s="376">
        <f t="shared" ref="AQ71:AR71" si="8">AQ50</f>
        <v>10881.943924622838</v>
      </c>
      <c r="AR71" s="376">
        <f t="shared" si="8"/>
        <v>11496.480792650653</v>
      </c>
      <c r="AS71" s="376">
        <f t="shared" ref="AS71" si="9">AS50</f>
        <v>10632.860779113244</v>
      </c>
    </row>
    <row r="72" spans="1:45" x14ac:dyDescent="0.35">
      <c r="A72" s="371" t="s">
        <v>511</v>
      </c>
      <c r="B72" s="372" t="s">
        <v>500</v>
      </c>
      <c r="C72" s="376">
        <f>C51</f>
        <v>14500</v>
      </c>
      <c r="D72" s="376">
        <f t="shared" si="5"/>
        <v>14500</v>
      </c>
      <c r="E72" s="376">
        <f t="shared" si="5"/>
        <v>15000</v>
      </c>
      <c r="F72" s="376">
        <f t="shared" si="5"/>
        <v>15000</v>
      </c>
      <c r="G72" s="376">
        <f t="shared" si="5"/>
        <v>15000</v>
      </c>
      <c r="H72" s="376">
        <f t="shared" si="5"/>
        <v>14010.229835330065</v>
      </c>
      <c r="I72" s="376">
        <f t="shared" si="5"/>
        <v>14495.742384182875</v>
      </c>
      <c r="J72" s="376">
        <f t="shared" si="5"/>
        <v>14477.36361677069</v>
      </c>
      <c r="K72" s="376">
        <f t="shared" si="5"/>
        <v>14998.820223077044</v>
      </c>
      <c r="L72" s="376">
        <f t="shared" si="5"/>
        <v>16161.708769139126</v>
      </c>
      <c r="M72" s="376">
        <f t="shared" si="5"/>
        <v>16392.00190514831</v>
      </c>
      <c r="N72" s="376">
        <f t="shared" si="5"/>
        <v>16433.077141692102</v>
      </c>
      <c r="O72" s="376">
        <f t="shared" si="5"/>
        <v>16500</v>
      </c>
      <c r="P72" s="376">
        <f t="shared" si="5"/>
        <v>16500</v>
      </c>
      <c r="Q72" s="376">
        <f t="shared" si="5"/>
        <v>16566.350030119087</v>
      </c>
      <c r="R72" s="376">
        <f t="shared" si="5"/>
        <v>18000</v>
      </c>
      <c r="S72" s="376">
        <f t="shared" si="5"/>
        <v>18000</v>
      </c>
      <c r="T72" s="376">
        <f t="shared" si="5"/>
        <v>17000</v>
      </c>
      <c r="U72" s="376">
        <f t="shared" si="5"/>
        <v>16000</v>
      </c>
      <c r="V72" s="376">
        <f t="shared" si="5"/>
        <v>16500</v>
      </c>
      <c r="W72" s="376">
        <f t="shared" si="5"/>
        <v>17609.208475967076</v>
      </c>
      <c r="X72" s="376">
        <f t="shared" si="5"/>
        <v>17323.129190840649</v>
      </c>
      <c r="Y72" s="376">
        <f t="shared" si="5"/>
        <v>17609.340879504391</v>
      </c>
      <c r="Z72" s="376">
        <f t="shared" si="5"/>
        <v>17588.991533515244</v>
      </c>
      <c r="AA72" s="376">
        <f t="shared" si="5"/>
        <v>17571.820267370855</v>
      </c>
      <c r="AB72" s="376">
        <f t="shared" si="5"/>
        <v>17826.736043303627</v>
      </c>
      <c r="AC72" s="376">
        <f t="shared" si="5"/>
        <v>18667.034642081057</v>
      </c>
      <c r="AD72" s="376">
        <f t="shared" si="5"/>
        <v>19051.337407841402</v>
      </c>
      <c r="AE72" s="376">
        <f t="shared" si="5"/>
        <v>18854.534810942831</v>
      </c>
      <c r="AF72" s="376">
        <f t="shared" si="5"/>
        <v>18812.013215987805</v>
      </c>
      <c r="AG72" s="376">
        <f t="shared" si="5"/>
        <v>19062.902897119999</v>
      </c>
      <c r="AH72" s="376">
        <f t="shared" si="5"/>
        <v>18741.138296926474</v>
      </c>
      <c r="AI72" s="376">
        <f t="shared" si="5"/>
        <v>15698.730392568124</v>
      </c>
      <c r="AJ72" s="376">
        <f t="shared" si="5"/>
        <v>15000</v>
      </c>
      <c r="AK72" s="376">
        <f t="shared" si="5"/>
        <v>15000</v>
      </c>
      <c r="AL72" s="376">
        <f t="shared" si="5"/>
        <v>14993.235551857111</v>
      </c>
      <c r="AM72" s="376">
        <f t="shared" ref="AM72:AN72" si="10">AM51</f>
        <v>15272.652255928353</v>
      </c>
      <c r="AN72" s="376">
        <f t="shared" si="10"/>
        <v>15241.467245570508</v>
      </c>
      <c r="AO72" s="376">
        <f t="shared" ref="AO72:AP72" si="11">AO51</f>
        <v>15223.491765028006</v>
      </c>
      <c r="AP72" s="376">
        <f t="shared" si="11"/>
        <v>15288.469654201866</v>
      </c>
      <c r="AQ72" s="376">
        <f t="shared" ref="AQ72:AR72" si="12">AQ51</f>
        <v>16610.784639693731</v>
      </c>
      <c r="AR72" s="376">
        <f t="shared" si="12"/>
        <v>16673.190338553432</v>
      </c>
      <c r="AS72" s="376">
        <f t="shared" ref="AS72" si="13">AS51</f>
        <v>16673.190338553432</v>
      </c>
    </row>
    <row r="73" spans="1:45" s="383" customFormat="1" x14ac:dyDescent="0.35">
      <c r="A73" s="382"/>
      <c r="B73" s="382" t="s">
        <v>490</v>
      </c>
      <c r="C73" s="382">
        <f>C72/C71-1</f>
        <v>0.66504636909307924</v>
      </c>
      <c r="D73" s="382">
        <f t="shared" ref="D73:AL73" si="14">D72/D71-1</f>
        <v>0.57497374747572505</v>
      </c>
      <c r="E73" s="382">
        <f t="shared" si="14"/>
        <v>0.44919368229998091</v>
      </c>
      <c r="F73" s="382">
        <f t="shared" si="14"/>
        <v>0.41099439216252032</v>
      </c>
      <c r="G73" s="382">
        <f t="shared" si="14"/>
        <v>0.52106923605093503</v>
      </c>
      <c r="H73" s="382">
        <f t="shared" si="14"/>
        <v>0.52300088030853886</v>
      </c>
      <c r="I73" s="382">
        <f t="shared" si="14"/>
        <v>0.62946075674174873</v>
      </c>
      <c r="J73" s="382">
        <f t="shared" si="14"/>
        <v>0.56573013575634667</v>
      </c>
      <c r="K73" s="382">
        <f t="shared" si="14"/>
        <v>0.56109357905944157</v>
      </c>
      <c r="L73" s="382">
        <f t="shared" si="14"/>
        <v>0.52667873581501223</v>
      </c>
      <c r="M73" s="382">
        <f t="shared" si="14"/>
        <v>0.4697227263395638</v>
      </c>
      <c r="N73" s="382">
        <f t="shared" si="14"/>
        <v>0.47862974199944475</v>
      </c>
      <c r="O73" s="382">
        <f t="shared" si="14"/>
        <v>0.48651929850852937</v>
      </c>
      <c r="P73" s="382">
        <f t="shared" si="14"/>
        <v>0.49787541999285834</v>
      </c>
      <c r="Q73" s="382">
        <f t="shared" si="14"/>
        <v>0.48641178897525794</v>
      </c>
      <c r="R73" s="382">
        <f t="shared" si="14"/>
        <v>0.43999999999999995</v>
      </c>
      <c r="S73" s="382">
        <f t="shared" si="14"/>
        <v>0.38461538461538458</v>
      </c>
      <c r="T73" s="382">
        <f t="shared" si="14"/>
        <v>0.30769230769230771</v>
      </c>
      <c r="U73" s="382">
        <f t="shared" si="14"/>
        <v>0.39130434782608692</v>
      </c>
      <c r="V73" s="382">
        <f t="shared" si="14"/>
        <v>0.44112229363783806</v>
      </c>
      <c r="W73" s="382">
        <f t="shared" si="14"/>
        <v>0.50910288550416904</v>
      </c>
      <c r="X73" s="382">
        <f t="shared" si="14"/>
        <v>0.51042802182232205</v>
      </c>
      <c r="Y73" s="382">
        <f t="shared" si="14"/>
        <v>0.46162779466924886</v>
      </c>
      <c r="Z73" s="382">
        <f t="shared" si="14"/>
        <v>0.49324998162112599</v>
      </c>
      <c r="AA73" s="382">
        <f t="shared" si="14"/>
        <v>0.45694269920027208</v>
      </c>
      <c r="AB73" s="382">
        <f t="shared" si="14"/>
        <v>0.47020926401715046</v>
      </c>
      <c r="AC73" s="382">
        <f t="shared" si="14"/>
        <v>0.49100868595603631</v>
      </c>
      <c r="AD73" s="382">
        <f t="shared" si="14"/>
        <v>0.45706753201068273</v>
      </c>
      <c r="AE73" s="382">
        <f t="shared" si="14"/>
        <v>0.46742558684024571</v>
      </c>
      <c r="AF73" s="382">
        <f t="shared" si="14"/>
        <v>0.40701825715394979</v>
      </c>
      <c r="AG73" s="382">
        <f t="shared" si="14"/>
        <v>0.40529168819276373</v>
      </c>
      <c r="AH73" s="382">
        <f t="shared" si="14"/>
        <v>0.5202947310491195</v>
      </c>
      <c r="AI73" s="382">
        <f t="shared" si="14"/>
        <v>0.57570594206037073</v>
      </c>
      <c r="AJ73" s="382">
        <f>AJ72/AJ71-1</f>
        <v>0.57310950766477831</v>
      </c>
      <c r="AK73" s="382">
        <f t="shared" si="14"/>
        <v>0.56953320160784915</v>
      </c>
      <c r="AL73" s="382">
        <f t="shared" si="14"/>
        <v>0.56218577270503234</v>
      </c>
      <c r="AM73" s="382">
        <f t="shared" ref="AM73:AN73" si="15">AM72/AM71-1</f>
        <v>0.55233994079103721</v>
      </c>
      <c r="AN73" s="382">
        <f t="shared" si="15"/>
        <v>0.58081480071565039</v>
      </c>
      <c r="AO73" s="382">
        <f t="shared" ref="AO73:AP73" si="16">AO72/AO71-1</f>
        <v>0.59438046385929444</v>
      </c>
      <c r="AP73" s="382">
        <f t="shared" si="16"/>
        <v>0.51667170726169864</v>
      </c>
      <c r="AQ73" s="382">
        <f t="shared" ref="AQ73:AR73" si="17">AQ72/AQ71-1</f>
        <v>0.52645379858171371</v>
      </c>
      <c r="AR73" s="382">
        <f t="shared" si="17"/>
        <v>0.45028645193858718</v>
      </c>
      <c r="AS73" s="382">
        <f t="shared" ref="AS73" si="18">AS72/AS71-1</f>
        <v>0.56808131742922519</v>
      </c>
    </row>
    <row r="74" spans="1:45" hidden="1" outlineLevel="1" x14ac:dyDescent="0.35">
      <c r="C74" s="359">
        <f>C50+D50+E50</f>
        <v>28265.552197524063</v>
      </c>
      <c r="F74" s="359">
        <f>F50+G50+H50</f>
        <v>29691.379655758654</v>
      </c>
      <c r="I74" s="359">
        <f>I50+J50+K50</f>
        <v>27750.327365968791</v>
      </c>
      <c r="L74" s="359">
        <f>L50+M50+N50</f>
        <v>32853.0339926097</v>
      </c>
      <c r="O74" s="359">
        <f>O50+P50+Q50</f>
        <v>33260.552874059431</v>
      </c>
      <c r="R74" s="359">
        <f>R50+S50+T50</f>
        <v>38500</v>
      </c>
      <c r="U74" s="359">
        <f>U50+V50+W50</f>
        <v>34618.07</v>
      </c>
      <c r="X74" s="359">
        <f>X50+Y50+Z50</f>
        <v>35295.78</v>
      </c>
      <c r="AA74" s="359">
        <f>AA50+AB50+AC50</f>
        <v>36705.789929052939</v>
      </c>
      <c r="AD74" s="359">
        <f>AD50+AE50+AF50</f>
        <v>39293.966578088679</v>
      </c>
    </row>
    <row r="75" spans="1:45" hidden="1" outlineLevel="1" x14ac:dyDescent="0.35">
      <c r="C75" s="359">
        <f>C61+D61+E61</f>
        <v>53057.979059200763</v>
      </c>
      <c r="F75" s="359">
        <f>F61+G61+H61</f>
        <v>53160.586574247864</v>
      </c>
      <c r="I75" s="359">
        <f>I61+J61+K61</f>
        <v>48512.641147663948</v>
      </c>
      <c r="L75" s="359">
        <f>L61+M61+N61</f>
        <v>51965.691397234274</v>
      </c>
      <c r="M75" s="359"/>
      <c r="N75" s="359"/>
      <c r="O75" s="359">
        <f>O61+P61+Q61</f>
        <v>55721.510343618545</v>
      </c>
      <c r="P75" s="359"/>
      <c r="Q75" s="359"/>
      <c r="R75" s="359">
        <f>R61+S61+T61</f>
        <v>58962.190901665032</v>
      </c>
      <c r="S75" s="359"/>
      <c r="T75" s="359"/>
      <c r="U75" s="359">
        <f>U61+V61+W61</f>
        <v>54600</v>
      </c>
      <c r="V75" s="359"/>
      <c r="W75" s="359"/>
      <c r="X75" s="359">
        <f>X61+Y61+Z61</f>
        <v>54396.783430256044</v>
      </c>
      <c r="Y75" s="359"/>
      <c r="Z75" s="359"/>
      <c r="AA75" s="359">
        <f>AA61+AB61+AC61</f>
        <v>57012.095255539527</v>
      </c>
      <c r="AB75" s="359"/>
      <c r="AC75" s="359"/>
      <c r="AD75" s="359">
        <f>AD61+AE61+AF61</f>
        <v>60183.815961927918</v>
      </c>
    </row>
    <row r="76" spans="1:45" hidden="1" outlineLevel="1" x14ac:dyDescent="0.35">
      <c r="C76" s="359">
        <f>C75-C74</f>
        <v>24792.4268616767</v>
      </c>
      <c r="F76" s="359">
        <f>F75-F74</f>
        <v>23469.20691848921</v>
      </c>
      <c r="I76" s="359">
        <f>I75-I74</f>
        <v>20762.313781695157</v>
      </c>
      <c r="L76" s="359">
        <f>L75-L74</f>
        <v>19112.657404624573</v>
      </c>
      <c r="O76" s="359">
        <f>O75-O74</f>
        <v>22460.957469559115</v>
      </c>
      <c r="R76" s="359">
        <f>R75-R74</f>
        <v>20462.190901665032</v>
      </c>
      <c r="U76" s="359">
        <f>U75-U74</f>
        <v>19981.93</v>
      </c>
      <c r="X76" s="359">
        <f>X75-X74</f>
        <v>19101.003430256045</v>
      </c>
      <c r="AA76" s="359">
        <f>AA75-AA74</f>
        <v>20306.305326486588</v>
      </c>
      <c r="AD76" s="359">
        <f>AD75-AD74</f>
        <v>20889.849383839239</v>
      </c>
    </row>
    <row r="77" spans="1:45" hidden="1" outlineLevel="1" x14ac:dyDescent="0.35">
      <c r="C77" s="6">
        <f>C76/3</f>
        <v>8264.1422872255662</v>
      </c>
      <c r="F77" s="6">
        <f>F76/3</f>
        <v>7823.0689728297366</v>
      </c>
      <c r="I77" s="6">
        <f>I76/3</f>
        <v>6920.7712605650522</v>
      </c>
      <c r="L77" s="6">
        <f>L76/3</f>
        <v>6370.8858015415244</v>
      </c>
      <c r="O77" s="6">
        <f>O76/3</f>
        <v>7486.9858231863718</v>
      </c>
      <c r="R77" s="6">
        <f>R76/3</f>
        <v>6820.7303005550102</v>
      </c>
      <c r="U77" s="6">
        <f>U76/3</f>
        <v>6660.6433333333334</v>
      </c>
      <c r="X77" s="6">
        <f>X76/3</f>
        <v>6367.0011434186817</v>
      </c>
      <c r="AA77" s="6">
        <f>AA76/3</f>
        <v>6768.7684421621962</v>
      </c>
      <c r="AD77" s="6">
        <f>AD76/3</f>
        <v>6963.2831279464126</v>
      </c>
    </row>
    <row r="78" spans="1:45" hidden="1" outlineLevel="1" x14ac:dyDescent="0.35">
      <c r="C78" s="6">
        <f>C75/C74</f>
        <v>1.8771251553277069</v>
      </c>
      <c r="F78" s="6">
        <f>F75/F74</f>
        <v>1.7904384097536319</v>
      </c>
      <c r="I78" s="6">
        <f>I75/I74</f>
        <v>1.7481826613388611</v>
      </c>
      <c r="L78" s="6">
        <f>L75/L74</f>
        <v>1.5817623239583891</v>
      </c>
      <c r="O78" s="6">
        <f>O75/O74</f>
        <v>1.6753031903771167</v>
      </c>
      <c r="R78" s="6">
        <f>R75/R74</f>
        <v>1.5314854779653255</v>
      </c>
      <c r="U78" s="6">
        <f>U75/U74</f>
        <v>1.5772109768106657</v>
      </c>
      <c r="X78" s="6">
        <f>X75/X74</f>
        <v>1.5411696081020463</v>
      </c>
      <c r="AA78" s="6">
        <f>AA75/AA74</f>
        <v>1.5532180445029458</v>
      </c>
      <c r="AD78" s="6">
        <f>AD75/AD74</f>
        <v>1.5316299473692725</v>
      </c>
    </row>
    <row r="79" spans="1:45" hidden="1" outlineLevel="1" x14ac:dyDescent="0.35"/>
    <row r="80" spans="1:45" hidden="1" outlineLevel="1" x14ac:dyDescent="0.35"/>
    <row r="81" spans="3:30" s="360" customFormat="1" hidden="1" outlineLevel="1" x14ac:dyDescent="0.35">
      <c r="C81" s="361">
        <f>C51+D51+E51</f>
        <v>44000</v>
      </c>
      <c r="F81" s="361">
        <f>F51+G51+H51</f>
        <v>44010.229835330065</v>
      </c>
      <c r="I81" s="361">
        <f>I51+J51+K51</f>
        <v>43971.926224030613</v>
      </c>
      <c r="L81" s="361">
        <f>L51+M51+N51</f>
        <v>48986.787815979536</v>
      </c>
      <c r="O81" s="361">
        <f>O51+P51+Q51</f>
        <v>49566.350030119087</v>
      </c>
      <c r="R81" s="361">
        <f>R51+S51+T51</f>
        <v>53000</v>
      </c>
      <c r="U81" s="361">
        <f>U51+V51+W51</f>
        <v>50109.208475967076</v>
      </c>
      <c r="X81" s="361">
        <f>X51+Y51+Z51</f>
        <v>52521.461603860284</v>
      </c>
      <c r="AA81" s="361">
        <f>AA51+AB51+AC51</f>
        <v>54065.590952755534</v>
      </c>
      <c r="AD81" s="361">
        <f>AD51+AE51+AF51</f>
        <v>56717.885434772041</v>
      </c>
    </row>
    <row r="82" spans="3:30" hidden="1" outlineLevel="1" x14ac:dyDescent="0.35">
      <c r="C82" s="359">
        <f>C81-C74</f>
        <v>15734.447802475937</v>
      </c>
      <c r="F82" s="359">
        <f>F81-F74</f>
        <v>14318.850179571411</v>
      </c>
      <c r="I82" s="359">
        <f>I81-I74</f>
        <v>16221.598858061821</v>
      </c>
      <c r="L82" s="359">
        <f>L81-L74</f>
        <v>16133.753823369836</v>
      </c>
      <c r="O82" s="359">
        <f>O81-O74</f>
        <v>16305.797156059656</v>
      </c>
      <c r="R82" s="359">
        <f>R81-R74</f>
        <v>14500</v>
      </c>
      <c r="U82" s="359">
        <f>U81-U74</f>
        <v>15491.138475967076</v>
      </c>
      <c r="X82" s="359">
        <f>X81-X74</f>
        <v>17225.681603860285</v>
      </c>
      <c r="AA82" s="359">
        <f>AA81-AA74</f>
        <v>17359.801023702596</v>
      </c>
      <c r="AD82" s="359">
        <f>AD81-AD74</f>
        <v>17423.918856683362</v>
      </c>
    </row>
    <row r="83" spans="3:30" hidden="1" outlineLevel="1" x14ac:dyDescent="0.35">
      <c r="C83" s="6">
        <f>C82/3</f>
        <v>5244.8159341586461</v>
      </c>
      <c r="F83" s="6">
        <f>F82/3</f>
        <v>4772.9500598571367</v>
      </c>
      <c r="I83" s="6">
        <f>I82/3</f>
        <v>5407.1996193539408</v>
      </c>
      <c r="L83" s="6">
        <f>L82/3</f>
        <v>5377.917941123279</v>
      </c>
      <c r="O83" s="6">
        <f>O82/3</f>
        <v>5435.2657186865517</v>
      </c>
      <c r="R83" s="6">
        <f>R82/3</f>
        <v>4833.333333333333</v>
      </c>
      <c r="U83" s="6">
        <f>U82/3</f>
        <v>5163.7128253223591</v>
      </c>
      <c r="X83" s="6">
        <f>X82/3</f>
        <v>5741.8938679534285</v>
      </c>
      <c r="AA83" s="6">
        <f>AA82/3</f>
        <v>5786.6003412341988</v>
      </c>
      <c r="AD83" s="6">
        <f>AD82/3</f>
        <v>5807.9729522277876</v>
      </c>
    </row>
    <row r="84" spans="3:30" hidden="1" outlineLevel="1" x14ac:dyDescent="0.35">
      <c r="C84" s="6">
        <f>C81/C74</f>
        <v>1.5566651481818283</v>
      </c>
      <c r="F84" s="6">
        <f>F81/F74</f>
        <v>1.482256141195994</v>
      </c>
      <c r="I84" s="6">
        <f>I81/I74</f>
        <v>1.5845552250297033</v>
      </c>
      <c r="L84" s="6">
        <f>L81/L74</f>
        <v>1.4910887020967114</v>
      </c>
      <c r="O84" s="6">
        <f>O81/O74</f>
        <v>1.4902443208867064</v>
      </c>
      <c r="R84" s="6">
        <f>R81/R74</f>
        <v>1.3766233766233766</v>
      </c>
      <c r="U84" s="6">
        <f>U81/U74</f>
        <v>1.4474870631426615</v>
      </c>
      <c r="X84" s="6">
        <f>X81/X74</f>
        <v>1.4880379921866094</v>
      </c>
      <c r="AA84" s="6">
        <f>AA81/AA74</f>
        <v>1.4729444879746934</v>
      </c>
      <c r="AD84" s="6">
        <f>AD81/AD74</f>
        <v>1.4434247894535388</v>
      </c>
    </row>
    <row r="85" spans="3:30" hidden="1" outlineLevel="1" x14ac:dyDescent="0.35"/>
    <row r="86" spans="3:30" s="368" customFormat="1" hidden="1" outlineLevel="1" x14ac:dyDescent="0.35">
      <c r="AA86" s="369">
        <f>AA53+AB53+AC53</f>
        <v>47039.48335138469</v>
      </c>
      <c r="AD86" s="369">
        <f>AD53</f>
        <v>16000</v>
      </c>
    </row>
    <row r="87" spans="3:30" hidden="1" outlineLevel="1" x14ac:dyDescent="0.35">
      <c r="AA87" s="370">
        <f>AA86-AA74</f>
        <v>10333.693422331751</v>
      </c>
      <c r="AD87" s="370">
        <f>AD86-AD74</f>
        <v>-23293.966578088679</v>
      </c>
    </row>
    <row r="88" spans="3:30" hidden="1" outlineLevel="1" x14ac:dyDescent="0.35">
      <c r="AA88" s="370">
        <f>AA87/3</f>
        <v>3444.5644741105839</v>
      </c>
      <c r="AD88" s="370">
        <f>AD86/AD74</f>
        <v>0.4071871942020231</v>
      </c>
    </row>
    <row r="89" spans="3:30" hidden="1" outlineLevel="1" x14ac:dyDescent="0.35">
      <c r="AA89" s="370">
        <f>AA86/AA74</f>
        <v>1.2815276130088824</v>
      </c>
    </row>
    <row r="90" spans="3:30" collapsed="1" x14ac:dyDescent="0.35"/>
  </sheetData>
  <mergeCells count="1">
    <mergeCell ref="A2:B2"/>
  </mergeCells>
  <hyperlinks>
    <hyperlink ref="A1" location="DM!D5" display="Quay lại" xr:uid="{F38C6F88-CBCC-4320-BB71-BD3CDDC0F50D}"/>
  </hyperlinks>
  <pageMargins left="0.70866141732283472" right="0.70866141732283472" top="0.74803149606299213" bottom="0.74803149606299213" header="0.31496062992125984" footer="0.31496062992125984"/>
  <pageSetup paperSize="8" scale="72" orientation="landscape" r:id="rId1"/>
  <colBreaks count="1" manualBreakCount="1">
    <brk id="19" max="87" man="1"/>
  </colBreak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DFA64-CC8E-45FF-8851-A8D0DC4E9F8D}">
  <sheetPr codeName="Sheet13">
    <tabColor rgb="FF92D050"/>
  </sheetPr>
  <dimension ref="A1:AS90"/>
  <sheetViews>
    <sheetView showGridLines="0" view="pageBreakPreview" topLeftCell="J2" zoomScale="80" zoomScaleNormal="65" zoomScaleSheetLayoutView="80" workbookViewId="0">
      <selection activeCell="M44" sqref="M44"/>
    </sheetView>
  </sheetViews>
  <sheetFormatPr defaultColWidth="7.54296875" defaultRowHeight="15.5" outlineLevelRow="1" x14ac:dyDescent="0.35"/>
  <cols>
    <col min="1" max="1" width="9.54296875" style="6" customWidth="1"/>
    <col min="2" max="2" width="22.81640625" style="6" customWidth="1"/>
    <col min="3" max="45" width="10.6328125" style="6" customWidth="1"/>
    <col min="46" max="16384" width="7.54296875" style="6"/>
  </cols>
  <sheetData>
    <row r="1" spans="1:2" ht="18.5" x14ac:dyDescent="0.35">
      <c r="A1" s="421" t="s">
        <v>523</v>
      </c>
    </row>
    <row r="2" spans="1:2" ht="20" x14ac:dyDescent="0.35">
      <c r="A2" s="422"/>
      <c r="B2" s="422"/>
    </row>
    <row r="49" spans="1:45" s="102" customFormat="1" ht="20" customHeight="1" x14ac:dyDescent="0.35">
      <c r="A49" s="397" t="s">
        <v>3</v>
      </c>
      <c r="B49" s="397" t="s">
        <v>4</v>
      </c>
      <c r="C49" s="398" t="s">
        <v>132</v>
      </c>
      <c r="D49" s="398">
        <v>2</v>
      </c>
      <c r="E49" s="398">
        <v>3</v>
      </c>
      <c r="F49" s="398">
        <v>4</v>
      </c>
      <c r="G49" s="398">
        <v>5</v>
      </c>
      <c r="H49" s="398">
        <v>6</v>
      </c>
      <c r="I49" s="398">
        <v>7</v>
      </c>
      <c r="J49" s="398">
        <v>8</v>
      </c>
      <c r="K49" s="398">
        <v>9</v>
      </c>
      <c r="L49" s="398">
        <v>10</v>
      </c>
      <c r="M49" s="398">
        <v>11</v>
      </c>
      <c r="N49" s="398">
        <v>12</v>
      </c>
      <c r="O49" s="398" t="s">
        <v>268</v>
      </c>
      <c r="P49" s="398">
        <v>2</v>
      </c>
      <c r="Q49" s="398">
        <v>3</v>
      </c>
      <c r="R49" s="399">
        <v>4</v>
      </c>
      <c r="S49" s="399">
        <v>5</v>
      </c>
      <c r="T49" s="399">
        <v>6</v>
      </c>
      <c r="U49" s="399">
        <v>7</v>
      </c>
      <c r="V49" s="399">
        <v>8</v>
      </c>
      <c r="W49" s="399">
        <v>9</v>
      </c>
      <c r="X49" s="400">
        <v>10</v>
      </c>
      <c r="Y49" s="399">
        <v>11</v>
      </c>
      <c r="Z49" s="399">
        <v>12</v>
      </c>
      <c r="AA49" s="398" t="s">
        <v>416</v>
      </c>
      <c r="AB49" s="399">
        <v>2</v>
      </c>
      <c r="AC49" s="399">
        <v>3</v>
      </c>
      <c r="AD49" s="399">
        <v>4</v>
      </c>
      <c r="AE49" s="399">
        <v>5</v>
      </c>
      <c r="AF49" s="399">
        <v>6</v>
      </c>
      <c r="AG49" s="399">
        <v>7</v>
      </c>
      <c r="AH49" s="399">
        <v>8</v>
      </c>
      <c r="AI49" s="399">
        <v>9</v>
      </c>
      <c r="AJ49" s="399">
        <v>10</v>
      </c>
      <c r="AK49" s="399">
        <v>11</v>
      </c>
      <c r="AL49" s="399">
        <v>12</v>
      </c>
      <c r="AM49" s="398" t="str">
        <f>'Chênh lệch chai B1-B0'!AM49</f>
        <v>T1.26</v>
      </c>
      <c r="AN49" s="398">
        <f>'Chênh lệch chai B1-B0'!AN49</f>
        <v>2</v>
      </c>
      <c r="AO49" s="398">
        <f>'Chênh lệch chai B1-B0'!AO49</f>
        <v>3</v>
      </c>
      <c r="AP49" s="398">
        <f>'Chênh lệch chai B1-B0'!AP49</f>
        <v>4</v>
      </c>
      <c r="AQ49" s="398">
        <f>'Chênh lệch chai B1-B0'!AQ49</f>
        <v>5</v>
      </c>
      <c r="AR49" s="398">
        <v>6</v>
      </c>
      <c r="AS49" s="398">
        <v>7</v>
      </c>
    </row>
    <row r="50" spans="1:45" x14ac:dyDescent="0.35">
      <c r="A50" s="390" t="s">
        <v>5</v>
      </c>
      <c r="B50" s="391" t="s">
        <v>198</v>
      </c>
      <c r="C50" s="392">
        <f>'Chênh lệch chai B1-B0'!C50</f>
        <v>8708.4661839765395</v>
      </c>
      <c r="D50" s="392">
        <f>'Chênh lệch chai B1-B0'!D50</f>
        <v>9206.5026628156465</v>
      </c>
      <c r="E50" s="392">
        <f>'Chênh lệch chai B1-B0'!E50</f>
        <v>10350.583350731875</v>
      </c>
      <c r="F50" s="392">
        <f>'Chênh lệch chai B1-B0'!F50</f>
        <v>10630.800578172872</v>
      </c>
      <c r="G50" s="392">
        <f>'Chênh lệch chai B1-B0'!G50</f>
        <v>9861.484043253442</v>
      </c>
      <c r="H50" s="392">
        <f>'Chênh lệch chai B1-B0'!H50</f>
        <v>9199.095034332342</v>
      </c>
      <c r="I50" s="392">
        <f>'Chênh lệch chai B1-B0'!I50</f>
        <v>8896.036510365795</v>
      </c>
      <c r="J50" s="392">
        <f>'Chênh lệch chai B1-B0'!J50</f>
        <v>9246.397757923467</v>
      </c>
      <c r="K50" s="392">
        <f>'Chênh lệch chai B1-B0'!K50</f>
        <v>9607.8930976795309</v>
      </c>
      <c r="L50" s="392">
        <f>'Chênh lệch chai B1-B0'!L50</f>
        <v>10586.188429821323</v>
      </c>
      <c r="M50" s="392">
        <f>'Chênh lệch chai B1-B0'!M50</f>
        <v>11153.125423850262</v>
      </c>
      <c r="N50" s="392">
        <f>'Chênh lệch chai B1-B0'!N50</f>
        <v>11113.720138938117</v>
      </c>
      <c r="O50" s="392">
        <f>'Chênh lệch chai B1-B0'!O50</f>
        <v>11099.75498909093</v>
      </c>
      <c r="P50" s="392">
        <f>'Chênh lệch chai B1-B0'!P50</f>
        <v>11015.602352349617</v>
      </c>
      <c r="Q50" s="392">
        <f>'Chênh lệch chai B1-B0'!Q50</f>
        <v>11145.195532618884</v>
      </c>
      <c r="R50" s="392">
        <f>'Chênh lệch chai B1-B0'!R50</f>
        <v>12500</v>
      </c>
      <c r="S50" s="392">
        <f>'Chênh lệch chai B1-B0'!S50</f>
        <v>13000</v>
      </c>
      <c r="T50" s="392">
        <f>'Chênh lệch chai B1-B0'!T50</f>
        <v>13000</v>
      </c>
      <c r="U50" s="392">
        <f>'Chênh lệch chai B1-B0'!U50</f>
        <v>11500</v>
      </c>
      <c r="V50" s="392">
        <f>'Chênh lệch chai B1-B0'!V50</f>
        <v>11449.41</v>
      </c>
      <c r="W50" s="392">
        <f>'Chênh lệch chai B1-B0'!W50</f>
        <v>11668.66</v>
      </c>
      <c r="X50" s="392">
        <f>'Chênh lệch chai B1-B0'!X50</f>
        <v>11469.02</v>
      </c>
      <c r="Y50" s="392">
        <f>'Chênh lệch chai B1-B0'!Y50</f>
        <v>12047.76</v>
      </c>
      <c r="Z50" s="392">
        <f>'Chênh lệch chai B1-B0'!Z50</f>
        <v>11779</v>
      </c>
      <c r="AA50" s="392">
        <f>'Chênh lệch chai B1-B0'!AA50</f>
        <v>12060.749044568583</v>
      </c>
      <c r="AB50" s="392">
        <f>'Chênh lệch chai B1-B0'!AB50</f>
        <v>12125.30520627686</v>
      </c>
      <c r="AC50" s="392">
        <f>'Chênh lệch chai B1-B0'!AC50</f>
        <v>12519.735678207491</v>
      </c>
      <c r="AD50" s="392">
        <f>'Chênh lệch chai B1-B0'!AD50</f>
        <v>13075.123142406088</v>
      </c>
      <c r="AE50" s="392">
        <f>'Chênh lệch chai B1-B0'!AE50</f>
        <v>12848.71613254449</v>
      </c>
      <c r="AF50" s="392">
        <f>'Chênh lệch chai B1-B0'!AF50</f>
        <v>13370.127303138097</v>
      </c>
      <c r="AG50" s="392">
        <f>'Chênh lệch chai B1-B0'!AG50</f>
        <v>13565.086207572547</v>
      </c>
      <c r="AH50" s="392">
        <f>'Chênh lệch chai B1-B0'!AH50</f>
        <v>12327.305958623994</v>
      </c>
      <c r="AI50" s="392">
        <f>'Chênh lệch chai B1-B0'!AI50</f>
        <v>9962.9822884596651</v>
      </c>
      <c r="AJ50" s="392">
        <f>'Chênh lệch chai B1-B0'!AJ50</f>
        <v>9535.2548102432702</v>
      </c>
      <c r="AK50" s="392">
        <f>'Chênh lệch chai B1-B0'!AK50</f>
        <v>9556.9816456471362</v>
      </c>
      <c r="AL50" s="392">
        <f>'Chênh lệch chai B1-B0'!AL50</f>
        <v>9597.6008832133266</v>
      </c>
      <c r="AM50" s="392">
        <f>'Chênh lệch chai B1-B0'!AM50</f>
        <v>9838.4714936509044</v>
      </c>
      <c r="AN50" s="392">
        <f>'Chênh lệch chai B1-B0'!AN50</f>
        <v>9641.5261538989544</v>
      </c>
      <c r="AO50" s="392">
        <f>'Chênh lệch chai B1-B0'!AO50</f>
        <v>9548.2176996691378</v>
      </c>
      <c r="AP50" s="392">
        <f>'Chênh lệch chai B1-B0'!AP50</f>
        <v>10080.276160623251</v>
      </c>
      <c r="AQ50" s="392">
        <f>'Chênh lệch chai B1-B0'!AQ50</f>
        <v>10881.943924622838</v>
      </c>
      <c r="AR50" s="392">
        <f>'Chênh lệch chai B1-B0'!AR50</f>
        <v>11496.480792650653</v>
      </c>
      <c r="AS50" s="392">
        <f>'Chênh lệch chai B1-B0'!AS50</f>
        <v>10632.860779113244</v>
      </c>
    </row>
    <row r="51" spans="1:45" x14ac:dyDescent="0.35">
      <c r="A51" s="390" t="s">
        <v>6</v>
      </c>
      <c r="B51" s="391" t="s">
        <v>501</v>
      </c>
      <c r="C51" s="395">
        <v>14455.482252677341</v>
      </c>
      <c r="D51" s="395">
        <v>14038.068839071399</v>
      </c>
      <c r="E51" s="395">
        <v>15057.017898291471</v>
      </c>
      <c r="F51" s="395">
        <v>14924.560969565027</v>
      </c>
      <c r="G51" s="395">
        <v>14835.58321254385</v>
      </c>
      <c r="H51" s="395">
        <v>13384.367421888692</v>
      </c>
      <c r="I51" s="395">
        <v>12774.641326625675</v>
      </c>
      <c r="J51" s="405">
        <v>13000</v>
      </c>
      <c r="K51" s="405">
        <v>13500</v>
      </c>
      <c r="L51" s="405">
        <v>14500</v>
      </c>
      <c r="M51" s="395">
        <v>15011.71347327323</v>
      </c>
      <c r="N51" s="395">
        <v>15047.008439485868</v>
      </c>
      <c r="O51" s="395">
        <v>15311.553020059642</v>
      </c>
      <c r="P51" s="395">
        <v>15639.703756064646</v>
      </c>
      <c r="Q51" s="395">
        <v>15245.246100519931</v>
      </c>
      <c r="R51" s="396">
        <v>16501.165470754513</v>
      </c>
      <c r="S51" s="396">
        <v>17000</v>
      </c>
      <c r="T51" s="396">
        <v>16751.643985298499</v>
      </c>
      <c r="U51" s="396">
        <v>15000</v>
      </c>
      <c r="V51" s="393">
        <v>14000</v>
      </c>
      <c r="W51" s="393">
        <v>17591.063191411195</v>
      </c>
      <c r="X51" s="394">
        <v>16991.396455607519</v>
      </c>
      <c r="Y51" s="393">
        <v>17312.462454629207</v>
      </c>
      <c r="Z51" s="393">
        <v>17285.991915327904</v>
      </c>
      <c r="AA51" s="393">
        <v>17403.262805340953</v>
      </c>
      <c r="AB51" s="393">
        <v>17590.560788479928</v>
      </c>
      <c r="AC51" s="394">
        <v>18228.237794545938</v>
      </c>
      <c r="AD51" s="393">
        <v>18384.378392575101</v>
      </c>
      <c r="AE51" s="393">
        <v>18589.09457338291</v>
      </c>
      <c r="AF51" s="393">
        <v>18500.483572155383</v>
      </c>
      <c r="AG51" s="393">
        <v>18590.918357976963</v>
      </c>
      <c r="AH51" s="393">
        <v>18034.642926745462</v>
      </c>
      <c r="AI51" s="393">
        <v>15376.19034789577</v>
      </c>
      <c r="AJ51" s="393">
        <v>14775.020828893066</v>
      </c>
      <c r="AK51" s="393">
        <v>14842.864383174638</v>
      </c>
      <c r="AL51" s="393">
        <v>12700</v>
      </c>
      <c r="AM51" s="393">
        <v>12500</v>
      </c>
      <c r="AN51" s="393">
        <v>12700</v>
      </c>
      <c r="AO51" s="393">
        <v>12609.25780045895</v>
      </c>
      <c r="AP51" s="393">
        <v>14247.428372174116</v>
      </c>
      <c r="AQ51" s="393">
        <v>14920.629729982247</v>
      </c>
      <c r="AR51" s="393">
        <v>15403.067711963942</v>
      </c>
      <c r="AS51" s="393" t="e">
        <v>#N/A</v>
      </c>
    </row>
    <row r="52" spans="1:45" hidden="1" outlineLevel="1" x14ac:dyDescent="0.35">
      <c r="A52" s="82" t="s">
        <v>316</v>
      </c>
      <c r="B52" s="83" t="s">
        <v>294</v>
      </c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204"/>
      <c r="S52" s="204"/>
      <c r="T52" s="204"/>
      <c r="U52" s="204"/>
      <c r="V52" s="388">
        <v>16531.009620351346</v>
      </c>
      <c r="W52" s="388">
        <v>15736.354964174043</v>
      </c>
      <c r="X52" s="389">
        <v>15142.877524222948</v>
      </c>
      <c r="Y52" s="388">
        <v>15388.660011701764</v>
      </c>
      <c r="Z52" s="388">
        <v>15426.978928616752</v>
      </c>
      <c r="AA52" s="388">
        <v>15926.472477439407</v>
      </c>
      <c r="AB52" s="388">
        <v>16078.36418797298</v>
      </c>
      <c r="AC52" s="389">
        <v>16453.862940114988</v>
      </c>
      <c r="AD52" s="388">
        <v>16477.614840217026</v>
      </c>
      <c r="AE52" s="388">
        <v>15813.537878306926</v>
      </c>
      <c r="AF52" s="388">
        <v>19152.512522544679</v>
      </c>
      <c r="AG52" s="388">
        <v>19335.815115118345</v>
      </c>
      <c r="AH52" s="388">
        <v>19254.754403471998</v>
      </c>
      <c r="AI52" s="388">
        <v>16570.656278011789</v>
      </c>
      <c r="AJ52" s="388">
        <v>15000</v>
      </c>
      <c r="AK52" s="388">
        <v>15000</v>
      </c>
      <c r="AL52" s="388"/>
      <c r="AM52" s="388"/>
      <c r="AN52" s="388"/>
      <c r="AO52" s="388"/>
      <c r="AP52" s="388"/>
      <c r="AQ52" s="388"/>
      <c r="AR52" s="388"/>
      <c r="AS52" s="388"/>
    </row>
    <row r="53" spans="1:45" s="368" customFormat="1" hidden="1" outlineLevel="1" x14ac:dyDescent="0.35">
      <c r="A53" s="82" t="s">
        <v>488</v>
      </c>
      <c r="B53" s="83" t="s">
        <v>489</v>
      </c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204"/>
      <c r="S53" s="204"/>
      <c r="T53" s="204"/>
      <c r="U53" s="204"/>
      <c r="V53" s="388"/>
      <c r="W53" s="388"/>
      <c r="X53" s="389"/>
      <c r="Y53" s="388"/>
      <c r="Z53" s="388"/>
      <c r="AA53" s="388">
        <v>15391.180174572615</v>
      </c>
      <c r="AB53" s="388">
        <v>15570.497125494956</v>
      </c>
      <c r="AC53" s="389">
        <v>16077.80605131712</v>
      </c>
      <c r="AD53" s="388">
        <v>16000</v>
      </c>
      <c r="AE53" s="388">
        <v>16000</v>
      </c>
      <c r="AF53" s="388">
        <v>16000</v>
      </c>
      <c r="AG53" s="388"/>
      <c r="AH53" s="388"/>
      <c r="AI53" s="388"/>
      <c r="AJ53" s="388"/>
      <c r="AK53" s="388"/>
      <c r="AL53" s="388"/>
      <c r="AM53" s="388"/>
      <c r="AN53" s="388"/>
      <c r="AO53" s="388"/>
      <c r="AP53" s="388"/>
      <c r="AQ53" s="388"/>
      <c r="AR53" s="388"/>
      <c r="AS53" s="388"/>
    </row>
    <row r="54" spans="1:45" hidden="1" outlineLevel="1" x14ac:dyDescent="0.35">
      <c r="A54" s="82" t="s">
        <v>251</v>
      </c>
      <c r="B54" s="83" t="s">
        <v>200</v>
      </c>
      <c r="C54" s="186">
        <v>10500</v>
      </c>
      <c r="D54" s="186">
        <v>10500</v>
      </c>
      <c r="E54" s="186">
        <v>11000</v>
      </c>
      <c r="F54" s="186">
        <v>11000</v>
      </c>
      <c r="G54" s="186">
        <v>11000.245754121759</v>
      </c>
      <c r="H54" s="186">
        <v>9980.5578196131446</v>
      </c>
      <c r="I54" s="186">
        <v>9000</v>
      </c>
      <c r="J54" s="186">
        <v>9000</v>
      </c>
      <c r="K54" s="186">
        <v>9394.7875672636728</v>
      </c>
      <c r="L54" s="186"/>
      <c r="M54" s="186"/>
      <c r="N54" s="186"/>
      <c r="O54" s="186"/>
      <c r="P54" s="186"/>
      <c r="Q54" s="186"/>
      <c r="R54" s="204"/>
      <c r="S54" s="204"/>
      <c r="T54" s="204"/>
      <c r="U54" s="204"/>
      <c r="V54" s="388"/>
      <c r="W54" s="388"/>
      <c r="X54" s="389"/>
      <c r="Y54" s="388">
        <v>11000</v>
      </c>
      <c r="Z54" s="388">
        <v>11709.60458452722</v>
      </c>
      <c r="AA54" s="388">
        <v>12300</v>
      </c>
      <c r="AB54" s="388">
        <v>16394</v>
      </c>
      <c r="AC54" s="389"/>
      <c r="AD54" s="388"/>
      <c r="AE54" s="388">
        <v>16000</v>
      </c>
      <c r="AF54" s="388"/>
      <c r="AG54" s="388"/>
      <c r="AH54" s="388"/>
      <c r="AI54" s="388"/>
      <c r="AJ54" s="388"/>
      <c r="AK54" s="388"/>
      <c r="AL54" s="388"/>
      <c r="AM54" s="388"/>
      <c r="AN54" s="388"/>
      <c r="AO54" s="388"/>
      <c r="AP54" s="388"/>
      <c r="AQ54" s="388"/>
      <c r="AR54" s="388"/>
      <c r="AS54" s="388"/>
    </row>
    <row r="55" spans="1:45" hidden="1" outlineLevel="1" x14ac:dyDescent="0.35">
      <c r="A55" s="82" t="s">
        <v>252</v>
      </c>
      <c r="B55" s="83" t="s">
        <v>295</v>
      </c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>
        <v>12500</v>
      </c>
      <c r="N55" s="186">
        <v>12500</v>
      </c>
      <c r="O55" s="186">
        <v>13000</v>
      </c>
      <c r="P55" s="186">
        <v>13000</v>
      </c>
      <c r="Q55" s="186">
        <v>13000</v>
      </c>
      <c r="R55" s="204">
        <v>13000</v>
      </c>
      <c r="S55" s="204">
        <v>13500</v>
      </c>
      <c r="T55" s="204">
        <v>15000</v>
      </c>
      <c r="U55" s="204">
        <v>12000</v>
      </c>
      <c r="V55" s="388">
        <v>11996.599943004825</v>
      </c>
      <c r="W55" s="388">
        <v>14000</v>
      </c>
      <c r="X55" s="389">
        <v>13700</v>
      </c>
      <c r="Y55" s="388">
        <v>13909.495533200905</v>
      </c>
      <c r="Z55" s="388">
        <v>13991.675615308621</v>
      </c>
      <c r="AA55" s="388">
        <v>15469.628043102301</v>
      </c>
      <c r="AB55" s="388">
        <v>16866.231983166756</v>
      </c>
      <c r="AC55" s="389">
        <v>17274.018343481202</v>
      </c>
      <c r="AD55" s="388">
        <v>18147.910956148586</v>
      </c>
      <c r="AE55" s="388">
        <v>18398.163310621458</v>
      </c>
      <c r="AF55" s="388">
        <v>18498.438366566839</v>
      </c>
      <c r="AG55" s="388"/>
      <c r="AH55" s="388"/>
      <c r="AI55" s="388"/>
      <c r="AJ55" s="388"/>
      <c r="AK55" s="388"/>
      <c r="AL55" s="388"/>
      <c r="AM55" s="388"/>
      <c r="AN55" s="388"/>
      <c r="AO55" s="388"/>
      <c r="AP55" s="388"/>
      <c r="AQ55" s="388"/>
      <c r="AR55" s="388"/>
      <c r="AS55" s="388"/>
    </row>
    <row r="56" spans="1:45" hidden="1" outlineLevel="1" x14ac:dyDescent="0.35">
      <c r="A56" s="82" t="s">
        <v>8</v>
      </c>
      <c r="B56" s="83" t="s">
        <v>201</v>
      </c>
      <c r="C56" s="186">
        <v>14465.460942178455</v>
      </c>
      <c r="D56" s="186">
        <v>14509.576053349499</v>
      </c>
      <c r="E56" s="186">
        <v>15025.379353965638</v>
      </c>
      <c r="F56" s="186">
        <v>14910.678301970647</v>
      </c>
      <c r="G56" s="186">
        <v>14831.035909967355</v>
      </c>
      <c r="H56" s="186">
        <v>14808.45006473676</v>
      </c>
      <c r="I56" s="186">
        <f>15519.2770426906-1500</f>
        <v>14019.277042690601</v>
      </c>
      <c r="J56" s="186">
        <f>15979.3954889592-1500</f>
        <v>14479.395488959201</v>
      </c>
      <c r="K56" s="186">
        <v>14998.538825334661</v>
      </c>
      <c r="L56" s="186">
        <v>14535.256313245962</v>
      </c>
      <c r="M56" s="186">
        <v>14855.14784201781</v>
      </c>
      <c r="N56" s="186">
        <v>15392.891160782321</v>
      </c>
      <c r="O56" s="186">
        <v>15365.225970719288</v>
      </c>
      <c r="P56" s="186">
        <v>15345.865349432857</v>
      </c>
      <c r="Q56" s="186">
        <v>15465.2092644124</v>
      </c>
      <c r="R56" s="204">
        <v>16247.50430292599</v>
      </c>
      <c r="S56" s="204">
        <v>16000</v>
      </c>
      <c r="T56" s="204"/>
      <c r="U56" s="204"/>
      <c r="V56" s="388"/>
      <c r="W56" s="388">
        <v>16000</v>
      </c>
      <c r="X56" s="389">
        <v>16447.587409896623</v>
      </c>
      <c r="Y56" s="388">
        <v>16464.667351656819</v>
      </c>
      <c r="Z56" s="388">
        <v>16000</v>
      </c>
      <c r="AA56" s="388"/>
      <c r="AB56" s="388">
        <v>17008.321948860546</v>
      </c>
      <c r="AC56" s="389"/>
      <c r="AD56" s="388"/>
      <c r="AE56" s="388">
        <v>17500</v>
      </c>
      <c r="AF56" s="388">
        <v>17500</v>
      </c>
      <c r="AG56" s="388"/>
      <c r="AH56" s="388"/>
      <c r="AI56" s="388"/>
      <c r="AJ56" s="388"/>
      <c r="AK56" s="388"/>
      <c r="AL56" s="388"/>
      <c r="AM56" s="388"/>
      <c r="AN56" s="388"/>
      <c r="AO56" s="388"/>
      <c r="AP56" s="388"/>
      <c r="AQ56" s="388"/>
      <c r="AR56" s="388"/>
      <c r="AS56" s="388"/>
    </row>
    <row r="57" spans="1:45" hidden="1" outlineLevel="1" x14ac:dyDescent="0.35">
      <c r="A57" s="82" t="s">
        <v>214</v>
      </c>
      <c r="B57" s="83" t="s">
        <v>296</v>
      </c>
      <c r="C57" s="186"/>
      <c r="D57" s="186"/>
      <c r="E57" s="186"/>
      <c r="F57" s="186"/>
      <c r="G57" s="186"/>
      <c r="H57" s="186"/>
      <c r="I57" s="186">
        <v>9000</v>
      </c>
      <c r="J57" s="186">
        <v>9000</v>
      </c>
      <c r="K57" s="186">
        <v>9594.9788263762857</v>
      </c>
      <c r="L57" s="186">
        <v>10500</v>
      </c>
      <c r="M57" s="186">
        <v>12341.137363910122</v>
      </c>
      <c r="N57" s="186">
        <v>12441.933603836223</v>
      </c>
      <c r="O57" s="186"/>
      <c r="P57" s="186">
        <v>13000</v>
      </c>
      <c r="Q57" s="186">
        <v>12851.445001474491</v>
      </c>
      <c r="R57" s="204">
        <v>12994.024053185927</v>
      </c>
      <c r="S57" s="204">
        <v>13500</v>
      </c>
      <c r="T57" s="204">
        <v>13500</v>
      </c>
      <c r="U57" s="204">
        <v>12000</v>
      </c>
      <c r="V57" s="388">
        <v>12000</v>
      </c>
      <c r="W57" s="388">
        <v>14000</v>
      </c>
      <c r="X57" s="389">
        <v>13700</v>
      </c>
      <c r="Y57" s="388">
        <v>14000</v>
      </c>
      <c r="Z57" s="388">
        <v>13970.906163753451</v>
      </c>
      <c r="AA57" s="388">
        <v>14300</v>
      </c>
      <c r="AB57" s="388">
        <v>17098.761629644388</v>
      </c>
      <c r="AC57" s="389">
        <v>17143.564650803612</v>
      </c>
      <c r="AD57" s="388">
        <v>18161.280357489799</v>
      </c>
      <c r="AE57" s="388">
        <v>18565.78264962196</v>
      </c>
      <c r="AF57" s="388">
        <v>18738.859451209395</v>
      </c>
      <c r="AG57" s="388"/>
      <c r="AH57" s="388"/>
      <c r="AI57" s="388"/>
      <c r="AJ57" s="388"/>
      <c r="AK57" s="388"/>
      <c r="AL57" s="388"/>
      <c r="AM57" s="388"/>
      <c r="AN57" s="388"/>
      <c r="AO57" s="388"/>
      <c r="AP57" s="388"/>
      <c r="AQ57" s="388"/>
      <c r="AR57" s="388"/>
      <c r="AS57" s="388"/>
    </row>
    <row r="58" spans="1:45" hidden="1" outlineLevel="1" x14ac:dyDescent="0.35">
      <c r="A58" s="82" t="s">
        <v>10</v>
      </c>
      <c r="B58" s="83" t="s">
        <v>202</v>
      </c>
      <c r="C58" s="186">
        <v>10563.824965132497</v>
      </c>
      <c r="D58" s="186">
        <v>10507.26778217939</v>
      </c>
      <c r="E58" s="186">
        <v>10891.883029655908</v>
      </c>
      <c r="F58" s="186">
        <v>11017.156022207953</v>
      </c>
      <c r="G58" s="186">
        <v>11015.531143914253</v>
      </c>
      <c r="H58" s="186">
        <v>9991.5837104072398</v>
      </c>
      <c r="I58" s="186">
        <v>9000</v>
      </c>
      <c r="J58" s="186">
        <v>9000</v>
      </c>
      <c r="K58" s="186">
        <v>9837.9698135543058</v>
      </c>
      <c r="L58" s="186">
        <v>10500</v>
      </c>
      <c r="M58" s="186">
        <v>12500</v>
      </c>
      <c r="N58" s="186">
        <v>12500</v>
      </c>
      <c r="O58" s="186">
        <v>13000</v>
      </c>
      <c r="P58" s="186">
        <v>13000</v>
      </c>
      <c r="Q58" s="186">
        <v>13000</v>
      </c>
      <c r="R58" s="204">
        <v>12990.833148517779</v>
      </c>
      <c r="S58" s="204">
        <v>13391.563712227402</v>
      </c>
      <c r="T58" s="204">
        <v>13500</v>
      </c>
      <c r="U58" s="204">
        <v>12000</v>
      </c>
      <c r="V58" s="388">
        <v>12000</v>
      </c>
      <c r="W58" s="388">
        <v>14000</v>
      </c>
      <c r="X58" s="389">
        <v>13700</v>
      </c>
      <c r="Y58" s="388">
        <v>13943.331751305173</v>
      </c>
      <c r="Z58" s="388">
        <v>13949.370319945541</v>
      </c>
      <c r="AA58" s="388">
        <v>15373.678800856531</v>
      </c>
      <c r="AB58" s="388">
        <v>17075.291661900948</v>
      </c>
      <c r="AC58" s="389">
        <v>17383.623888852308</v>
      </c>
      <c r="AD58" s="388">
        <v>17817.113134390362</v>
      </c>
      <c r="AE58" s="388">
        <v>18606.748262380537</v>
      </c>
      <c r="AF58" s="388">
        <v>18588.058430156536</v>
      </c>
      <c r="AG58" s="388"/>
      <c r="AH58" s="388"/>
      <c r="AI58" s="388"/>
      <c r="AJ58" s="388"/>
      <c r="AK58" s="388"/>
      <c r="AL58" s="388"/>
      <c r="AM58" s="388"/>
      <c r="AN58" s="388"/>
      <c r="AO58" s="388"/>
      <c r="AP58" s="388"/>
      <c r="AQ58" s="388"/>
      <c r="AR58" s="388"/>
      <c r="AS58" s="388"/>
    </row>
    <row r="59" spans="1:45" hidden="1" outlineLevel="1" x14ac:dyDescent="0.35">
      <c r="A59" s="82" t="s">
        <v>404</v>
      </c>
      <c r="B59" s="83" t="s">
        <v>405</v>
      </c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204"/>
      <c r="S59" s="204"/>
      <c r="T59" s="204"/>
      <c r="U59" s="204"/>
      <c r="V59" s="388"/>
      <c r="W59" s="388"/>
      <c r="X59" s="389"/>
      <c r="Y59" s="388">
        <v>12000</v>
      </c>
      <c r="Z59" s="388">
        <v>12000</v>
      </c>
      <c r="AA59" s="388"/>
      <c r="AB59" s="388">
        <v>12300</v>
      </c>
      <c r="AC59" s="389">
        <v>12300</v>
      </c>
      <c r="AD59" s="388"/>
      <c r="AE59" s="388">
        <v>12300</v>
      </c>
      <c r="AF59" s="388">
        <v>12300</v>
      </c>
      <c r="AG59" s="388"/>
      <c r="AH59" s="388"/>
      <c r="AI59" s="388"/>
      <c r="AJ59" s="388"/>
      <c r="AK59" s="388"/>
      <c r="AL59" s="388"/>
      <c r="AM59" s="388"/>
      <c r="AN59" s="388"/>
      <c r="AO59" s="388"/>
      <c r="AP59" s="388"/>
      <c r="AQ59" s="388"/>
      <c r="AR59" s="388"/>
      <c r="AS59" s="388"/>
    </row>
    <row r="60" spans="1:45" hidden="1" outlineLevel="1" x14ac:dyDescent="0.35">
      <c r="A60" s="82" t="s">
        <v>250</v>
      </c>
      <c r="B60" s="83" t="s">
        <v>297</v>
      </c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>
        <v>12500</v>
      </c>
      <c r="Q60" s="186">
        <v>10000</v>
      </c>
      <c r="R60" s="204">
        <v>10000</v>
      </c>
      <c r="S60" s="388">
        <v>10000</v>
      </c>
      <c r="T60" s="388">
        <v>10000</v>
      </c>
      <c r="U60" s="388">
        <v>10000</v>
      </c>
      <c r="V60" s="388">
        <v>10000</v>
      </c>
      <c r="W60" s="388">
        <v>10000</v>
      </c>
      <c r="X60" s="389">
        <v>10000</v>
      </c>
      <c r="Y60" s="388"/>
      <c r="Z60" s="388">
        <v>16000</v>
      </c>
      <c r="AA60" s="388">
        <v>16000</v>
      </c>
      <c r="AB60" s="388">
        <v>17587.441360197077</v>
      </c>
      <c r="AC60" s="389">
        <v>18055.742870049842</v>
      </c>
      <c r="AD60" s="388">
        <v>18117.554309844363</v>
      </c>
      <c r="AE60" s="388">
        <v>18776.241412249565</v>
      </c>
      <c r="AF60" s="388">
        <v>18836.575152500682</v>
      </c>
      <c r="AG60" s="388"/>
      <c r="AH60" s="388"/>
      <c r="AI60" s="388"/>
      <c r="AJ60" s="388"/>
      <c r="AK60" s="388"/>
      <c r="AL60" s="388"/>
      <c r="AM60" s="388"/>
      <c r="AN60" s="388"/>
      <c r="AO60" s="388"/>
      <c r="AP60" s="388"/>
      <c r="AQ60" s="388"/>
      <c r="AR60" s="388"/>
      <c r="AS60" s="388"/>
    </row>
    <row r="61" spans="1:45" hidden="1" outlineLevel="1" x14ac:dyDescent="0.35">
      <c r="A61" s="82" t="s">
        <v>97</v>
      </c>
      <c r="B61" s="83" t="s">
        <v>298</v>
      </c>
      <c r="C61" s="186">
        <v>17439.4869367479</v>
      </c>
      <c r="D61" s="186">
        <v>17645.06592923859</v>
      </c>
      <c r="E61" s="186">
        <v>17973.426193214265</v>
      </c>
      <c r="F61" s="186">
        <v>17990.90990565269</v>
      </c>
      <c r="G61" s="186">
        <v>18000</v>
      </c>
      <c r="H61" s="186">
        <v>17169.676668595173</v>
      </c>
      <c r="I61" s="186">
        <v>16000</v>
      </c>
      <c r="J61" s="186">
        <v>16000</v>
      </c>
      <c r="K61" s="186">
        <v>16512.641147663944</v>
      </c>
      <c r="L61" s="186">
        <v>16986.563472149839</v>
      </c>
      <c r="M61" s="186">
        <v>17463.277160096557</v>
      </c>
      <c r="N61" s="186">
        <v>17515.85076498787</v>
      </c>
      <c r="O61" s="186">
        <v>17984.850948699437</v>
      </c>
      <c r="P61" s="186">
        <v>18548.936533799628</v>
      </c>
      <c r="Q61" s="186">
        <v>19187.722861119484</v>
      </c>
      <c r="R61" s="204">
        <v>19300</v>
      </c>
      <c r="S61" s="204">
        <v>19862.190901665035</v>
      </c>
      <c r="T61" s="204">
        <v>19800</v>
      </c>
      <c r="U61" s="204">
        <v>18300</v>
      </c>
      <c r="V61" s="388">
        <v>18000</v>
      </c>
      <c r="W61" s="388">
        <v>18300</v>
      </c>
      <c r="X61" s="389">
        <v>18002.191596786055</v>
      </c>
      <c r="Y61" s="388">
        <v>18194.591833469989</v>
      </c>
      <c r="Z61" s="388">
        <v>18200</v>
      </c>
      <c r="AA61" s="388">
        <v>18380.106730189174</v>
      </c>
      <c r="AB61" s="388">
        <v>19051.959408024035</v>
      </c>
      <c r="AC61" s="389">
        <v>19580.029117326318</v>
      </c>
      <c r="AD61" s="388">
        <v>20282.386217249299</v>
      </c>
      <c r="AE61" s="388">
        <v>19546.070161766973</v>
      </c>
      <c r="AF61" s="388">
        <v>20355.359582911649</v>
      </c>
      <c r="AG61" s="388">
        <v>20339.853346218166</v>
      </c>
      <c r="AH61" s="388">
        <v>19342.628291244389</v>
      </c>
      <c r="AI61" s="388">
        <v>16728.955236194914</v>
      </c>
      <c r="AJ61" s="388">
        <v>16041.349095785541</v>
      </c>
      <c r="AK61" s="388">
        <v>16027.580781948138</v>
      </c>
      <c r="AL61" s="388"/>
      <c r="AM61" s="388"/>
      <c r="AN61" s="388"/>
      <c r="AO61" s="388"/>
      <c r="AP61" s="388"/>
      <c r="AQ61" s="388"/>
      <c r="AR61" s="388"/>
      <c r="AS61" s="388"/>
    </row>
    <row r="62" spans="1:45" hidden="1" outlineLevel="1" x14ac:dyDescent="0.35">
      <c r="A62" s="82" t="s">
        <v>98</v>
      </c>
      <c r="B62" s="83" t="s">
        <v>299</v>
      </c>
      <c r="C62" s="186">
        <v>16955.378703445713</v>
      </c>
      <c r="D62" s="186">
        <v>17082.559186604507</v>
      </c>
      <c r="E62" s="186">
        <v>17500</v>
      </c>
      <c r="F62" s="186">
        <v>17500</v>
      </c>
      <c r="G62" s="186">
        <v>17500</v>
      </c>
      <c r="H62" s="186">
        <v>16603.494647053703</v>
      </c>
      <c r="I62" s="186">
        <v>15500</v>
      </c>
      <c r="J62" s="186">
        <v>15500</v>
      </c>
      <c r="K62" s="186">
        <v>16000</v>
      </c>
      <c r="L62" s="186">
        <v>16000</v>
      </c>
      <c r="M62" s="186">
        <v>16726.574166052487</v>
      </c>
      <c r="N62" s="186">
        <v>17000</v>
      </c>
      <c r="O62" s="186">
        <v>17476.901785778588</v>
      </c>
      <c r="P62" s="186">
        <v>18000</v>
      </c>
      <c r="Q62" s="186">
        <v>18430.84712917127</v>
      </c>
      <c r="R62" s="204">
        <v>18800</v>
      </c>
      <c r="S62" s="204">
        <v>19376.799792316055</v>
      </c>
      <c r="T62" s="204">
        <v>19300</v>
      </c>
      <c r="U62" s="204">
        <v>17800</v>
      </c>
      <c r="V62" s="388">
        <v>17500</v>
      </c>
      <c r="W62" s="388">
        <v>17800</v>
      </c>
      <c r="X62" s="389">
        <v>17500</v>
      </c>
      <c r="Y62" s="388">
        <v>17700</v>
      </c>
      <c r="Z62" s="388">
        <v>17700</v>
      </c>
      <c r="AA62" s="388">
        <v>18120.206021015918</v>
      </c>
      <c r="AB62" s="388">
        <v>18344.625365497075</v>
      </c>
      <c r="AC62" s="389">
        <v>18952.432249457397</v>
      </c>
      <c r="AD62" s="388">
        <v>19780.994225099759</v>
      </c>
      <c r="AE62" s="388">
        <v>18857.268215417109</v>
      </c>
      <c r="AF62" s="388">
        <v>19732.976604221411</v>
      </c>
      <c r="AG62" s="388">
        <v>19747.750789982547</v>
      </c>
      <c r="AH62" s="388">
        <v>18919.842930367791</v>
      </c>
      <c r="AI62" s="388">
        <v>16260.177089097953</v>
      </c>
      <c r="AJ62" s="388">
        <v>15609.633365444553</v>
      </c>
      <c r="AK62" s="388">
        <v>15642.643189905964</v>
      </c>
      <c r="AL62" s="388"/>
      <c r="AM62" s="388"/>
      <c r="AN62" s="388"/>
      <c r="AO62" s="388"/>
      <c r="AP62" s="388"/>
      <c r="AQ62" s="388"/>
      <c r="AR62" s="388"/>
      <c r="AS62" s="388"/>
    </row>
    <row r="63" spans="1:45" hidden="1" outlineLevel="1" x14ac:dyDescent="0.35">
      <c r="A63" s="82" t="s">
        <v>24</v>
      </c>
      <c r="B63" s="83" t="s">
        <v>300</v>
      </c>
      <c r="C63" s="186">
        <v>16500</v>
      </c>
      <c r="D63" s="186">
        <v>16830</v>
      </c>
      <c r="E63" s="186">
        <v>16949.308471918921</v>
      </c>
      <c r="F63" s="186">
        <v>17000</v>
      </c>
      <c r="G63" s="186">
        <v>17000</v>
      </c>
      <c r="H63" s="186">
        <v>16000</v>
      </c>
      <c r="I63" s="186"/>
      <c r="J63" s="186"/>
      <c r="K63" s="186"/>
      <c r="L63" s="186"/>
      <c r="M63" s="186"/>
      <c r="N63" s="186"/>
      <c r="O63" s="186"/>
      <c r="P63" s="186"/>
      <c r="Q63" s="186"/>
      <c r="R63" s="204"/>
      <c r="S63" s="204"/>
      <c r="T63" s="204"/>
      <c r="U63" s="204"/>
      <c r="V63" s="388">
        <v>16667.318802218797</v>
      </c>
      <c r="W63" s="388">
        <v>16200</v>
      </c>
      <c r="X63" s="389"/>
      <c r="Y63" s="388"/>
      <c r="Z63" s="388"/>
      <c r="AA63" s="388">
        <v>11293.478260869566</v>
      </c>
      <c r="AB63" s="388"/>
      <c r="AC63" s="389"/>
      <c r="AD63" s="388">
        <v>19872.020068771319</v>
      </c>
      <c r="AE63" s="388">
        <v>19800</v>
      </c>
      <c r="AF63" s="388">
        <v>19760.263633136277</v>
      </c>
      <c r="AG63" s="388">
        <v>19855.616636775521</v>
      </c>
      <c r="AH63" s="388">
        <v>19314.982218713321</v>
      </c>
      <c r="AI63" s="388">
        <v>17762.57059967285</v>
      </c>
      <c r="AJ63" s="388"/>
      <c r="AK63" s="388">
        <v>14519.268146814682</v>
      </c>
      <c r="AL63" s="388"/>
      <c r="AM63" s="388"/>
      <c r="AN63" s="388"/>
      <c r="AO63" s="388"/>
      <c r="AP63" s="388"/>
      <c r="AQ63" s="388"/>
      <c r="AR63" s="388"/>
      <c r="AS63" s="388"/>
    </row>
    <row r="64" spans="1:45" hidden="1" outlineLevel="1" x14ac:dyDescent="0.35">
      <c r="A64" s="82" t="s">
        <v>217</v>
      </c>
      <c r="B64" s="83" t="s">
        <v>301</v>
      </c>
      <c r="C64" s="186"/>
      <c r="D64" s="186"/>
      <c r="E64" s="186"/>
      <c r="F64" s="186"/>
      <c r="G64" s="186"/>
      <c r="H64" s="186"/>
      <c r="I64" s="186">
        <v>17000</v>
      </c>
      <c r="J64" s="186"/>
      <c r="K64" s="186">
        <v>17500</v>
      </c>
      <c r="L64" s="186">
        <v>18000</v>
      </c>
      <c r="M64" s="186"/>
      <c r="N64" s="186"/>
      <c r="O64" s="186"/>
      <c r="P64" s="186"/>
      <c r="Q64" s="186"/>
      <c r="R64" s="204"/>
      <c r="S64" s="204"/>
      <c r="T64" s="204"/>
      <c r="U64" s="204"/>
      <c r="V64" s="388"/>
      <c r="W64" s="388"/>
      <c r="X64" s="389"/>
      <c r="Y64" s="388"/>
      <c r="Z64" s="388"/>
      <c r="AA64" s="388"/>
      <c r="AB64" s="388"/>
      <c r="AC64" s="389"/>
      <c r="AD64" s="388"/>
      <c r="AE64" s="388"/>
      <c r="AF64" s="388"/>
      <c r="AG64" s="388"/>
      <c r="AH64" s="388"/>
      <c r="AI64" s="388"/>
      <c r="AJ64" s="388"/>
      <c r="AK64" s="388"/>
      <c r="AL64" s="388"/>
      <c r="AM64" s="388"/>
      <c r="AN64" s="388"/>
      <c r="AO64" s="388"/>
      <c r="AP64" s="388"/>
      <c r="AQ64" s="388"/>
      <c r="AR64" s="388"/>
      <c r="AS64" s="388"/>
    </row>
    <row r="65" spans="1:45" hidden="1" outlineLevel="1" x14ac:dyDescent="0.35">
      <c r="A65" s="82" t="s">
        <v>216</v>
      </c>
      <c r="B65" s="83" t="s">
        <v>302</v>
      </c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204"/>
      <c r="S65" s="204"/>
      <c r="T65" s="204"/>
      <c r="U65" s="204"/>
      <c r="V65" s="388"/>
      <c r="W65" s="388"/>
      <c r="X65" s="389"/>
      <c r="Y65" s="388"/>
      <c r="Z65" s="388"/>
      <c r="AA65" s="388"/>
      <c r="AB65" s="388"/>
      <c r="AC65" s="389"/>
      <c r="AD65" s="388"/>
      <c r="AE65" s="388"/>
      <c r="AF65" s="388"/>
      <c r="AG65" s="388"/>
      <c r="AH65" s="388"/>
      <c r="AI65" s="388"/>
      <c r="AJ65" s="388"/>
      <c r="AK65" s="388"/>
      <c r="AL65" s="388"/>
      <c r="AM65" s="388"/>
      <c r="AN65" s="388"/>
      <c r="AO65" s="388"/>
      <c r="AP65" s="388"/>
      <c r="AQ65" s="388"/>
      <c r="AR65" s="388"/>
      <c r="AS65" s="388"/>
    </row>
    <row r="66" spans="1:45" hidden="1" outlineLevel="1" x14ac:dyDescent="0.35">
      <c r="A66" s="89" t="s">
        <v>24</v>
      </c>
      <c r="B66" s="83" t="s">
        <v>303</v>
      </c>
      <c r="C66" s="186">
        <v>16000</v>
      </c>
      <c r="D66" s="186">
        <v>16320</v>
      </c>
      <c r="E66" s="186">
        <v>16323.885525591635</v>
      </c>
      <c r="F66" s="186"/>
      <c r="G66" s="186"/>
      <c r="H66" s="186">
        <v>16000</v>
      </c>
      <c r="I66" s="186">
        <v>16000</v>
      </c>
      <c r="J66" s="186">
        <v>16000</v>
      </c>
      <c r="K66" s="186">
        <v>16344.566285152949</v>
      </c>
      <c r="L66" s="186">
        <v>16500</v>
      </c>
      <c r="M66" s="186">
        <v>16800</v>
      </c>
      <c r="N66" s="186">
        <v>16800</v>
      </c>
      <c r="O66" s="186">
        <v>17300</v>
      </c>
      <c r="P66" s="186"/>
      <c r="Q66" s="186"/>
      <c r="R66" s="204"/>
      <c r="S66" s="204"/>
      <c r="T66" s="204"/>
      <c r="U66" s="204"/>
      <c r="V66" s="388"/>
      <c r="W66" s="388"/>
      <c r="X66" s="389"/>
      <c r="Y66" s="388"/>
      <c r="Z66" s="388"/>
      <c r="AA66" s="388"/>
      <c r="AB66" s="388"/>
      <c r="AC66" s="389"/>
      <c r="AD66" s="388"/>
      <c r="AE66" s="388"/>
      <c r="AF66" s="388"/>
      <c r="AG66" s="388"/>
      <c r="AH66" s="388"/>
      <c r="AI66" s="388"/>
      <c r="AJ66" s="388"/>
      <c r="AK66" s="388"/>
      <c r="AL66" s="388"/>
      <c r="AM66" s="388"/>
      <c r="AN66" s="388"/>
      <c r="AO66" s="388"/>
      <c r="AP66" s="388"/>
      <c r="AQ66" s="388"/>
      <c r="AR66" s="388"/>
      <c r="AS66" s="388"/>
    </row>
    <row r="67" spans="1:45" hidden="1" outlineLevel="1" x14ac:dyDescent="0.35">
      <c r="A67" s="89" t="s">
        <v>7</v>
      </c>
      <c r="B67" s="83" t="s">
        <v>262</v>
      </c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>
        <v>17000</v>
      </c>
      <c r="O67" s="186">
        <v>18750</v>
      </c>
      <c r="P67" s="186">
        <v>18750</v>
      </c>
      <c r="Q67" s="186"/>
      <c r="R67" s="204"/>
      <c r="S67" s="204"/>
      <c r="T67" s="204"/>
      <c r="U67" s="204"/>
      <c r="V67" s="388"/>
      <c r="W67" s="388"/>
      <c r="X67" s="389"/>
      <c r="Y67" s="388"/>
      <c r="Z67" s="388"/>
      <c r="AA67" s="388"/>
      <c r="AB67" s="388"/>
      <c r="AC67" s="389"/>
      <c r="AD67" s="388"/>
      <c r="AE67" s="388"/>
      <c r="AF67" s="388"/>
      <c r="AG67" s="388"/>
      <c r="AH67" s="388"/>
      <c r="AI67" s="388"/>
      <c r="AJ67" s="388"/>
      <c r="AK67" s="388"/>
      <c r="AL67" s="388"/>
      <c r="AM67" s="388"/>
      <c r="AN67" s="388"/>
      <c r="AO67" s="388"/>
      <c r="AP67" s="388"/>
      <c r="AQ67" s="388"/>
      <c r="AR67" s="388"/>
      <c r="AS67" s="388"/>
    </row>
    <row r="68" spans="1:45" hidden="1" outlineLevel="1" x14ac:dyDescent="0.35">
      <c r="A68" s="89" t="s">
        <v>11</v>
      </c>
      <c r="B68" s="83" t="s">
        <v>254</v>
      </c>
      <c r="C68" s="186"/>
      <c r="D68" s="186"/>
      <c r="E68" s="186"/>
      <c r="F68" s="186"/>
      <c r="G68" s="186"/>
      <c r="H68" s="186"/>
      <c r="I68" s="186"/>
      <c r="J68" s="186"/>
      <c r="K68" s="186"/>
      <c r="L68" s="186">
        <v>16000</v>
      </c>
      <c r="M68" s="186">
        <v>16000</v>
      </c>
      <c r="N68" s="186">
        <v>17000</v>
      </c>
      <c r="O68" s="186"/>
      <c r="P68" s="186"/>
      <c r="Q68" s="186">
        <v>18750</v>
      </c>
      <c r="R68" s="204">
        <v>18750</v>
      </c>
      <c r="S68" s="204">
        <v>18750</v>
      </c>
      <c r="T68" s="204">
        <v>18250</v>
      </c>
      <c r="U68" s="204">
        <v>18250</v>
      </c>
      <c r="V68" s="388">
        <v>18250</v>
      </c>
      <c r="W68" s="388">
        <v>18250</v>
      </c>
      <c r="X68" s="389">
        <v>18250</v>
      </c>
      <c r="Y68" s="388">
        <v>18250</v>
      </c>
      <c r="Z68" s="388">
        <v>18250</v>
      </c>
      <c r="AA68" s="388">
        <v>18250</v>
      </c>
      <c r="AB68" s="388"/>
      <c r="AC68" s="389">
        <v>19674.730444049732</v>
      </c>
      <c r="AD68" s="388">
        <v>19890.026545316647</v>
      </c>
      <c r="AE68" s="388">
        <v>19467.027715833068</v>
      </c>
      <c r="AF68" s="388">
        <v>19801.351052965692</v>
      </c>
      <c r="AG68" s="388">
        <v>20231.893821607551</v>
      </c>
      <c r="AH68" s="388">
        <v>20330</v>
      </c>
      <c r="AI68" s="388">
        <v>18120.950471390413</v>
      </c>
      <c r="AJ68" s="388">
        <v>16500</v>
      </c>
      <c r="AK68" s="388">
        <v>16500</v>
      </c>
      <c r="AL68" s="388"/>
      <c r="AM68" s="388"/>
      <c r="AN68" s="388"/>
      <c r="AO68" s="388"/>
      <c r="AP68" s="388"/>
      <c r="AQ68" s="388"/>
      <c r="AR68" s="388"/>
      <c r="AS68" s="388"/>
    </row>
    <row r="69" spans="1:45" hidden="1" outlineLevel="1" x14ac:dyDescent="0.35">
      <c r="A69" s="82" t="s">
        <v>13</v>
      </c>
      <c r="B69" s="83" t="s">
        <v>304</v>
      </c>
      <c r="C69" s="186">
        <v>9355</v>
      </c>
      <c r="D69" s="186">
        <v>9355</v>
      </c>
      <c r="E69" s="186">
        <v>9355</v>
      </c>
      <c r="F69" s="186">
        <v>9354.8387096774186</v>
      </c>
      <c r="G69" s="186">
        <v>9354.8387096774186</v>
      </c>
      <c r="H69" s="186">
        <v>9355</v>
      </c>
      <c r="I69" s="186">
        <v>8548</v>
      </c>
      <c r="J69" s="186">
        <v>8548</v>
      </c>
      <c r="K69" s="186">
        <v>8548.3870967741932</v>
      </c>
      <c r="L69" s="186">
        <v>8548.3870967741932</v>
      </c>
      <c r="M69" s="186">
        <v>8548.3870967741932</v>
      </c>
      <c r="N69" s="186">
        <v>8548.3870967741932</v>
      </c>
      <c r="O69" s="186">
        <v>8548.3870967741932</v>
      </c>
      <c r="P69" s="186">
        <v>8548.3870967741932</v>
      </c>
      <c r="Q69" s="186">
        <v>8548.3870967741932</v>
      </c>
      <c r="R69" s="204">
        <v>8548.3870967741932</v>
      </c>
      <c r="S69" s="204">
        <v>8548.3870967741932</v>
      </c>
      <c r="T69" s="204">
        <v>8548.3870967741932</v>
      </c>
      <c r="U69" s="204">
        <v>8548.3870967741932</v>
      </c>
      <c r="V69" s="388">
        <f>5300/0.62</f>
        <v>8548.3870967741932</v>
      </c>
      <c r="W69" s="388">
        <f>5300/0.62</f>
        <v>8548.3870967741932</v>
      </c>
      <c r="X69" s="389">
        <f>4605.26327891469/0.66</f>
        <v>6977.6716347192269</v>
      </c>
      <c r="Y69" s="388">
        <f>4450/0.66</f>
        <v>6742.424242424242</v>
      </c>
      <c r="Z69" s="388">
        <f>4450/0.66</f>
        <v>6742.424242424242</v>
      </c>
      <c r="AA69" s="388">
        <v>6742.424242424242</v>
      </c>
      <c r="AB69" s="388">
        <v>6742.424242424242</v>
      </c>
      <c r="AC69" s="389">
        <v>6742.424242424242</v>
      </c>
      <c r="AD69" s="388">
        <v>6742.424242424242</v>
      </c>
      <c r="AE69" s="388">
        <v>6449.275362318841</v>
      </c>
      <c r="AF69" s="388">
        <v>6449.275362318841</v>
      </c>
      <c r="AG69" s="388">
        <v>6449.275362318841</v>
      </c>
      <c r="AH69" s="388">
        <v>8417.5479827653744</v>
      </c>
      <c r="AI69" s="388">
        <v>8816.544952187267</v>
      </c>
      <c r="AJ69" s="388">
        <v>8569.4288913773798</v>
      </c>
      <c r="AK69" s="388">
        <v>7971.0144927536239</v>
      </c>
      <c r="AL69" s="388"/>
      <c r="AM69" s="388"/>
      <c r="AN69" s="388"/>
      <c r="AO69" s="388"/>
      <c r="AP69" s="388"/>
      <c r="AQ69" s="388"/>
      <c r="AR69" s="388"/>
      <c r="AS69" s="388"/>
    </row>
    <row r="70" spans="1:45" collapsed="1" x14ac:dyDescent="0.35">
      <c r="A70" s="371"/>
      <c r="B70" s="372" t="s">
        <v>491</v>
      </c>
      <c r="C70" s="373">
        <f>(C72-C71)/2+C71</f>
        <v>11581.974218326941</v>
      </c>
      <c r="D70" s="373">
        <f t="shared" ref="D70:AL70" si="0">(D72-D71)/2+D71</f>
        <v>11622.285750943523</v>
      </c>
      <c r="E70" s="373">
        <f t="shared" si="0"/>
        <v>12703.800624511674</v>
      </c>
      <c r="F70" s="373">
        <f t="shared" si="0"/>
        <v>12777.680773868949</v>
      </c>
      <c r="G70" s="373">
        <f t="shared" si="0"/>
        <v>12348.533627898647</v>
      </c>
      <c r="H70" s="373">
        <f t="shared" si="0"/>
        <v>11291.731228110517</v>
      </c>
      <c r="I70" s="373">
        <f t="shared" si="0"/>
        <v>10835.338918495734</v>
      </c>
      <c r="J70" s="373">
        <f t="shared" si="0"/>
        <v>11123.198878961733</v>
      </c>
      <c r="K70" s="373">
        <f t="shared" si="0"/>
        <v>11553.946548839765</v>
      </c>
      <c r="L70" s="373">
        <f t="shared" si="0"/>
        <v>12543.094214910661</v>
      </c>
      <c r="M70" s="373">
        <f t="shared" si="0"/>
        <v>13082.419448561746</v>
      </c>
      <c r="N70" s="373">
        <f t="shared" si="0"/>
        <v>13080.364289211993</v>
      </c>
      <c r="O70" s="373">
        <f t="shared" si="0"/>
        <v>13205.654004575286</v>
      </c>
      <c r="P70" s="373">
        <f t="shared" si="0"/>
        <v>13327.65305420713</v>
      </c>
      <c r="Q70" s="373">
        <f t="shared" si="0"/>
        <v>13195.220816569406</v>
      </c>
      <c r="R70" s="373">
        <f t="shared" si="0"/>
        <v>14500.582735377257</v>
      </c>
      <c r="S70" s="373">
        <f t="shared" si="0"/>
        <v>15000</v>
      </c>
      <c r="T70" s="373">
        <f t="shared" si="0"/>
        <v>14875.821992649249</v>
      </c>
      <c r="U70" s="373">
        <f t="shared" si="0"/>
        <v>13250</v>
      </c>
      <c r="V70" s="374">
        <f t="shared" si="0"/>
        <v>12724.705</v>
      </c>
      <c r="W70" s="374">
        <f t="shared" si="0"/>
        <v>14629.861595705597</v>
      </c>
      <c r="X70" s="375">
        <f t="shared" si="0"/>
        <v>14230.20822780376</v>
      </c>
      <c r="Y70" s="374">
        <f t="shared" si="0"/>
        <v>14680.111227314603</v>
      </c>
      <c r="Z70" s="374">
        <f t="shared" si="0"/>
        <v>14532.495957663952</v>
      </c>
      <c r="AA70" s="374">
        <f t="shared" si="0"/>
        <v>14732.005924954768</v>
      </c>
      <c r="AB70" s="374">
        <f t="shared" si="0"/>
        <v>14857.932997378393</v>
      </c>
      <c r="AC70" s="374">
        <f t="shared" si="0"/>
        <v>15373.986736376715</v>
      </c>
      <c r="AD70" s="374">
        <f t="shared" si="0"/>
        <v>15729.750767490594</v>
      </c>
      <c r="AE70" s="374">
        <f t="shared" si="0"/>
        <v>15718.9053529637</v>
      </c>
      <c r="AF70" s="374">
        <f t="shared" si="0"/>
        <v>15935.305437646741</v>
      </c>
      <c r="AG70" s="374">
        <f t="shared" si="0"/>
        <v>16078.002282774756</v>
      </c>
      <c r="AH70" s="374">
        <f t="shared" si="0"/>
        <v>15180.974442684728</v>
      </c>
      <c r="AI70" s="374">
        <f t="shared" si="0"/>
        <v>12669.586318177717</v>
      </c>
      <c r="AJ70" s="374">
        <f t="shared" si="0"/>
        <v>12155.137819568168</v>
      </c>
      <c r="AK70" s="374">
        <f t="shared" si="0"/>
        <v>12199.923014410888</v>
      </c>
      <c r="AL70" s="374">
        <f t="shared" si="0"/>
        <v>11148.800441606663</v>
      </c>
      <c r="AM70" s="374">
        <f t="shared" ref="AM70:AN70" si="1">(AM72-AM71)/2+AM71</f>
        <v>11169.235746825452</v>
      </c>
      <c r="AN70" s="374">
        <f t="shared" si="1"/>
        <v>11170.763076949477</v>
      </c>
      <c r="AO70" s="374">
        <f t="shared" ref="AO70:AP70" si="2">(AO72-AO71)/2+AO71</f>
        <v>11078.737750064043</v>
      </c>
      <c r="AP70" s="374">
        <f t="shared" si="2"/>
        <v>12163.852266398684</v>
      </c>
      <c r="AQ70" s="374">
        <f t="shared" ref="AQ70:AR70" si="3">(AQ72-AQ71)/2+AQ71</f>
        <v>12901.286827302541</v>
      </c>
      <c r="AR70" s="374">
        <f t="shared" si="3"/>
        <v>13449.774252307298</v>
      </c>
      <c r="AS70" s="374" t="e">
        <f t="shared" ref="AS70" si="4">(AS72-AS71)/2+AS71</f>
        <v>#N/A</v>
      </c>
    </row>
    <row r="71" spans="1:45" x14ac:dyDescent="0.35">
      <c r="A71" s="371" t="s">
        <v>493</v>
      </c>
      <c r="B71" s="372" t="s">
        <v>198</v>
      </c>
      <c r="C71" s="376">
        <f>C50</f>
        <v>8708.4661839765395</v>
      </c>
      <c r="D71" s="376">
        <f t="shared" ref="D71:AL72" si="5">D50</f>
        <v>9206.5026628156465</v>
      </c>
      <c r="E71" s="376">
        <f t="shared" si="5"/>
        <v>10350.583350731875</v>
      </c>
      <c r="F71" s="376">
        <f t="shared" si="5"/>
        <v>10630.800578172872</v>
      </c>
      <c r="G71" s="376">
        <f t="shared" si="5"/>
        <v>9861.484043253442</v>
      </c>
      <c r="H71" s="376">
        <f t="shared" si="5"/>
        <v>9199.095034332342</v>
      </c>
      <c r="I71" s="376">
        <f t="shared" si="5"/>
        <v>8896.036510365795</v>
      </c>
      <c r="J71" s="376">
        <f t="shared" si="5"/>
        <v>9246.397757923467</v>
      </c>
      <c r="K71" s="376">
        <f t="shared" si="5"/>
        <v>9607.8930976795309</v>
      </c>
      <c r="L71" s="376">
        <f t="shared" si="5"/>
        <v>10586.188429821323</v>
      </c>
      <c r="M71" s="376">
        <f t="shared" si="5"/>
        <v>11153.125423850262</v>
      </c>
      <c r="N71" s="376">
        <f t="shared" si="5"/>
        <v>11113.720138938117</v>
      </c>
      <c r="O71" s="376">
        <f t="shared" si="5"/>
        <v>11099.75498909093</v>
      </c>
      <c r="P71" s="376">
        <f t="shared" si="5"/>
        <v>11015.602352349617</v>
      </c>
      <c r="Q71" s="376">
        <f t="shared" si="5"/>
        <v>11145.195532618884</v>
      </c>
      <c r="R71" s="376">
        <f t="shared" si="5"/>
        <v>12500</v>
      </c>
      <c r="S71" s="376">
        <f t="shared" si="5"/>
        <v>13000</v>
      </c>
      <c r="T71" s="376">
        <f t="shared" si="5"/>
        <v>13000</v>
      </c>
      <c r="U71" s="376">
        <f t="shared" si="5"/>
        <v>11500</v>
      </c>
      <c r="V71" s="376">
        <f t="shared" si="5"/>
        <v>11449.41</v>
      </c>
      <c r="W71" s="376">
        <f t="shared" si="5"/>
        <v>11668.66</v>
      </c>
      <c r="X71" s="376">
        <f t="shared" si="5"/>
        <v>11469.02</v>
      </c>
      <c r="Y71" s="376">
        <f t="shared" si="5"/>
        <v>12047.76</v>
      </c>
      <c r="Z71" s="376">
        <f t="shared" si="5"/>
        <v>11779</v>
      </c>
      <c r="AA71" s="376">
        <f t="shared" si="5"/>
        <v>12060.749044568583</v>
      </c>
      <c r="AB71" s="376">
        <f t="shared" si="5"/>
        <v>12125.30520627686</v>
      </c>
      <c r="AC71" s="376">
        <f t="shared" si="5"/>
        <v>12519.735678207491</v>
      </c>
      <c r="AD71" s="376">
        <f t="shared" si="5"/>
        <v>13075.123142406088</v>
      </c>
      <c r="AE71" s="376">
        <f t="shared" si="5"/>
        <v>12848.71613254449</v>
      </c>
      <c r="AF71" s="376">
        <f t="shared" si="5"/>
        <v>13370.127303138097</v>
      </c>
      <c r="AG71" s="376">
        <f t="shared" si="5"/>
        <v>13565.086207572547</v>
      </c>
      <c r="AH71" s="376">
        <f t="shared" si="5"/>
        <v>12327.305958623994</v>
      </c>
      <c r="AI71" s="376">
        <f t="shared" si="5"/>
        <v>9962.9822884596651</v>
      </c>
      <c r="AJ71" s="376">
        <f t="shared" si="5"/>
        <v>9535.2548102432702</v>
      </c>
      <c r="AK71" s="376">
        <f t="shared" si="5"/>
        <v>9556.9816456471362</v>
      </c>
      <c r="AL71" s="376">
        <f t="shared" si="5"/>
        <v>9597.6008832133266</v>
      </c>
      <c r="AM71" s="376">
        <f t="shared" ref="AM71:AN71" si="6">AM50</f>
        <v>9838.4714936509044</v>
      </c>
      <c r="AN71" s="376">
        <f t="shared" si="6"/>
        <v>9641.5261538989544</v>
      </c>
      <c r="AO71" s="376">
        <f t="shared" ref="AO71:AP71" si="7">AO50</f>
        <v>9548.2176996691378</v>
      </c>
      <c r="AP71" s="376">
        <f t="shared" si="7"/>
        <v>10080.276160623251</v>
      </c>
      <c r="AQ71" s="376">
        <f t="shared" ref="AQ71:AR71" si="8">AQ50</f>
        <v>10881.943924622838</v>
      </c>
      <c r="AR71" s="376">
        <f t="shared" si="8"/>
        <v>11496.480792650653</v>
      </c>
      <c r="AS71" s="376">
        <f t="shared" ref="AS71" si="9">AS50</f>
        <v>10632.860779113244</v>
      </c>
    </row>
    <row r="72" spans="1:45" x14ac:dyDescent="0.35">
      <c r="A72" s="371" t="s">
        <v>512</v>
      </c>
      <c r="B72" s="372" t="s">
        <v>501</v>
      </c>
      <c r="C72" s="376">
        <f>C51</f>
        <v>14455.482252677341</v>
      </c>
      <c r="D72" s="376">
        <f t="shared" si="5"/>
        <v>14038.068839071399</v>
      </c>
      <c r="E72" s="376">
        <f t="shared" si="5"/>
        <v>15057.017898291471</v>
      </c>
      <c r="F72" s="376">
        <f t="shared" si="5"/>
        <v>14924.560969565027</v>
      </c>
      <c r="G72" s="376">
        <f t="shared" si="5"/>
        <v>14835.58321254385</v>
      </c>
      <c r="H72" s="376">
        <f t="shared" si="5"/>
        <v>13384.367421888692</v>
      </c>
      <c r="I72" s="376">
        <f t="shared" si="5"/>
        <v>12774.641326625675</v>
      </c>
      <c r="J72" s="376">
        <f t="shared" si="5"/>
        <v>13000</v>
      </c>
      <c r="K72" s="376">
        <f t="shared" si="5"/>
        <v>13500</v>
      </c>
      <c r="L72" s="376">
        <f t="shared" si="5"/>
        <v>14500</v>
      </c>
      <c r="M72" s="376">
        <f t="shared" si="5"/>
        <v>15011.71347327323</v>
      </c>
      <c r="N72" s="376">
        <f t="shared" si="5"/>
        <v>15047.008439485868</v>
      </c>
      <c r="O72" s="376">
        <f t="shared" si="5"/>
        <v>15311.553020059642</v>
      </c>
      <c r="P72" s="376">
        <f t="shared" si="5"/>
        <v>15639.703756064646</v>
      </c>
      <c r="Q72" s="376">
        <f t="shared" si="5"/>
        <v>15245.246100519931</v>
      </c>
      <c r="R72" s="376">
        <f t="shared" si="5"/>
        <v>16501.165470754513</v>
      </c>
      <c r="S72" s="376">
        <f t="shared" si="5"/>
        <v>17000</v>
      </c>
      <c r="T72" s="376">
        <f t="shared" si="5"/>
        <v>16751.643985298499</v>
      </c>
      <c r="U72" s="376">
        <f t="shared" si="5"/>
        <v>15000</v>
      </c>
      <c r="V72" s="376">
        <f t="shared" si="5"/>
        <v>14000</v>
      </c>
      <c r="W72" s="376">
        <f t="shared" si="5"/>
        <v>17591.063191411195</v>
      </c>
      <c r="X72" s="376">
        <f t="shared" si="5"/>
        <v>16991.396455607519</v>
      </c>
      <c r="Y72" s="376">
        <f t="shared" si="5"/>
        <v>17312.462454629207</v>
      </c>
      <c r="Z72" s="376">
        <f t="shared" si="5"/>
        <v>17285.991915327904</v>
      </c>
      <c r="AA72" s="376">
        <f t="shared" si="5"/>
        <v>17403.262805340953</v>
      </c>
      <c r="AB72" s="376">
        <f t="shared" si="5"/>
        <v>17590.560788479928</v>
      </c>
      <c r="AC72" s="376">
        <f t="shared" si="5"/>
        <v>18228.237794545938</v>
      </c>
      <c r="AD72" s="376">
        <f t="shared" si="5"/>
        <v>18384.378392575101</v>
      </c>
      <c r="AE72" s="376">
        <f t="shared" si="5"/>
        <v>18589.09457338291</v>
      </c>
      <c r="AF72" s="376">
        <f t="shared" si="5"/>
        <v>18500.483572155383</v>
      </c>
      <c r="AG72" s="376">
        <f t="shared" si="5"/>
        <v>18590.918357976963</v>
      </c>
      <c r="AH72" s="376">
        <f t="shared" si="5"/>
        <v>18034.642926745462</v>
      </c>
      <c r="AI72" s="376">
        <f t="shared" si="5"/>
        <v>15376.19034789577</v>
      </c>
      <c r="AJ72" s="376">
        <f t="shared" si="5"/>
        <v>14775.020828893066</v>
      </c>
      <c r="AK72" s="376">
        <f t="shared" si="5"/>
        <v>14842.864383174638</v>
      </c>
      <c r="AL72" s="376">
        <f t="shared" si="5"/>
        <v>12700</v>
      </c>
      <c r="AM72" s="376">
        <f t="shared" ref="AM72:AN72" si="10">AM51</f>
        <v>12500</v>
      </c>
      <c r="AN72" s="376">
        <f t="shared" si="10"/>
        <v>12700</v>
      </c>
      <c r="AO72" s="376">
        <f t="shared" ref="AO72:AP72" si="11">AO51</f>
        <v>12609.25780045895</v>
      </c>
      <c r="AP72" s="376">
        <f t="shared" si="11"/>
        <v>14247.428372174116</v>
      </c>
      <c r="AQ72" s="376">
        <f t="shared" ref="AQ72:AR72" si="12">AQ51</f>
        <v>14920.629729982247</v>
      </c>
      <c r="AR72" s="376">
        <f t="shared" si="12"/>
        <v>15403.067711963942</v>
      </c>
      <c r="AS72" s="376" t="e">
        <f t="shared" ref="AS72" si="13">AS51</f>
        <v>#N/A</v>
      </c>
    </row>
    <row r="73" spans="1:45" s="383" customFormat="1" x14ac:dyDescent="0.35">
      <c r="A73" s="382"/>
      <c r="B73" s="382" t="s">
        <v>490</v>
      </c>
      <c r="C73" s="382">
        <f>C72/C71-1</f>
        <v>0.6599343612627484</v>
      </c>
      <c r="D73" s="382">
        <f t="shared" ref="D73:AL73" si="14">D72/D71-1</f>
        <v>0.52479930253755036</v>
      </c>
      <c r="E73" s="382">
        <f t="shared" si="14"/>
        <v>0.45470234749878236</v>
      </c>
      <c r="F73" s="382">
        <f t="shared" si="14"/>
        <v>0.40389812223625876</v>
      </c>
      <c r="G73" s="382">
        <f t="shared" si="14"/>
        <v>0.50439661489827681</v>
      </c>
      <c r="H73" s="382">
        <f t="shared" si="14"/>
        <v>0.45496566476770961</v>
      </c>
      <c r="I73" s="382">
        <f t="shared" si="14"/>
        <v>0.43599245706112733</v>
      </c>
      <c r="J73" s="382">
        <f t="shared" si="14"/>
        <v>0.40595292786966453</v>
      </c>
      <c r="K73" s="382">
        <f t="shared" si="14"/>
        <v>0.40509473437630961</v>
      </c>
      <c r="L73" s="382">
        <f t="shared" si="14"/>
        <v>0.36970922973120901</v>
      </c>
      <c r="M73" s="382">
        <f t="shared" si="14"/>
        <v>0.34596473210743395</v>
      </c>
      <c r="N73" s="382">
        <f t="shared" si="14"/>
        <v>0.35391284388807409</v>
      </c>
      <c r="O73" s="382">
        <f t="shared" si="14"/>
        <v>0.3794496396639524</v>
      </c>
      <c r="P73" s="382">
        <f t="shared" si="14"/>
        <v>0.41977744437449793</v>
      </c>
      <c r="Q73" s="382">
        <f t="shared" si="14"/>
        <v>0.3678760552833138</v>
      </c>
      <c r="R73" s="382">
        <f t="shared" si="14"/>
        <v>0.32009323766036113</v>
      </c>
      <c r="S73" s="382">
        <f t="shared" si="14"/>
        <v>0.30769230769230771</v>
      </c>
      <c r="T73" s="382">
        <f t="shared" si="14"/>
        <v>0.28858799886911535</v>
      </c>
      <c r="U73" s="382">
        <f t="shared" si="14"/>
        <v>0.30434782608695654</v>
      </c>
      <c r="V73" s="382">
        <f t="shared" si="14"/>
        <v>0.22277043096543836</v>
      </c>
      <c r="W73" s="382">
        <f t="shared" si="14"/>
        <v>0.50754784108982487</v>
      </c>
      <c r="X73" s="382">
        <f t="shared" si="14"/>
        <v>0.48150377762071384</v>
      </c>
      <c r="Y73" s="382">
        <f t="shared" si="14"/>
        <v>0.43698600027135392</v>
      </c>
      <c r="Z73" s="382">
        <f t="shared" si="14"/>
        <v>0.46752626838678202</v>
      </c>
      <c r="AA73" s="382">
        <f t="shared" si="14"/>
        <v>0.44296699492129044</v>
      </c>
      <c r="AB73" s="382">
        <f t="shared" si="14"/>
        <v>0.45073138277574154</v>
      </c>
      <c r="AC73" s="382">
        <f t="shared" si="14"/>
        <v>0.45596027448686183</v>
      </c>
      <c r="AD73" s="382">
        <f t="shared" si="14"/>
        <v>0.40605776269515137</v>
      </c>
      <c r="AE73" s="382">
        <f t="shared" si="14"/>
        <v>0.44676669494616861</v>
      </c>
      <c r="AF73" s="382">
        <f t="shared" si="14"/>
        <v>0.38371783250060321</v>
      </c>
      <c r="AG73" s="382">
        <f t="shared" si="14"/>
        <v>0.37049761966118622</v>
      </c>
      <c r="AH73" s="382">
        <f t="shared" si="14"/>
        <v>0.46298331421949523</v>
      </c>
      <c r="AI73" s="382">
        <f t="shared" si="14"/>
        <v>0.54333209702744734</v>
      </c>
      <c r="AJ73" s="382">
        <f>AJ72/AJ71-1</f>
        <v>0.54951504945845442</v>
      </c>
      <c r="AK73" s="382">
        <f t="shared" si="14"/>
        <v>0.55309123042368014</v>
      </c>
      <c r="AL73" s="382">
        <f t="shared" si="14"/>
        <v>0.32324735676526428</v>
      </c>
      <c r="AM73" s="382">
        <f t="shared" ref="AM73:AN73" si="15">AM72/AM71-1</f>
        <v>0.27052256115867879</v>
      </c>
      <c r="AN73" s="382">
        <f t="shared" si="15"/>
        <v>0.31721885075883183</v>
      </c>
      <c r="AO73" s="382">
        <f t="shared" ref="AO73:AP73" si="16">AO72/AO71-1</f>
        <v>0.32058758996413372</v>
      </c>
      <c r="AP73" s="382">
        <f t="shared" si="16"/>
        <v>0.41339663171422636</v>
      </c>
      <c r="AQ73" s="382">
        <f t="shared" ref="AQ73:AR73" si="17">AQ72/AQ71-1</f>
        <v>0.37113642868724739</v>
      </c>
      <c r="AR73" s="382">
        <f t="shared" si="17"/>
        <v>0.33980719750435728</v>
      </c>
      <c r="AS73" s="382" t="e">
        <f t="shared" ref="AS73" si="18">AS72/AS71-1</f>
        <v>#N/A</v>
      </c>
    </row>
    <row r="74" spans="1:45" hidden="1" outlineLevel="1" x14ac:dyDescent="0.35">
      <c r="C74" s="359">
        <f>C50+D50+E50</f>
        <v>28265.552197524063</v>
      </c>
      <c r="F74" s="359">
        <f>F50+G50+H50</f>
        <v>29691.379655758654</v>
      </c>
      <c r="I74" s="359">
        <f>I50+J50+K50</f>
        <v>27750.327365968791</v>
      </c>
      <c r="L74" s="359">
        <f>L50+M50+N50</f>
        <v>32853.0339926097</v>
      </c>
      <c r="O74" s="359">
        <f>O50+P50+Q50</f>
        <v>33260.552874059431</v>
      </c>
      <c r="R74" s="359">
        <f>R50+S50+T50</f>
        <v>38500</v>
      </c>
      <c r="U74" s="359">
        <f>U50+V50+W50</f>
        <v>34618.07</v>
      </c>
      <c r="X74" s="359">
        <f>X50+Y50+Z50</f>
        <v>35295.78</v>
      </c>
      <c r="AA74" s="359">
        <f>AA50+AB50+AC50</f>
        <v>36705.789929052939</v>
      </c>
      <c r="AD74" s="359">
        <f>AD50+AE50+AF50</f>
        <v>39293.966578088679</v>
      </c>
    </row>
    <row r="75" spans="1:45" hidden="1" outlineLevel="1" x14ac:dyDescent="0.35">
      <c r="C75" s="359">
        <f>C61+D61+E61</f>
        <v>53057.979059200763</v>
      </c>
      <c r="F75" s="359">
        <f>F61+G61+H61</f>
        <v>53160.586574247864</v>
      </c>
      <c r="I75" s="359">
        <f>I61+J61+K61</f>
        <v>48512.641147663948</v>
      </c>
      <c r="L75" s="359">
        <f>L61+M61+N61</f>
        <v>51965.691397234274</v>
      </c>
      <c r="M75" s="359"/>
      <c r="N75" s="359"/>
      <c r="O75" s="359">
        <f>O61+P61+Q61</f>
        <v>55721.510343618545</v>
      </c>
      <c r="P75" s="359"/>
      <c r="Q75" s="359"/>
      <c r="R75" s="359">
        <f>R61+S61+T61</f>
        <v>58962.190901665032</v>
      </c>
      <c r="S75" s="359"/>
      <c r="T75" s="359"/>
      <c r="U75" s="359">
        <f>U61+V61+W61</f>
        <v>54600</v>
      </c>
      <c r="V75" s="359"/>
      <c r="W75" s="359"/>
      <c r="X75" s="359">
        <f>X61+Y61+Z61</f>
        <v>54396.783430256044</v>
      </c>
      <c r="Y75" s="359"/>
      <c r="Z75" s="359"/>
      <c r="AA75" s="359">
        <f>AA61+AB61+AC61</f>
        <v>57012.095255539527</v>
      </c>
      <c r="AB75" s="359"/>
      <c r="AC75" s="359"/>
      <c r="AD75" s="359">
        <f>AD61+AE61+AF61</f>
        <v>60183.815961927918</v>
      </c>
    </row>
    <row r="76" spans="1:45" hidden="1" outlineLevel="1" x14ac:dyDescent="0.35">
      <c r="C76" s="359">
        <f>C75-C74</f>
        <v>24792.4268616767</v>
      </c>
      <c r="F76" s="359">
        <f>F75-F74</f>
        <v>23469.20691848921</v>
      </c>
      <c r="I76" s="359">
        <f>I75-I74</f>
        <v>20762.313781695157</v>
      </c>
      <c r="L76" s="359">
        <f>L75-L74</f>
        <v>19112.657404624573</v>
      </c>
      <c r="O76" s="359">
        <f>O75-O74</f>
        <v>22460.957469559115</v>
      </c>
      <c r="R76" s="359">
        <f>R75-R74</f>
        <v>20462.190901665032</v>
      </c>
      <c r="U76" s="359">
        <f>U75-U74</f>
        <v>19981.93</v>
      </c>
      <c r="X76" s="359">
        <f>X75-X74</f>
        <v>19101.003430256045</v>
      </c>
      <c r="AA76" s="359">
        <f>AA75-AA74</f>
        <v>20306.305326486588</v>
      </c>
      <c r="AD76" s="359">
        <f>AD75-AD74</f>
        <v>20889.849383839239</v>
      </c>
    </row>
    <row r="77" spans="1:45" hidden="1" outlineLevel="1" x14ac:dyDescent="0.35">
      <c r="C77" s="6">
        <f>C76/3</f>
        <v>8264.1422872255662</v>
      </c>
      <c r="F77" s="6">
        <f>F76/3</f>
        <v>7823.0689728297366</v>
      </c>
      <c r="I77" s="6">
        <f>I76/3</f>
        <v>6920.7712605650522</v>
      </c>
      <c r="L77" s="6">
        <f>L76/3</f>
        <v>6370.8858015415244</v>
      </c>
      <c r="O77" s="6">
        <f>O76/3</f>
        <v>7486.9858231863718</v>
      </c>
      <c r="R77" s="6">
        <f>R76/3</f>
        <v>6820.7303005550102</v>
      </c>
      <c r="U77" s="6">
        <f>U76/3</f>
        <v>6660.6433333333334</v>
      </c>
      <c r="X77" s="6">
        <f>X76/3</f>
        <v>6367.0011434186817</v>
      </c>
      <c r="AA77" s="6">
        <f>AA76/3</f>
        <v>6768.7684421621962</v>
      </c>
      <c r="AD77" s="6">
        <f>AD76/3</f>
        <v>6963.2831279464126</v>
      </c>
    </row>
    <row r="78" spans="1:45" hidden="1" outlineLevel="1" x14ac:dyDescent="0.35">
      <c r="C78" s="6">
        <f>C75/C74</f>
        <v>1.8771251553277069</v>
      </c>
      <c r="F78" s="6">
        <f>F75/F74</f>
        <v>1.7904384097536319</v>
      </c>
      <c r="I78" s="6">
        <f>I75/I74</f>
        <v>1.7481826613388611</v>
      </c>
      <c r="L78" s="6">
        <f>L75/L74</f>
        <v>1.5817623239583891</v>
      </c>
      <c r="O78" s="6">
        <f>O75/O74</f>
        <v>1.6753031903771167</v>
      </c>
      <c r="R78" s="6">
        <f>R75/R74</f>
        <v>1.5314854779653255</v>
      </c>
      <c r="U78" s="6">
        <f>U75/U74</f>
        <v>1.5772109768106657</v>
      </c>
      <c r="X78" s="6">
        <f>X75/X74</f>
        <v>1.5411696081020463</v>
      </c>
      <c r="AA78" s="6">
        <f>AA75/AA74</f>
        <v>1.5532180445029458</v>
      </c>
      <c r="AD78" s="6">
        <f>AD75/AD74</f>
        <v>1.5316299473692725</v>
      </c>
    </row>
    <row r="79" spans="1:45" hidden="1" outlineLevel="1" x14ac:dyDescent="0.35"/>
    <row r="80" spans="1:45" hidden="1" outlineLevel="1" x14ac:dyDescent="0.35"/>
    <row r="81" spans="3:30" s="360" customFormat="1" hidden="1" outlineLevel="1" x14ac:dyDescent="0.35">
      <c r="C81" s="361">
        <f>C51+D51+E51</f>
        <v>43550.568990040214</v>
      </c>
      <c r="F81" s="361">
        <f>F51+G51+H51</f>
        <v>43144.511603997569</v>
      </c>
      <c r="I81" s="361">
        <f>I51+J51+K51</f>
        <v>39274.641326625671</v>
      </c>
      <c r="L81" s="361">
        <f>L51+M51+N51</f>
        <v>44558.721912759094</v>
      </c>
      <c r="O81" s="361">
        <f>O51+P51+Q51</f>
        <v>46196.502876644219</v>
      </c>
      <c r="R81" s="361">
        <f>R51+S51+T51</f>
        <v>50252.809456053008</v>
      </c>
      <c r="U81" s="361">
        <f>U51+V51+W51</f>
        <v>46591.063191411195</v>
      </c>
      <c r="X81" s="361">
        <f>X51+Y51+Z51</f>
        <v>51589.85082556463</v>
      </c>
      <c r="AA81" s="361">
        <f>AA51+AB51+AC51</f>
        <v>53222.061388366819</v>
      </c>
      <c r="AD81" s="361">
        <f>AD51+AE51+AF51</f>
        <v>55473.956538113394</v>
      </c>
    </row>
    <row r="82" spans="3:30" hidden="1" outlineLevel="1" x14ac:dyDescent="0.35">
      <c r="C82" s="359">
        <f>C81-C74</f>
        <v>15285.016792516151</v>
      </c>
      <c r="F82" s="359">
        <f>F81-F74</f>
        <v>13453.131948238915</v>
      </c>
      <c r="I82" s="359">
        <f>I81-I74</f>
        <v>11524.31396065688</v>
      </c>
      <c r="L82" s="359">
        <f>L81-L74</f>
        <v>11705.687920149394</v>
      </c>
      <c r="O82" s="359">
        <f>O81-O74</f>
        <v>12935.950002584788</v>
      </c>
      <c r="R82" s="359">
        <f>R81-R74</f>
        <v>11752.809456053008</v>
      </c>
      <c r="U82" s="359">
        <f>U81-U74</f>
        <v>11972.993191411195</v>
      </c>
      <c r="X82" s="359">
        <f>X81-X74</f>
        <v>16294.070825564631</v>
      </c>
      <c r="AA82" s="359">
        <f>AA81-AA74</f>
        <v>16516.271459313881</v>
      </c>
      <c r="AD82" s="359">
        <f>AD81-AD74</f>
        <v>16179.989960024715</v>
      </c>
    </row>
    <row r="83" spans="3:30" hidden="1" outlineLevel="1" x14ac:dyDescent="0.35">
      <c r="C83" s="6">
        <f>C82/3</f>
        <v>5095.0055975053838</v>
      </c>
      <c r="F83" s="6">
        <f>F82/3</f>
        <v>4484.3773160796381</v>
      </c>
      <c r="I83" s="6">
        <f>I82/3</f>
        <v>3841.4379868856267</v>
      </c>
      <c r="L83" s="6">
        <f>L82/3</f>
        <v>3901.8959733831311</v>
      </c>
      <c r="O83" s="6">
        <f>O82/3</f>
        <v>4311.9833341949297</v>
      </c>
      <c r="R83" s="6">
        <f>R82/3</f>
        <v>3917.6031520176693</v>
      </c>
      <c r="U83" s="6">
        <f>U82/3</f>
        <v>3990.9977304703984</v>
      </c>
      <c r="X83" s="6">
        <f>X82/3</f>
        <v>5431.3569418548768</v>
      </c>
      <c r="AA83" s="6">
        <f>AA82/3</f>
        <v>5505.4238197712939</v>
      </c>
      <c r="AD83" s="6">
        <f>AD82/3</f>
        <v>5393.3299866749048</v>
      </c>
    </row>
    <row r="84" spans="3:30" hidden="1" outlineLevel="1" x14ac:dyDescent="0.35">
      <c r="C84" s="6">
        <f>C81/C74</f>
        <v>1.5407648393246338</v>
      </c>
      <c r="F84" s="6">
        <f>F81/F74</f>
        <v>1.4530989163930506</v>
      </c>
      <c r="I84" s="6">
        <f>I81/I74</f>
        <v>1.4152856940631826</v>
      </c>
      <c r="L84" s="6">
        <f>L81/L74</f>
        <v>1.3563046238829142</v>
      </c>
      <c r="O84" s="6">
        <f>O81/O74</f>
        <v>1.3889276901549581</v>
      </c>
      <c r="R84" s="6">
        <f>R81/R74</f>
        <v>1.3052677780792989</v>
      </c>
      <c r="U84" s="6">
        <f>U81/U74</f>
        <v>1.3458596389518882</v>
      </c>
      <c r="X84" s="6">
        <f>X81/X74</f>
        <v>1.4616435966442627</v>
      </c>
      <c r="AA84" s="6">
        <f>AA81/AA74</f>
        <v>1.4499636567211189</v>
      </c>
      <c r="AD84" s="6">
        <f>AD81/AD74</f>
        <v>1.4117677946274605</v>
      </c>
    </row>
    <row r="85" spans="3:30" hidden="1" outlineLevel="1" x14ac:dyDescent="0.35"/>
    <row r="86" spans="3:30" s="368" customFormat="1" hidden="1" outlineLevel="1" x14ac:dyDescent="0.35">
      <c r="AA86" s="369">
        <f>AA53+AB53+AC53</f>
        <v>47039.48335138469</v>
      </c>
      <c r="AD86" s="369">
        <f>AD53</f>
        <v>16000</v>
      </c>
    </row>
    <row r="87" spans="3:30" hidden="1" outlineLevel="1" x14ac:dyDescent="0.35">
      <c r="AA87" s="370">
        <f>AA86-AA74</f>
        <v>10333.693422331751</v>
      </c>
      <c r="AD87" s="370">
        <f>AD86-AD74</f>
        <v>-23293.966578088679</v>
      </c>
    </row>
    <row r="88" spans="3:30" hidden="1" outlineLevel="1" x14ac:dyDescent="0.35">
      <c r="AA88" s="370">
        <f>AA87/3</f>
        <v>3444.5644741105839</v>
      </c>
      <c r="AD88" s="370">
        <f>AD86/AD74</f>
        <v>0.4071871942020231</v>
      </c>
    </row>
    <row r="89" spans="3:30" hidden="1" outlineLevel="1" x14ac:dyDescent="0.35">
      <c r="AA89" s="370">
        <f>AA86/AA74</f>
        <v>1.2815276130088824</v>
      </c>
    </row>
    <row r="90" spans="3:30" collapsed="1" x14ac:dyDescent="0.35"/>
  </sheetData>
  <mergeCells count="1">
    <mergeCell ref="A2:B2"/>
  </mergeCells>
  <hyperlinks>
    <hyperlink ref="A1" location="DM!D6" display="Quay lại" xr:uid="{F952DAEF-1963-4D4A-BA3E-24946F5546F3}"/>
  </hyperlinks>
  <pageMargins left="0.70866141732283472" right="0.70866141732283472" top="0.74803149606299213" bottom="0.74803149606299213" header="0.31496062992125984" footer="0.31496062992125984"/>
  <pageSetup paperSize="8" scale="69" orientation="landscape" r:id="rId1"/>
  <colBreaks count="1" manualBreakCount="1">
    <brk id="19" max="88" man="1"/>
  </colBreak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4C1F6-11BD-443B-A157-72B007E7ECAC}">
  <sheetPr codeName="Sheet27">
    <tabColor rgb="FF92D050"/>
  </sheetPr>
  <dimension ref="A1:AS90"/>
  <sheetViews>
    <sheetView showGridLines="0" view="pageBreakPreview" topLeftCell="L1" zoomScale="80" zoomScaleNormal="65" zoomScaleSheetLayoutView="80" workbookViewId="0">
      <selection activeCell="P29" sqref="P29"/>
    </sheetView>
  </sheetViews>
  <sheetFormatPr defaultColWidth="7.54296875" defaultRowHeight="15.5" outlineLevelRow="1" x14ac:dyDescent="0.35"/>
  <cols>
    <col min="1" max="1" width="9.54296875" style="6" customWidth="1"/>
    <col min="2" max="2" width="22.81640625" style="6" customWidth="1"/>
    <col min="3" max="45" width="10.6328125" style="6" customWidth="1"/>
    <col min="46" max="16384" width="7.54296875" style="6"/>
  </cols>
  <sheetData>
    <row r="1" spans="1:2" ht="18.5" x14ac:dyDescent="0.35">
      <c r="A1" s="421" t="s">
        <v>523</v>
      </c>
    </row>
    <row r="2" spans="1:2" ht="20" x14ac:dyDescent="0.35">
      <c r="A2" s="422"/>
      <c r="B2" s="422"/>
    </row>
    <row r="49" spans="1:45" s="102" customFormat="1" ht="20" customHeight="1" x14ac:dyDescent="0.35">
      <c r="A49" s="397" t="s">
        <v>3</v>
      </c>
      <c r="B49" s="397" t="s">
        <v>4</v>
      </c>
      <c r="C49" s="398" t="s">
        <v>132</v>
      </c>
      <c r="D49" s="398">
        <v>2</v>
      </c>
      <c r="E49" s="398">
        <v>3</v>
      </c>
      <c r="F49" s="398">
        <v>4</v>
      </c>
      <c r="G49" s="398">
        <v>5</v>
      </c>
      <c r="H49" s="398">
        <v>6</v>
      </c>
      <c r="I49" s="398">
        <v>7</v>
      </c>
      <c r="J49" s="398">
        <v>8</v>
      </c>
      <c r="K49" s="398">
        <v>9</v>
      </c>
      <c r="L49" s="398">
        <v>10</v>
      </c>
      <c r="M49" s="398">
        <v>11</v>
      </c>
      <c r="N49" s="398">
        <v>12</v>
      </c>
      <c r="O49" s="398" t="s">
        <v>268</v>
      </c>
      <c r="P49" s="398">
        <v>2</v>
      </c>
      <c r="Q49" s="398">
        <v>3</v>
      </c>
      <c r="R49" s="399">
        <v>4</v>
      </c>
      <c r="S49" s="399">
        <v>5</v>
      </c>
      <c r="T49" s="399">
        <v>6</v>
      </c>
      <c r="U49" s="399">
        <v>7</v>
      </c>
      <c r="V49" s="399">
        <v>8</v>
      </c>
      <c r="W49" s="399">
        <v>9</v>
      </c>
      <c r="X49" s="400">
        <v>10</v>
      </c>
      <c r="Y49" s="399">
        <v>11</v>
      </c>
      <c r="Z49" s="399">
        <v>12</v>
      </c>
      <c r="AA49" s="398" t="s">
        <v>416</v>
      </c>
      <c r="AB49" s="399">
        <v>2</v>
      </c>
      <c r="AC49" s="399">
        <v>3</v>
      </c>
      <c r="AD49" s="399">
        <v>4</v>
      </c>
      <c r="AE49" s="399">
        <v>5</v>
      </c>
      <c r="AF49" s="399">
        <v>6</v>
      </c>
      <c r="AG49" s="399">
        <v>7</v>
      </c>
      <c r="AH49" s="399">
        <v>8</v>
      </c>
      <c r="AI49" s="399">
        <v>9</v>
      </c>
      <c r="AJ49" s="399">
        <v>10</v>
      </c>
      <c r="AK49" s="399">
        <v>11</v>
      </c>
      <c r="AL49" s="399">
        <v>12</v>
      </c>
      <c r="AM49" s="398" t="str">
        <f>'Chênh lệch chai B1-B0'!AM49</f>
        <v>T1.26</v>
      </c>
      <c r="AN49" s="398">
        <f>'Chênh lệch chai B1-B0'!AN49</f>
        <v>2</v>
      </c>
      <c r="AO49" s="398">
        <f>'Chênh lệch chai B1-B0'!AO49</f>
        <v>3</v>
      </c>
      <c r="AP49" s="398">
        <f>'Chênh lệch chai B1-B0'!AP49</f>
        <v>4</v>
      </c>
      <c r="AQ49" s="398">
        <f>'Chênh lệch chai B1-B0'!AQ49</f>
        <v>5</v>
      </c>
      <c r="AR49" s="398">
        <f>'Chênh lệch chai B1-B0'!AR49</f>
        <v>6</v>
      </c>
      <c r="AS49" s="398">
        <f>'Chênh lệch chai B1-B0'!AS49</f>
        <v>7</v>
      </c>
    </row>
    <row r="50" spans="1:45" x14ac:dyDescent="0.35">
      <c r="A50" s="390" t="s">
        <v>5</v>
      </c>
      <c r="B50" s="391" t="s">
        <v>198</v>
      </c>
      <c r="C50" s="392">
        <f>'Chênh lệch chai B1-B0'!C50</f>
        <v>8708.4661839765395</v>
      </c>
      <c r="D50" s="392">
        <f>'Chênh lệch chai B1-B0'!D50</f>
        <v>9206.5026628156465</v>
      </c>
      <c r="E50" s="392">
        <f>'Chênh lệch chai B1-B0'!E50</f>
        <v>10350.583350731875</v>
      </c>
      <c r="F50" s="392">
        <f>'Chênh lệch chai B1-B0'!F50</f>
        <v>10630.800578172872</v>
      </c>
      <c r="G50" s="392">
        <f>'Chênh lệch chai B1-B0'!G50</f>
        <v>9861.484043253442</v>
      </c>
      <c r="H50" s="392">
        <f>'Chênh lệch chai B1-B0'!H50</f>
        <v>9199.095034332342</v>
      </c>
      <c r="I50" s="392">
        <f>'Chênh lệch chai B1-B0'!I50</f>
        <v>8896.036510365795</v>
      </c>
      <c r="J50" s="392">
        <f>'Chênh lệch chai B1-B0'!J50</f>
        <v>9246.397757923467</v>
      </c>
      <c r="K50" s="392">
        <f>'Chênh lệch chai B1-B0'!K50</f>
        <v>9607.8930976795309</v>
      </c>
      <c r="L50" s="392">
        <f>'Chênh lệch chai B1-B0'!L50</f>
        <v>10586.188429821323</v>
      </c>
      <c r="M50" s="392">
        <f>'Chênh lệch chai B1-B0'!M50</f>
        <v>11153.125423850262</v>
      </c>
      <c r="N50" s="392">
        <f>'Chênh lệch chai B1-B0'!N50</f>
        <v>11113.720138938117</v>
      </c>
      <c r="O50" s="392">
        <f>'Chênh lệch chai B1-B0'!O50</f>
        <v>11099.75498909093</v>
      </c>
      <c r="P50" s="392">
        <f>'Chênh lệch chai B1-B0'!P50</f>
        <v>11015.602352349617</v>
      </c>
      <c r="Q50" s="392">
        <f>'Chênh lệch chai B1-B0'!Q50</f>
        <v>11145.195532618884</v>
      </c>
      <c r="R50" s="392">
        <f>'Chênh lệch chai B1-B0'!R50</f>
        <v>12500</v>
      </c>
      <c r="S50" s="392">
        <f>'Chênh lệch chai B1-B0'!S50</f>
        <v>13000</v>
      </c>
      <c r="T50" s="392">
        <f>'Chênh lệch chai B1-B0'!T50</f>
        <v>13000</v>
      </c>
      <c r="U50" s="392">
        <f>'Chênh lệch chai B1-B0'!U50</f>
        <v>11500</v>
      </c>
      <c r="V50" s="392">
        <f>'Chênh lệch chai B1-B0'!V50</f>
        <v>11449.41</v>
      </c>
      <c r="W50" s="392">
        <f>'Chênh lệch chai B1-B0'!W50</f>
        <v>11668.66</v>
      </c>
      <c r="X50" s="392">
        <f>'Chênh lệch chai B1-B0'!X50</f>
        <v>11469.02</v>
      </c>
      <c r="Y50" s="392">
        <f>'Chênh lệch chai B1-B0'!Y50</f>
        <v>12047.76</v>
      </c>
      <c r="Z50" s="392">
        <f>'Chênh lệch chai B1-B0'!Z50</f>
        <v>11779</v>
      </c>
      <c r="AA50" s="392">
        <f>'Chênh lệch chai B1-B0'!AA50</f>
        <v>12060.749044568583</v>
      </c>
      <c r="AB50" s="392">
        <f>'Chênh lệch chai B1-B0'!AB50</f>
        <v>12125.30520627686</v>
      </c>
      <c r="AC50" s="392">
        <f>'Chênh lệch chai B1-B0'!AC50</f>
        <v>12519.735678207491</v>
      </c>
      <c r="AD50" s="392">
        <f>'Chênh lệch chai B1-B0'!AD50</f>
        <v>13075.123142406088</v>
      </c>
      <c r="AE50" s="392">
        <f>'Chênh lệch chai B1-B0'!AE50</f>
        <v>12848.71613254449</v>
      </c>
      <c r="AF50" s="392">
        <f>'Chênh lệch chai B1-B0'!AF50</f>
        <v>13370.127303138097</v>
      </c>
      <c r="AG50" s="392">
        <f>'Chênh lệch chai B1-B0'!AG50</f>
        <v>13565.086207572547</v>
      </c>
      <c r="AH50" s="392">
        <f>'Chênh lệch chai B1-B0'!AH50</f>
        <v>12327.305958623994</v>
      </c>
      <c r="AI50" s="392">
        <f>'Chênh lệch chai B1-B0'!AI50</f>
        <v>9962.9822884596651</v>
      </c>
      <c r="AJ50" s="392">
        <f>'Chênh lệch chai B1-B0'!AJ50</f>
        <v>9535.2548102432702</v>
      </c>
      <c r="AK50" s="392">
        <f>'Chênh lệch chai B1-B0'!AK50</f>
        <v>9556.9816456471362</v>
      </c>
      <c r="AL50" s="392">
        <f>'Chênh lệch chai B1-B0'!AL50</f>
        <v>9597.6008832133266</v>
      </c>
      <c r="AM50" s="392">
        <f>'Chênh lệch chai B1-B0'!AM50</f>
        <v>9838.4714936509044</v>
      </c>
      <c r="AN50" s="392">
        <f>'Chênh lệch chai B1-B0'!AN50</f>
        <v>9641.5261538989544</v>
      </c>
      <c r="AO50" s="392">
        <f>'Chênh lệch chai B1-B0'!AO50</f>
        <v>9548.2176996691378</v>
      </c>
      <c r="AP50" s="392">
        <f>'Chênh lệch chai B1-B0'!AP50</f>
        <v>10080.276160623251</v>
      </c>
      <c r="AQ50" s="392">
        <f>'Chênh lệch chai B1-B0'!AQ50</f>
        <v>10881.943924622838</v>
      </c>
      <c r="AR50" s="392">
        <f>'Chênh lệch chai B1-B0'!AR50</f>
        <v>11496.480792650653</v>
      </c>
      <c r="AS50" s="392">
        <f>'Chênh lệch chai B1-B0'!AS50</f>
        <v>10632.860779113244</v>
      </c>
    </row>
    <row r="51" spans="1:45" x14ac:dyDescent="0.35">
      <c r="A51" s="390" t="s">
        <v>488</v>
      </c>
      <c r="B51" s="391" t="s">
        <v>489</v>
      </c>
      <c r="C51" s="395"/>
      <c r="D51" s="395"/>
      <c r="E51" s="395"/>
      <c r="F51" s="395"/>
      <c r="G51" s="395"/>
      <c r="H51" s="395"/>
      <c r="I51" s="395"/>
      <c r="J51" s="405"/>
      <c r="K51" s="405"/>
      <c r="L51" s="405"/>
      <c r="M51" s="395"/>
      <c r="N51" s="395"/>
      <c r="O51" s="395">
        <v>15000</v>
      </c>
      <c r="P51" s="395">
        <v>15000</v>
      </c>
      <c r="Q51" s="395">
        <v>14557.882310534378</v>
      </c>
      <c r="R51" s="396">
        <v>15919.649121937315</v>
      </c>
      <c r="S51" s="396">
        <v>16000</v>
      </c>
      <c r="T51" s="396">
        <v>15727.328450389497</v>
      </c>
      <c r="U51" s="396">
        <v>14000</v>
      </c>
      <c r="V51" s="393">
        <v>13800</v>
      </c>
      <c r="W51" s="393"/>
      <c r="X51" s="394"/>
      <c r="Y51" s="393"/>
      <c r="Z51" s="393"/>
      <c r="AA51" s="393">
        <v>15501.697348992833</v>
      </c>
      <c r="AB51" s="393">
        <v>15783.828663081424</v>
      </c>
      <c r="AC51" s="394">
        <v>16040.037754489653</v>
      </c>
      <c r="AD51" s="393">
        <v>16272.465661456939</v>
      </c>
      <c r="AE51" s="393">
        <v>15883.314127982949</v>
      </c>
      <c r="AF51" s="393">
        <v>16274.595987408464</v>
      </c>
      <c r="AG51" s="393">
        <v>16115.415766664937</v>
      </c>
      <c r="AH51" s="393">
        <v>15895.486813162397</v>
      </c>
      <c r="AI51" s="393">
        <v>13000</v>
      </c>
      <c r="AJ51" s="393"/>
      <c r="AK51" s="393"/>
      <c r="AL51" s="393"/>
      <c r="AM51" s="393"/>
      <c r="AN51" s="393"/>
      <c r="AO51" s="393"/>
      <c r="AP51" s="393"/>
      <c r="AQ51" s="392">
        <v>14318.170283514175</v>
      </c>
      <c r="AR51" s="392">
        <v>14655.297037956394</v>
      </c>
      <c r="AS51" s="392">
        <v>13128.755892399658</v>
      </c>
    </row>
    <row r="52" spans="1:45" hidden="1" outlineLevel="1" x14ac:dyDescent="0.35">
      <c r="A52" s="82"/>
      <c r="B52" s="83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204"/>
      <c r="S52" s="204"/>
      <c r="T52" s="204"/>
      <c r="U52" s="204"/>
      <c r="V52" s="388"/>
      <c r="W52" s="388"/>
      <c r="X52" s="389"/>
      <c r="Y52" s="388"/>
      <c r="Z52" s="388"/>
      <c r="AA52" s="388"/>
      <c r="AB52" s="388"/>
      <c r="AC52" s="389"/>
      <c r="AD52" s="388"/>
      <c r="AE52" s="388"/>
      <c r="AF52" s="388"/>
      <c r="AG52" s="388"/>
      <c r="AH52" s="388"/>
      <c r="AI52" s="388"/>
      <c r="AJ52" s="388"/>
      <c r="AK52" s="388"/>
      <c r="AL52" s="388"/>
      <c r="AM52" s="388"/>
      <c r="AN52" s="388"/>
      <c r="AO52" s="388"/>
      <c r="AP52" s="388"/>
      <c r="AQ52" s="388"/>
      <c r="AR52" s="388"/>
      <c r="AS52" s="388"/>
    </row>
    <row r="53" spans="1:45" s="368" customFormat="1" hidden="1" outlineLevel="1" x14ac:dyDescent="0.35">
      <c r="A53" s="82"/>
      <c r="B53" s="83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204"/>
      <c r="S53" s="204"/>
      <c r="T53" s="204"/>
      <c r="U53" s="204"/>
      <c r="V53" s="388"/>
      <c r="W53" s="388"/>
      <c r="X53" s="389"/>
      <c r="Y53" s="388"/>
      <c r="Z53" s="388"/>
      <c r="AA53" s="388"/>
      <c r="AB53" s="388"/>
      <c r="AC53" s="389"/>
      <c r="AD53" s="388"/>
      <c r="AE53" s="388"/>
      <c r="AF53" s="388"/>
      <c r="AG53" s="388"/>
      <c r="AH53" s="388"/>
      <c r="AI53" s="388"/>
      <c r="AJ53" s="388"/>
      <c r="AK53" s="388"/>
      <c r="AL53" s="388"/>
      <c r="AM53" s="388"/>
      <c r="AN53" s="388"/>
      <c r="AO53" s="388"/>
      <c r="AP53" s="388"/>
      <c r="AQ53" s="388"/>
      <c r="AR53" s="388"/>
      <c r="AS53" s="388"/>
    </row>
    <row r="54" spans="1:45" hidden="1" outlineLevel="1" x14ac:dyDescent="0.35">
      <c r="A54" s="82" t="s">
        <v>251</v>
      </c>
      <c r="B54" s="83" t="s">
        <v>200</v>
      </c>
      <c r="C54" s="186">
        <v>10500</v>
      </c>
      <c r="D54" s="186">
        <v>10500</v>
      </c>
      <c r="E54" s="186">
        <v>11000</v>
      </c>
      <c r="F54" s="186">
        <v>11000</v>
      </c>
      <c r="G54" s="186">
        <v>11000.245754121759</v>
      </c>
      <c r="H54" s="186">
        <v>9980.5578196131446</v>
      </c>
      <c r="I54" s="186">
        <v>9000</v>
      </c>
      <c r="J54" s="186">
        <v>9000</v>
      </c>
      <c r="K54" s="186">
        <v>9394.7875672636728</v>
      </c>
      <c r="L54" s="186"/>
      <c r="M54" s="186"/>
      <c r="N54" s="186"/>
      <c r="O54" s="186"/>
      <c r="P54" s="186"/>
      <c r="Q54" s="186"/>
      <c r="R54" s="204"/>
      <c r="S54" s="204"/>
      <c r="T54" s="204"/>
      <c r="U54" s="204"/>
      <c r="V54" s="388"/>
      <c r="W54" s="388"/>
      <c r="X54" s="389"/>
      <c r="Y54" s="388">
        <v>11000</v>
      </c>
      <c r="Z54" s="388">
        <v>11709.60458452722</v>
      </c>
      <c r="AA54" s="388">
        <v>12300</v>
      </c>
      <c r="AB54" s="388">
        <v>16394</v>
      </c>
      <c r="AC54" s="389"/>
      <c r="AD54" s="388"/>
      <c r="AE54" s="388">
        <v>16000</v>
      </c>
      <c r="AF54" s="388"/>
      <c r="AG54" s="388"/>
      <c r="AH54" s="388"/>
      <c r="AI54" s="388"/>
      <c r="AJ54" s="388"/>
      <c r="AK54" s="388"/>
      <c r="AL54" s="388"/>
      <c r="AM54" s="388"/>
      <c r="AN54" s="388"/>
      <c r="AO54" s="388"/>
      <c r="AP54" s="388"/>
      <c r="AQ54" s="388"/>
      <c r="AR54" s="388"/>
      <c r="AS54" s="388"/>
    </row>
    <row r="55" spans="1:45" hidden="1" outlineLevel="1" x14ac:dyDescent="0.35">
      <c r="A55" s="82" t="s">
        <v>252</v>
      </c>
      <c r="B55" s="83" t="s">
        <v>295</v>
      </c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>
        <v>12500</v>
      </c>
      <c r="N55" s="186">
        <v>12500</v>
      </c>
      <c r="O55" s="186">
        <v>13000</v>
      </c>
      <c r="P55" s="186">
        <v>13000</v>
      </c>
      <c r="Q55" s="186">
        <v>13000</v>
      </c>
      <c r="R55" s="204">
        <v>13000</v>
      </c>
      <c r="S55" s="204">
        <v>13500</v>
      </c>
      <c r="T55" s="204">
        <v>15000</v>
      </c>
      <c r="U55" s="204">
        <v>12000</v>
      </c>
      <c r="V55" s="388">
        <v>11996.599943004825</v>
      </c>
      <c r="W55" s="388">
        <v>14000</v>
      </c>
      <c r="X55" s="389">
        <v>13700</v>
      </c>
      <c r="Y55" s="388">
        <v>13909.495533200905</v>
      </c>
      <c r="Z55" s="388">
        <v>13991.675615308621</v>
      </c>
      <c r="AA55" s="388">
        <v>15469.628043102301</v>
      </c>
      <c r="AB55" s="388">
        <v>16866.231983166756</v>
      </c>
      <c r="AC55" s="389">
        <v>17274.018343481202</v>
      </c>
      <c r="AD55" s="388">
        <v>18147.910956148586</v>
      </c>
      <c r="AE55" s="388">
        <v>18398.163310621458</v>
      </c>
      <c r="AF55" s="388">
        <v>18498.438366566839</v>
      </c>
      <c r="AG55" s="388"/>
      <c r="AH55" s="388"/>
      <c r="AI55" s="388"/>
      <c r="AJ55" s="388"/>
      <c r="AK55" s="388"/>
      <c r="AL55" s="388"/>
      <c r="AM55" s="388"/>
      <c r="AN55" s="388"/>
      <c r="AO55" s="388"/>
      <c r="AP55" s="388"/>
      <c r="AQ55" s="388"/>
      <c r="AR55" s="388"/>
      <c r="AS55" s="388"/>
    </row>
    <row r="56" spans="1:45" hidden="1" outlineLevel="1" x14ac:dyDescent="0.35">
      <c r="A56" s="82" t="s">
        <v>8</v>
      </c>
      <c r="B56" s="83" t="s">
        <v>201</v>
      </c>
      <c r="C56" s="186">
        <v>14465.460942178455</v>
      </c>
      <c r="D56" s="186">
        <v>14509.576053349499</v>
      </c>
      <c r="E56" s="186">
        <v>15025.379353965638</v>
      </c>
      <c r="F56" s="186">
        <v>14910.678301970647</v>
      </c>
      <c r="G56" s="186">
        <v>14831.035909967355</v>
      </c>
      <c r="H56" s="186">
        <v>14808.45006473676</v>
      </c>
      <c r="I56" s="186">
        <f>15519.2770426906-1500</f>
        <v>14019.277042690601</v>
      </c>
      <c r="J56" s="186">
        <f>15979.3954889592-1500</f>
        <v>14479.395488959201</v>
      </c>
      <c r="K56" s="186">
        <v>14998.538825334661</v>
      </c>
      <c r="L56" s="186">
        <v>14535.256313245962</v>
      </c>
      <c r="M56" s="186">
        <v>14855.14784201781</v>
      </c>
      <c r="N56" s="186">
        <v>15392.891160782321</v>
      </c>
      <c r="O56" s="186">
        <v>15365.225970719288</v>
      </c>
      <c r="P56" s="186">
        <v>15345.865349432857</v>
      </c>
      <c r="Q56" s="186">
        <v>15465.2092644124</v>
      </c>
      <c r="R56" s="204">
        <v>16247.50430292599</v>
      </c>
      <c r="S56" s="204">
        <v>16000</v>
      </c>
      <c r="T56" s="204"/>
      <c r="U56" s="204"/>
      <c r="V56" s="388"/>
      <c r="W56" s="388">
        <v>16000</v>
      </c>
      <c r="X56" s="389">
        <v>16447.587409896623</v>
      </c>
      <c r="Y56" s="388">
        <v>16464.667351656819</v>
      </c>
      <c r="Z56" s="388">
        <v>16000</v>
      </c>
      <c r="AA56" s="388"/>
      <c r="AB56" s="388">
        <v>17008.321948860546</v>
      </c>
      <c r="AC56" s="389"/>
      <c r="AD56" s="388"/>
      <c r="AE56" s="388">
        <v>17500</v>
      </c>
      <c r="AF56" s="388">
        <v>17500</v>
      </c>
      <c r="AG56" s="388"/>
      <c r="AH56" s="388"/>
      <c r="AI56" s="388"/>
      <c r="AJ56" s="388"/>
      <c r="AK56" s="388"/>
      <c r="AL56" s="388"/>
      <c r="AM56" s="388"/>
      <c r="AN56" s="388"/>
      <c r="AO56" s="388"/>
      <c r="AP56" s="388"/>
      <c r="AQ56" s="388"/>
      <c r="AR56" s="388"/>
      <c r="AS56" s="388"/>
    </row>
    <row r="57" spans="1:45" hidden="1" outlineLevel="1" x14ac:dyDescent="0.35">
      <c r="A57" s="82" t="s">
        <v>214</v>
      </c>
      <c r="B57" s="83" t="s">
        <v>296</v>
      </c>
      <c r="C57" s="186"/>
      <c r="D57" s="186"/>
      <c r="E57" s="186"/>
      <c r="F57" s="186"/>
      <c r="G57" s="186"/>
      <c r="H57" s="186"/>
      <c r="I57" s="186">
        <v>9000</v>
      </c>
      <c r="J57" s="186">
        <v>9000</v>
      </c>
      <c r="K57" s="186">
        <v>9594.9788263762857</v>
      </c>
      <c r="L57" s="186">
        <v>10500</v>
      </c>
      <c r="M57" s="186">
        <v>12341.137363910122</v>
      </c>
      <c r="N57" s="186">
        <v>12441.933603836223</v>
      </c>
      <c r="O57" s="186"/>
      <c r="P57" s="186">
        <v>13000</v>
      </c>
      <c r="Q57" s="186">
        <v>12851.445001474491</v>
      </c>
      <c r="R57" s="204">
        <v>12994.024053185927</v>
      </c>
      <c r="S57" s="204">
        <v>13500</v>
      </c>
      <c r="T57" s="204">
        <v>13500</v>
      </c>
      <c r="U57" s="204">
        <v>12000</v>
      </c>
      <c r="V57" s="388">
        <v>12000</v>
      </c>
      <c r="W57" s="388">
        <v>14000</v>
      </c>
      <c r="X57" s="389">
        <v>13700</v>
      </c>
      <c r="Y57" s="388">
        <v>14000</v>
      </c>
      <c r="Z57" s="388">
        <v>13970.906163753451</v>
      </c>
      <c r="AA57" s="388">
        <v>14300</v>
      </c>
      <c r="AB57" s="388">
        <v>17098.761629644388</v>
      </c>
      <c r="AC57" s="389">
        <v>17143.564650803612</v>
      </c>
      <c r="AD57" s="388">
        <v>18161.280357489799</v>
      </c>
      <c r="AE57" s="388">
        <v>18565.78264962196</v>
      </c>
      <c r="AF57" s="388">
        <v>18738.859451209395</v>
      </c>
      <c r="AG57" s="388"/>
      <c r="AH57" s="388"/>
      <c r="AI57" s="388"/>
      <c r="AJ57" s="388"/>
      <c r="AK57" s="388"/>
      <c r="AL57" s="388"/>
      <c r="AM57" s="388"/>
      <c r="AN57" s="388"/>
      <c r="AO57" s="388"/>
      <c r="AP57" s="388"/>
      <c r="AQ57" s="388"/>
      <c r="AR57" s="388"/>
      <c r="AS57" s="388"/>
    </row>
    <row r="58" spans="1:45" hidden="1" outlineLevel="1" x14ac:dyDescent="0.35">
      <c r="A58" s="82" t="s">
        <v>10</v>
      </c>
      <c r="B58" s="83" t="s">
        <v>202</v>
      </c>
      <c r="C58" s="186">
        <v>10563.824965132497</v>
      </c>
      <c r="D58" s="186">
        <v>10507.26778217939</v>
      </c>
      <c r="E58" s="186">
        <v>10891.883029655908</v>
      </c>
      <c r="F58" s="186">
        <v>11017.156022207953</v>
      </c>
      <c r="G58" s="186">
        <v>11015.531143914253</v>
      </c>
      <c r="H58" s="186">
        <v>9991.5837104072398</v>
      </c>
      <c r="I58" s="186">
        <v>9000</v>
      </c>
      <c r="J58" s="186">
        <v>9000</v>
      </c>
      <c r="K58" s="186">
        <v>9837.9698135543058</v>
      </c>
      <c r="L58" s="186">
        <v>10500</v>
      </c>
      <c r="M58" s="186">
        <v>12500</v>
      </c>
      <c r="N58" s="186">
        <v>12500</v>
      </c>
      <c r="O58" s="186">
        <v>13000</v>
      </c>
      <c r="P58" s="186">
        <v>13000</v>
      </c>
      <c r="Q58" s="186">
        <v>13000</v>
      </c>
      <c r="R58" s="204">
        <v>12990.833148517779</v>
      </c>
      <c r="S58" s="204">
        <v>13391.563712227402</v>
      </c>
      <c r="T58" s="204">
        <v>13500</v>
      </c>
      <c r="U58" s="204">
        <v>12000</v>
      </c>
      <c r="V58" s="388">
        <v>12000</v>
      </c>
      <c r="W58" s="388">
        <v>14000</v>
      </c>
      <c r="X58" s="389">
        <v>13700</v>
      </c>
      <c r="Y58" s="388">
        <v>13943.331751305173</v>
      </c>
      <c r="Z58" s="388">
        <v>13949.370319945541</v>
      </c>
      <c r="AA58" s="388">
        <v>15373.678800856531</v>
      </c>
      <c r="AB58" s="388">
        <v>17075.291661900948</v>
      </c>
      <c r="AC58" s="389">
        <v>17383.623888852308</v>
      </c>
      <c r="AD58" s="388">
        <v>17817.113134390362</v>
      </c>
      <c r="AE58" s="388">
        <v>18606.748262380537</v>
      </c>
      <c r="AF58" s="388">
        <v>18588.058430156536</v>
      </c>
      <c r="AG58" s="388"/>
      <c r="AH58" s="388"/>
      <c r="AI58" s="388"/>
      <c r="AJ58" s="388"/>
      <c r="AK58" s="388"/>
      <c r="AL58" s="388"/>
      <c r="AM58" s="388"/>
      <c r="AN58" s="388"/>
      <c r="AO58" s="388"/>
      <c r="AP58" s="388"/>
      <c r="AQ58" s="388"/>
      <c r="AR58" s="388"/>
      <c r="AS58" s="388"/>
    </row>
    <row r="59" spans="1:45" hidden="1" outlineLevel="1" x14ac:dyDescent="0.35">
      <c r="A59" s="82" t="s">
        <v>404</v>
      </c>
      <c r="B59" s="83" t="s">
        <v>405</v>
      </c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204"/>
      <c r="S59" s="204"/>
      <c r="T59" s="204"/>
      <c r="U59" s="204"/>
      <c r="V59" s="388"/>
      <c r="W59" s="388"/>
      <c r="X59" s="389"/>
      <c r="Y59" s="388">
        <v>12000</v>
      </c>
      <c r="Z59" s="388">
        <v>12000</v>
      </c>
      <c r="AA59" s="388"/>
      <c r="AB59" s="388">
        <v>12300</v>
      </c>
      <c r="AC59" s="389">
        <v>12300</v>
      </c>
      <c r="AD59" s="388"/>
      <c r="AE59" s="388">
        <v>12300</v>
      </c>
      <c r="AF59" s="388">
        <v>12300</v>
      </c>
      <c r="AG59" s="388"/>
      <c r="AH59" s="388"/>
      <c r="AI59" s="388"/>
      <c r="AJ59" s="388"/>
      <c r="AK59" s="388"/>
      <c r="AL59" s="388"/>
      <c r="AM59" s="388"/>
      <c r="AN59" s="388"/>
      <c r="AO59" s="388"/>
      <c r="AP59" s="388"/>
      <c r="AQ59" s="388"/>
      <c r="AR59" s="388"/>
      <c r="AS59" s="388"/>
    </row>
    <row r="60" spans="1:45" hidden="1" outlineLevel="1" x14ac:dyDescent="0.35">
      <c r="A60" s="82" t="s">
        <v>250</v>
      </c>
      <c r="B60" s="83" t="s">
        <v>297</v>
      </c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>
        <v>12500</v>
      </c>
      <c r="Q60" s="186">
        <v>10000</v>
      </c>
      <c r="R60" s="204">
        <v>10000</v>
      </c>
      <c r="S60" s="388">
        <v>10000</v>
      </c>
      <c r="T60" s="388">
        <v>10000</v>
      </c>
      <c r="U60" s="388">
        <v>10000</v>
      </c>
      <c r="V60" s="388">
        <v>10000</v>
      </c>
      <c r="W60" s="388">
        <v>10000</v>
      </c>
      <c r="X60" s="389">
        <v>10000</v>
      </c>
      <c r="Y60" s="388"/>
      <c r="Z60" s="388">
        <v>16000</v>
      </c>
      <c r="AA60" s="388">
        <v>16000</v>
      </c>
      <c r="AB60" s="388">
        <v>17587.441360197077</v>
      </c>
      <c r="AC60" s="389">
        <v>18055.742870049842</v>
      </c>
      <c r="AD60" s="388">
        <v>18117.554309844363</v>
      </c>
      <c r="AE60" s="388">
        <v>18776.241412249565</v>
      </c>
      <c r="AF60" s="388">
        <v>18836.575152500682</v>
      </c>
      <c r="AG60" s="388"/>
      <c r="AH60" s="388"/>
      <c r="AI60" s="388"/>
      <c r="AJ60" s="388"/>
      <c r="AK60" s="388"/>
      <c r="AL60" s="388"/>
      <c r="AM60" s="388"/>
      <c r="AN60" s="388"/>
      <c r="AO60" s="388"/>
      <c r="AP60" s="388"/>
      <c r="AQ60" s="388"/>
      <c r="AR60" s="388"/>
      <c r="AS60" s="388"/>
    </row>
    <row r="61" spans="1:45" hidden="1" outlineLevel="1" x14ac:dyDescent="0.35">
      <c r="A61" s="82" t="s">
        <v>97</v>
      </c>
      <c r="B61" s="83" t="s">
        <v>298</v>
      </c>
      <c r="C61" s="186">
        <v>17439.4869367479</v>
      </c>
      <c r="D61" s="186">
        <v>17645.06592923859</v>
      </c>
      <c r="E61" s="186">
        <v>17973.426193214265</v>
      </c>
      <c r="F61" s="186">
        <v>17990.90990565269</v>
      </c>
      <c r="G61" s="186">
        <v>18000</v>
      </c>
      <c r="H61" s="186">
        <v>17169.676668595173</v>
      </c>
      <c r="I61" s="186">
        <v>16000</v>
      </c>
      <c r="J61" s="186">
        <v>16000</v>
      </c>
      <c r="K61" s="186">
        <v>16512.641147663944</v>
      </c>
      <c r="L61" s="186">
        <v>16986.563472149839</v>
      </c>
      <c r="M61" s="186">
        <v>17463.277160096557</v>
      </c>
      <c r="N61" s="186">
        <v>17515.85076498787</v>
      </c>
      <c r="O61" s="186">
        <v>17984.850948699437</v>
      </c>
      <c r="P61" s="186">
        <v>18548.936533799628</v>
      </c>
      <c r="Q61" s="186">
        <v>19187.722861119484</v>
      </c>
      <c r="R61" s="204">
        <v>19300</v>
      </c>
      <c r="S61" s="204">
        <v>19862.190901665035</v>
      </c>
      <c r="T61" s="204">
        <v>19800</v>
      </c>
      <c r="U61" s="204">
        <v>18300</v>
      </c>
      <c r="V61" s="388">
        <v>18000</v>
      </c>
      <c r="W61" s="388">
        <v>18300</v>
      </c>
      <c r="X61" s="389">
        <v>18002.191596786055</v>
      </c>
      <c r="Y61" s="388">
        <v>18194.591833469989</v>
      </c>
      <c r="Z61" s="388">
        <v>18200</v>
      </c>
      <c r="AA61" s="388">
        <v>18380.106730189174</v>
      </c>
      <c r="AB61" s="388">
        <v>19051.959408024035</v>
      </c>
      <c r="AC61" s="389">
        <v>19580.029117326318</v>
      </c>
      <c r="AD61" s="388">
        <v>20282.386217249299</v>
      </c>
      <c r="AE61" s="388">
        <v>19546.070161766973</v>
      </c>
      <c r="AF61" s="388">
        <v>20355.359582911649</v>
      </c>
      <c r="AG61" s="388">
        <v>20339.853346218166</v>
      </c>
      <c r="AH61" s="388">
        <v>19342.628291244389</v>
      </c>
      <c r="AI61" s="388">
        <v>16728.955236194914</v>
      </c>
      <c r="AJ61" s="388">
        <v>16041.349095785541</v>
      </c>
      <c r="AK61" s="388">
        <v>16027.580781948138</v>
      </c>
      <c r="AL61" s="388"/>
      <c r="AM61" s="388"/>
      <c r="AN61" s="388"/>
      <c r="AO61" s="388"/>
      <c r="AP61" s="388"/>
      <c r="AQ61" s="388"/>
      <c r="AR61" s="388"/>
      <c r="AS61" s="388"/>
    </row>
    <row r="62" spans="1:45" hidden="1" outlineLevel="1" x14ac:dyDescent="0.35">
      <c r="A62" s="82" t="s">
        <v>98</v>
      </c>
      <c r="B62" s="83" t="s">
        <v>299</v>
      </c>
      <c r="C62" s="186">
        <v>16955.378703445713</v>
      </c>
      <c r="D62" s="186">
        <v>17082.559186604507</v>
      </c>
      <c r="E62" s="186">
        <v>17500</v>
      </c>
      <c r="F62" s="186">
        <v>17500</v>
      </c>
      <c r="G62" s="186">
        <v>17500</v>
      </c>
      <c r="H62" s="186">
        <v>16603.494647053703</v>
      </c>
      <c r="I62" s="186">
        <v>15500</v>
      </c>
      <c r="J62" s="186">
        <v>15500</v>
      </c>
      <c r="K62" s="186">
        <v>16000</v>
      </c>
      <c r="L62" s="186">
        <v>16000</v>
      </c>
      <c r="M62" s="186">
        <v>16726.574166052487</v>
      </c>
      <c r="N62" s="186">
        <v>17000</v>
      </c>
      <c r="O62" s="186">
        <v>17476.901785778588</v>
      </c>
      <c r="P62" s="186">
        <v>18000</v>
      </c>
      <c r="Q62" s="186">
        <v>18430.84712917127</v>
      </c>
      <c r="R62" s="204">
        <v>18800</v>
      </c>
      <c r="S62" s="204">
        <v>19376.799792316055</v>
      </c>
      <c r="T62" s="204">
        <v>19300</v>
      </c>
      <c r="U62" s="204">
        <v>17800</v>
      </c>
      <c r="V62" s="388">
        <v>17500</v>
      </c>
      <c r="W62" s="388">
        <v>17800</v>
      </c>
      <c r="X62" s="389">
        <v>17500</v>
      </c>
      <c r="Y62" s="388">
        <v>17700</v>
      </c>
      <c r="Z62" s="388">
        <v>17700</v>
      </c>
      <c r="AA62" s="388">
        <v>18120.206021015918</v>
      </c>
      <c r="AB62" s="388">
        <v>18344.625365497075</v>
      </c>
      <c r="AC62" s="389">
        <v>18952.432249457397</v>
      </c>
      <c r="AD62" s="388">
        <v>19780.994225099759</v>
      </c>
      <c r="AE62" s="388">
        <v>18857.268215417109</v>
      </c>
      <c r="AF62" s="388">
        <v>19732.976604221411</v>
      </c>
      <c r="AG62" s="388">
        <v>19747.750789982547</v>
      </c>
      <c r="AH62" s="388">
        <v>18919.842930367791</v>
      </c>
      <c r="AI62" s="388">
        <v>16260.177089097953</v>
      </c>
      <c r="AJ62" s="388">
        <v>15609.633365444553</v>
      </c>
      <c r="AK62" s="388">
        <v>15642.643189905964</v>
      </c>
      <c r="AL62" s="388"/>
      <c r="AM62" s="388"/>
      <c r="AN62" s="388"/>
      <c r="AO62" s="388"/>
      <c r="AP62" s="388"/>
      <c r="AQ62" s="388"/>
      <c r="AR62" s="388"/>
      <c r="AS62" s="388"/>
    </row>
    <row r="63" spans="1:45" hidden="1" outlineLevel="1" x14ac:dyDescent="0.35">
      <c r="A63" s="82" t="s">
        <v>24</v>
      </c>
      <c r="B63" s="83" t="s">
        <v>300</v>
      </c>
      <c r="C63" s="186">
        <v>16500</v>
      </c>
      <c r="D63" s="186">
        <v>16830</v>
      </c>
      <c r="E63" s="186">
        <v>16949.308471918921</v>
      </c>
      <c r="F63" s="186">
        <v>17000</v>
      </c>
      <c r="G63" s="186">
        <v>17000</v>
      </c>
      <c r="H63" s="186">
        <v>16000</v>
      </c>
      <c r="I63" s="186"/>
      <c r="J63" s="186"/>
      <c r="K63" s="186"/>
      <c r="L63" s="186"/>
      <c r="M63" s="186"/>
      <c r="N63" s="186"/>
      <c r="O63" s="186"/>
      <c r="P63" s="186"/>
      <c r="Q63" s="186"/>
      <c r="R63" s="204"/>
      <c r="S63" s="204"/>
      <c r="T63" s="204"/>
      <c r="U63" s="204"/>
      <c r="V63" s="388">
        <v>16667.318802218797</v>
      </c>
      <c r="W63" s="388">
        <v>16200</v>
      </c>
      <c r="X63" s="389"/>
      <c r="Y63" s="388"/>
      <c r="Z63" s="388"/>
      <c r="AA63" s="388">
        <v>11293.478260869566</v>
      </c>
      <c r="AB63" s="388"/>
      <c r="AC63" s="389"/>
      <c r="AD63" s="388">
        <v>19872.020068771319</v>
      </c>
      <c r="AE63" s="388">
        <v>19800</v>
      </c>
      <c r="AF63" s="388">
        <v>19760.263633136277</v>
      </c>
      <c r="AG63" s="388">
        <v>19855.616636775521</v>
      </c>
      <c r="AH63" s="388">
        <v>19314.982218713321</v>
      </c>
      <c r="AI63" s="388">
        <v>17762.57059967285</v>
      </c>
      <c r="AJ63" s="388"/>
      <c r="AK63" s="388">
        <v>14519.268146814682</v>
      </c>
      <c r="AL63" s="388"/>
      <c r="AM63" s="388"/>
      <c r="AN63" s="388"/>
      <c r="AO63" s="388"/>
      <c r="AP63" s="388"/>
      <c r="AQ63" s="388"/>
      <c r="AR63" s="388"/>
      <c r="AS63" s="388"/>
    </row>
    <row r="64" spans="1:45" hidden="1" outlineLevel="1" x14ac:dyDescent="0.35">
      <c r="A64" s="82" t="s">
        <v>217</v>
      </c>
      <c r="B64" s="83" t="s">
        <v>301</v>
      </c>
      <c r="C64" s="186"/>
      <c r="D64" s="186"/>
      <c r="E64" s="186"/>
      <c r="F64" s="186"/>
      <c r="G64" s="186"/>
      <c r="H64" s="186"/>
      <c r="I64" s="186">
        <v>17000</v>
      </c>
      <c r="J64" s="186"/>
      <c r="K64" s="186">
        <v>17500</v>
      </c>
      <c r="L64" s="186">
        <v>18000</v>
      </c>
      <c r="M64" s="186"/>
      <c r="N64" s="186"/>
      <c r="O64" s="186"/>
      <c r="P64" s="186"/>
      <c r="Q64" s="186"/>
      <c r="R64" s="204"/>
      <c r="S64" s="204"/>
      <c r="T64" s="204"/>
      <c r="U64" s="204"/>
      <c r="V64" s="388"/>
      <c r="W64" s="388"/>
      <c r="X64" s="389"/>
      <c r="Y64" s="388"/>
      <c r="Z64" s="388"/>
      <c r="AA64" s="388"/>
      <c r="AB64" s="388"/>
      <c r="AC64" s="389"/>
      <c r="AD64" s="388"/>
      <c r="AE64" s="388"/>
      <c r="AF64" s="388"/>
      <c r="AG64" s="388"/>
      <c r="AH64" s="388"/>
      <c r="AI64" s="388"/>
      <c r="AJ64" s="388"/>
      <c r="AK64" s="388"/>
      <c r="AL64" s="388"/>
      <c r="AM64" s="388"/>
      <c r="AN64" s="388"/>
      <c r="AO64" s="388"/>
      <c r="AP64" s="388"/>
      <c r="AQ64" s="388"/>
      <c r="AR64" s="388"/>
      <c r="AS64" s="388"/>
    </row>
    <row r="65" spans="1:45" hidden="1" outlineLevel="1" x14ac:dyDescent="0.35">
      <c r="A65" s="82" t="s">
        <v>216</v>
      </c>
      <c r="B65" s="83" t="s">
        <v>302</v>
      </c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204"/>
      <c r="S65" s="204"/>
      <c r="T65" s="204"/>
      <c r="U65" s="204"/>
      <c r="V65" s="388"/>
      <c r="W65" s="388"/>
      <c r="X65" s="389"/>
      <c r="Y65" s="388"/>
      <c r="Z65" s="388"/>
      <c r="AA65" s="388"/>
      <c r="AB65" s="388"/>
      <c r="AC65" s="389"/>
      <c r="AD65" s="388"/>
      <c r="AE65" s="388"/>
      <c r="AF65" s="388"/>
      <c r="AG65" s="388"/>
      <c r="AH65" s="388"/>
      <c r="AI65" s="388"/>
      <c r="AJ65" s="388"/>
      <c r="AK65" s="388"/>
      <c r="AL65" s="388"/>
      <c r="AM65" s="388"/>
      <c r="AN65" s="388"/>
      <c r="AO65" s="388"/>
      <c r="AP65" s="388"/>
      <c r="AQ65" s="388"/>
      <c r="AR65" s="388"/>
      <c r="AS65" s="388"/>
    </row>
    <row r="66" spans="1:45" hidden="1" outlineLevel="1" x14ac:dyDescent="0.35">
      <c r="A66" s="89" t="s">
        <v>24</v>
      </c>
      <c r="B66" s="83" t="s">
        <v>303</v>
      </c>
      <c r="C66" s="186">
        <v>16000</v>
      </c>
      <c r="D66" s="186">
        <v>16320</v>
      </c>
      <c r="E66" s="186">
        <v>16323.885525591635</v>
      </c>
      <c r="F66" s="186"/>
      <c r="G66" s="186"/>
      <c r="H66" s="186">
        <v>16000</v>
      </c>
      <c r="I66" s="186">
        <v>16000</v>
      </c>
      <c r="J66" s="186">
        <v>16000</v>
      </c>
      <c r="K66" s="186">
        <v>16344.566285152949</v>
      </c>
      <c r="L66" s="186">
        <v>16500</v>
      </c>
      <c r="M66" s="186">
        <v>16800</v>
      </c>
      <c r="N66" s="186">
        <v>16800</v>
      </c>
      <c r="O66" s="186">
        <v>17300</v>
      </c>
      <c r="P66" s="186"/>
      <c r="Q66" s="186"/>
      <c r="R66" s="204"/>
      <c r="S66" s="204"/>
      <c r="T66" s="204"/>
      <c r="U66" s="204"/>
      <c r="V66" s="388"/>
      <c r="W66" s="388"/>
      <c r="X66" s="389"/>
      <c r="Y66" s="388"/>
      <c r="Z66" s="388"/>
      <c r="AA66" s="388"/>
      <c r="AB66" s="388"/>
      <c r="AC66" s="389"/>
      <c r="AD66" s="388"/>
      <c r="AE66" s="388"/>
      <c r="AF66" s="388"/>
      <c r="AG66" s="388"/>
      <c r="AH66" s="388"/>
      <c r="AI66" s="388"/>
      <c r="AJ66" s="388"/>
      <c r="AK66" s="388"/>
      <c r="AL66" s="388"/>
      <c r="AM66" s="388"/>
      <c r="AN66" s="388"/>
      <c r="AO66" s="388"/>
      <c r="AP66" s="388"/>
      <c r="AQ66" s="388"/>
      <c r="AR66" s="388"/>
      <c r="AS66" s="388"/>
    </row>
    <row r="67" spans="1:45" hidden="1" outlineLevel="1" x14ac:dyDescent="0.35">
      <c r="A67" s="89" t="s">
        <v>7</v>
      </c>
      <c r="B67" s="83" t="s">
        <v>262</v>
      </c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>
        <v>17000</v>
      </c>
      <c r="O67" s="186">
        <v>18750</v>
      </c>
      <c r="P67" s="186">
        <v>18750</v>
      </c>
      <c r="Q67" s="186"/>
      <c r="R67" s="204"/>
      <c r="S67" s="204"/>
      <c r="T67" s="204"/>
      <c r="U67" s="204"/>
      <c r="V67" s="388"/>
      <c r="W67" s="388"/>
      <c r="X67" s="389"/>
      <c r="Y67" s="388"/>
      <c r="Z67" s="388"/>
      <c r="AA67" s="388"/>
      <c r="AB67" s="388"/>
      <c r="AC67" s="389"/>
      <c r="AD67" s="388"/>
      <c r="AE67" s="388"/>
      <c r="AF67" s="388"/>
      <c r="AG67" s="388"/>
      <c r="AH67" s="388"/>
      <c r="AI67" s="388"/>
      <c r="AJ67" s="388"/>
      <c r="AK67" s="388"/>
      <c r="AL67" s="388"/>
      <c r="AM67" s="388"/>
      <c r="AN67" s="388"/>
      <c r="AO67" s="388"/>
      <c r="AP67" s="388"/>
      <c r="AQ67" s="388"/>
      <c r="AR67" s="388"/>
      <c r="AS67" s="388"/>
    </row>
    <row r="68" spans="1:45" hidden="1" outlineLevel="1" x14ac:dyDescent="0.35">
      <c r="A68" s="89" t="s">
        <v>11</v>
      </c>
      <c r="B68" s="83" t="s">
        <v>254</v>
      </c>
      <c r="C68" s="186"/>
      <c r="D68" s="186"/>
      <c r="E68" s="186"/>
      <c r="F68" s="186"/>
      <c r="G68" s="186"/>
      <c r="H68" s="186"/>
      <c r="I68" s="186"/>
      <c r="J68" s="186"/>
      <c r="K68" s="186"/>
      <c r="L68" s="186">
        <v>16000</v>
      </c>
      <c r="M68" s="186">
        <v>16000</v>
      </c>
      <c r="N68" s="186">
        <v>17000</v>
      </c>
      <c r="O68" s="186"/>
      <c r="P68" s="186"/>
      <c r="Q68" s="186">
        <v>18750</v>
      </c>
      <c r="R68" s="204">
        <v>18750</v>
      </c>
      <c r="S68" s="204">
        <v>18750</v>
      </c>
      <c r="T68" s="204">
        <v>18250</v>
      </c>
      <c r="U68" s="204">
        <v>18250</v>
      </c>
      <c r="V68" s="388">
        <v>18250</v>
      </c>
      <c r="W68" s="388">
        <v>18250</v>
      </c>
      <c r="X68" s="389">
        <v>18250</v>
      </c>
      <c r="Y68" s="388">
        <v>18250</v>
      </c>
      <c r="Z68" s="388">
        <v>18250</v>
      </c>
      <c r="AA68" s="388">
        <v>18250</v>
      </c>
      <c r="AB68" s="388"/>
      <c r="AC68" s="389">
        <v>19674.730444049732</v>
      </c>
      <c r="AD68" s="388">
        <v>19890.026545316647</v>
      </c>
      <c r="AE68" s="388">
        <v>19467.027715833068</v>
      </c>
      <c r="AF68" s="388">
        <v>19801.351052965692</v>
      </c>
      <c r="AG68" s="388">
        <v>20231.893821607551</v>
      </c>
      <c r="AH68" s="388">
        <v>20330</v>
      </c>
      <c r="AI68" s="388">
        <v>18120.950471390413</v>
      </c>
      <c r="AJ68" s="388">
        <v>16500</v>
      </c>
      <c r="AK68" s="388">
        <v>16500</v>
      </c>
      <c r="AL68" s="388"/>
      <c r="AM68" s="388"/>
      <c r="AN68" s="388"/>
      <c r="AO68" s="388"/>
      <c r="AP68" s="388"/>
      <c r="AQ68" s="388"/>
      <c r="AR68" s="388"/>
      <c r="AS68" s="388"/>
    </row>
    <row r="69" spans="1:45" hidden="1" outlineLevel="1" x14ac:dyDescent="0.35">
      <c r="A69" s="82" t="s">
        <v>13</v>
      </c>
      <c r="B69" s="83" t="s">
        <v>304</v>
      </c>
      <c r="C69" s="186">
        <v>9355</v>
      </c>
      <c r="D69" s="186">
        <v>9355</v>
      </c>
      <c r="E69" s="186">
        <v>9355</v>
      </c>
      <c r="F69" s="186">
        <v>9354.8387096774186</v>
      </c>
      <c r="G69" s="186">
        <v>9354.8387096774186</v>
      </c>
      <c r="H69" s="186">
        <v>9355</v>
      </c>
      <c r="I69" s="186">
        <v>8548</v>
      </c>
      <c r="J69" s="186">
        <v>8548</v>
      </c>
      <c r="K69" s="186">
        <v>8548.3870967741932</v>
      </c>
      <c r="L69" s="186">
        <v>8548.3870967741932</v>
      </c>
      <c r="M69" s="186">
        <v>8548.3870967741932</v>
      </c>
      <c r="N69" s="186">
        <v>8548.3870967741932</v>
      </c>
      <c r="O69" s="186">
        <v>8548.3870967741932</v>
      </c>
      <c r="P69" s="186">
        <v>8548.3870967741932</v>
      </c>
      <c r="Q69" s="186">
        <v>8548.3870967741932</v>
      </c>
      <c r="R69" s="204">
        <v>8548.3870967741932</v>
      </c>
      <c r="S69" s="204">
        <v>8548.3870967741932</v>
      </c>
      <c r="T69" s="204">
        <v>8548.3870967741932</v>
      </c>
      <c r="U69" s="204">
        <v>8548.3870967741932</v>
      </c>
      <c r="V69" s="388">
        <f>5300/0.62</f>
        <v>8548.3870967741932</v>
      </c>
      <c r="W69" s="388">
        <f>5300/0.62</f>
        <v>8548.3870967741932</v>
      </c>
      <c r="X69" s="389">
        <f>4605.26327891469/0.66</f>
        <v>6977.6716347192269</v>
      </c>
      <c r="Y69" s="388">
        <f>4450/0.66</f>
        <v>6742.424242424242</v>
      </c>
      <c r="Z69" s="388">
        <f>4450/0.66</f>
        <v>6742.424242424242</v>
      </c>
      <c r="AA69" s="388">
        <v>6742.424242424242</v>
      </c>
      <c r="AB69" s="388">
        <v>6742.424242424242</v>
      </c>
      <c r="AC69" s="389">
        <v>6742.424242424242</v>
      </c>
      <c r="AD69" s="388">
        <v>6742.424242424242</v>
      </c>
      <c r="AE69" s="388">
        <v>6449.275362318841</v>
      </c>
      <c r="AF69" s="388">
        <v>6449.275362318841</v>
      </c>
      <c r="AG69" s="388">
        <v>6449.275362318841</v>
      </c>
      <c r="AH69" s="388">
        <v>8417.5479827653744</v>
      </c>
      <c r="AI69" s="388">
        <v>8816.544952187267</v>
      </c>
      <c r="AJ69" s="388">
        <v>8569.4288913773798</v>
      </c>
      <c r="AK69" s="388">
        <v>7971.0144927536239</v>
      </c>
      <c r="AL69" s="388"/>
      <c r="AM69" s="388"/>
      <c r="AN69" s="388"/>
      <c r="AO69" s="388"/>
      <c r="AP69" s="388"/>
      <c r="AQ69" s="388"/>
      <c r="AR69" s="388"/>
      <c r="AS69" s="388"/>
    </row>
    <row r="70" spans="1:45" collapsed="1" x14ac:dyDescent="0.35">
      <c r="A70" s="371"/>
      <c r="B70" s="372" t="s">
        <v>502</v>
      </c>
      <c r="C70" s="373">
        <f>(C72-C71)/2+C71</f>
        <v>4354.2330919882697</v>
      </c>
      <c r="D70" s="373">
        <f t="shared" ref="D70:AL70" si="0">(D72-D71)/2+D71</f>
        <v>4603.2513314078233</v>
      </c>
      <c r="E70" s="373">
        <f t="shared" si="0"/>
        <v>5175.2916753659374</v>
      </c>
      <c r="F70" s="373">
        <f t="shared" si="0"/>
        <v>5315.4002890864358</v>
      </c>
      <c r="G70" s="373">
        <f t="shared" si="0"/>
        <v>4930.742021626721</v>
      </c>
      <c r="H70" s="373">
        <f t="shared" si="0"/>
        <v>4599.547517166171</v>
      </c>
      <c r="I70" s="373">
        <f t="shared" si="0"/>
        <v>4448.0182551828975</v>
      </c>
      <c r="J70" s="373">
        <f t="shared" si="0"/>
        <v>4623.1988789617335</v>
      </c>
      <c r="K70" s="373">
        <f t="shared" si="0"/>
        <v>4803.9465488397655</v>
      </c>
      <c r="L70" s="373">
        <f t="shared" si="0"/>
        <v>5293.0942149106613</v>
      </c>
      <c r="M70" s="373">
        <f t="shared" si="0"/>
        <v>5576.5627119251312</v>
      </c>
      <c r="N70" s="373">
        <f t="shared" si="0"/>
        <v>5556.8600694690585</v>
      </c>
      <c r="O70" s="373">
        <f t="shared" si="0"/>
        <v>13049.877494545464</v>
      </c>
      <c r="P70" s="373">
        <f t="shared" si="0"/>
        <v>13007.801176174809</v>
      </c>
      <c r="Q70" s="373">
        <f t="shared" si="0"/>
        <v>12851.53892157663</v>
      </c>
      <c r="R70" s="373">
        <f t="shared" si="0"/>
        <v>14209.824560968656</v>
      </c>
      <c r="S70" s="373">
        <f t="shared" si="0"/>
        <v>14500</v>
      </c>
      <c r="T70" s="373">
        <f t="shared" si="0"/>
        <v>14363.664225194749</v>
      </c>
      <c r="U70" s="373">
        <f t="shared" si="0"/>
        <v>12750</v>
      </c>
      <c r="V70" s="374">
        <f t="shared" si="0"/>
        <v>12624.705</v>
      </c>
      <c r="W70" s="374">
        <f t="shared" si="0"/>
        <v>5834.33</v>
      </c>
      <c r="X70" s="375">
        <f t="shared" si="0"/>
        <v>5734.51</v>
      </c>
      <c r="Y70" s="374">
        <f t="shared" si="0"/>
        <v>6023.88</v>
      </c>
      <c r="Z70" s="374">
        <f t="shared" si="0"/>
        <v>5889.5</v>
      </c>
      <c r="AA70" s="374">
        <f t="shared" si="0"/>
        <v>13781.223196780709</v>
      </c>
      <c r="AB70" s="374">
        <f t="shared" si="0"/>
        <v>13954.566934679142</v>
      </c>
      <c r="AC70" s="374">
        <f t="shared" si="0"/>
        <v>14279.886716348572</v>
      </c>
      <c r="AD70" s="374">
        <f t="shared" si="0"/>
        <v>14673.794401931515</v>
      </c>
      <c r="AE70" s="374">
        <f t="shared" si="0"/>
        <v>14366.01513026372</v>
      </c>
      <c r="AF70" s="374">
        <f t="shared" si="0"/>
        <v>14822.36164527328</v>
      </c>
      <c r="AG70" s="374">
        <f t="shared" si="0"/>
        <v>14840.250987118743</v>
      </c>
      <c r="AH70" s="374">
        <f t="shared" si="0"/>
        <v>14111.396385893197</v>
      </c>
      <c r="AI70" s="374">
        <f t="shared" si="0"/>
        <v>11481.491144229833</v>
      </c>
      <c r="AJ70" s="374">
        <f t="shared" si="0"/>
        <v>4767.6274051216351</v>
      </c>
      <c r="AK70" s="374">
        <f t="shared" si="0"/>
        <v>4778.4908228235681</v>
      </c>
      <c r="AL70" s="374">
        <f t="shared" si="0"/>
        <v>4798.8004416066633</v>
      </c>
      <c r="AM70" s="374">
        <f t="shared" ref="AM70:AN70" si="1">(AM72-AM71)/2+AM71</f>
        <v>4919.2357468254522</v>
      </c>
      <c r="AN70" s="374">
        <f t="shared" si="1"/>
        <v>4820.7630769494772</v>
      </c>
      <c r="AO70" s="374">
        <f t="shared" ref="AO70:AP70" si="2">(AO72-AO71)/2+AO71</f>
        <v>4774.1088498345689</v>
      </c>
      <c r="AP70" s="374">
        <f t="shared" si="2"/>
        <v>5040.1380803116253</v>
      </c>
      <c r="AQ70" s="374">
        <f t="shared" ref="AQ70:AR70" si="3">(AQ72-AQ71)/2+AQ71</f>
        <v>12600.057104068506</v>
      </c>
      <c r="AR70" s="374">
        <f t="shared" si="3"/>
        <v>13075.888915303523</v>
      </c>
      <c r="AS70" s="374">
        <f t="shared" ref="AS70" si="4">(AS72-AS71)/2+AS71</f>
        <v>11880.80833575645</v>
      </c>
    </row>
    <row r="71" spans="1:45" x14ac:dyDescent="0.35">
      <c r="A71" s="371" t="s">
        <v>493</v>
      </c>
      <c r="B71" s="372" t="s">
        <v>198</v>
      </c>
      <c r="C71" s="376">
        <f>C50</f>
        <v>8708.4661839765395</v>
      </c>
      <c r="D71" s="376">
        <f t="shared" ref="D71:AL72" si="5">D50</f>
        <v>9206.5026628156465</v>
      </c>
      <c r="E71" s="376">
        <f t="shared" si="5"/>
        <v>10350.583350731875</v>
      </c>
      <c r="F71" s="376">
        <f t="shared" si="5"/>
        <v>10630.800578172872</v>
      </c>
      <c r="G71" s="376">
        <f t="shared" si="5"/>
        <v>9861.484043253442</v>
      </c>
      <c r="H71" s="376">
        <f t="shared" si="5"/>
        <v>9199.095034332342</v>
      </c>
      <c r="I71" s="376">
        <f t="shared" si="5"/>
        <v>8896.036510365795</v>
      </c>
      <c r="J71" s="376">
        <f t="shared" si="5"/>
        <v>9246.397757923467</v>
      </c>
      <c r="K71" s="376">
        <f t="shared" si="5"/>
        <v>9607.8930976795309</v>
      </c>
      <c r="L71" s="376">
        <f t="shared" si="5"/>
        <v>10586.188429821323</v>
      </c>
      <c r="M71" s="376">
        <f t="shared" si="5"/>
        <v>11153.125423850262</v>
      </c>
      <c r="N71" s="376">
        <f t="shared" si="5"/>
        <v>11113.720138938117</v>
      </c>
      <c r="O71" s="376">
        <f t="shared" si="5"/>
        <v>11099.75498909093</v>
      </c>
      <c r="P71" s="376">
        <f t="shared" si="5"/>
        <v>11015.602352349617</v>
      </c>
      <c r="Q71" s="376">
        <f t="shared" si="5"/>
        <v>11145.195532618884</v>
      </c>
      <c r="R71" s="376">
        <f t="shared" si="5"/>
        <v>12500</v>
      </c>
      <c r="S71" s="376">
        <f t="shared" si="5"/>
        <v>13000</v>
      </c>
      <c r="T71" s="376">
        <f t="shared" si="5"/>
        <v>13000</v>
      </c>
      <c r="U71" s="376">
        <f t="shared" si="5"/>
        <v>11500</v>
      </c>
      <c r="V71" s="376">
        <f t="shared" si="5"/>
        <v>11449.41</v>
      </c>
      <c r="W71" s="376">
        <f t="shared" si="5"/>
        <v>11668.66</v>
      </c>
      <c r="X71" s="376">
        <f t="shared" si="5"/>
        <v>11469.02</v>
      </c>
      <c r="Y71" s="376">
        <f t="shared" si="5"/>
        <v>12047.76</v>
      </c>
      <c r="Z71" s="376">
        <f t="shared" si="5"/>
        <v>11779</v>
      </c>
      <c r="AA71" s="376">
        <f t="shared" si="5"/>
        <v>12060.749044568583</v>
      </c>
      <c r="AB71" s="376">
        <f t="shared" si="5"/>
        <v>12125.30520627686</v>
      </c>
      <c r="AC71" s="376">
        <f t="shared" si="5"/>
        <v>12519.735678207491</v>
      </c>
      <c r="AD71" s="376">
        <f t="shared" si="5"/>
        <v>13075.123142406088</v>
      </c>
      <c r="AE71" s="376">
        <f t="shared" si="5"/>
        <v>12848.71613254449</v>
      </c>
      <c r="AF71" s="376">
        <f t="shared" si="5"/>
        <v>13370.127303138097</v>
      </c>
      <c r="AG71" s="376">
        <f t="shared" si="5"/>
        <v>13565.086207572547</v>
      </c>
      <c r="AH71" s="376">
        <f t="shared" si="5"/>
        <v>12327.305958623994</v>
      </c>
      <c r="AI71" s="376">
        <f t="shared" si="5"/>
        <v>9962.9822884596651</v>
      </c>
      <c r="AJ71" s="376">
        <f t="shared" si="5"/>
        <v>9535.2548102432702</v>
      </c>
      <c r="AK71" s="376">
        <f t="shared" si="5"/>
        <v>9556.9816456471362</v>
      </c>
      <c r="AL71" s="376">
        <f t="shared" si="5"/>
        <v>9597.6008832133266</v>
      </c>
      <c r="AM71" s="376">
        <f t="shared" ref="AM71:AN71" si="6">AM50</f>
        <v>9838.4714936509044</v>
      </c>
      <c r="AN71" s="376">
        <f t="shared" si="6"/>
        <v>9641.5261538989544</v>
      </c>
      <c r="AO71" s="376">
        <f t="shared" ref="AO71:AQ72" si="7">AO50</f>
        <v>9548.2176996691378</v>
      </c>
      <c r="AP71" s="376">
        <f t="shared" si="7"/>
        <v>10080.276160623251</v>
      </c>
      <c r="AQ71" s="376">
        <f t="shared" ref="AQ71:AR71" si="8">AQ50</f>
        <v>10881.943924622838</v>
      </c>
      <c r="AR71" s="376">
        <f t="shared" si="8"/>
        <v>11496.480792650653</v>
      </c>
      <c r="AS71" s="376">
        <f t="shared" ref="AS71" si="9">AS50</f>
        <v>10632.860779113244</v>
      </c>
    </row>
    <row r="72" spans="1:45" x14ac:dyDescent="0.35">
      <c r="A72" s="371" t="s">
        <v>507</v>
      </c>
      <c r="B72" s="372" t="str">
        <f>B51</f>
        <v>Chai tuyển xô (trạm)</v>
      </c>
      <c r="C72" s="376"/>
      <c r="D72" s="376"/>
      <c r="E72" s="376"/>
      <c r="F72" s="376"/>
      <c r="G72" s="376"/>
      <c r="H72" s="376"/>
      <c r="I72" s="376"/>
      <c r="J72" s="376"/>
      <c r="K72" s="376"/>
      <c r="L72" s="376"/>
      <c r="M72" s="376"/>
      <c r="N72" s="376"/>
      <c r="O72" s="376">
        <f t="shared" si="5"/>
        <v>15000</v>
      </c>
      <c r="P72" s="376">
        <f t="shared" si="5"/>
        <v>15000</v>
      </c>
      <c r="Q72" s="376">
        <f t="shared" si="5"/>
        <v>14557.882310534378</v>
      </c>
      <c r="R72" s="376">
        <f t="shared" si="5"/>
        <v>15919.649121937315</v>
      </c>
      <c r="S72" s="376">
        <f t="shared" si="5"/>
        <v>16000</v>
      </c>
      <c r="T72" s="376">
        <f t="shared" si="5"/>
        <v>15727.328450389497</v>
      </c>
      <c r="U72" s="376">
        <f t="shared" si="5"/>
        <v>14000</v>
      </c>
      <c r="V72" s="376">
        <f t="shared" si="5"/>
        <v>13800</v>
      </c>
      <c r="W72" s="376"/>
      <c r="X72" s="376"/>
      <c r="Y72" s="376"/>
      <c r="Z72" s="376"/>
      <c r="AA72" s="376">
        <f t="shared" si="5"/>
        <v>15501.697348992833</v>
      </c>
      <c r="AB72" s="376">
        <f t="shared" si="5"/>
        <v>15783.828663081424</v>
      </c>
      <c r="AC72" s="376">
        <f t="shared" si="5"/>
        <v>16040.037754489653</v>
      </c>
      <c r="AD72" s="376">
        <f t="shared" si="5"/>
        <v>16272.465661456939</v>
      </c>
      <c r="AE72" s="376">
        <f t="shared" si="5"/>
        <v>15883.314127982949</v>
      </c>
      <c r="AF72" s="376">
        <f t="shared" si="5"/>
        <v>16274.595987408464</v>
      </c>
      <c r="AG72" s="376">
        <f t="shared" si="5"/>
        <v>16115.415766664937</v>
      </c>
      <c r="AH72" s="376">
        <f t="shared" si="5"/>
        <v>15895.486813162397</v>
      </c>
      <c r="AI72" s="376">
        <f t="shared" si="5"/>
        <v>13000</v>
      </c>
      <c r="AJ72" s="376"/>
      <c r="AK72" s="376"/>
      <c r="AL72" s="376"/>
      <c r="AM72" s="376"/>
      <c r="AN72" s="376"/>
      <c r="AO72" s="376"/>
      <c r="AP72" s="376"/>
      <c r="AQ72" s="376">
        <f t="shared" si="7"/>
        <v>14318.170283514175</v>
      </c>
      <c r="AR72" s="376">
        <f t="shared" ref="AR72:AS72" si="10">AR51</f>
        <v>14655.297037956394</v>
      </c>
      <c r="AS72" s="376">
        <f t="shared" si="10"/>
        <v>13128.755892399658</v>
      </c>
    </row>
    <row r="73" spans="1:45" s="383" customFormat="1" x14ac:dyDescent="0.35">
      <c r="A73" s="382"/>
      <c r="B73" s="382" t="s">
        <v>503</v>
      </c>
      <c r="C73" s="382"/>
      <c r="D73" s="382"/>
      <c r="E73" s="382"/>
      <c r="F73" s="382"/>
      <c r="G73" s="382"/>
      <c r="H73" s="382"/>
      <c r="I73" s="382"/>
      <c r="J73" s="382"/>
      <c r="K73" s="382"/>
      <c r="L73" s="382"/>
      <c r="M73" s="382"/>
      <c r="N73" s="382"/>
      <c r="O73" s="382">
        <f t="shared" ref="O73:AI73" si="11">O72/O71-1</f>
        <v>0.35138118046229949</v>
      </c>
      <c r="P73" s="382">
        <f t="shared" si="11"/>
        <v>0.36170492726623471</v>
      </c>
      <c r="Q73" s="382">
        <f t="shared" si="11"/>
        <v>0.30620250384369752</v>
      </c>
      <c r="R73" s="382">
        <f t="shared" si="11"/>
        <v>0.27357192975498523</v>
      </c>
      <c r="S73" s="382">
        <f t="shared" si="11"/>
        <v>0.23076923076923084</v>
      </c>
      <c r="T73" s="382">
        <f t="shared" si="11"/>
        <v>0.20979449618380741</v>
      </c>
      <c r="U73" s="382">
        <f t="shared" si="11"/>
        <v>0.21739130434782616</v>
      </c>
      <c r="V73" s="382">
        <f t="shared" si="11"/>
        <v>0.20530228195164635</v>
      </c>
      <c r="W73" s="382"/>
      <c r="X73" s="382"/>
      <c r="Y73" s="382"/>
      <c r="Z73" s="382"/>
      <c r="AA73" s="382">
        <f t="shared" si="11"/>
        <v>0.28530137653215171</v>
      </c>
      <c r="AB73" s="382">
        <f t="shared" si="11"/>
        <v>0.30172629839541432</v>
      </c>
      <c r="AC73" s="382">
        <f t="shared" si="11"/>
        <v>0.28118022350981287</v>
      </c>
      <c r="AD73" s="382">
        <f t="shared" si="11"/>
        <v>0.24453632170247208</v>
      </c>
      <c r="AE73" s="382">
        <f t="shared" si="11"/>
        <v>0.23617908311882863</v>
      </c>
      <c r="AF73" s="382">
        <f t="shared" si="11"/>
        <v>0.21723567909399488</v>
      </c>
      <c r="AG73" s="382">
        <f t="shared" si="11"/>
        <v>0.18800688178956793</v>
      </c>
      <c r="AH73" s="382">
        <f t="shared" si="11"/>
        <v>0.28945341881793385</v>
      </c>
      <c r="AI73" s="382">
        <f t="shared" si="11"/>
        <v>0.3048301827313471</v>
      </c>
      <c r="AJ73" s="382"/>
      <c r="AK73" s="382"/>
      <c r="AL73" s="382"/>
      <c r="AM73" s="382"/>
      <c r="AN73" s="382"/>
      <c r="AO73" s="382"/>
      <c r="AP73" s="382"/>
      <c r="AQ73" s="382">
        <f t="shared" ref="AQ73:AR73" si="12">AQ72/AQ71-1</f>
        <v>0.31577320951968013</v>
      </c>
      <c r="AR73" s="382">
        <f t="shared" si="12"/>
        <v>0.27476375616832893</v>
      </c>
      <c r="AS73" s="382">
        <f t="shared" ref="AS73" si="13">AS72/AS71-1</f>
        <v>0.23473411014552625</v>
      </c>
    </row>
    <row r="74" spans="1:45" hidden="1" outlineLevel="1" x14ac:dyDescent="0.35">
      <c r="C74" s="359">
        <f>C50+D50+E50</f>
        <v>28265.552197524063</v>
      </c>
      <c r="F74" s="359">
        <f>F50+G50+H50</f>
        <v>29691.379655758654</v>
      </c>
      <c r="I74" s="359">
        <f>I50+J50+K50</f>
        <v>27750.327365968791</v>
      </c>
      <c r="L74" s="359">
        <f>L50+M50+N50</f>
        <v>32853.0339926097</v>
      </c>
      <c r="O74" s="359">
        <f>O50+P50+Q50</f>
        <v>33260.552874059431</v>
      </c>
      <c r="R74" s="359">
        <f>R50+S50+T50</f>
        <v>38500</v>
      </c>
      <c r="U74" s="359">
        <f>U50+V50+W50</f>
        <v>34618.07</v>
      </c>
      <c r="X74" s="359">
        <f>X50+Y50+Z50</f>
        <v>35295.78</v>
      </c>
      <c r="AA74" s="359">
        <f>AA50+AB50+AC50</f>
        <v>36705.789929052939</v>
      </c>
      <c r="AD74" s="359">
        <f>AD50+AE50+AF50</f>
        <v>39293.966578088679</v>
      </c>
    </row>
    <row r="75" spans="1:45" hidden="1" outlineLevel="1" x14ac:dyDescent="0.35">
      <c r="C75" s="359">
        <f>C61+D61+E61</f>
        <v>53057.979059200763</v>
      </c>
      <c r="F75" s="359">
        <f>F61+G61+H61</f>
        <v>53160.586574247864</v>
      </c>
      <c r="I75" s="359">
        <f>I61+J61+K61</f>
        <v>48512.641147663948</v>
      </c>
      <c r="L75" s="359">
        <f>L61+M61+N61</f>
        <v>51965.691397234274</v>
      </c>
      <c r="M75" s="359"/>
      <c r="N75" s="359"/>
      <c r="O75" s="359">
        <f>O61+P61+Q61</f>
        <v>55721.510343618545</v>
      </c>
      <c r="P75" s="359"/>
      <c r="Q75" s="359"/>
      <c r="R75" s="359">
        <f>R61+S61+T61</f>
        <v>58962.190901665032</v>
      </c>
      <c r="S75" s="359"/>
      <c r="T75" s="359"/>
      <c r="U75" s="359">
        <f>U61+V61+W61</f>
        <v>54600</v>
      </c>
      <c r="V75" s="359"/>
      <c r="W75" s="359"/>
      <c r="X75" s="359">
        <f>X61+Y61+Z61</f>
        <v>54396.783430256044</v>
      </c>
      <c r="Y75" s="359"/>
      <c r="Z75" s="359"/>
      <c r="AA75" s="359">
        <f>AA61+AB61+AC61</f>
        <v>57012.095255539527</v>
      </c>
      <c r="AB75" s="359"/>
      <c r="AC75" s="359"/>
      <c r="AD75" s="359">
        <f>AD61+AE61+AF61</f>
        <v>60183.815961927918</v>
      </c>
    </row>
    <row r="76" spans="1:45" hidden="1" outlineLevel="1" x14ac:dyDescent="0.35">
      <c r="C76" s="359">
        <f>C75-C74</f>
        <v>24792.4268616767</v>
      </c>
      <c r="F76" s="359">
        <f>F75-F74</f>
        <v>23469.20691848921</v>
      </c>
      <c r="I76" s="359">
        <f>I75-I74</f>
        <v>20762.313781695157</v>
      </c>
      <c r="L76" s="359">
        <f>L75-L74</f>
        <v>19112.657404624573</v>
      </c>
      <c r="O76" s="359">
        <f>O75-O74</f>
        <v>22460.957469559115</v>
      </c>
      <c r="R76" s="359">
        <f>R75-R74</f>
        <v>20462.190901665032</v>
      </c>
      <c r="U76" s="359">
        <f>U75-U74</f>
        <v>19981.93</v>
      </c>
      <c r="X76" s="359">
        <f>X75-X74</f>
        <v>19101.003430256045</v>
      </c>
      <c r="AA76" s="359">
        <f>AA75-AA74</f>
        <v>20306.305326486588</v>
      </c>
      <c r="AD76" s="359">
        <f>AD75-AD74</f>
        <v>20889.849383839239</v>
      </c>
    </row>
    <row r="77" spans="1:45" hidden="1" outlineLevel="1" x14ac:dyDescent="0.35">
      <c r="C77" s="6">
        <f>C76/3</f>
        <v>8264.1422872255662</v>
      </c>
      <c r="F77" s="6">
        <f>F76/3</f>
        <v>7823.0689728297366</v>
      </c>
      <c r="I77" s="6">
        <f>I76/3</f>
        <v>6920.7712605650522</v>
      </c>
      <c r="L77" s="6">
        <f>L76/3</f>
        <v>6370.8858015415244</v>
      </c>
      <c r="O77" s="6">
        <f>O76/3</f>
        <v>7486.9858231863718</v>
      </c>
      <c r="R77" s="6">
        <f>R76/3</f>
        <v>6820.7303005550102</v>
      </c>
      <c r="U77" s="6">
        <f>U76/3</f>
        <v>6660.6433333333334</v>
      </c>
      <c r="X77" s="6">
        <f>X76/3</f>
        <v>6367.0011434186817</v>
      </c>
      <c r="AA77" s="6">
        <f>AA76/3</f>
        <v>6768.7684421621962</v>
      </c>
      <c r="AD77" s="6">
        <f>AD76/3</f>
        <v>6963.2831279464126</v>
      </c>
    </row>
    <row r="78" spans="1:45" hidden="1" outlineLevel="1" x14ac:dyDescent="0.35">
      <c r="C78" s="6">
        <f>C75/C74</f>
        <v>1.8771251553277069</v>
      </c>
      <c r="F78" s="6">
        <f>F75/F74</f>
        <v>1.7904384097536319</v>
      </c>
      <c r="I78" s="6">
        <f>I75/I74</f>
        <v>1.7481826613388611</v>
      </c>
      <c r="L78" s="6">
        <f>L75/L74</f>
        <v>1.5817623239583891</v>
      </c>
      <c r="O78" s="6">
        <f>O75/O74</f>
        <v>1.6753031903771167</v>
      </c>
      <c r="R78" s="6">
        <f>R75/R74</f>
        <v>1.5314854779653255</v>
      </c>
      <c r="U78" s="6">
        <f>U75/U74</f>
        <v>1.5772109768106657</v>
      </c>
      <c r="X78" s="6">
        <f>X75/X74</f>
        <v>1.5411696081020463</v>
      </c>
      <c r="AA78" s="6">
        <f>AA75/AA74</f>
        <v>1.5532180445029458</v>
      </c>
      <c r="AD78" s="6">
        <f>AD75/AD74</f>
        <v>1.5316299473692725</v>
      </c>
    </row>
    <row r="79" spans="1:45" hidden="1" outlineLevel="1" x14ac:dyDescent="0.35"/>
    <row r="80" spans="1:45" hidden="1" outlineLevel="1" x14ac:dyDescent="0.35"/>
    <row r="81" spans="3:30" s="360" customFormat="1" hidden="1" outlineLevel="1" x14ac:dyDescent="0.35">
      <c r="C81" s="361">
        <f>C51+D51+E51</f>
        <v>0</v>
      </c>
      <c r="F81" s="361">
        <f>F51+G51+H51</f>
        <v>0</v>
      </c>
      <c r="I81" s="361">
        <f>I51+J51+K51</f>
        <v>0</v>
      </c>
      <c r="L81" s="361">
        <f>L51+M51+N51</f>
        <v>0</v>
      </c>
      <c r="O81" s="361">
        <f>O51+P51+Q51</f>
        <v>44557.882310534376</v>
      </c>
      <c r="R81" s="361">
        <f>R51+S51+T51</f>
        <v>47646.97757232681</v>
      </c>
      <c r="U81" s="361">
        <f>U51+V51+W51</f>
        <v>27800</v>
      </c>
      <c r="X81" s="361">
        <f>X51+Y51+Z51</f>
        <v>0</v>
      </c>
      <c r="AA81" s="361">
        <f>AA51+AB51+AC51</f>
        <v>47325.563766563908</v>
      </c>
      <c r="AD81" s="361">
        <f>AD51+AE51+AF51</f>
        <v>48430.375776848356</v>
      </c>
    </row>
    <row r="82" spans="3:30" hidden="1" outlineLevel="1" x14ac:dyDescent="0.35">
      <c r="C82" s="359">
        <f>C81-C74</f>
        <v>-28265.552197524063</v>
      </c>
      <c r="F82" s="359">
        <f>F81-F74</f>
        <v>-29691.379655758654</v>
      </c>
      <c r="I82" s="359">
        <f>I81-I74</f>
        <v>-27750.327365968791</v>
      </c>
      <c r="L82" s="359">
        <f>L81-L74</f>
        <v>-32853.0339926097</v>
      </c>
      <c r="O82" s="359">
        <f>O81-O74</f>
        <v>11297.329436474945</v>
      </c>
      <c r="R82" s="359">
        <f>R81-R74</f>
        <v>9146.9775723268103</v>
      </c>
      <c r="U82" s="359">
        <f>U81-U74</f>
        <v>-6818.07</v>
      </c>
      <c r="X82" s="359">
        <f>X81-X74</f>
        <v>-35295.78</v>
      </c>
      <c r="AA82" s="359">
        <f>AA81-AA74</f>
        <v>10619.773837510969</v>
      </c>
      <c r="AD82" s="359">
        <f>AD81-AD74</f>
        <v>9136.4091987596767</v>
      </c>
    </row>
    <row r="83" spans="3:30" hidden="1" outlineLevel="1" x14ac:dyDescent="0.35">
      <c r="C83" s="6">
        <f>C82/3</f>
        <v>-9421.8507325080209</v>
      </c>
      <c r="F83" s="6">
        <f>F82/3</f>
        <v>-9897.1265519195513</v>
      </c>
      <c r="I83" s="6">
        <f>I82/3</f>
        <v>-9250.109121989597</v>
      </c>
      <c r="L83" s="6">
        <f>L82/3</f>
        <v>-10951.0113308699</v>
      </c>
      <c r="O83" s="6">
        <f>O82/3</f>
        <v>3765.776478824982</v>
      </c>
      <c r="R83" s="6">
        <f>R82/3</f>
        <v>3048.9925241089368</v>
      </c>
      <c r="U83" s="6">
        <f>U82/3</f>
        <v>-2272.69</v>
      </c>
      <c r="X83" s="6">
        <f>X82/3</f>
        <v>-11765.26</v>
      </c>
      <c r="AA83" s="6">
        <f>AA82/3</f>
        <v>3539.9246125036566</v>
      </c>
      <c r="AD83" s="6">
        <f>AD82/3</f>
        <v>3045.4697329198921</v>
      </c>
    </row>
    <row r="84" spans="3:30" hidden="1" outlineLevel="1" x14ac:dyDescent="0.35">
      <c r="C84" s="6">
        <f>C81/C74</f>
        <v>0</v>
      </c>
      <c r="F84" s="6">
        <f>F81/F74</f>
        <v>0</v>
      </c>
      <c r="I84" s="6">
        <f>I81/I74</f>
        <v>0</v>
      </c>
      <c r="L84" s="6">
        <f>L81/L74</f>
        <v>0</v>
      </c>
      <c r="O84" s="6">
        <f>O81/O74</f>
        <v>1.3396615047035481</v>
      </c>
      <c r="R84" s="6">
        <f>R81/R74</f>
        <v>1.2375838330474496</v>
      </c>
      <c r="U84" s="6">
        <f>U81/U74</f>
        <v>0.80304881236880044</v>
      </c>
      <c r="X84" s="6">
        <f>X81/X74</f>
        <v>0</v>
      </c>
      <c r="AA84" s="6">
        <f>AA81/AA74</f>
        <v>1.2893214900983598</v>
      </c>
      <c r="AD84" s="6">
        <f>AD81/AD74</f>
        <v>1.2325143016702818</v>
      </c>
    </row>
    <row r="85" spans="3:30" hidden="1" outlineLevel="1" x14ac:dyDescent="0.35"/>
    <row r="86" spans="3:30" s="368" customFormat="1" hidden="1" outlineLevel="1" x14ac:dyDescent="0.35">
      <c r="AA86" s="369">
        <f>AA53+AB53+AC53</f>
        <v>0</v>
      </c>
      <c r="AD86" s="369">
        <f>AD53</f>
        <v>0</v>
      </c>
    </row>
    <row r="87" spans="3:30" hidden="1" outlineLevel="1" x14ac:dyDescent="0.35">
      <c r="AA87" s="370">
        <f>AA86-AA74</f>
        <v>-36705.789929052939</v>
      </c>
      <c r="AD87" s="370">
        <f>AD86-AD74</f>
        <v>-39293.966578088679</v>
      </c>
    </row>
    <row r="88" spans="3:30" hidden="1" outlineLevel="1" x14ac:dyDescent="0.35">
      <c r="AA88" s="370">
        <f>AA87/3</f>
        <v>-12235.263309684313</v>
      </c>
      <c r="AD88" s="370">
        <f>AD86/AD74</f>
        <v>0</v>
      </c>
    </row>
    <row r="89" spans="3:30" hidden="1" outlineLevel="1" x14ac:dyDescent="0.35">
      <c r="AA89" s="370">
        <f>AA86/AA74</f>
        <v>0</v>
      </c>
    </row>
    <row r="90" spans="3:30" collapsed="1" x14ac:dyDescent="0.35"/>
  </sheetData>
  <mergeCells count="1">
    <mergeCell ref="A2:B2"/>
  </mergeCells>
  <hyperlinks>
    <hyperlink ref="A1" location="DM!D7" display="Quay lại" xr:uid="{A865D636-A1FD-47D3-9D3F-724CFB4800C5}"/>
  </hyperlinks>
  <pageMargins left="0.70866141732283472" right="0.70866141732283472" top="0.74803149606299213" bottom="0.74803149606299213" header="0.31496062992125984" footer="0.31496062992125984"/>
  <pageSetup paperSize="8" scale="69" orientation="landscape" r:id="rId1"/>
  <colBreaks count="1" manualBreakCount="1">
    <brk id="19" max="74" man="1"/>
  </colBreak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07C14-C505-4B65-978C-3C3C502CF88D}">
  <sheetPr codeName="Sheet14"/>
  <dimension ref="A2:AF89"/>
  <sheetViews>
    <sheetView showGridLines="0" view="pageBreakPreview" zoomScale="80" zoomScaleNormal="65" zoomScaleSheetLayoutView="80" workbookViewId="0">
      <selection activeCell="A50" sqref="A50:AF51"/>
    </sheetView>
  </sheetViews>
  <sheetFormatPr defaultColWidth="7.54296875" defaultRowHeight="15.5" outlineLevelRow="1" x14ac:dyDescent="0.35"/>
  <cols>
    <col min="1" max="1" width="9.54296875" style="6" customWidth="1"/>
    <col min="2" max="2" width="22.81640625" style="6" customWidth="1"/>
    <col min="3" max="3" width="11.54296875" style="6" bestFit="1" customWidth="1"/>
    <col min="4" max="27" width="11.453125" style="6" bestFit="1" customWidth="1"/>
    <col min="28" max="28" width="12.90625" style="6" bestFit="1" customWidth="1"/>
    <col min="29" max="30" width="11.453125" style="6" bestFit="1" customWidth="1"/>
    <col min="31" max="31" width="11.453125" style="6" customWidth="1"/>
    <col min="32" max="32" width="9.08984375" style="6" bestFit="1" customWidth="1"/>
    <col min="33" max="16384" width="7.54296875" style="6"/>
  </cols>
  <sheetData>
    <row r="2" spans="1:2" ht="20" x14ac:dyDescent="0.35">
      <c r="A2" s="422"/>
      <c r="B2" s="422"/>
    </row>
    <row r="49" spans="1:32" s="102" customFormat="1" ht="15" x14ac:dyDescent="0.35">
      <c r="A49" s="92" t="s">
        <v>3</v>
      </c>
      <c r="B49" s="92" t="s">
        <v>4</v>
      </c>
      <c r="C49" s="263" t="s">
        <v>132</v>
      </c>
      <c r="D49" s="263">
        <v>2</v>
      </c>
      <c r="E49" s="263">
        <v>3</v>
      </c>
      <c r="F49" s="263">
        <v>4</v>
      </c>
      <c r="G49" s="263">
        <v>5</v>
      </c>
      <c r="H49" s="263">
        <v>6</v>
      </c>
      <c r="I49" s="263">
        <v>7</v>
      </c>
      <c r="J49" s="263">
        <v>8</v>
      </c>
      <c r="K49" s="263">
        <v>9</v>
      </c>
      <c r="L49" s="263">
        <v>10</v>
      </c>
      <c r="M49" s="263">
        <v>11</v>
      </c>
      <c r="N49" s="263">
        <v>12</v>
      </c>
      <c r="O49" s="263" t="s">
        <v>268</v>
      </c>
      <c r="P49" s="263">
        <v>2</v>
      </c>
      <c r="Q49" s="263">
        <v>3</v>
      </c>
      <c r="R49" s="264">
        <v>4</v>
      </c>
      <c r="S49" s="264">
        <v>5</v>
      </c>
      <c r="T49" s="264">
        <v>6</v>
      </c>
      <c r="U49" s="264">
        <v>7</v>
      </c>
      <c r="V49" s="264">
        <v>8</v>
      </c>
      <c r="W49" s="264">
        <v>9</v>
      </c>
      <c r="X49" s="265">
        <v>10</v>
      </c>
      <c r="Y49" s="264">
        <v>11</v>
      </c>
      <c r="Z49" s="264">
        <v>12</v>
      </c>
      <c r="AA49" s="264" t="s">
        <v>416</v>
      </c>
      <c r="AB49" s="264">
        <v>2</v>
      </c>
      <c r="AC49" s="264">
        <v>3</v>
      </c>
      <c r="AD49" s="264">
        <v>4</v>
      </c>
      <c r="AE49" s="264">
        <v>5</v>
      </c>
      <c r="AF49" s="264">
        <v>6</v>
      </c>
    </row>
    <row r="50" spans="1:32" x14ac:dyDescent="0.35">
      <c r="A50" s="401" t="s">
        <v>5</v>
      </c>
      <c r="B50" s="402" t="s">
        <v>198</v>
      </c>
      <c r="C50" s="392">
        <v>8708.4661839765395</v>
      </c>
      <c r="D50" s="392">
        <v>9206.5026628156465</v>
      </c>
      <c r="E50" s="392">
        <v>10350.583350731875</v>
      </c>
      <c r="F50" s="392">
        <v>10630.800578172872</v>
      </c>
      <c r="G50" s="392">
        <v>9861.484043253442</v>
      </c>
      <c r="H50" s="392">
        <v>9199.095034332342</v>
      </c>
      <c r="I50" s="392">
        <v>8896.036510365795</v>
      </c>
      <c r="J50" s="392">
        <v>9246.397757923467</v>
      </c>
      <c r="K50" s="392">
        <v>9607.8930976795309</v>
      </c>
      <c r="L50" s="392">
        <v>10586.188429821323</v>
      </c>
      <c r="M50" s="392">
        <v>11153.125423850262</v>
      </c>
      <c r="N50" s="392">
        <v>11113.720138938117</v>
      </c>
      <c r="O50" s="392">
        <v>11099.75498909093</v>
      </c>
      <c r="P50" s="392">
        <v>11015.602352349617</v>
      </c>
      <c r="Q50" s="392">
        <v>11145.195532618884</v>
      </c>
      <c r="R50" s="393">
        <v>12500</v>
      </c>
      <c r="S50" s="393">
        <v>13000</v>
      </c>
      <c r="T50" s="393">
        <v>13000</v>
      </c>
      <c r="U50" s="393">
        <v>11500</v>
      </c>
      <c r="V50" s="393">
        <v>11449.41</v>
      </c>
      <c r="W50" s="393">
        <v>11668.66</v>
      </c>
      <c r="X50" s="394">
        <v>11469.02</v>
      </c>
      <c r="Y50" s="393">
        <v>12047.76</v>
      </c>
      <c r="Z50" s="393">
        <v>11779</v>
      </c>
      <c r="AA50" s="393">
        <v>12030</v>
      </c>
      <c r="AB50" s="393">
        <v>12135</v>
      </c>
      <c r="AC50" s="394">
        <v>12463</v>
      </c>
      <c r="AD50" s="393">
        <v>12924</v>
      </c>
      <c r="AE50" s="393">
        <v>12767</v>
      </c>
      <c r="AF50" s="393">
        <f>'Chênh lệch chai B1-B0'!AF50</f>
        <v>13370.127303138097</v>
      </c>
    </row>
    <row r="51" spans="1:32" ht="16" customHeight="1" x14ac:dyDescent="0.35">
      <c r="A51" s="401" t="s">
        <v>6</v>
      </c>
      <c r="B51" s="402" t="s">
        <v>199</v>
      </c>
      <c r="C51" s="384">
        <v>14455.482252677341</v>
      </c>
      <c r="D51" s="384">
        <v>14038.068839071399</v>
      </c>
      <c r="E51" s="384">
        <v>15057.017898291471</v>
      </c>
      <c r="F51" s="384">
        <v>14924.560969565027</v>
      </c>
      <c r="G51" s="384">
        <v>14835.58321254385</v>
      </c>
      <c r="H51" s="384">
        <v>13384.367421888692</v>
      </c>
      <c r="I51" s="384">
        <v>12774.641326625675</v>
      </c>
      <c r="J51" s="403">
        <v>13000</v>
      </c>
      <c r="K51" s="403">
        <v>13500</v>
      </c>
      <c r="L51" s="403">
        <v>14500</v>
      </c>
      <c r="M51" s="384">
        <v>15011.71347327323</v>
      </c>
      <c r="N51" s="384">
        <v>15047.008439485868</v>
      </c>
      <c r="O51" s="384">
        <v>15136.383528571672</v>
      </c>
      <c r="P51" s="384">
        <v>15362.646815198692</v>
      </c>
      <c r="Q51" s="384">
        <v>15024.498854641351</v>
      </c>
      <c r="R51" s="385">
        <v>16178.925572299551</v>
      </c>
      <c r="S51" s="385">
        <v>17000</v>
      </c>
      <c r="T51" s="385">
        <v>16751.643985298499</v>
      </c>
      <c r="U51" s="404">
        <v>15000</v>
      </c>
      <c r="V51" s="385">
        <v>14000</v>
      </c>
      <c r="W51" s="386">
        <v>16400</v>
      </c>
      <c r="X51" s="386">
        <v>16030.120868295297</v>
      </c>
      <c r="Y51" s="387">
        <v>16715.368170271555</v>
      </c>
      <c r="Z51" s="386">
        <v>16768.143731608194</v>
      </c>
      <c r="AA51" s="386">
        <v>16839.281424895464</v>
      </c>
      <c r="AB51" s="386">
        <v>16800</v>
      </c>
      <c r="AC51" s="387">
        <v>16890.797644310118</v>
      </c>
      <c r="AD51" s="386">
        <v>17857.024653166671</v>
      </c>
      <c r="AE51" s="386">
        <v>17431.808778102339</v>
      </c>
      <c r="AF51" s="386">
        <v>17736.314420245017</v>
      </c>
    </row>
    <row r="52" spans="1:32" outlineLevel="1" x14ac:dyDescent="0.35">
      <c r="A52" s="82" t="s">
        <v>316</v>
      </c>
      <c r="B52" s="83" t="s">
        <v>294</v>
      </c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7"/>
      <c r="N52" s="187"/>
      <c r="O52" s="187"/>
      <c r="P52" s="187"/>
      <c r="Q52" s="187"/>
      <c r="R52" s="189"/>
      <c r="S52" s="189"/>
      <c r="T52" s="189"/>
      <c r="U52" s="189"/>
      <c r="V52" s="188">
        <v>16531.009620351346</v>
      </c>
      <c r="W52" s="188">
        <v>15736.354964174043</v>
      </c>
      <c r="X52" s="218">
        <v>15142.877524222948</v>
      </c>
      <c r="Y52" s="188">
        <v>15388.660011701764</v>
      </c>
      <c r="Z52" s="188">
        <v>15426.978928616752</v>
      </c>
      <c r="AA52" s="188">
        <v>15758.759798976707</v>
      </c>
      <c r="AB52" s="188">
        <v>16078.36418797298</v>
      </c>
      <c r="AC52" s="218">
        <v>16453.862940114985</v>
      </c>
      <c r="AD52" s="188">
        <v>16500</v>
      </c>
      <c r="AE52" s="188">
        <v>15813.537878306926</v>
      </c>
      <c r="AF52" s="188">
        <v>19152.512522544679</v>
      </c>
    </row>
    <row r="53" spans="1:32" s="368" customFormat="1" outlineLevel="1" x14ac:dyDescent="0.35">
      <c r="A53" s="362" t="s">
        <v>488</v>
      </c>
      <c r="B53" s="363" t="s">
        <v>489</v>
      </c>
      <c r="C53" s="364"/>
      <c r="D53" s="364"/>
      <c r="E53" s="364"/>
      <c r="F53" s="364"/>
      <c r="G53" s="364"/>
      <c r="H53" s="364"/>
      <c r="I53" s="364"/>
      <c r="J53" s="364"/>
      <c r="K53" s="364"/>
      <c r="L53" s="364"/>
      <c r="M53" s="364"/>
      <c r="N53" s="364"/>
      <c r="O53" s="364"/>
      <c r="P53" s="364"/>
      <c r="Q53" s="364"/>
      <c r="R53" s="365"/>
      <c r="S53" s="365"/>
      <c r="T53" s="365"/>
      <c r="U53" s="365"/>
      <c r="V53" s="366"/>
      <c r="W53" s="366"/>
      <c r="X53" s="367"/>
      <c r="Y53" s="366"/>
      <c r="Z53" s="366"/>
      <c r="AA53" s="366">
        <v>15391.180174572615</v>
      </c>
      <c r="AB53" s="366">
        <v>15570.497125494956</v>
      </c>
      <c r="AC53" s="367">
        <v>16077.80605131712</v>
      </c>
      <c r="AD53" s="366">
        <v>16000</v>
      </c>
      <c r="AE53" s="188">
        <v>16000</v>
      </c>
      <c r="AF53" s="188">
        <v>16000</v>
      </c>
    </row>
    <row r="54" spans="1:32" outlineLevel="1" x14ac:dyDescent="0.35">
      <c r="A54" s="82" t="s">
        <v>251</v>
      </c>
      <c r="B54" s="83" t="s">
        <v>200</v>
      </c>
      <c r="C54" s="186">
        <v>10500</v>
      </c>
      <c r="D54" s="187">
        <v>10500</v>
      </c>
      <c r="E54" s="187">
        <v>11000</v>
      </c>
      <c r="F54" s="187">
        <v>11000</v>
      </c>
      <c r="G54" s="187">
        <v>11000.245754121759</v>
      </c>
      <c r="H54" s="187">
        <v>9980.5578196131446</v>
      </c>
      <c r="I54" s="187">
        <v>9000</v>
      </c>
      <c r="J54" s="187">
        <v>9000</v>
      </c>
      <c r="K54" s="187">
        <v>9394.7875672636728</v>
      </c>
      <c r="L54" s="187"/>
      <c r="M54" s="187"/>
      <c r="N54" s="187"/>
      <c r="O54" s="187"/>
      <c r="P54" s="187"/>
      <c r="Q54" s="187"/>
      <c r="R54" s="189"/>
      <c r="S54" s="189"/>
      <c r="T54" s="189"/>
      <c r="U54" s="189"/>
      <c r="V54" s="188"/>
      <c r="W54" s="188"/>
      <c r="X54" s="218"/>
      <c r="Y54" s="188">
        <v>11000</v>
      </c>
      <c r="Z54" s="188">
        <v>11709.60458452722</v>
      </c>
      <c r="AA54" s="188">
        <v>12300</v>
      </c>
      <c r="AB54" s="188">
        <v>16394</v>
      </c>
      <c r="AC54" s="218"/>
      <c r="AD54" s="188"/>
      <c r="AE54" s="188"/>
      <c r="AF54" s="188"/>
    </row>
    <row r="55" spans="1:32" outlineLevel="1" x14ac:dyDescent="0.35">
      <c r="A55" s="82" t="s">
        <v>252</v>
      </c>
      <c r="B55" s="83" t="s">
        <v>295</v>
      </c>
      <c r="C55" s="186"/>
      <c r="D55" s="187"/>
      <c r="E55" s="187"/>
      <c r="F55" s="187"/>
      <c r="G55" s="187"/>
      <c r="H55" s="187"/>
      <c r="I55" s="187"/>
      <c r="J55" s="187"/>
      <c r="K55" s="187"/>
      <c r="L55" s="187"/>
      <c r="M55" s="187">
        <v>12500</v>
      </c>
      <c r="N55" s="187">
        <v>12500</v>
      </c>
      <c r="O55" s="187">
        <v>13000</v>
      </c>
      <c r="P55" s="187">
        <v>13000</v>
      </c>
      <c r="Q55" s="187">
        <v>13000</v>
      </c>
      <c r="R55" s="189">
        <v>13000</v>
      </c>
      <c r="S55" s="189">
        <v>13500</v>
      </c>
      <c r="T55" s="189">
        <v>15000</v>
      </c>
      <c r="U55" s="189">
        <v>12000</v>
      </c>
      <c r="V55" s="188">
        <v>11996.599943004825</v>
      </c>
      <c r="W55" s="188">
        <v>14000</v>
      </c>
      <c r="X55" s="218">
        <v>13700</v>
      </c>
      <c r="Y55" s="188">
        <v>13909.495533200905</v>
      </c>
      <c r="Z55" s="188">
        <v>13991.675615308621</v>
      </c>
      <c r="AA55" s="188">
        <v>15469.628043102301</v>
      </c>
      <c r="AB55" s="188">
        <v>16866.231983166756</v>
      </c>
      <c r="AC55" s="218">
        <v>17274.018343481202</v>
      </c>
      <c r="AD55" s="188">
        <v>18147.910956148586</v>
      </c>
      <c r="AE55" s="188">
        <v>18398.163310621458</v>
      </c>
      <c r="AF55" s="188">
        <v>18498.438366566839</v>
      </c>
    </row>
    <row r="56" spans="1:32" outlineLevel="1" x14ac:dyDescent="0.35">
      <c r="A56" s="82" t="s">
        <v>8</v>
      </c>
      <c r="B56" s="83" t="s">
        <v>201</v>
      </c>
      <c r="C56" s="186">
        <v>14465.460942178455</v>
      </c>
      <c r="D56" s="187">
        <v>14509.576053349499</v>
      </c>
      <c r="E56" s="187">
        <v>15025.379353965638</v>
      </c>
      <c r="F56" s="187">
        <v>14910.678301970647</v>
      </c>
      <c r="G56" s="187">
        <v>14831.035909967355</v>
      </c>
      <c r="H56" s="187">
        <v>14808.45006473676</v>
      </c>
      <c r="I56" s="187">
        <f>15519.2770426906-1500</f>
        <v>14019.277042690601</v>
      </c>
      <c r="J56" s="187">
        <f>15979.3954889592-1500</f>
        <v>14479.395488959201</v>
      </c>
      <c r="K56" s="187">
        <v>14998.538825334661</v>
      </c>
      <c r="L56" s="187">
        <v>14535.256313245962</v>
      </c>
      <c r="M56" s="187">
        <v>14855.14784201781</v>
      </c>
      <c r="N56" s="187">
        <v>15392.891160782321</v>
      </c>
      <c r="O56" s="187">
        <v>15365.225970719288</v>
      </c>
      <c r="P56" s="187">
        <v>15345.865349432857</v>
      </c>
      <c r="Q56" s="187">
        <v>15465.2092644124</v>
      </c>
      <c r="R56" s="189">
        <v>16247.50430292599</v>
      </c>
      <c r="S56" s="189">
        <v>16000</v>
      </c>
      <c r="T56" s="189"/>
      <c r="U56" s="189"/>
      <c r="V56" s="188"/>
      <c r="W56" s="188">
        <v>16000</v>
      </c>
      <c r="X56" s="218">
        <v>16447.587409896623</v>
      </c>
      <c r="Y56" s="188">
        <v>16464.667351656819</v>
      </c>
      <c r="Z56" s="188">
        <v>16000</v>
      </c>
      <c r="AA56" s="188"/>
      <c r="AB56" s="188">
        <v>17008.321948860546</v>
      </c>
      <c r="AC56" s="218"/>
      <c r="AD56" s="188"/>
      <c r="AE56" s="188">
        <v>17500</v>
      </c>
      <c r="AF56" s="188">
        <v>17500</v>
      </c>
    </row>
    <row r="57" spans="1:32" outlineLevel="1" x14ac:dyDescent="0.35">
      <c r="A57" s="82" t="s">
        <v>214</v>
      </c>
      <c r="B57" s="83" t="s">
        <v>296</v>
      </c>
      <c r="C57" s="186"/>
      <c r="D57" s="187"/>
      <c r="E57" s="187"/>
      <c r="F57" s="187"/>
      <c r="G57" s="187"/>
      <c r="H57" s="187"/>
      <c r="I57" s="187">
        <v>9000</v>
      </c>
      <c r="J57" s="187">
        <v>9000</v>
      </c>
      <c r="K57" s="187">
        <v>9594.9788263762857</v>
      </c>
      <c r="L57" s="187">
        <v>10500</v>
      </c>
      <c r="M57" s="187">
        <v>12341.137363910122</v>
      </c>
      <c r="N57" s="187">
        <v>12441.933603836223</v>
      </c>
      <c r="O57" s="187"/>
      <c r="P57" s="187">
        <v>13000</v>
      </c>
      <c r="Q57" s="187">
        <v>12851.445001474491</v>
      </c>
      <c r="R57" s="189">
        <v>12994.024053185927</v>
      </c>
      <c r="S57" s="189">
        <v>13500</v>
      </c>
      <c r="T57" s="189">
        <v>13500</v>
      </c>
      <c r="U57" s="189">
        <v>12000</v>
      </c>
      <c r="V57" s="188">
        <v>12000</v>
      </c>
      <c r="W57" s="188">
        <v>14000</v>
      </c>
      <c r="X57" s="218">
        <v>13700</v>
      </c>
      <c r="Y57" s="188">
        <v>14000</v>
      </c>
      <c r="Z57" s="188">
        <v>13970.906163753451</v>
      </c>
      <c r="AA57" s="188">
        <v>14300</v>
      </c>
      <c r="AB57" s="188">
        <v>17098.761629644388</v>
      </c>
      <c r="AC57" s="218">
        <v>17143.564650803612</v>
      </c>
      <c r="AD57" s="188">
        <v>18161.280357489799</v>
      </c>
      <c r="AE57" s="188">
        <v>18565.78264962196</v>
      </c>
      <c r="AF57" s="188">
        <v>18738.859451209395</v>
      </c>
    </row>
    <row r="58" spans="1:32" outlineLevel="1" x14ac:dyDescent="0.35">
      <c r="A58" s="82" t="s">
        <v>10</v>
      </c>
      <c r="B58" s="83" t="s">
        <v>202</v>
      </c>
      <c r="C58" s="186">
        <v>10563.824965132497</v>
      </c>
      <c r="D58" s="187">
        <v>10507.26778217939</v>
      </c>
      <c r="E58" s="187">
        <v>10891.883029655908</v>
      </c>
      <c r="F58" s="187">
        <v>11017.156022207953</v>
      </c>
      <c r="G58" s="187">
        <v>11015.531143914253</v>
      </c>
      <c r="H58" s="187">
        <v>9991.5837104072398</v>
      </c>
      <c r="I58" s="187">
        <v>9000</v>
      </c>
      <c r="J58" s="187">
        <v>9000</v>
      </c>
      <c r="K58" s="187">
        <v>9837.9698135543058</v>
      </c>
      <c r="L58" s="187">
        <v>10500</v>
      </c>
      <c r="M58" s="187">
        <v>12500</v>
      </c>
      <c r="N58" s="187">
        <v>12500</v>
      </c>
      <c r="O58" s="187">
        <v>13000</v>
      </c>
      <c r="P58" s="187">
        <v>13000</v>
      </c>
      <c r="Q58" s="187">
        <v>13000</v>
      </c>
      <c r="R58" s="189">
        <v>12990.833148517779</v>
      </c>
      <c r="S58" s="189">
        <v>13391.563712227402</v>
      </c>
      <c r="T58" s="189">
        <v>13500</v>
      </c>
      <c r="U58" s="189">
        <v>12000</v>
      </c>
      <c r="V58" s="188">
        <v>12000</v>
      </c>
      <c r="W58" s="188">
        <v>14000</v>
      </c>
      <c r="X58" s="218">
        <v>13700</v>
      </c>
      <c r="Y58" s="188">
        <v>13943.331751305173</v>
      </c>
      <c r="Z58" s="188">
        <v>13949.370319945541</v>
      </c>
      <c r="AA58" s="188">
        <v>15373.678800856531</v>
      </c>
      <c r="AB58" s="188">
        <v>17075.291661900948</v>
      </c>
      <c r="AC58" s="218">
        <v>17383.623888852308</v>
      </c>
      <c r="AD58" s="188">
        <v>17817.113134390362</v>
      </c>
      <c r="AE58" s="188">
        <v>18606.748262380537</v>
      </c>
      <c r="AF58" s="188">
        <v>18588.058430156536</v>
      </c>
    </row>
    <row r="59" spans="1:32" outlineLevel="1" x14ac:dyDescent="0.35">
      <c r="A59" s="82" t="s">
        <v>404</v>
      </c>
      <c r="B59" s="83" t="s">
        <v>405</v>
      </c>
      <c r="C59" s="186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9"/>
      <c r="S59" s="189"/>
      <c r="T59" s="189"/>
      <c r="U59" s="189"/>
      <c r="V59" s="188"/>
      <c r="W59" s="188"/>
      <c r="X59" s="218"/>
      <c r="Y59" s="188">
        <v>12000</v>
      </c>
      <c r="Z59" s="188">
        <v>12000</v>
      </c>
      <c r="AA59" s="188"/>
      <c r="AB59" s="188">
        <v>12300</v>
      </c>
      <c r="AC59" s="218">
        <v>12300</v>
      </c>
      <c r="AD59" s="188"/>
      <c r="AE59" s="188">
        <v>12300</v>
      </c>
      <c r="AF59" s="188">
        <v>12300</v>
      </c>
    </row>
    <row r="60" spans="1:32" outlineLevel="1" x14ac:dyDescent="0.35">
      <c r="A60" s="82" t="s">
        <v>250</v>
      </c>
      <c r="B60" s="83" t="s">
        <v>297</v>
      </c>
      <c r="C60" s="186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>
        <v>12500</v>
      </c>
      <c r="Q60" s="187">
        <v>10000</v>
      </c>
      <c r="R60" s="189">
        <v>10000</v>
      </c>
      <c r="S60" s="188">
        <v>10000</v>
      </c>
      <c r="T60" s="188">
        <v>10000</v>
      </c>
      <c r="U60" s="188">
        <v>10000</v>
      </c>
      <c r="V60" s="188">
        <v>10000</v>
      </c>
      <c r="W60" s="188">
        <v>10000</v>
      </c>
      <c r="X60" s="218">
        <v>10000</v>
      </c>
      <c r="Y60" s="188"/>
      <c r="Z60" s="188">
        <v>16000</v>
      </c>
      <c r="AA60" s="188">
        <v>16000</v>
      </c>
      <c r="AB60" s="188">
        <v>17587.441360197077</v>
      </c>
      <c r="AC60" s="218">
        <v>18055.742870049842</v>
      </c>
      <c r="AD60" s="188">
        <v>18117.554309844363</v>
      </c>
      <c r="AE60" s="188">
        <v>18776.241412249565</v>
      </c>
      <c r="AF60" s="188">
        <v>18836.575152500682</v>
      </c>
    </row>
    <row r="61" spans="1:32" outlineLevel="1" x14ac:dyDescent="0.35">
      <c r="A61" s="82" t="s">
        <v>97</v>
      </c>
      <c r="B61" s="83" t="s">
        <v>298</v>
      </c>
      <c r="C61" s="355">
        <v>17439.4869367479</v>
      </c>
      <c r="D61" s="355">
        <v>17645.06592923859</v>
      </c>
      <c r="E61" s="355">
        <v>17973.426193214265</v>
      </c>
      <c r="F61" s="355">
        <v>17990.90990565269</v>
      </c>
      <c r="G61" s="355">
        <v>18000</v>
      </c>
      <c r="H61" s="355">
        <v>17169.676668595173</v>
      </c>
      <c r="I61" s="355">
        <v>16000</v>
      </c>
      <c r="J61" s="355">
        <v>16000</v>
      </c>
      <c r="K61" s="355">
        <v>16512.641147663944</v>
      </c>
      <c r="L61" s="355">
        <v>16986.563472149839</v>
      </c>
      <c r="M61" s="355">
        <v>17463.277160096557</v>
      </c>
      <c r="N61" s="355">
        <v>17515.85076498787</v>
      </c>
      <c r="O61" s="355">
        <v>17984.850948699437</v>
      </c>
      <c r="P61" s="355">
        <v>18548.936533799628</v>
      </c>
      <c r="Q61" s="355">
        <v>19187.722861119484</v>
      </c>
      <c r="R61" s="356">
        <v>19300</v>
      </c>
      <c r="S61" s="356">
        <v>19862.190901665035</v>
      </c>
      <c r="T61" s="356">
        <v>19800</v>
      </c>
      <c r="U61" s="356">
        <v>18300</v>
      </c>
      <c r="V61" s="357">
        <v>18000</v>
      </c>
      <c r="W61" s="357">
        <v>18300</v>
      </c>
      <c r="X61" s="358">
        <v>18002.191596786055</v>
      </c>
      <c r="Y61" s="357">
        <v>18194.591833469989</v>
      </c>
      <c r="Z61" s="357">
        <v>18200</v>
      </c>
      <c r="AA61" s="357">
        <v>18200</v>
      </c>
      <c r="AB61" s="357">
        <v>18746.117798933101</v>
      </c>
      <c r="AC61" s="358">
        <v>19197.787365012809</v>
      </c>
      <c r="AD61" s="357">
        <v>19917.064728908575</v>
      </c>
      <c r="AE61" s="188">
        <v>19071.61304515888</v>
      </c>
      <c r="AF61" s="188">
        <v>19873.330820084269</v>
      </c>
    </row>
    <row r="62" spans="1:32" outlineLevel="1" x14ac:dyDescent="0.35">
      <c r="A62" s="82" t="s">
        <v>98</v>
      </c>
      <c r="B62" s="83" t="s">
        <v>299</v>
      </c>
      <c r="C62" s="186">
        <v>16955.378703445713</v>
      </c>
      <c r="D62" s="187">
        <v>17082.559186604507</v>
      </c>
      <c r="E62" s="187">
        <v>17500</v>
      </c>
      <c r="F62" s="187">
        <v>17500</v>
      </c>
      <c r="G62" s="187">
        <v>17500</v>
      </c>
      <c r="H62" s="187">
        <v>16603.494647053703</v>
      </c>
      <c r="I62" s="187">
        <v>15500</v>
      </c>
      <c r="J62" s="187">
        <v>15500</v>
      </c>
      <c r="K62" s="187">
        <v>16000</v>
      </c>
      <c r="L62" s="187">
        <v>16000</v>
      </c>
      <c r="M62" s="187">
        <v>16726.574166052487</v>
      </c>
      <c r="N62" s="187">
        <v>17000</v>
      </c>
      <c r="O62" s="187">
        <v>17476.901785778588</v>
      </c>
      <c r="P62" s="187">
        <v>18000</v>
      </c>
      <c r="Q62" s="187">
        <v>18430.84712917127</v>
      </c>
      <c r="R62" s="189">
        <v>18800</v>
      </c>
      <c r="S62" s="189">
        <v>19376.799792316055</v>
      </c>
      <c r="T62" s="189">
        <v>19300</v>
      </c>
      <c r="U62" s="189">
        <v>17800</v>
      </c>
      <c r="V62" s="188">
        <v>17500</v>
      </c>
      <c r="W62" s="188">
        <v>17800</v>
      </c>
      <c r="X62" s="218">
        <v>17500</v>
      </c>
      <c r="Y62" s="188">
        <v>17700</v>
      </c>
      <c r="Z62" s="188">
        <v>17700</v>
      </c>
      <c r="AA62" s="188">
        <v>17700</v>
      </c>
      <c r="AB62" s="188">
        <v>18041.536915204677</v>
      </c>
      <c r="AC62" s="218">
        <v>18700</v>
      </c>
      <c r="AD62" s="188">
        <v>19646.239972601656</v>
      </c>
      <c r="AE62" s="188">
        <v>18486.850354502942</v>
      </c>
      <c r="AF62" s="188">
        <v>19132.194625752309</v>
      </c>
    </row>
    <row r="63" spans="1:32" outlineLevel="1" x14ac:dyDescent="0.35">
      <c r="A63" s="82" t="s">
        <v>24</v>
      </c>
      <c r="B63" s="83" t="s">
        <v>300</v>
      </c>
      <c r="C63" s="186">
        <v>16500</v>
      </c>
      <c r="D63" s="187">
        <v>16830</v>
      </c>
      <c r="E63" s="187">
        <v>16949.308471918921</v>
      </c>
      <c r="F63" s="187">
        <v>17000</v>
      </c>
      <c r="G63" s="187">
        <v>17000</v>
      </c>
      <c r="H63" s="187">
        <v>16000</v>
      </c>
      <c r="I63" s="187"/>
      <c r="J63" s="187"/>
      <c r="K63" s="187"/>
      <c r="L63" s="187"/>
      <c r="M63" s="187"/>
      <c r="N63" s="187"/>
      <c r="O63" s="187"/>
      <c r="P63" s="187"/>
      <c r="Q63" s="187"/>
      <c r="R63" s="189"/>
      <c r="S63" s="189"/>
      <c r="T63" s="189"/>
      <c r="U63" s="189"/>
      <c r="V63" s="188">
        <v>16667.318802218797</v>
      </c>
      <c r="W63" s="188">
        <v>16200</v>
      </c>
      <c r="X63" s="218"/>
      <c r="Y63" s="188"/>
      <c r="Z63" s="188"/>
      <c r="AA63" s="188">
        <v>11293.478260869566</v>
      </c>
      <c r="AB63" s="188"/>
      <c r="AC63" s="218"/>
      <c r="AD63" s="188">
        <v>20051.40472061931</v>
      </c>
      <c r="AE63" s="188">
        <v>19800</v>
      </c>
      <c r="AF63" s="188">
        <v>19760.263633136277</v>
      </c>
    </row>
    <row r="64" spans="1:32" outlineLevel="1" x14ac:dyDescent="0.35">
      <c r="A64" s="82" t="s">
        <v>217</v>
      </c>
      <c r="B64" s="83" t="s">
        <v>301</v>
      </c>
      <c r="C64" s="186"/>
      <c r="D64" s="187"/>
      <c r="E64" s="187"/>
      <c r="F64" s="187"/>
      <c r="G64" s="187"/>
      <c r="H64" s="187"/>
      <c r="I64" s="187">
        <v>17000</v>
      </c>
      <c r="J64" s="187"/>
      <c r="K64" s="187">
        <v>17500</v>
      </c>
      <c r="L64" s="187">
        <v>18000</v>
      </c>
      <c r="M64" s="187"/>
      <c r="N64" s="187"/>
      <c r="O64" s="187"/>
      <c r="P64" s="187"/>
      <c r="Q64" s="187"/>
      <c r="R64" s="189"/>
      <c r="S64" s="189"/>
      <c r="T64" s="189"/>
      <c r="U64" s="189"/>
      <c r="V64" s="188"/>
      <c r="W64" s="188"/>
      <c r="X64" s="218"/>
      <c r="Y64" s="188"/>
      <c r="Z64" s="188"/>
      <c r="AA64" s="188"/>
      <c r="AB64" s="188"/>
      <c r="AC64" s="218"/>
      <c r="AD64" s="188"/>
      <c r="AE64" s="188"/>
      <c r="AF64" s="188"/>
    </row>
    <row r="65" spans="1:32" outlineLevel="1" x14ac:dyDescent="0.35">
      <c r="A65" s="82" t="s">
        <v>216</v>
      </c>
      <c r="B65" s="83" t="s">
        <v>302</v>
      </c>
      <c r="C65" s="186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9"/>
      <c r="S65" s="189"/>
      <c r="T65" s="189"/>
      <c r="U65" s="189"/>
      <c r="V65" s="188"/>
      <c r="W65" s="188"/>
      <c r="X65" s="218"/>
      <c r="Y65" s="188"/>
      <c r="Z65" s="188"/>
      <c r="AA65" s="188"/>
      <c r="AB65" s="188"/>
      <c r="AC65" s="218"/>
      <c r="AD65" s="188"/>
      <c r="AE65" s="188"/>
      <c r="AF65" s="188"/>
    </row>
    <row r="66" spans="1:32" outlineLevel="1" x14ac:dyDescent="0.35">
      <c r="A66" s="89" t="s">
        <v>24</v>
      </c>
      <c r="B66" s="83" t="s">
        <v>303</v>
      </c>
      <c r="C66" s="187">
        <v>16000</v>
      </c>
      <c r="D66" s="187">
        <v>16320</v>
      </c>
      <c r="E66" s="187">
        <v>16323.885525591635</v>
      </c>
      <c r="F66" s="187"/>
      <c r="G66" s="187"/>
      <c r="H66" s="187">
        <v>16000</v>
      </c>
      <c r="I66" s="187">
        <v>16000</v>
      </c>
      <c r="J66" s="187">
        <v>16000</v>
      </c>
      <c r="K66" s="187">
        <v>16344.566285152949</v>
      </c>
      <c r="L66" s="187">
        <v>16500</v>
      </c>
      <c r="M66" s="187">
        <v>16800</v>
      </c>
      <c r="N66" s="187">
        <v>16800</v>
      </c>
      <c r="O66" s="187">
        <v>17300</v>
      </c>
      <c r="P66" s="187"/>
      <c r="Q66" s="187"/>
      <c r="R66" s="189"/>
      <c r="S66" s="189"/>
      <c r="T66" s="189"/>
      <c r="U66" s="189"/>
      <c r="V66" s="188"/>
      <c r="W66" s="188"/>
      <c r="X66" s="218"/>
      <c r="Y66" s="188"/>
      <c r="Z66" s="188"/>
      <c r="AA66" s="188"/>
      <c r="AB66" s="188"/>
      <c r="AC66" s="218"/>
      <c r="AD66" s="188"/>
      <c r="AE66" s="188"/>
      <c r="AF66" s="188"/>
    </row>
    <row r="67" spans="1:32" outlineLevel="1" x14ac:dyDescent="0.35">
      <c r="A67" s="89" t="s">
        <v>7</v>
      </c>
      <c r="B67" s="83" t="s">
        <v>262</v>
      </c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>
        <v>17000</v>
      </c>
      <c r="O67" s="187">
        <v>18750</v>
      </c>
      <c r="P67" s="187">
        <v>18750</v>
      </c>
      <c r="Q67" s="187"/>
      <c r="R67" s="189"/>
      <c r="S67" s="189"/>
      <c r="T67" s="189"/>
      <c r="U67" s="189"/>
      <c r="V67" s="188"/>
      <c r="W67" s="188"/>
      <c r="X67" s="218"/>
      <c r="Y67" s="188"/>
      <c r="Z67" s="188"/>
      <c r="AA67" s="188"/>
      <c r="AB67" s="188"/>
      <c r="AC67" s="218"/>
      <c r="AD67" s="188"/>
      <c r="AE67" s="188"/>
      <c r="AF67" s="188"/>
    </row>
    <row r="68" spans="1:32" outlineLevel="1" x14ac:dyDescent="0.35">
      <c r="A68" s="89" t="s">
        <v>11</v>
      </c>
      <c r="B68" s="83" t="s">
        <v>254</v>
      </c>
      <c r="C68" s="187"/>
      <c r="D68" s="187"/>
      <c r="E68" s="187"/>
      <c r="F68" s="187"/>
      <c r="G68" s="187"/>
      <c r="H68" s="187"/>
      <c r="I68" s="187"/>
      <c r="J68" s="187"/>
      <c r="K68" s="187"/>
      <c r="L68" s="187">
        <v>16000</v>
      </c>
      <c r="M68" s="187">
        <v>16000</v>
      </c>
      <c r="N68" s="187">
        <v>17000</v>
      </c>
      <c r="O68" s="187"/>
      <c r="P68" s="187"/>
      <c r="Q68" s="187">
        <v>18750</v>
      </c>
      <c r="R68" s="189">
        <v>18750</v>
      </c>
      <c r="S68" s="189">
        <v>18750</v>
      </c>
      <c r="T68" s="189">
        <v>18250</v>
      </c>
      <c r="U68" s="189">
        <v>18250</v>
      </c>
      <c r="V68" s="188">
        <v>18250</v>
      </c>
      <c r="W68" s="188">
        <v>18250</v>
      </c>
      <c r="X68" s="218">
        <v>18250</v>
      </c>
      <c r="Y68" s="188">
        <v>18250</v>
      </c>
      <c r="Z68" s="188">
        <v>18250</v>
      </c>
      <c r="AA68" s="188">
        <v>18250</v>
      </c>
      <c r="AB68" s="188" t="s">
        <v>94</v>
      </c>
      <c r="AC68" s="218">
        <v>19674.730444049732</v>
      </c>
      <c r="AD68" s="188">
        <v>19830.849992046238</v>
      </c>
      <c r="AE68" s="188">
        <v>19467.027715833068</v>
      </c>
      <c r="AF68" s="188">
        <v>19801.351052965692</v>
      </c>
    </row>
    <row r="69" spans="1:32" outlineLevel="1" x14ac:dyDescent="0.35">
      <c r="A69" s="82" t="s">
        <v>13</v>
      </c>
      <c r="B69" s="83" t="s">
        <v>304</v>
      </c>
      <c r="C69" s="187">
        <v>9355</v>
      </c>
      <c r="D69" s="187">
        <v>9355</v>
      </c>
      <c r="E69" s="187">
        <v>9355</v>
      </c>
      <c r="F69" s="187">
        <v>9354.8387096774186</v>
      </c>
      <c r="G69" s="187">
        <v>9354.8387096774186</v>
      </c>
      <c r="H69" s="186">
        <v>9355</v>
      </c>
      <c r="I69" s="187">
        <v>8548</v>
      </c>
      <c r="J69" s="187">
        <v>8548</v>
      </c>
      <c r="K69" s="186">
        <v>8548.3870967741932</v>
      </c>
      <c r="L69" s="186">
        <v>8548.3870967741932</v>
      </c>
      <c r="M69" s="186">
        <v>8548.3870967741932</v>
      </c>
      <c r="N69" s="187">
        <v>8548.3870967741932</v>
      </c>
      <c r="O69" s="187">
        <v>8548.3870967741932</v>
      </c>
      <c r="P69" s="187">
        <v>8548.3870967741932</v>
      </c>
      <c r="Q69" s="187">
        <v>8548.3870967741932</v>
      </c>
      <c r="R69" s="189">
        <v>8548.3870967741932</v>
      </c>
      <c r="S69" s="189">
        <v>8548.3870967741932</v>
      </c>
      <c r="T69" s="189">
        <v>8548.3870967741932</v>
      </c>
      <c r="U69" s="189">
        <v>8548.3870967741932</v>
      </c>
      <c r="V69" s="188">
        <f>5300/0.62</f>
        <v>8548.3870967741932</v>
      </c>
      <c r="W69" s="188">
        <f>5300/0.62</f>
        <v>8548.3870967741932</v>
      </c>
      <c r="X69" s="218">
        <f>4605.26327891469/0.66</f>
        <v>6977.6716347192269</v>
      </c>
      <c r="Y69" s="188">
        <f>4450/0.66</f>
        <v>6742.424242424242</v>
      </c>
      <c r="Z69" s="188">
        <f>4450/0.66</f>
        <v>6742.424242424242</v>
      </c>
      <c r="AA69" s="188">
        <f>4450/0.66</f>
        <v>6742.424242424242</v>
      </c>
      <c r="AB69" s="188">
        <v>6742.424242424242</v>
      </c>
      <c r="AC69" s="218">
        <v>6742.424242424242</v>
      </c>
      <c r="AD69" s="188">
        <v>6742.424242424242</v>
      </c>
      <c r="AE69" s="188">
        <v>6742.424242424242</v>
      </c>
      <c r="AF69" s="188">
        <v>6742.424242424242</v>
      </c>
    </row>
    <row r="70" spans="1:32" x14ac:dyDescent="0.35">
      <c r="A70" s="371"/>
      <c r="B70" s="372" t="s">
        <v>491</v>
      </c>
      <c r="C70" s="373">
        <f>(C72-C71)/2+C71</f>
        <v>11581.974218326941</v>
      </c>
      <c r="D70" s="373">
        <f t="shared" ref="D70:AE70" si="0">(D72-D71)/2+D71</f>
        <v>11622.285750943523</v>
      </c>
      <c r="E70" s="373">
        <f t="shared" si="0"/>
        <v>12703.800624511674</v>
      </c>
      <c r="F70" s="373">
        <f t="shared" si="0"/>
        <v>12777.680773868949</v>
      </c>
      <c r="G70" s="373">
        <f t="shared" si="0"/>
        <v>12348.533627898647</v>
      </c>
      <c r="H70" s="373">
        <f t="shared" si="0"/>
        <v>11291.731228110517</v>
      </c>
      <c r="I70" s="373">
        <f t="shared" si="0"/>
        <v>10835.338918495734</v>
      </c>
      <c r="J70" s="373">
        <f t="shared" si="0"/>
        <v>11123.198878961733</v>
      </c>
      <c r="K70" s="373">
        <f t="shared" si="0"/>
        <v>11553.946548839765</v>
      </c>
      <c r="L70" s="373">
        <f t="shared" si="0"/>
        <v>12543.094214910661</v>
      </c>
      <c r="M70" s="373">
        <f t="shared" si="0"/>
        <v>13082.419448561746</v>
      </c>
      <c r="N70" s="373">
        <f t="shared" si="0"/>
        <v>13080.364289211993</v>
      </c>
      <c r="O70" s="373">
        <f t="shared" si="0"/>
        <v>13118.069258831301</v>
      </c>
      <c r="P70" s="373">
        <f t="shared" si="0"/>
        <v>13189.124583774155</v>
      </c>
      <c r="Q70" s="373">
        <f t="shared" si="0"/>
        <v>13084.847193630118</v>
      </c>
      <c r="R70" s="373">
        <f t="shared" si="0"/>
        <v>14339.462786149776</v>
      </c>
      <c r="S70" s="373">
        <f t="shared" si="0"/>
        <v>15000</v>
      </c>
      <c r="T70" s="373">
        <f t="shared" si="0"/>
        <v>14875.821992649249</v>
      </c>
      <c r="U70" s="373">
        <f t="shared" si="0"/>
        <v>13250</v>
      </c>
      <c r="V70" s="374">
        <f t="shared" si="0"/>
        <v>12724.705</v>
      </c>
      <c r="W70" s="374">
        <f t="shared" si="0"/>
        <v>14034.33</v>
      </c>
      <c r="X70" s="375">
        <f t="shared" si="0"/>
        <v>13749.570434147648</v>
      </c>
      <c r="Y70" s="374">
        <f t="shared" si="0"/>
        <v>14381.564085135778</v>
      </c>
      <c r="Z70" s="374">
        <f t="shared" si="0"/>
        <v>14273.571865804097</v>
      </c>
      <c r="AA70" s="374">
        <f t="shared" si="0"/>
        <v>14434.640712447732</v>
      </c>
      <c r="AB70" s="374">
        <f t="shared" si="0"/>
        <v>14467.5</v>
      </c>
      <c r="AC70" s="375">
        <f t="shared" si="0"/>
        <v>14676.898822155059</v>
      </c>
      <c r="AD70" s="374">
        <f t="shared" si="0"/>
        <v>15390.512326583335</v>
      </c>
      <c r="AE70" s="374">
        <f t="shared" si="0"/>
        <v>15099.404389051169</v>
      </c>
      <c r="AF70" s="374">
        <f>(AF72-AF71)/2+AF71</f>
        <v>15553.220861691556</v>
      </c>
    </row>
    <row r="71" spans="1:32" x14ac:dyDescent="0.35">
      <c r="A71" s="371" t="s">
        <v>493</v>
      </c>
      <c r="B71" s="372" t="s">
        <v>198</v>
      </c>
      <c r="C71" s="376">
        <f>C50</f>
        <v>8708.4661839765395</v>
      </c>
      <c r="D71" s="376">
        <f t="shared" ref="D71:AE72" si="1">D50</f>
        <v>9206.5026628156465</v>
      </c>
      <c r="E71" s="376">
        <f t="shared" si="1"/>
        <v>10350.583350731875</v>
      </c>
      <c r="F71" s="376">
        <f t="shared" si="1"/>
        <v>10630.800578172872</v>
      </c>
      <c r="G71" s="376">
        <f t="shared" si="1"/>
        <v>9861.484043253442</v>
      </c>
      <c r="H71" s="376">
        <f t="shared" si="1"/>
        <v>9199.095034332342</v>
      </c>
      <c r="I71" s="376">
        <f t="shared" si="1"/>
        <v>8896.036510365795</v>
      </c>
      <c r="J71" s="376">
        <f t="shared" si="1"/>
        <v>9246.397757923467</v>
      </c>
      <c r="K71" s="376">
        <f t="shared" si="1"/>
        <v>9607.8930976795309</v>
      </c>
      <c r="L71" s="376">
        <f t="shared" si="1"/>
        <v>10586.188429821323</v>
      </c>
      <c r="M71" s="376">
        <f t="shared" si="1"/>
        <v>11153.125423850262</v>
      </c>
      <c r="N71" s="376">
        <f t="shared" si="1"/>
        <v>11113.720138938117</v>
      </c>
      <c r="O71" s="376">
        <f t="shared" si="1"/>
        <v>11099.75498909093</v>
      </c>
      <c r="P71" s="376">
        <f t="shared" si="1"/>
        <v>11015.602352349617</v>
      </c>
      <c r="Q71" s="376">
        <f t="shared" si="1"/>
        <v>11145.195532618884</v>
      </c>
      <c r="R71" s="376">
        <f t="shared" si="1"/>
        <v>12500</v>
      </c>
      <c r="S71" s="376">
        <f t="shared" si="1"/>
        <v>13000</v>
      </c>
      <c r="T71" s="376">
        <f t="shared" si="1"/>
        <v>13000</v>
      </c>
      <c r="U71" s="376">
        <f t="shared" si="1"/>
        <v>11500</v>
      </c>
      <c r="V71" s="376">
        <f t="shared" si="1"/>
        <v>11449.41</v>
      </c>
      <c r="W71" s="376">
        <f t="shared" si="1"/>
        <v>11668.66</v>
      </c>
      <c r="X71" s="376">
        <f t="shared" si="1"/>
        <v>11469.02</v>
      </c>
      <c r="Y71" s="376">
        <f t="shared" si="1"/>
        <v>12047.76</v>
      </c>
      <c r="Z71" s="376">
        <f t="shared" si="1"/>
        <v>11779</v>
      </c>
      <c r="AA71" s="376">
        <f t="shared" si="1"/>
        <v>12030</v>
      </c>
      <c r="AB71" s="376">
        <f t="shared" si="1"/>
        <v>12135</v>
      </c>
      <c r="AC71" s="376">
        <f t="shared" si="1"/>
        <v>12463</v>
      </c>
      <c r="AD71" s="376">
        <f t="shared" si="1"/>
        <v>12924</v>
      </c>
      <c r="AE71" s="376">
        <f t="shared" si="1"/>
        <v>12767</v>
      </c>
      <c r="AF71" s="376">
        <f t="shared" ref="AF71" si="2">AF50</f>
        <v>13370.127303138097</v>
      </c>
    </row>
    <row r="72" spans="1:32" x14ac:dyDescent="0.35">
      <c r="A72" s="371" t="s">
        <v>492</v>
      </c>
      <c r="B72" s="372" t="s">
        <v>199</v>
      </c>
      <c r="C72" s="376">
        <f>C51</f>
        <v>14455.482252677341</v>
      </c>
      <c r="D72" s="376">
        <f t="shared" si="1"/>
        <v>14038.068839071399</v>
      </c>
      <c r="E72" s="376">
        <f t="shared" si="1"/>
        <v>15057.017898291471</v>
      </c>
      <c r="F72" s="376">
        <f t="shared" si="1"/>
        <v>14924.560969565027</v>
      </c>
      <c r="G72" s="376">
        <f t="shared" si="1"/>
        <v>14835.58321254385</v>
      </c>
      <c r="H72" s="376">
        <f t="shared" si="1"/>
        <v>13384.367421888692</v>
      </c>
      <c r="I72" s="376">
        <f t="shared" si="1"/>
        <v>12774.641326625675</v>
      </c>
      <c r="J72" s="376">
        <f t="shared" si="1"/>
        <v>13000</v>
      </c>
      <c r="K72" s="376">
        <f t="shared" si="1"/>
        <v>13500</v>
      </c>
      <c r="L72" s="376">
        <f t="shared" si="1"/>
        <v>14500</v>
      </c>
      <c r="M72" s="376">
        <f t="shared" si="1"/>
        <v>15011.71347327323</v>
      </c>
      <c r="N72" s="376">
        <f t="shared" si="1"/>
        <v>15047.008439485868</v>
      </c>
      <c r="O72" s="376">
        <f t="shared" si="1"/>
        <v>15136.383528571672</v>
      </c>
      <c r="P72" s="376">
        <f t="shared" si="1"/>
        <v>15362.646815198692</v>
      </c>
      <c r="Q72" s="376">
        <f t="shared" si="1"/>
        <v>15024.498854641351</v>
      </c>
      <c r="R72" s="376">
        <f t="shared" si="1"/>
        <v>16178.925572299551</v>
      </c>
      <c r="S72" s="376">
        <f t="shared" si="1"/>
        <v>17000</v>
      </c>
      <c r="T72" s="376">
        <f t="shared" si="1"/>
        <v>16751.643985298499</v>
      </c>
      <c r="U72" s="376">
        <f t="shared" si="1"/>
        <v>15000</v>
      </c>
      <c r="V72" s="376">
        <f t="shared" si="1"/>
        <v>14000</v>
      </c>
      <c r="W72" s="376">
        <f t="shared" si="1"/>
        <v>16400</v>
      </c>
      <c r="X72" s="376">
        <f t="shared" si="1"/>
        <v>16030.120868295297</v>
      </c>
      <c r="Y72" s="376">
        <f t="shared" si="1"/>
        <v>16715.368170271555</v>
      </c>
      <c r="Z72" s="376">
        <f t="shared" si="1"/>
        <v>16768.143731608194</v>
      </c>
      <c r="AA72" s="376">
        <f t="shared" si="1"/>
        <v>16839.281424895464</v>
      </c>
      <c r="AB72" s="376">
        <f t="shared" si="1"/>
        <v>16800</v>
      </c>
      <c r="AC72" s="376">
        <f t="shared" si="1"/>
        <v>16890.797644310118</v>
      </c>
      <c r="AD72" s="376">
        <f t="shared" si="1"/>
        <v>17857.024653166671</v>
      </c>
      <c r="AE72" s="376">
        <f t="shared" si="1"/>
        <v>17431.808778102339</v>
      </c>
      <c r="AF72" s="376">
        <f t="shared" ref="AF72" si="3">AF51</f>
        <v>17736.314420245017</v>
      </c>
    </row>
    <row r="73" spans="1:32" s="383" customFormat="1" x14ac:dyDescent="0.35">
      <c r="A73" s="382"/>
      <c r="B73" s="382" t="s">
        <v>490</v>
      </c>
      <c r="C73" s="382">
        <f>C72/C71-1</f>
        <v>0.6599343612627484</v>
      </c>
      <c r="D73" s="382">
        <f t="shared" ref="D73:AE73" si="4">D72/D71-1</f>
        <v>0.52479930253755036</v>
      </c>
      <c r="E73" s="382">
        <f t="shared" si="4"/>
        <v>0.45470234749878236</v>
      </c>
      <c r="F73" s="382">
        <f t="shared" si="4"/>
        <v>0.40389812223625876</v>
      </c>
      <c r="G73" s="382">
        <f t="shared" si="4"/>
        <v>0.50439661489827681</v>
      </c>
      <c r="H73" s="382">
        <f t="shared" si="4"/>
        <v>0.45496566476770961</v>
      </c>
      <c r="I73" s="382">
        <f t="shared" si="4"/>
        <v>0.43599245706112733</v>
      </c>
      <c r="J73" s="382">
        <f t="shared" si="4"/>
        <v>0.40595292786966453</v>
      </c>
      <c r="K73" s="382">
        <f t="shared" si="4"/>
        <v>0.40509473437630961</v>
      </c>
      <c r="L73" s="382">
        <f t="shared" si="4"/>
        <v>0.36970922973120901</v>
      </c>
      <c r="M73" s="382">
        <f t="shared" si="4"/>
        <v>0.34596473210743395</v>
      </c>
      <c r="N73" s="382">
        <f t="shared" si="4"/>
        <v>0.35391284388807409</v>
      </c>
      <c r="O73" s="382">
        <f t="shared" si="4"/>
        <v>0.3636682560514195</v>
      </c>
      <c r="P73" s="382">
        <f t="shared" si="4"/>
        <v>0.39462612427379917</v>
      </c>
      <c r="Q73" s="382">
        <f t="shared" si="4"/>
        <v>0.3480695615136431</v>
      </c>
      <c r="R73" s="382">
        <f t="shared" si="4"/>
        <v>0.29431404578396414</v>
      </c>
      <c r="S73" s="382">
        <f t="shared" si="4"/>
        <v>0.30769230769230771</v>
      </c>
      <c r="T73" s="382">
        <f t="shared" si="4"/>
        <v>0.28858799886911535</v>
      </c>
      <c r="U73" s="382">
        <f t="shared" si="4"/>
        <v>0.30434782608695654</v>
      </c>
      <c r="V73" s="382">
        <f t="shared" si="4"/>
        <v>0.22277043096543836</v>
      </c>
      <c r="W73" s="382">
        <f t="shared" si="4"/>
        <v>0.40547415041658597</v>
      </c>
      <c r="X73" s="382">
        <f t="shared" si="4"/>
        <v>0.39768880586966415</v>
      </c>
      <c r="Y73" s="382">
        <f t="shared" si="4"/>
        <v>0.38742539445270774</v>
      </c>
      <c r="Z73" s="382">
        <f t="shared" si="4"/>
        <v>0.4235625886414971</v>
      </c>
      <c r="AA73" s="382">
        <f t="shared" si="4"/>
        <v>0.39977401703204185</v>
      </c>
      <c r="AB73" s="382">
        <f t="shared" si="4"/>
        <v>0.38442521631644011</v>
      </c>
      <c r="AC73" s="382">
        <f t="shared" si="4"/>
        <v>0.35527542680816149</v>
      </c>
      <c r="AD73" s="382">
        <f t="shared" si="4"/>
        <v>0.38169488186062139</v>
      </c>
      <c r="AE73" s="382">
        <f t="shared" si="4"/>
        <v>0.36538018156985497</v>
      </c>
      <c r="AF73" s="382">
        <f t="shared" ref="AF73" si="5">AF72/AF71-1</f>
        <v>0.32656286796028744</v>
      </c>
    </row>
    <row r="74" spans="1:32" x14ac:dyDescent="0.35">
      <c r="C74" s="359">
        <f>C50+D50+E50</f>
        <v>28265.552197524063</v>
      </c>
      <c r="F74" s="359">
        <f>F50+G50+H50</f>
        <v>29691.379655758654</v>
      </c>
      <c r="I74" s="359">
        <f>I50+J50+K50</f>
        <v>27750.327365968791</v>
      </c>
      <c r="L74" s="359">
        <f>L50+M50+N50</f>
        <v>32853.0339926097</v>
      </c>
      <c r="O74" s="359">
        <f>O50+P50+Q50</f>
        <v>33260.552874059431</v>
      </c>
      <c r="R74" s="359">
        <f>R50+S50+T50</f>
        <v>38500</v>
      </c>
      <c r="U74" s="359">
        <f>U50+V50+W50</f>
        <v>34618.07</v>
      </c>
      <c r="X74" s="359">
        <f>X50+Y50+Z50</f>
        <v>35295.78</v>
      </c>
      <c r="AA74" s="359">
        <f>AA50+AB50+AC50</f>
        <v>36628</v>
      </c>
      <c r="AD74" s="359">
        <f>AD50+AE50+AF50</f>
        <v>39061.127303138099</v>
      </c>
    </row>
    <row r="75" spans="1:32" x14ac:dyDescent="0.35">
      <c r="C75" s="359">
        <f>C61+D61+E61</f>
        <v>53057.979059200763</v>
      </c>
      <c r="F75" s="359">
        <f>F61+G61+H61</f>
        <v>53160.586574247864</v>
      </c>
      <c r="I75" s="359">
        <f>I61+J61+K61</f>
        <v>48512.641147663948</v>
      </c>
      <c r="L75" s="359">
        <f>L61+M61+N61</f>
        <v>51965.691397234274</v>
      </c>
      <c r="M75" s="359"/>
      <c r="N75" s="359"/>
      <c r="O75" s="359">
        <f>O61+P61+Q61</f>
        <v>55721.510343618545</v>
      </c>
      <c r="P75" s="359"/>
      <c r="Q75" s="359"/>
      <c r="R75" s="359">
        <f>R61+S61+T61</f>
        <v>58962.190901665032</v>
      </c>
      <c r="S75" s="359"/>
      <c r="T75" s="359"/>
      <c r="U75" s="359">
        <f>U61+V61+W61</f>
        <v>54600</v>
      </c>
      <c r="V75" s="359"/>
      <c r="W75" s="359"/>
      <c r="X75" s="359">
        <f>X61+Y61+Z61</f>
        <v>54396.783430256044</v>
      </c>
      <c r="Y75" s="359"/>
      <c r="Z75" s="359"/>
      <c r="AA75" s="359">
        <f>AA61+AB61+AC61</f>
        <v>56143.905163945914</v>
      </c>
      <c r="AB75" s="359"/>
      <c r="AC75" s="359"/>
      <c r="AD75" s="359">
        <f>AD61+AE61+AF61</f>
        <v>58862.008594151732</v>
      </c>
    </row>
    <row r="76" spans="1:32" x14ac:dyDescent="0.35">
      <c r="C76" s="359">
        <f>C75-C74</f>
        <v>24792.4268616767</v>
      </c>
      <c r="F76" s="359">
        <f>F75-F74</f>
        <v>23469.20691848921</v>
      </c>
      <c r="I76" s="359">
        <f>I75-I74</f>
        <v>20762.313781695157</v>
      </c>
      <c r="L76" s="359">
        <f>L75-L74</f>
        <v>19112.657404624573</v>
      </c>
      <c r="O76" s="359">
        <f>O75-O74</f>
        <v>22460.957469559115</v>
      </c>
      <c r="R76" s="359">
        <f>R75-R74</f>
        <v>20462.190901665032</v>
      </c>
      <c r="U76" s="359">
        <f>U75-U74</f>
        <v>19981.93</v>
      </c>
      <c r="X76" s="359">
        <f>X75-X74</f>
        <v>19101.003430256045</v>
      </c>
      <c r="AA76" s="359">
        <f>AA75-AA74</f>
        <v>19515.905163945914</v>
      </c>
      <c r="AD76" s="359">
        <f>AD75-AD74</f>
        <v>19800.881291013633</v>
      </c>
    </row>
    <row r="77" spans="1:32" x14ac:dyDescent="0.35">
      <c r="C77" s="6">
        <f>C76/3</f>
        <v>8264.1422872255662</v>
      </c>
      <c r="F77" s="6">
        <f>F76/3</f>
        <v>7823.0689728297366</v>
      </c>
      <c r="I77" s="6">
        <f>I76/3</f>
        <v>6920.7712605650522</v>
      </c>
      <c r="L77" s="6">
        <f>L76/3</f>
        <v>6370.8858015415244</v>
      </c>
      <c r="O77" s="6">
        <f>O76/3</f>
        <v>7486.9858231863718</v>
      </c>
      <c r="R77" s="6">
        <f>R76/3</f>
        <v>6820.7303005550102</v>
      </c>
      <c r="U77" s="6">
        <f>U76/3</f>
        <v>6660.6433333333334</v>
      </c>
      <c r="X77" s="6">
        <f>X76/3</f>
        <v>6367.0011434186817</v>
      </c>
      <c r="AA77" s="6">
        <f>AA76/3</f>
        <v>6505.3017213153043</v>
      </c>
      <c r="AD77" s="6">
        <f>AD76/3</f>
        <v>6600.2937636712113</v>
      </c>
    </row>
    <row r="78" spans="1:32" x14ac:dyDescent="0.35">
      <c r="C78" s="6">
        <f>C75/C74</f>
        <v>1.8771251553277069</v>
      </c>
      <c r="F78" s="6">
        <f>F75/F74</f>
        <v>1.7904384097536319</v>
      </c>
      <c r="I78" s="6">
        <f>I75/I74</f>
        <v>1.7481826613388611</v>
      </c>
      <c r="L78" s="6">
        <f>L75/L74</f>
        <v>1.5817623239583891</v>
      </c>
      <c r="O78" s="6">
        <f>O75/O74</f>
        <v>1.6753031903771167</v>
      </c>
      <c r="R78" s="6">
        <f>R75/R74</f>
        <v>1.5314854779653255</v>
      </c>
      <c r="U78" s="6">
        <f>U75/U74</f>
        <v>1.5772109768106657</v>
      </c>
      <c r="X78" s="6">
        <f>X75/X74</f>
        <v>1.5411696081020463</v>
      </c>
      <c r="AA78" s="6">
        <f>AA75/AA74</f>
        <v>1.5328138354249732</v>
      </c>
      <c r="AD78" s="6">
        <f>AD75/AD74</f>
        <v>1.5069203747589452</v>
      </c>
    </row>
    <row r="81" spans="3:30" s="360" customFormat="1" x14ac:dyDescent="0.35">
      <c r="C81" s="361">
        <f>C51+D51+E51</f>
        <v>43550.568990040214</v>
      </c>
      <c r="F81" s="361">
        <f>F51+G51+H51</f>
        <v>43144.511603997569</v>
      </c>
      <c r="I81" s="361">
        <f>I51+J51+K51</f>
        <v>39274.641326625671</v>
      </c>
      <c r="L81" s="361">
        <f>L51+M51+N51</f>
        <v>44558.721912759094</v>
      </c>
      <c r="O81" s="361">
        <f>O51+P51+Q51</f>
        <v>45523.529198411714</v>
      </c>
      <c r="R81" s="361">
        <f>R51+S51+T51</f>
        <v>49930.56955759805</v>
      </c>
      <c r="U81" s="361">
        <f>U51+V51+W51</f>
        <v>45400</v>
      </c>
      <c r="X81" s="361">
        <f>X51+Y51+Z51</f>
        <v>49513.632770175042</v>
      </c>
      <c r="AA81" s="361">
        <f>AA51+AB51+AC51</f>
        <v>50530.079069205589</v>
      </c>
      <c r="AD81" s="361">
        <f>AD51+AE51+AF51</f>
        <v>53025.147851514033</v>
      </c>
    </row>
    <row r="82" spans="3:30" x14ac:dyDescent="0.35">
      <c r="C82" s="359">
        <f>C81-C74</f>
        <v>15285.016792516151</v>
      </c>
      <c r="F82" s="359">
        <f>F81-F74</f>
        <v>13453.131948238915</v>
      </c>
      <c r="I82" s="359">
        <f>I81-I74</f>
        <v>11524.31396065688</v>
      </c>
      <c r="L82" s="359">
        <f>L81-L74</f>
        <v>11705.687920149394</v>
      </c>
      <c r="O82" s="359">
        <f>O81-O74</f>
        <v>12262.976324352283</v>
      </c>
      <c r="R82" s="359">
        <f>R81-R74</f>
        <v>11430.56955759805</v>
      </c>
      <c r="U82" s="359">
        <f>U81-U74</f>
        <v>10781.93</v>
      </c>
      <c r="X82" s="359">
        <f>X81-X74</f>
        <v>14217.852770175043</v>
      </c>
      <c r="AA82" s="359">
        <f>AA81-AA74</f>
        <v>13902.079069205589</v>
      </c>
      <c r="AD82" s="359">
        <f>AD81-AD74</f>
        <v>13964.020548375935</v>
      </c>
    </row>
    <row r="83" spans="3:30" x14ac:dyDescent="0.35">
      <c r="C83" s="6">
        <f>C82/3</f>
        <v>5095.0055975053838</v>
      </c>
      <c r="F83" s="6">
        <f>F82/3</f>
        <v>4484.3773160796381</v>
      </c>
      <c r="I83" s="6">
        <f>I82/3</f>
        <v>3841.4379868856267</v>
      </c>
      <c r="L83" s="6">
        <f>L82/3</f>
        <v>3901.8959733831311</v>
      </c>
      <c r="O83" s="6">
        <f>O82/3</f>
        <v>4087.6587747840945</v>
      </c>
      <c r="R83" s="6">
        <f>R82/3</f>
        <v>3810.1898525326833</v>
      </c>
      <c r="U83" s="6">
        <f>U82/3</f>
        <v>3593.9766666666669</v>
      </c>
      <c r="X83" s="6">
        <f>X82/3</f>
        <v>4739.2842567250145</v>
      </c>
      <c r="AA83" s="6">
        <f>AA82/3</f>
        <v>4634.0263564018633</v>
      </c>
      <c r="AD83" s="6">
        <f>AD82/3</f>
        <v>4654.6735161253118</v>
      </c>
    </row>
    <row r="84" spans="3:30" x14ac:dyDescent="0.35">
      <c r="C84" s="6">
        <f>C81/C74</f>
        <v>1.5407648393246338</v>
      </c>
      <c r="F84" s="6">
        <f>F81/F74</f>
        <v>1.4530989163930506</v>
      </c>
      <c r="I84" s="6">
        <f>I81/I74</f>
        <v>1.4152856940631826</v>
      </c>
      <c r="L84" s="6">
        <f>L81/L74</f>
        <v>1.3563046238829142</v>
      </c>
      <c r="O84" s="6">
        <f>O81/O74</f>
        <v>1.3686943019493949</v>
      </c>
      <c r="R84" s="6">
        <f>R81/R74</f>
        <v>1.2968979105869622</v>
      </c>
      <c r="U84" s="6">
        <f>U81/U74</f>
        <v>1.3114538158828613</v>
      </c>
      <c r="X84" s="6">
        <f>X81/X74</f>
        <v>1.4028201889907248</v>
      </c>
      <c r="AA84" s="6">
        <f>AA81/AA74</f>
        <v>1.3795478614504093</v>
      </c>
      <c r="AD84" s="6">
        <f>AD81/AD74</f>
        <v>1.3574914886610068</v>
      </c>
    </row>
    <row r="86" spans="3:30" s="368" customFormat="1" x14ac:dyDescent="0.35">
      <c r="AA86" s="369">
        <f>AA53+AB53+AC53</f>
        <v>47039.48335138469</v>
      </c>
      <c r="AD86" s="369">
        <f>AD53</f>
        <v>16000</v>
      </c>
    </row>
    <row r="87" spans="3:30" x14ac:dyDescent="0.35">
      <c r="AA87" s="370">
        <f>AA86-AA74</f>
        <v>10411.48335138469</v>
      </c>
      <c r="AD87" s="370">
        <f>AD86-AD74</f>
        <v>-23061.127303138099</v>
      </c>
    </row>
    <row r="88" spans="3:30" x14ac:dyDescent="0.35">
      <c r="AA88" s="370">
        <f>AA87/3</f>
        <v>3470.4944504615632</v>
      </c>
      <c r="AD88" s="370">
        <f>AD86/AD74</f>
        <v>0.40961439427567647</v>
      </c>
    </row>
    <row r="89" spans="3:30" x14ac:dyDescent="0.35">
      <c r="AA89" s="370">
        <f>AA86/AA74</f>
        <v>1.2842492997538684</v>
      </c>
    </row>
  </sheetData>
  <mergeCells count="1">
    <mergeCell ref="A2:B2"/>
  </mergeCells>
  <pageMargins left="0.70866141732283472" right="0.70866141732283472" top="0.74803149606299213" bottom="0.74803149606299213" header="0.31496062992125984" footer="0.31496062992125984"/>
  <pageSetup paperSize="8" scale="84" orientation="landscape" r:id="rId1"/>
  <colBreaks count="1" manualBreakCount="1">
    <brk id="19" max="88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4B3D-4240-4800-9B78-88555A80B9F7}">
  <sheetPr codeName="Sheet16">
    <tabColor rgb="FF92D050"/>
  </sheetPr>
  <dimension ref="A1:AS101"/>
  <sheetViews>
    <sheetView showGridLines="0" view="pageBreakPreview" topLeftCell="L1" zoomScale="80" zoomScaleNormal="80" zoomScaleSheetLayoutView="80" workbookViewId="0">
      <selection activeCell="AB12" sqref="AB12"/>
    </sheetView>
  </sheetViews>
  <sheetFormatPr defaultColWidth="7.54296875" defaultRowHeight="15.5" outlineLevelRow="1" x14ac:dyDescent="0.35"/>
  <cols>
    <col min="1" max="1" width="9.54296875" style="6" customWidth="1"/>
    <col min="2" max="2" width="14.36328125" style="6" customWidth="1"/>
    <col min="3" max="45" width="10.6328125" style="6" customWidth="1"/>
    <col min="46" max="16384" width="7.54296875" style="6"/>
  </cols>
  <sheetData>
    <row r="1" spans="1:2" ht="18.5" x14ac:dyDescent="0.35">
      <c r="A1" s="421" t="s">
        <v>523</v>
      </c>
    </row>
    <row r="2" spans="1:2" ht="20" x14ac:dyDescent="0.35">
      <c r="A2" s="422"/>
      <c r="B2" s="422"/>
    </row>
    <row r="68" spans="1:45" s="102" customFormat="1" ht="30" x14ac:dyDescent="0.35">
      <c r="A68" s="397" t="s">
        <v>3</v>
      </c>
      <c r="B68" s="397" t="s">
        <v>4</v>
      </c>
      <c r="C68" s="398" t="s">
        <v>132</v>
      </c>
      <c r="D68" s="398">
        <v>2</v>
      </c>
      <c r="E68" s="398">
        <v>3</v>
      </c>
      <c r="F68" s="398">
        <v>4</v>
      </c>
      <c r="G68" s="398">
        <v>5</v>
      </c>
      <c r="H68" s="398">
        <v>6</v>
      </c>
      <c r="I68" s="398">
        <v>7</v>
      </c>
      <c r="J68" s="398">
        <v>8</v>
      </c>
      <c r="K68" s="398">
        <v>9</v>
      </c>
      <c r="L68" s="398">
        <v>10</v>
      </c>
      <c r="M68" s="398">
        <v>11</v>
      </c>
      <c r="N68" s="398">
        <v>12</v>
      </c>
      <c r="O68" s="398" t="s">
        <v>268</v>
      </c>
      <c r="P68" s="398">
        <v>2</v>
      </c>
      <c r="Q68" s="398">
        <v>3</v>
      </c>
      <c r="R68" s="399">
        <v>4</v>
      </c>
      <c r="S68" s="399">
        <v>5</v>
      </c>
      <c r="T68" s="399">
        <v>6</v>
      </c>
      <c r="U68" s="399">
        <v>7</v>
      </c>
      <c r="V68" s="399">
        <v>8</v>
      </c>
      <c r="W68" s="399">
        <v>9</v>
      </c>
      <c r="X68" s="400">
        <v>10</v>
      </c>
      <c r="Y68" s="399">
        <v>11</v>
      </c>
      <c r="Z68" s="399">
        <v>12</v>
      </c>
      <c r="AA68" s="398" t="s">
        <v>416</v>
      </c>
      <c r="AB68" s="399">
        <v>2</v>
      </c>
      <c r="AC68" s="399">
        <v>3</v>
      </c>
      <c r="AD68" s="399">
        <v>4</v>
      </c>
      <c r="AE68" s="399">
        <v>5</v>
      </c>
      <c r="AF68" s="399">
        <v>6</v>
      </c>
      <c r="AG68" s="399">
        <v>7</v>
      </c>
      <c r="AH68" s="399">
        <v>8</v>
      </c>
      <c r="AI68" s="399">
        <v>9</v>
      </c>
      <c r="AJ68" s="399">
        <v>10</v>
      </c>
      <c r="AK68" s="399">
        <v>11</v>
      </c>
      <c r="AL68" s="399">
        <v>12</v>
      </c>
      <c r="AM68" s="398" t="str">
        <f>'Chênh lệch chai B1-B0'!AM49</f>
        <v>T1.26</v>
      </c>
      <c r="AN68" s="398">
        <f>'Chênh lệch chai B1-B0'!AN49</f>
        <v>2</v>
      </c>
      <c r="AO68" s="398">
        <f>'Chênh lệch chai B1-B0'!AO49</f>
        <v>3</v>
      </c>
      <c r="AP68" s="398">
        <f>'Chênh lệch chai B1-B0'!AP49</f>
        <v>4</v>
      </c>
      <c r="AQ68" s="398">
        <f>'Chênh lệch chai B1-B0'!AQ49</f>
        <v>5</v>
      </c>
      <c r="AR68" s="398">
        <f>'Chênh lệch chai B1-B0'!AR49</f>
        <v>6</v>
      </c>
      <c r="AS68" s="398">
        <f>'Chênh lệch chai B1-B0'!AS49</f>
        <v>7</v>
      </c>
    </row>
    <row r="69" spans="1:45" x14ac:dyDescent="0.35">
      <c r="A69" s="390" t="s">
        <v>5</v>
      </c>
      <c r="B69" s="391" t="s">
        <v>198</v>
      </c>
      <c r="C69" s="392">
        <f>'Chênh lệch chai B1-B0'!C50</f>
        <v>8708.4661839765395</v>
      </c>
      <c r="D69" s="392">
        <f>'Chênh lệch chai B1-B0'!D50</f>
        <v>9206.5026628156465</v>
      </c>
      <c r="E69" s="392">
        <f>'Chênh lệch chai B1-B0'!E50</f>
        <v>10350.583350731875</v>
      </c>
      <c r="F69" s="392">
        <f>'Chênh lệch chai B1-B0'!F50</f>
        <v>10630.800578172872</v>
      </c>
      <c r="G69" s="392">
        <f>'Chênh lệch chai B1-B0'!G50</f>
        <v>9861.484043253442</v>
      </c>
      <c r="H69" s="392">
        <f>'Chênh lệch chai B1-B0'!H50</f>
        <v>9199.095034332342</v>
      </c>
      <c r="I69" s="392">
        <f>'Chênh lệch chai B1-B0'!I50</f>
        <v>8896.036510365795</v>
      </c>
      <c r="J69" s="392">
        <f>'Chênh lệch chai B1-B0'!J50</f>
        <v>9246.397757923467</v>
      </c>
      <c r="K69" s="392">
        <f>'Chênh lệch chai B1-B0'!K50</f>
        <v>9607.8930976795309</v>
      </c>
      <c r="L69" s="392">
        <f>'Chênh lệch chai B1-B0'!L50</f>
        <v>10586.188429821323</v>
      </c>
      <c r="M69" s="392">
        <f>'Chênh lệch chai B1-B0'!M50</f>
        <v>11153.125423850262</v>
      </c>
      <c r="N69" s="392">
        <f>'Chênh lệch chai B1-B0'!N50</f>
        <v>11113.720138938117</v>
      </c>
      <c r="O69" s="392">
        <f>'Chênh lệch chai B1-B0'!O50</f>
        <v>11099.75498909093</v>
      </c>
      <c r="P69" s="392">
        <f>'Chênh lệch chai B1-B0'!P50</f>
        <v>11015.602352349617</v>
      </c>
      <c r="Q69" s="392">
        <f>'Chênh lệch chai B1-B0'!Q50</f>
        <v>11145.195532618884</v>
      </c>
      <c r="R69" s="392">
        <f>'Chênh lệch chai B1-B0'!R50</f>
        <v>12500</v>
      </c>
      <c r="S69" s="392">
        <f>'Chênh lệch chai B1-B0'!S50</f>
        <v>13000</v>
      </c>
      <c r="T69" s="392">
        <f>'Chênh lệch chai B1-B0'!T50</f>
        <v>13000</v>
      </c>
      <c r="U69" s="392">
        <f>'Chênh lệch chai B1-B0'!U50</f>
        <v>11500</v>
      </c>
      <c r="V69" s="392">
        <f>'Chênh lệch chai B1-B0'!V50</f>
        <v>11449.41</v>
      </c>
      <c r="W69" s="392">
        <f>'Chênh lệch chai B1-B0'!W50</f>
        <v>11668.66</v>
      </c>
      <c r="X69" s="392">
        <f>'Chênh lệch chai B1-B0'!X50</f>
        <v>11469.02</v>
      </c>
      <c r="Y69" s="392">
        <f>'Chênh lệch chai B1-B0'!Y50</f>
        <v>12047.76</v>
      </c>
      <c r="Z69" s="392">
        <f>'Chênh lệch chai B1-B0'!Z50</f>
        <v>11779</v>
      </c>
      <c r="AA69" s="392">
        <f>'Chênh lệch chai B1-B0'!AA50</f>
        <v>12060.749044568583</v>
      </c>
      <c r="AB69" s="392">
        <f>'Chênh lệch chai B1-B0'!AB50</f>
        <v>12125.30520627686</v>
      </c>
      <c r="AC69" s="392">
        <f>'Chênh lệch chai B1-B0'!AC50</f>
        <v>12519.735678207491</v>
      </c>
      <c r="AD69" s="392">
        <f>'Chênh lệch chai B1-B0'!AD50</f>
        <v>13075.123142406088</v>
      </c>
      <c r="AE69" s="392">
        <f>'Chênh lệch chai B1-B0'!AE50</f>
        <v>12848.71613254449</v>
      </c>
      <c r="AF69" s="392">
        <f>'Chênh lệch chai B1-B0'!AF50</f>
        <v>13370.127303138097</v>
      </c>
      <c r="AG69" s="392">
        <f>'Chênh lệch chai B1-B0'!AG50</f>
        <v>13565.086207572547</v>
      </c>
      <c r="AH69" s="392">
        <f>'Chênh lệch chai B1-B0'!AH50</f>
        <v>12327.305958623994</v>
      </c>
      <c r="AI69" s="392">
        <f>'Chênh lệch chai B1-B0'!AI50</f>
        <v>9962.9822884596651</v>
      </c>
      <c r="AJ69" s="392">
        <f>'Chênh lệch chai B1-B0'!AJ50</f>
        <v>9535.2548102432702</v>
      </c>
      <c r="AK69" s="392">
        <f>'Chênh lệch chai B1-B0'!AK50</f>
        <v>9556.9816456471362</v>
      </c>
      <c r="AL69" s="392">
        <f>'Chênh lệch chai B1-B0'!AL50</f>
        <v>9597.6008832133266</v>
      </c>
      <c r="AM69" s="392">
        <f>'Chênh lệch chai B1-B0'!AM50</f>
        <v>9838.4714936509044</v>
      </c>
      <c r="AN69" s="392">
        <f>'Chênh lệch chai B1-B0'!AN50</f>
        <v>9641.5261538989544</v>
      </c>
      <c r="AO69" s="392">
        <f>'Chênh lệch chai B1-B0'!AO50</f>
        <v>9548.2176996691378</v>
      </c>
      <c r="AP69" s="392">
        <f>'Chênh lệch chai B1-B0'!AP50</f>
        <v>10080.276160623251</v>
      </c>
      <c r="AQ69" s="392">
        <f>'Chênh lệch chai B1-B0'!AQ50</f>
        <v>10881.943924622838</v>
      </c>
      <c r="AR69" s="392">
        <f>'Chênh lệch chai B1-B0'!AR50</f>
        <v>11496.480792650653</v>
      </c>
      <c r="AS69" s="392">
        <f>'Chênh lệch chai B1-B0'!AS50</f>
        <v>10632.860779113244</v>
      </c>
    </row>
    <row r="70" spans="1:45" s="409" customFormat="1" ht="16" customHeight="1" x14ac:dyDescent="0.35">
      <c r="A70" s="390" t="s">
        <v>97</v>
      </c>
      <c r="B70" s="391" t="s">
        <v>504</v>
      </c>
      <c r="C70" s="395">
        <v>17439.4869367479</v>
      </c>
      <c r="D70" s="395">
        <v>17645.06592923859</v>
      </c>
      <c r="E70" s="395">
        <v>17973.426193214265</v>
      </c>
      <c r="F70" s="395">
        <v>17990.90990565269</v>
      </c>
      <c r="G70" s="395">
        <v>18000</v>
      </c>
      <c r="H70" s="395">
        <v>17169.676668595173</v>
      </c>
      <c r="I70" s="395">
        <v>16000</v>
      </c>
      <c r="J70" s="395">
        <v>16000</v>
      </c>
      <c r="K70" s="395">
        <v>16512.641147663944</v>
      </c>
      <c r="L70" s="395">
        <v>16986.563472149839</v>
      </c>
      <c r="M70" s="395">
        <v>17463.277160096557</v>
      </c>
      <c r="N70" s="395">
        <v>17515.85076498787</v>
      </c>
      <c r="O70" s="395">
        <v>18079.106533304363</v>
      </c>
      <c r="P70" s="395">
        <v>18687.314880720041</v>
      </c>
      <c r="Q70" s="395">
        <v>19368.428655671771</v>
      </c>
      <c r="R70" s="396">
        <v>19638.66678698326</v>
      </c>
      <c r="S70" s="396">
        <v>19875.003369693546</v>
      </c>
      <c r="T70" s="396">
        <v>19827.456526153295</v>
      </c>
      <c r="U70" s="396">
        <v>18009.735967778812</v>
      </c>
      <c r="V70" s="393">
        <v>18071.759198440013</v>
      </c>
      <c r="W70" s="393">
        <v>18638.220278907433</v>
      </c>
      <c r="X70" s="394">
        <v>18318.106702226545</v>
      </c>
      <c r="Y70" s="393">
        <v>18531.213367518943</v>
      </c>
      <c r="Z70" s="393">
        <v>18573.924747687332</v>
      </c>
      <c r="AA70" s="393">
        <v>18380.106730189174</v>
      </c>
      <c r="AB70" s="393">
        <v>19051.959408024035</v>
      </c>
      <c r="AC70" s="394">
        <v>19580.029117326318</v>
      </c>
      <c r="AD70" s="393">
        <v>20282.386217249299</v>
      </c>
      <c r="AE70" s="393">
        <v>19546.070161766973</v>
      </c>
      <c r="AF70" s="393">
        <v>20355.359582911649</v>
      </c>
      <c r="AG70" s="393">
        <v>20339.853346218166</v>
      </c>
      <c r="AH70" s="393">
        <v>19342.628291244389</v>
      </c>
      <c r="AI70" s="393">
        <v>16728.955236194914</v>
      </c>
      <c r="AJ70" s="393">
        <v>16041.349095785541</v>
      </c>
      <c r="AK70" s="393">
        <v>16027.580781948138</v>
      </c>
      <c r="AL70" s="393">
        <v>16085.207695343968</v>
      </c>
      <c r="AM70" s="393">
        <v>16066.55572697726</v>
      </c>
      <c r="AN70" s="393">
        <v>16001.515066311898</v>
      </c>
      <c r="AO70" s="393">
        <v>16227.40224015117</v>
      </c>
      <c r="AP70" s="393">
        <v>17203.082171016733</v>
      </c>
      <c r="AQ70" s="393">
        <v>18179.553901914544</v>
      </c>
      <c r="AR70" s="393">
        <v>18825.405715934954</v>
      </c>
      <c r="AS70" s="393">
        <v>17985.156387471405</v>
      </c>
    </row>
    <row r="71" spans="1:45" hidden="1" outlineLevel="1" x14ac:dyDescent="0.35">
      <c r="A71" s="82" t="s">
        <v>316</v>
      </c>
      <c r="B71" s="83" t="s">
        <v>294</v>
      </c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204"/>
      <c r="S71" s="204"/>
      <c r="T71" s="204"/>
      <c r="U71" s="204"/>
      <c r="V71" s="388">
        <v>16531.009620351346</v>
      </c>
      <c r="W71" s="388">
        <v>15736.354964174043</v>
      </c>
      <c r="X71" s="389">
        <v>15142.877524222948</v>
      </c>
      <c r="Y71" s="388">
        <v>15388.660011701764</v>
      </c>
      <c r="Z71" s="388">
        <v>15426.978928616752</v>
      </c>
      <c r="AA71" s="388">
        <v>15758.759798976707</v>
      </c>
      <c r="AB71" s="388">
        <v>16078.36418797298</v>
      </c>
      <c r="AC71" s="389">
        <v>16453.862940114985</v>
      </c>
      <c r="AD71" s="388">
        <v>16500</v>
      </c>
      <c r="AE71" s="388"/>
      <c r="AF71" s="388"/>
      <c r="AG71" s="388"/>
      <c r="AH71" s="388"/>
      <c r="AI71" s="388"/>
      <c r="AJ71" s="388"/>
      <c r="AK71" s="388"/>
      <c r="AL71" s="388"/>
      <c r="AM71" s="388"/>
      <c r="AN71" s="388"/>
      <c r="AO71" s="388"/>
      <c r="AP71" s="388"/>
      <c r="AQ71" s="388"/>
      <c r="AR71" s="388"/>
      <c r="AS71" s="388"/>
    </row>
    <row r="72" spans="1:45" hidden="1" outlineLevel="1" x14ac:dyDescent="0.35">
      <c r="A72" s="82" t="s">
        <v>488</v>
      </c>
      <c r="B72" s="83" t="s">
        <v>489</v>
      </c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204"/>
      <c r="S72" s="204"/>
      <c r="T72" s="204"/>
      <c r="U72" s="204"/>
      <c r="V72" s="388"/>
      <c r="W72" s="388"/>
      <c r="X72" s="389"/>
      <c r="Y72" s="388"/>
      <c r="Z72" s="388"/>
      <c r="AA72" s="388">
        <v>15391.180174572615</v>
      </c>
      <c r="AB72" s="388">
        <v>15570.497125494956</v>
      </c>
      <c r="AC72" s="389">
        <v>16077.80605131712</v>
      </c>
      <c r="AD72" s="388">
        <v>16000</v>
      </c>
      <c r="AE72" s="388"/>
      <c r="AF72" s="388"/>
      <c r="AG72" s="388"/>
      <c r="AH72" s="388"/>
      <c r="AI72" s="388"/>
      <c r="AJ72" s="388"/>
      <c r="AK72" s="388"/>
      <c r="AL72" s="388"/>
      <c r="AM72" s="388"/>
      <c r="AN72" s="388"/>
      <c r="AO72" s="388"/>
      <c r="AP72" s="388"/>
      <c r="AQ72" s="388"/>
      <c r="AR72" s="388"/>
      <c r="AS72" s="388"/>
    </row>
    <row r="73" spans="1:45" hidden="1" outlineLevel="1" x14ac:dyDescent="0.35">
      <c r="A73" s="82" t="s">
        <v>251</v>
      </c>
      <c r="B73" s="83" t="s">
        <v>200</v>
      </c>
      <c r="C73" s="186">
        <v>10500</v>
      </c>
      <c r="D73" s="186">
        <v>10500</v>
      </c>
      <c r="E73" s="186">
        <v>11000</v>
      </c>
      <c r="F73" s="186">
        <v>11000</v>
      </c>
      <c r="G73" s="186">
        <v>11000.245754121759</v>
      </c>
      <c r="H73" s="186">
        <v>9980.5578196131446</v>
      </c>
      <c r="I73" s="186">
        <v>9000</v>
      </c>
      <c r="J73" s="186">
        <v>9000</v>
      </c>
      <c r="K73" s="186">
        <v>9394.7875672636728</v>
      </c>
      <c r="L73" s="186"/>
      <c r="M73" s="186"/>
      <c r="N73" s="186"/>
      <c r="O73" s="186"/>
      <c r="P73" s="186"/>
      <c r="Q73" s="186"/>
      <c r="R73" s="204"/>
      <c r="S73" s="204"/>
      <c r="T73" s="204"/>
      <c r="U73" s="204"/>
      <c r="V73" s="388"/>
      <c r="W73" s="388"/>
      <c r="X73" s="389"/>
      <c r="Y73" s="388">
        <v>11000</v>
      </c>
      <c r="Z73" s="388">
        <v>11709.60458452722</v>
      </c>
      <c r="AA73" s="388">
        <v>12300</v>
      </c>
      <c r="AB73" s="388">
        <v>16394</v>
      </c>
      <c r="AC73" s="389"/>
      <c r="AD73" s="388"/>
      <c r="AE73" s="388"/>
      <c r="AF73" s="388"/>
      <c r="AG73" s="388"/>
      <c r="AH73" s="388"/>
      <c r="AI73" s="388"/>
      <c r="AJ73" s="388"/>
      <c r="AK73" s="388"/>
      <c r="AL73" s="388"/>
      <c r="AM73" s="388"/>
      <c r="AN73" s="388"/>
      <c r="AO73" s="388"/>
      <c r="AP73" s="388"/>
      <c r="AQ73" s="388"/>
      <c r="AR73" s="388"/>
      <c r="AS73" s="388"/>
    </row>
    <row r="74" spans="1:45" hidden="1" outlineLevel="1" x14ac:dyDescent="0.35">
      <c r="A74" s="82" t="s">
        <v>252</v>
      </c>
      <c r="B74" s="83" t="s">
        <v>295</v>
      </c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>
        <v>12500</v>
      </c>
      <c r="N74" s="186">
        <v>12500</v>
      </c>
      <c r="O74" s="186">
        <v>13000</v>
      </c>
      <c r="P74" s="186">
        <v>13000</v>
      </c>
      <c r="Q74" s="186">
        <v>13000</v>
      </c>
      <c r="R74" s="204">
        <v>13000</v>
      </c>
      <c r="S74" s="204">
        <v>13500</v>
      </c>
      <c r="T74" s="204">
        <v>15000</v>
      </c>
      <c r="U74" s="204">
        <v>12000</v>
      </c>
      <c r="V74" s="388">
        <v>11996.599943004825</v>
      </c>
      <c r="W74" s="388">
        <v>14000</v>
      </c>
      <c r="X74" s="389">
        <v>13700</v>
      </c>
      <c r="Y74" s="388">
        <v>13909.495533200905</v>
      </c>
      <c r="Z74" s="388">
        <v>13991.675615308621</v>
      </c>
      <c r="AA74" s="388">
        <v>15469.628043102301</v>
      </c>
      <c r="AB74" s="388">
        <v>16866.231983166756</v>
      </c>
      <c r="AC74" s="389">
        <v>17274.018343481202</v>
      </c>
      <c r="AD74" s="388">
        <v>18147.910956148586</v>
      </c>
      <c r="AE74" s="388"/>
      <c r="AF74" s="388"/>
      <c r="AG74" s="388"/>
      <c r="AH74" s="388"/>
      <c r="AI74" s="388"/>
      <c r="AJ74" s="388"/>
      <c r="AK74" s="388"/>
      <c r="AL74" s="388"/>
      <c r="AM74" s="388"/>
      <c r="AN74" s="388"/>
      <c r="AO74" s="388"/>
      <c r="AP74" s="388"/>
      <c r="AQ74" s="388"/>
      <c r="AR74" s="388"/>
      <c r="AS74" s="388"/>
    </row>
    <row r="75" spans="1:45" hidden="1" outlineLevel="1" x14ac:dyDescent="0.35">
      <c r="A75" s="82" t="s">
        <v>8</v>
      </c>
      <c r="B75" s="83" t="s">
        <v>201</v>
      </c>
      <c r="C75" s="186">
        <v>14465.460942178455</v>
      </c>
      <c r="D75" s="186">
        <v>14509.576053349499</v>
      </c>
      <c r="E75" s="186">
        <v>15025.379353965638</v>
      </c>
      <c r="F75" s="186">
        <v>14910.678301970647</v>
      </c>
      <c r="G75" s="186">
        <v>14831.035909967355</v>
      </c>
      <c r="H75" s="186">
        <v>14808.45006473676</v>
      </c>
      <c r="I75" s="186">
        <f>15519.2770426906-1500</f>
        <v>14019.277042690601</v>
      </c>
      <c r="J75" s="186">
        <f>15979.3954889592-1500</f>
        <v>14479.395488959201</v>
      </c>
      <c r="K75" s="186">
        <v>14998.538825334661</v>
      </c>
      <c r="L75" s="186">
        <v>14535.256313245962</v>
      </c>
      <c r="M75" s="186">
        <v>14855.14784201781</v>
      </c>
      <c r="N75" s="186">
        <v>15392.891160782321</v>
      </c>
      <c r="O75" s="186">
        <v>15365.225970719288</v>
      </c>
      <c r="P75" s="186">
        <v>15345.865349432857</v>
      </c>
      <c r="Q75" s="186">
        <v>15465.2092644124</v>
      </c>
      <c r="R75" s="204">
        <v>16247.50430292599</v>
      </c>
      <c r="S75" s="204">
        <v>16000</v>
      </c>
      <c r="T75" s="204"/>
      <c r="U75" s="204"/>
      <c r="V75" s="388"/>
      <c r="W75" s="388">
        <v>16000</v>
      </c>
      <c r="X75" s="389">
        <v>16447.587409896623</v>
      </c>
      <c r="Y75" s="388">
        <v>16464.667351656819</v>
      </c>
      <c r="Z75" s="388">
        <v>16000</v>
      </c>
      <c r="AA75" s="388"/>
      <c r="AB75" s="388">
        <v>17008.321948860546</v>
      </c>
      <c r="AC75" s="389"/>
      <c r="AD75" s="388"/>
      <c r="AE75" s="388"/>
      <c r="AF75" s="388"/>
      <c r="AG75" s="388"/>
      <c r="AH75" s="388"/>
      <c r="AI75" s="388"/>
      <c r="AJ75" s="388"/>
      <c r="AK75" s="388"/>
      <c r="AL75" s="388"/>
      <c r="AM75" s="388"/>
      <c r="AN75" s="388"/>
      <c r="AO75" s="388"/>
      <c r="AP75" s="388"/>
      <c r="AQ75" s="388"/>
      <c r="AR75" s="388"/>
      <c r="AS75" s="388"/>
    </row>
    <row r="76" spans="1:45" hidden="1" outlineLevel="1" x14ac:dyDescent="0.35">
      <c r="A76" s="82" t="s">
        <v>214</v>
      </c>
      <c r="B76" s="83" t="s">
        <v>296</v>
      </c>
      <c r="C76" s="186"/>
      <c r="D76" s="186"/>
      <c r="E76" s="186"/>
      <c r="F76" s="186"/>
      <c r="G76" s="186"/>
      <c r="H76" s="186"/>
      <c r="I76" s="186">
        <v>9000</v>
      </c>
      <c r="J76" s="186">
        <v>9000</v>
      </c>
      <c r="K76" s="186">
        <v>9594.9788263762857</v>
      </c>
      <c r="L76" s="186">
        <v>10500</v>
      </c>
      <c r="M76" s="186">
        <v>12341.137363910122</v>
      </c>
      <c r="N76" s="186">
        <v>12441.933603836223</v>
      </c>
      <c r="O76" s="186"/>
      <c r="P76" s="186">
        <v>13000</v>
      </c>
      <c r="Q76" s="186">
        <v>12851.445001474491</v>
      </c>
      <c r="R76" s="204">
        <v>12994.024053185927</v>
      </c>
      <c r="S76" s="204">
        <v>13500</v>
      </c>
      <c r="T76" s="204">
        <v>13500</v>
      </c>
      <c r="U76" s="204">
        <v>12000</v>
      </c>
      <c r="V76" s="388">
        <v>12000</v>
      </c>
      <c r="W76" s="388">
        <v>14000</v>
      </c>
      <c r="X76" s="389">
        <v>13700</v>
      </c>
      <c r="Y76" s="388">
        <v>14000</v>
      </c>
      <c r="Z76" s="388">
        <v>13970.906163753451</v>
      </c>
      <c r="AA76" s="388">
        <v>14300</v>
      </c>
      <c r="AB76" s="388">
        <v>17098.761629644388</v>
      </c>
      <c r="AC76" s="389">
        <v>17143.564650803612</v>
      </c>
      <c r="AD76" s="388">
        <v>18161.280357489799</v>
      </c>
      <c r="AE76" s="388"/>
      <c r="AF76" s="388"/>
      <c r="AG76" s="388"/>
      <c r="AH76" s="388"/>
      <c r="AI76" s="388"/>
      <c r="AJ76" s="388"/>
      <c r="AK76" s="388"/>
      <c r="AL76" s="388"/>
      <c r="AM76" s="388"/>
      <c r="AN76" s="388"/>
      <c r="AO76" s="388"/>
      <c r="AP76" s="388"/>
      <c r="AQ76" s="388"/>
      <c r="AR76" s="388"/>
      <c r="AS76" s="388"/>
    </row>
    <row r="77" spans="1:45" hidden="1" outlineLevel="1" x14ac:dyDescent="0.35">
      <c r="A77" s="82" t="s">
        <v>10</v>
      </c>
      <c r="B77" s="83" t="s">
        <v>202</v>
      </c>
      <c r="C77" s="186">
        <v>10563.824965132497</v>
      </c>
      <c r="D77" s="186">
        <v>10507.26778217939</v>
      </c>
      <c r="E77" s="186">
        <v>10891.883029655908</v>
      </c>
      <c r="F77" s="186">
        <v>11017.156022207953</v>
      </c>
      <c r="G77" s="186">
        <v>11015.531143914253</v>
      </c>
      <c r="H77" s="186">
        <v>9991.5837104072398</v>
      </c>
      <c r="I77" s="186">
        <v>9000</v>
      </c>
      <c r="J77" s="186">
        <v>9000</v>
      </c>
      <c r="K77" s="186">
        <v>9837.9698135543058</v>
      </c>
      <c r="L77" s="186">
        <v>10500</v>
      </c>
      <c r="M77" s="186">
        <v>12500</v>
      </c>
      <c r="N77" s="186">
        <v>12500</v>
      </c>
      <c r="O77" s="186">
        <v>13000</v>
      </c>
      <c r="P77" s="186">
        <v>13000</v>
      </c>
      <c r="Q77" s="186">
        <v>13000</v>
      </c>
      <c r="R77" s="204">
        <v>12990.833148517779</v>
      </c>
      <c r="S77" s="204">
        <v>13391.563712227402</v>
      </c>
      <c r="T77" s="204">
        <v>13500</v>
      </c>
      <c r="U77" s="204">
        <v>12000</v>
      </c>
      <c r="V77" s="388">
        <v>12000</v>
      </c>
      <c r="W77" s="388">
        <v>14000</v>
      </c>
      <c r="X77" s="389">
        <v>13700</v>
      </c>
      <c r="Y77" s="388">
        <v>13943.331751305173</v>
      </c>
      <c r="Z77" s="388">
        <v>13949.370319945541</v>
      </c>
      <c r="AA77" s="388">
        <v>15373.678800856531</v>
      </c>
      <c r="AB77" s="388">
        <v>17075.291661900948</v>
      </c>
      <c r="AC77" s="389">
        <v>17383.623888852308</v>
      </c>
      <c r="AD77" s="388">
        <v>17817.113134390362</v>
      </c>
      <c r="AE77" s="388"/>
      <c r="AF77" s="388"/>
      <c r="AG77" s="388"/>
      <c r="AH77" s="388"/>
      <c r="AI77" s="388"/>
      <c r="AJ77" s="388"/>
      <c r="AK77" s="388"/>
      <c r="AL77" s="388"/>
      <c r="AM77" s="388"/>
      <c r="AN77" s="388"/>
      <c r="AO77" s="388"/>
      <c r="AP77" s="388"/>
      <c r="AQ77" s="388"/>
      <c r="AR77" s="388"/>
      <c r="AS77" s="388"/>
    </row>
    <row r="78" spans="1:45" hidden="1" outlineLevel="1" x14ac:dyDescent="0.35">
      <c r="A78" s="82" t="s">
        <v>404</v>
      </c>
      <c r="B78" s="83" t="s">
        <v>405</v>
      </c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204"/>
      <c r="S78" s="204"/>
      <c r="T78" s="204"/>
      <c r="U78" s="204"/>
      <c r="V78" s="388"/>
      <c r="W78" s="388"/>
      <c r="X78" s="389"/>
      <c r="Y78" s="388">
        <v>12000</v>
      </c>
      <c r="Z78" s="388">
        <v>12000</v>
      </c>
      <c r="AA78" s="388"/>
      <c r="AB78" s="388">
        <v>12300</v>
      </c>
      <c r="AC78" s="389">
        <v>12300</v>
      </c>
      <c r="AD78" s="388"/>
      <c r="AE78" s="388"/>
      <c r="AF78" s="388"/>
      <c r="AG78" s="388"/>
      <c r="AH78" s="388"/>
      <c r="AI78" s="388"/>
      <c r="AJ78" s="388"/>
      <c r="AK78" s="388"/>
      <c r="AL78" s="388"/>
      <c r="AM78" s="388"/>
      <c r="AN78" s="388"/>
      <c r="AO78" s="388"/>
      <c r="AP78" s="388"/>
      <c r="AQ78" s="388"/>
      <c r="AR78" s="388"/>
      <c r="AS78" s="388"/>
    </row>
    <row r="79" spans="1:45" hidden="1" outlineLevel="1" x14ac:dyDescent="0.35">
      <c r="A79" s="82" t="s">
        <v>250</v>
      </c>
      <c r="B79" s="83" t="s">
        <v>297</v>
      </c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>
        <v>12500</v>
      </c>
      <c r="Q79" s="186">
        <v>10000</v>
      </c>
      <c r="R79" s="204">
        <v>10000</v>
      </c>
      <c r="S79" s="388">
        <v>10000</v>
      </c>
      <c r="T79" s="388">
        <v>10000</v>
      </c>
      <c r="U79" s="388">
        <v>10000</v>
      </c>
      <c r="V79" s="388">
        <v>10000</v>
      </c>
      <c r="W79" s="388">
        <v>10000</v>
      </c>
      <c r="X79" s="389">
        <v>10000</v>
      </c>
      <c r="Y79" s="388"/>
      <c r="Z79" s="388">
        <v>16000</v>
      </c>
      <c r="AA79" s="388">
        <v>16000</v>
      </c>
      <c r="AB79" s="388">
        <v>17587.441360197077</v>
      </c>
      <c r="AC79" s="389">
        <v>18055.742870049842</v>
      </c>
      <c r="AD79" s="388">
        <v>18117.554309844363</v>
      </c>
      <c r="AE79" s="388"/>
      <c r="AF79" s="388"/>
      <c r="AG79" s="388"/>
      <c r="AH79" s="388"/>
      <c r="AI79" s="388"/>
      <c r="AJ79" s="388"/>
      <c r="AK79" s="388"/>
      <c r="AL79" s="388"/>
      <c r="AM79" s="388"/>
      <c r="AN79" s="388"/>
      <c r="AO79" s="388"/>
      <c r="AP79" s="388"/>
      <c r="AQ79" s="388"/>
      <c r="AR79" s="388"/>
      <c r="AS79" s="388"/>
    </row>
    <row r="80" spans="1:45" hidden="1" outlineLevel="1" x14ac:dyDescent="0.35">
      <c r="A80" s="82" t="s">
        <v>97</v>
      </c>
      <c r="B80" s="83" t="s">
        <v>298</v>
      </c>
      <c r="C80" s="186">
        <f>C70</f>
        <v>17439.4869367479</v>
      </c>
      <c r="D80" s="186">
        <f t="shared" ref="D80:AL80" si="0">D70</f>
        <v>17645.06592923859</v>
      </c>
      <c r="E80" s="186">
        <f t="shared" si="0"/>
        <v>17973.426193214265</v>
      </c>
      <c r="F80" s="186">
        <f t="shared" si="0"/>
        <v>17990.90990565269</v>
      </c>
      <c r="G80" s="186">
        <f t="shared" si="0"/>
        <v>18000</v>
      </c>
      <c r="H80" s="186">
        <f t="shared" si="0"/>
        <v>17169.676668595173</v>
      </c>
      <c r="I80" s="186">
        <f t="shared" si="0"/>
        <v>16000</v>
      </c>
      <c r="J80" s="186">
        <f t="shared" si="0"/>
        <v>16000</v>
      </c>
      <c r="K80" s="186">
        <f t="shared" si="0"/>
        <v>16512.641147663944</v>
      </c>
      <c r="L80" s="186">
        <f t="shared" si="0"/>
        <v>16986.563472149839</v>
      </c>
      <c r="M80" s="186">
        <f t="shared" si="0"/>
        <v>17463.277160096557</v>
      </c>
      <c r="N80" s="186">
        <f t="shared" si="0"/>
        <v>17515.85076498787</v>
      </c>
      <c r="O80" s="186">
        <f t="shared" si="0"/>
        <v>18079.106533304363</v>
      </c>
      <c r="P80" s="186">
        <f t="shared" si="0"/>
        <v>18687.314880720041</v>
      </c>
      <c r="Q80" s="186">
        <f t="shared" si="0"/>
        <v>19368.428655671771</v>
      </c>
      <c r="R80" s="186">
        <f t="shared" si="0"/>
        <v>19638.66678698326</v>
      </c>
      <c r="S80" s="186">
        <f t="shared" si="0"/>
        <v>19875.003369693546</v>
      </c>
      <c r="T80" s="186">
        <f t="shared" si="0"/>
        <v>19827.456526153295</v>
      </c>
      <c r="U80" s="186">
        <f t="shared" si="0"/>
        <v>18009.735967778812</v>
      </c>
      <c r="V80" s="186">
        <f t="shared" si="0"/>
        <v>18071.759198440013</v>
      </c>
      <c r="W80" s="186">
        <f t="shared" si="0"/>
        <v>18638.220278907433</v>
      </c>
      <c r="X80" s="186">
        <f t="shared" si="0"/>
        <v>18318.106702226545</v>
      </c>
      <c r="Y80" s="186">
        <f t="shared" si="0"/>
        <v>18531.213367518943</v>
      </c>
      <c r="Z80" s="186">
        <f t="shared" si="0"/>
        <v>18573.924747687332</v>
      </c>
      <c r="AA80" s="186">
        <f t="shared" si="0"/>
        <v>18380.106730189174</v>
      </c>
      <c r="AB80" s="186">
        <f t="shared" si="0"/>
        <v>19051.959408024035</v>
      </c>
      <c r="AC80" s="186">
        <f t="shared" si="0"/>
        <v>19580.029117326318</v>
      </c>
      <c r="AD80" s="186">
        <f t="shared" si="0"/>
        <v>20282.386217249299</v>
      </c>
      <c r="AE80" s="186">
        <f t="shared" si="0"/>
        <v>19546.070161766973</v>
      </c>
      <c r="AF80" s="186">
        <f t="shared" si="0"/>
        <v>20355.359582911649</v>
      </c>
      <c r="AG80" s="186">
        <f t="shared" si="0"/>
        <v>20339.853346218166</v>
      </c>
      <c r="AH80" s="186">
        <f t="shared" si="0"/>
        <v>19342.628291244389</v>
      </c>
      <c r="AI80" s="186">
        <f t="shared" si="0"/>
        <v>16728.955236194914</v>
      </c>
      <c r="AJ80" s="186">
        <f t="shared" si="0"/>
        <v>16041.349095785541</v>
      </c>
      <c r="AK80" s="186">
        <f t="shared" si="0"/>
        <v>16027.580781948138</v>
      </c>
      <c r="AL80" s="186">
        <f t="shared" si="0"/>
        <v>16085.207695343968</v>
      </c>
      <c r="AM80" s="186">
        <f t="shared" ref="AM80:AN80" si="1">AM70</f>
        <v>16066.55572697726</v>
      </c>
      <c r="AN80" s="186">
        <f t="shared" si="1"/>
        <v>16001.515066311898</v>
      </c>
      <c r="AO80" s="186">
        <f t="shared" ref="AO80:AP80" si="2">AO70</f>
        <v>16227.40224015117</v>
      </c>
      <c r="AP80" s="186">
        <f t="shared" si="2"/>
        <v>17203.082171016733</v>
      </c>
      <c r="AQ80" s="186">
        <f t="shared" ref="AQ80:AR80" si="3">AQ70</f>
        <v>18179.553901914544</v>
      </c>
      <c r="AR80" s="186">
        <f t="shared" si="3"/>
        <v>18825.405715934954</v>
      </c>
      <c r="AS80" s="186">
        <f t="shared" ref="AS80" si="4">AS70</f>
        <v>17985.156387471405</v>
      </c>
    </row>
    <row r="81" spans="1:45" hidden="1" outlineLevel="1" x14ac:dyDescent="0.35">
      <c r="A81" s="82" t="s">
        <v>98</v>
      </c>
      <c r="B81" s="83" t="s">
        <v>299</v>
      </c>
      <c r="C81" s="186">
        <v>16955.378703445713</v>
      </c>
      <c r="D81" s="186">
        <v>17082.559186604507</v>
      </c>
      <c r="E81" s="186">
        <v>17500</v>
      </c>
      <c r="F81" s="186">
        <v>17500</v>
      </c>
      <c r="G81" s="186">
        <v>17500</v>
      </c>
      <c r="H81" s="186">
        <v>16603.494647053703</v>
      </c>
      <c r="I81" s="186">
        <v>15500</v>
      </c>
      <c r="J81" s="186">
        <v>15500</v>
      </c>
      <c r="K81" s="186">
        <v>16000</v>
      </c>
      <c r="L81" s="186">
        <v>16000</v>
      </c>
      <c r="M81" s="186">
        <v>16726.574166052487</v>
      </c>
      <c r="N81" s="186">
        <v>17000</v>
      </c>
      <c r="O81" s="186">
        <v>17476.901785778588</v>
      </c>
      <c r="P81" s="186">
        <v>18000</v>
      </c>
      <c r="Q81" s="186">
        <v>18430.84712917127</v>
      </c>
      <c r="R81" s="204">
        <v>18800</v>
      </c>
      <c r="S81" s="204">
        <v>19376.799792316055</v>
      </c>
      <c r="T81" s="204">
        <v>19300</v>
      </c>
      <c r="U81" s="204">
        <v>17800</v>
      </c>
      <c r="V81" s="388">
        <v>17500</v>
      </c>
      <c r="W81" s="388">
        <v>17800</v>
      </c>
      <c r="X81" s="389">
        <v>17500</v>
      </c>
      <c r="Y81" s="388">
        <v>17700</v>
      </c>
      <c r="Z81" s="388">
        <v>17700</v>
      </c>
      <c r="AA81" s="388">
        <v>17700</v>
      </c>
      <c r="AB81" s="388">
        <v>18041.536915204677</v>
      </c>
      <c r="AC81" s="389">
        <v>18700</v>
      </c>
      <c r="AD81" s="388">
        <v>19646.239972601656</v>
      </c>
      <c r="AE81" s="388"/>
      <c r="AF81" s="388"/>
      <c r="AG81" s="388"/>
      <c r="AH81" s="388"/>
      <c r="AI81" s="388"/>
      <c r="AJ81" s="388"/>
      <c r="AK81" s="388"/>
      <c r="AL81" s="388"/>
      <c r="AM81" s="388"/>
      <c r="AN81" s="388"/>
      <c r="AO81" s="388"/>
      <c r="AP81" s="388"/>
      <c r="AQ81" s="388"/>
      <c r="AR81" s="388"/>
      <c r="AS81" s="388"/>
    </row>
    <row r="82" spans="1:45" hidden="1" outlineLevel="1" x14ac:dyDescent="0.35">
      <c r="A82" s="82" t="s">
        <v>24</v>
      </c>
      <c r="B82" s="83" t="s">
        <v>300</v>
      </c>
      <c r="C82" s="186">
        <v>16500</v>
      </c>
      <c r="D82" s="186">
        <v>16830</v>
      </c>
      <c r="E82" s="186">
        <v>16949.308471918921</v>
      </c>
      <c r="F82" s="186">
        <v>17000</v>
      </c>
      <c r="G82" s="186">
        <v>17000</v>
      </c>
      <c r="H82" s="186">
        <v>16000</v>
      </c>
      <c r="I82" s="186"/>
      <c r="J82" s="186"/>
      <c r="K82" s="186"/>
      <c r="L82" s="186"/>
      <c r="M82" s="186"/>
      <c r="N82" s="186"/>
      <c r="O82" s="186"/>
      <c r="P82" s="186"/>
      <c r="Q82" s="186"/>
      <c r="R82" s="204"/>
      <c r="S82" s="204"/>
      <c r="T82" s="204"/>
      <c r="U82" s="204"/>
      <c r="V82" s="388">
        <v>16667.318802218797</v>
      </c>
      <c r="W82" s="388">
        <v>16200</v>
      </c>
      <c r="X82" s="389"/>
      <c r="Y82" s="388"/>
      <c r="Z82" s="388"/>
      <c r="AA82" s="388">
        <v>11293.478260869566</v>
      </c>
      <c r="AB82" s="388"/>
      <c r="AC82" s="389"/>
      <c r="AD82" s="388">
        <v>20051.40472061931</v>
      </c>
      <c r="AE82" s="388"/>
      <c r="AF82" s="388"/>
      <c r="AG82" s="388"/>
      <c r="AH82" s="388"/>
      <c r="AI82" s="388"/>
      <c r="AJ82" s="388"/>
      <c r="AK82" s="388"/>
      <c r="AL82" s="388"/>
      <c r="AM82" s="388"/>
      <c r="AN82" s="388"/>
      <c r="AO82" s="388"/>
      <c r="AP82" s="388"/>
      <c r="AQ82" s="388"/>
      <c r="AR82" s="388"/>
      <c r="AS82" s="388"/>
    </row>
    <row r="83" spans="1:45" hidden="1" outlineLevel="1" x14ac:dyDescent="0.35">
      <c r="A83" s="82" t="s">
        <v>217</v>
      </c>
      <c r="B83" s="83" t="s">
        <v>301</v>
      </c>
      <c r="C83" s="186"/>
      <c r="D83" s="186"/>
      <c r="E83" s="186"/>
      <c r="F83" s="186"/>
      <c r="G83" s="186"/>
      <c r="H83" s="186"/>
      <c r="I83" s="186">
        <v>17000</v>
      </c>
      <c r="J83" s="186"/>
      <c r="K83" s="186">
        <v>17500</v>
      </c>
      <c r="L83" s="186">
        <v>18000</v>
      </c>
      <c r="M83" s="186"/>
      <c r="N83" s="186"/>
      <c r="O83" s="186"/>
      <c r="P83" s="186"/>
      <c r="Q83" s="186"/>
      <c r="R83" s="204"/>
      <c r="S83" s="204"/>
      <c r="T83" s="204"/>
      <c r="U83" s="204"/>
      <c r="V83" s="388"/>
      <c r="W83" s="388"/>
      <c r="X83" s="389"/>
      <c r="Y83" s="388"/>
      <c r="Z83" s="388"/>
      <c r="AA83" s="388"/>
      <c r="AB83" s="388"/>
      <c r="AC83" s="389"/>
      <c r="AD83" s="388"/>
      <c r="AE83" s="388"/>
      <c r="AF83" s="388"/>
      <c r="AG83" s="388"/>
      <c r="AH83" s="388"/>
      <c r="AI83" s="388"/>
      <c r="AJ83" s="388"/>
      <c r="AK83" s="388"/>
      <c r="AL83" s="388"/>
      <c r="AM83" s="388"/>
      <c r="AN83" s="388"/>
      <c r="AO83" s="388"/>
      <c r="AP83" s="388"/>
      <c r="AQ83" s="388"/>
      <c r="AR83" s="388"/>
      <c r="AS83" s="388"/>
    </row>
    <row r="84" spans="1:45" hidden="1" outlineLevel="1" x14ac:dyDescent="0.35">
      <c r="A84" s="82" t="s">
        <v>216</v>
      </c>
      <c r="B84" s="83" t="s">
        <v>302</v>
      </c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204"/>
      <c r="S84" s="204"/>
      <c r="T84" s="204"/>
      <c r="U84" s="204"/>
      <c r="V84" s="388"/>
      <c r="W84" s="388"/>
      <c r="X84" s="389"/>
      <c r="Y84" s="388"/>
      <c r="Z84" s="388"/>
      <c r="AA84" s="388"/>
      <c r="AB84" s="388"/>
      <c r="AC84" s="389"/>
      <c r="AD84" s="388"/>
      <c r="AE84" s="388"/>
      <c r="AF84" s="388"/>
      <c r="AG84" s="388"/>
      <c r="AH84" s="388"/>
      <c r="AI84" s="388"/>
      <c r="AJ84" s="388"/>
      <c r="AK84" s="388"/>
      <c r="AL84" s="388"/>
      <c r="AM84" s="388"/>
      <c r="AN84" s="388"/>
      <c r="AO84" s="388"/>
      <c r="AP84" s="388"/>
      <c r="AQ84" s="388"/>
      <c r="AR84" s="388"/>
      <c r="AS84" s="388"/>
    </row>
    <row r="85" spans="1:45" hidden="1" outlineLevel="1" x14ac:dyDescent="0.35">
      <c r="A85" s="89" t="s">
        <v>24</v>
      </c>
      <c r="B85" s="83" t="s">
        <v>303</v>
      </c>
      <c r="C85" s="186">
        <v>16000</v>
      </c>
      <c r="D85" s="186">
        <v>16320</v>
      </c>
      <c r="E85" s="186">
        <v>16323.885525591635</v>
      </c>
      <c r="F85" s="186"/>
      <c r="G85" s="186"/>
      <c r="H85" s="186">
        <v>16000</v>
      </c>
      <c r="I85" s="186">
        <v>16000</v>
      </c>
      <c r="J85" s="186">
        <v>16000</v>
      </c>
      <c r="K85" s="186">
        <v>16344.566285152949</v>
      </c>
      <c r="L85" s="186">
        <v>16500</v>
      </c>
      <c r="M85" s="186">
        <v>16800</v>
      </c>
      <c r="N85" s="186">
        <v>16800</v>
      </c>
      <c r="O85" s="186">
        <v>17300</v>
      </c>
      <c r="P85" s="186"/>
      <c r="Q85" s="186"/>
      <c r="R85" s="204"/>
      <c r="S85" s="204"/>
      <c r="T85" s="204"/>
      <c r="U85" s="204"/>
      <c r="V85" s="388"/>
      <c r="W85" s="388"/>
      <c r="X85" s="389"/>
      <c r="Y85" s="388"/>
      <c r="Z85" s="388"/>
      <c r="AA85" s="388"/>
      <c r="AB85" s="388"/>
      <c r="AC85" s="389"/>
      <c r="AD85" s="388"/>
      <c r="AE85" s="388"/>
      <c r="AF85" s="388"/>
      <c r="AG85" s="388"/>
      <c r="AH85" s="388"/>
      <c r="AI85" s="388"/>
      <c r="AJ85" s="388"/>
      <c r="AK85" s="388"/>
      <c r="AL85" s="388"/>
      <c r="AM85" s="388"/>
      <c r="AN85" s="388"/>
      <c r="AO85" s="388"/>
      <c r="AP85" s="388"/>
      <c r="AQ85" s="388"/>
      <c r="AR85" s="388"/>
      <c r="AS85" s="388"/>
    </row>
    <row r="86" spans="1:45" hidden="1" outlineLevel="1" x14ac:dyDescent="0.35">
      <c r="A86" s="89" t="s">
        <v>7</v>
      </c>
      <c r="B86" s="83" t="s">
        <v>262</v>
      </c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>
        <v>17000</v>
      </c>
      <c r="O86" s="186">
        <v>18750</v>
      </c>
      <c r="P86" s="186">
        <v>18750</v>
      </c>
      <c r="Q86" s="186"/>
      <c r="R86" s="204"/>
      <c r="S86" s="204"/>
      <c r="T86" s="204"/>
      <c r="U86" s="204"/>
      <c r="V86" s="388"/>
      <c r="W86" s="388"/>
      <c r="X86" s="389"/>
      <c r="Y86" s="388"/>
      <c r="Z86" s="388"/>
      <c r="AA86" s="388"/>
      <c r="AB86" s="388"/>
      <c r="AC86" s="389"/>
      <c r="AD86" s="388"/>
      <c r="AE86" s="388"/>
      <c r="AF86" s="388"/>
      <c r="AG86" s="388"/>
      <c r="AH86" s="388"/>
      <c r="AI86" s="388"/>
      <c r="AJ86" s="388"/>
      <c r="AK86" s="388"/>
      <c r="AL86" s="388"/>
      <c r="AM86" s="388"/>
      <c r="AN86" s="388"/>
      <c r="AO86" s="388"/>
      <c r="AP86" s="388"/>
      <c r="AQ86" s="388"/>
      <c r="AR86" s="388"/>
      <c r="AS86" s="388"/>
    </row>
    <row r="87" spans="1:45" hidden="1" outlineLevel="1" x14ac:dyDescent="0.35">
      <c r="A87" s="89" t="s">
        <v>11</v>
      </c>
      <c r="B87" s="83" t="s">
        <v>254</v>
      </c>
      <c r="C87" s="186"/>
      <c r="D87" s="186"/>
      <c r="E87" s="186"/>
      <c r="F87" s="186"/>
      <c r="G87" s="186"/>
      <c r="H87" s="186"/>
      <c r="I87" s="186"/>
      <c r="J87" s="186"/>
      <c r="K87" s="186"/>
      <c r="L87" s="186">
        <v>16000</v>
      </c>
      <c r="M87" s="186">
        <v>16000</v>
      </c>
      <c r="N87" s="186">
        <v>17000</v>
      </c>
      <c r="O87" s="186"/>
      <c r="P87" s="186"/>
      <c r="Q87" s="186">
        <v>18750</v>
      </c>
      <c r="R87" s="204">
        <v>18750</v>
      </c>
      <c r="S87" s="204">
        <v>18750</v>
      </c>
      <c r="T87" s="204">
        <v>18250</v>
      </c>
      <c r="U87" s="204">
        <v>18250</v>
      </c>
      <c r="V87" s="388">
        <v>18250</v>
      </c>
      <c r="W87" s="388">
        <v>18250</v>
      </c>
      <c r="X87" s="389">
        <v>18250</v>
      </c>
      <c r="Y87" s="388">
        <v>18250</v>
      </c>
      <c r="Z87" s="388">
        <v>18250</v>
      </c>
      <c r="AA87" s="388">
        <v>18250</v>
      </c>
      <c r="AB87" s="388" t="s">
        <v>94</v>
      </c>
      <c r="AC87" s="389">
        <v>19674.730444049732</v>
      </c>
      <c r="AD87" s="388">
        <v>19830.849992046238</v>
      </c>
      <c r="AE87" s="388"/>
      <c r="AF87" s="388"/>
      <c r="AG87" s="388"/>
      <c r="AH87" s="388"/>
      <c r="AI87" s="388"/>
      <c r="AJ87" s="388"/>
      <c r="AK87" s="388"/>
      <c r="AL87" s="388"/>
      <c r="AM87" s="388"/>
      <c r="AN87" s="388"/>
      <c r="AO87" s="388"/>
      <c r="AP87" s="388"/>
      <c r="AQ87" s="388"/>
      <c r="AR87" s="388"/>
      <c r="AS87" s="388"/>
    </row>
    <row r="88" spans="1:45" hidden="1" outlineLevel="1" x14ac:dyDescent="0.35">
      <c r="A88" s="82" t="s">
        <v>13</v>
      </c>
      <c r="B88" s="83" t="s">
        <v>304</v>
      </c>
      <c r="C88" s="186">
        <v>9355</v>
      </c>
      <c r="D88" s="186">
        <v>9355</v>
      </c>
      <c r="E88" s="186">
        <v>9355</v>
      </c>
      <c r="F88" s="186">
        <v>9354.8387096774186</v>
      </c>
      <c r="G88" s="186">
        <v>9354.8387096774186</v>
      </c>
      <c r="H88" s="186">
        <v>9355</v>
      </c>
      <c r="I88" s="186">
        <v>8548</v>
      </c>
      <c r="J88" s="186">
        <v>8548</v>
      </c>
      <c r="K88" s="186">
        <v>8548.3870967741932</v>
      </c>
      <c r="L88" s="186">
        <v>8548.3870967741932</v>
      </c>
      <c r="M88" s="186">
        <v>8548.3870967741932</v>
      </c>
      <c r="N88" s="186">
        <v>8548.3870967741932</v>
      </c>
      <c r="O88" s="186">
        <v>8548.3870967741932</v>
      </c>
      <c r="P88" s="186">
        <v>8548.3870967741932</v>
      </c>
      <c r="Q88" s="186">
        <v>8548.3870967741932</v>
      </c>
      <c r="R88" s="204">
        <v>8548.3870967741932</v>
      </c>
      <c r="S88" s="204">
        <v>8548.3870967741932</v>
      </c>
      <c r="T88" s="204">
        <v>8548.3870967741932</v>
      </c>
      <c r="U88" s="204">
        <v>8548.3870967741932</v>
      </c>
      <c r="V88" s="388">
        <f>5300/0.62</f>
        <v>8548.3870967741932</v>
      </c>
      <c r="W88" s="388">
        <f>5300/0.62</f>
        <v>8548.3870967741932</v>
      </c>
      <c r="X88" s="389">
        <f>4605.26327891469/0.66</f>
        <v>6977.6716347192269</v>
      </c>
      <c r="Y88" s="388">
        <f>4450/0.66</f>
        <v>6742.424242424242</v>
      </c>
      <c r="Z88" s="388">
        <f>4450/0.66</f>
        <v>6742.424242424242</v>
      </c>
      <c r="AA88" s="388">
        <f>4450/0.66</f>
        <v>6742.424242424242</v>
      </c>
      <c r="AB88" s="388">
        <v>6742.424242424242</v>
      </c>
      <c r="AC88" s="389">
        <v>6742.424242424242</v>
      </c>
      <c r="AD88" s="388">
        <v>6742.424242424242</v>
      </c>
      <c r="AE88" s="388"/>
      <c r="AF88" s="388"/>
      <c r="AG88" s="388"/>
      <c r="AH88" s="388"/>
      <c r="AI88" s="388"/>
      <c r="AJ88" s="388"/>
      <c r="AK88" s="388"/>
      <c r="AL88" s="388"/>
      <c r="AM88" s="388"/>
      <c r="AN88" s="388"/>
      <c r="AO88" s="388"/>
      <c r="AP88" s="388"/>
      <c r="AQ88" s="388"/>
      <c r="AR88" s="388"/>
      <c r="AS88" s="388"/>
    </row>
    <row r="89" spans="1:45" collapsed="1" x14ac:dyDescent="0.35">
      <c r="A89" s="371"/>
      <c r="B89" s="372" t="s">
        <v>505</v>
      </c>
      <c r="C89" s="373">
        <f>(C91-C90)/2+C90</f>
        <v>13073.97656036222</v>
      </c>
      <c r="D89" s="373">
        <f t="shared" ref="D89:AL89" si="5">(D91-D90)/2+D90</f>
        <v>13425.784296027119</v>
      </c>
      <c r="E89" s="373">
        <f t="shared" si="5"/>
        <v>14162.00477197307</v>
      </c>
      <c r="F89" s="373">
        <f t="shared" si="5"/>
        <v>14310.855241912781</v>
      </c>
      <c r="G89" s="373">
        <f t="shared" si="5"/>
        <v>13930.74202162672</v>
      </c>
      <c r="H89" s="373">
        <f t="shared" si="5"/>
        <v>13184.385851463758</v>
      </c>
      <c r="I89" s="373">
        <f t="shared" si="5"/>
        <v>12448.018255182898</v>
      </c>
      <c r="J89" s="373">
        <f t="shared" si="5"/>
        <v>12623.198878961733</v>
      </c>
      <c r="K89" s="373">
        <f t="shared" si="5"/>
        <v>13060.267122671738</v>
      </c>
      <c r="L89" s="373">
        <f t="shared" si="5"/>
        <v>13786.375950985581</v>
      </c>
      <c r="M89" s="373">
        <f t="shared" si="5"/>
        <v>14308.20129197341</v>
      </c>
      <c r="N89" s="373">
        <f t="shared" si="5"/>
        <v>14314.785451962995</v>
      </c>
      <c r="O89" s="373">
        <f t="shared" si="5"/>
        <v>14589.430761197647</v>
      </c>
      <c r="P89" s="373">
        <f t="shared" si="5"/>
        <v>14851.45861653483</v>
      </c>
      <c r="Q89" s="373">
        <f t="shared" si="5"/>
        <v>15256.812094145327</v>
      </c>
      <c r="R89" s="373">
        <f t="shared" si="5"/>
        <v>16069.33339349163</v>
      </c>
      <c r="S89" s="373">
        <f t="shared" si="5"/>
        <v>16437.501684846771</v>
      </c>
      <c r="T89" s="373">
        <f t="shared" si="5"/>
        <v>16413.728263076649</v>
      </c>
      <c r="U89" s="373">
        <f t="shared" si="5"/>
        <v>14754.867983889406</v>
      </c>
      <c r="V89" s="374">
        <f t="shared" si="5"/>
        <v>14760.584599220007</v>
      </c>
      <c r="W89" s="374">
        <f t="shared" si="5"/>
        <v>15153.440139453716</v>
      </c>
      <c r="X89" s="375">
        <f t="shared" si="5"/>
        <v>14893.563351113273</v>
      </c>
      <c r="Y89" s="374">
        <f t="shared" si="5"/>
        <v>15289.486683759471</v>
      </c>
      <c r="Z89" s="374">
        <f t="shared" si="5"/>
        <v>15176.462373843666</v>
      </c>
      <c r="AA89" s="374">
        <f t="shared" si="5"/>
        <v>15220.427887378879</v>
      </c>
      <c r="AB89" s="374">
        <f t="shared" si="5"/>
        <v>15588.632307150448</v>
      </c>
      <c r="AC89" s="374">
        <f t="shared" si="5"/>
        <v>16049.882397766905</v>
      </c>
      <c r="AD89" s="374">
        <f t="shared" si="5"/>
        <v>16678.754679827693</v>
      </c>
      <c r="AE89" s="374">
        <f t="shared" si="5"/>
        <v>16197.393147155732</v>
      </c>
      <c r="AF89" s="374">
        <f t="shared" si="5"/>
        <v>16862.743443024872</v>
      </c>
      <c r="AG89" s="374">
        <f t="shared" si="5"/>
        <v>16952.469776895356</v>
      </c>
      <c r="AH89" s="374">
        <f t="shared" si="5"/>
        <v>15834.967124934192</v>
      </c>
      <c r="AI89" s="374">
        <f t="shared" si="5"/>
        <v>13345.968762327289</v>
      </c>
      <c r="AJ89" s="374">
        <f t="shared" si="5"/>
        <v>12788.301953014405</v>
      </c>
      <c r="AK89" s="374">
        <f t="shared" si="5"/>
        <v>12792.281213797636</v>
      </c>
      <c r="AL89" s="374">
        <f t="shared" si="5"/>
        <v>12841.404289278647</v>
      </c>
      <c r="AM89" s="374">
        <f t="shared" ref="AM89:AN89" si="6">(AM91-AM90)/2+AM90</f>
        <v>12952.513610314083</v>
      </c>
      <c r="AN89" s="374">
        <f t="shared" si="6"/>
        <v>12821.520610105426</v>
      </c>
      <c r="AO89" s="374">
        <f t="shared" ref="AO89:AP89" si="7">(AO91-AO90)/2+AO90</f>
        <v>12887.809969910155</v>
      </c>
      <c r="AP89" s="374">
        <f t="shared" si="7"/>
        <v>13641.679165819991</v>
      </c>
      <c r="AQ89" s="374">
        <f t="shared" ref="AQ89:AR89" si="8">(AQ91-AQ90)/2+AQ90</f>
        <v>14530.74891326869</v>
      </c>
      <c r="AR89" s="374">
        <f t="shared" si="8"/>
        <v>15160.943254292804</v>
      </c>
      <c r="AS89" s="374">
        <f t="shared" ref="AS89" si="9">(AS91-AS90)/2+AS90</f>
        <v>14309.008583292325</v>
      </c>
    </row>
    <row r="90" spans="1:45" x14ac:dyDescent="0.35">
      <c r="A90" s="371" t="s">
        <v>493</v>
      </c>
      <c r="B90" s="372" t="s">
        <v>198</v>
      </c>
      <c r="C90" s="376">
        <f>C69</f>
        <v>8708.4661839765395</v>
      </c>
      <c r="D90" s="376">
        <f t="shared" ref="D90:AL90" si="10">D69</f>
        <v>9206.5026628156465</v>
      </c>
      <c r="E90" s="376">
        <f t="shared" si="10"/>
        <v>10350.583350731875</v>
      </c>
      <c r="F90" s="376">
        <f t="shared" si="10"/>
        <v>10630.800578172872</v>
      </c>
      <c r="G90" s="376">
        <f t="shared" si="10"/>
        <v>9861.484043253442</v>
      </c>
      <c r="H90" s="376">
        <f t="shared" si="10"/>
        <v>9199.095034332342</v>
      </c>
      <c r="I90" s="376">
        <f t="shared" si="10"/>
        <v>8896.036510365795</v>
      </c>
      <c r="J90" s="376">
        <f t="shared" si="10"/>
        <v>9246.397757923467</v>
      </c>
      <c r="K90" s="376">
        <f t="shared" si="10"/>
        <v>9607.8930976795309</v>
      </c>
      <c r="L90" s="376">
        <f t="shared" si="10"/>
        <v>10586.188429821323</v>
      </c>
      <c r="M90" s="376">
        <f t="shared" si="10"/>
        <v>11153.125423850262</v>
      </c>
      <c r="N90" s="376">
        <f t="shared" si="10"/>
        <v>11113.720138938117</v>
      </c>
      <c r="O90" s="376">
        <f t="shared" si="10"/>
        <v>11099.75498909093</v>
      </c>
      <c r="P90" s="376">
        <f t="shared" si="10"/>
        <v>11015.602352349617</v>
      </c>
      <c r="Q90" s="376">
        <f t="shared" si="10"/>
        <v>11145.195532618884</v>
      </c>
      <c r="R90" s="376">
        <f t="shared" si="10"/>
        <v>12500</v>
      </c>
      <c r="S90" s="376">
        <f t="shared" si="10"/>
        <v>13000</v>
      </c>
      <c r="T90" s="376">
        <f t="shared" si="10"/>
        <v>13000</v>
      </c>
      <c r="U90" s="376">
        <f t="shared" si="10"/>
        <v>11500</v>
      </c>
      <c r="V90" s="376">
        <f t="shared" si="10"/>
        <v>11449.41</v>
      </c>
      <c r="W90" s="376">
        <f t="shared" si="10"/>
        <v>11668.66</v>
      </c>
      <c r="X90" s="376">
        <f t="shared" si="10"/>
        <v>11469.02</v>
      </c>
      <c r="Y90" s="376">
        <f t="shared" si="10"/>
        <v>12047.76</v>
      </c>
      <c r="Z90" s="376">
        <f t="shared" si="10"/>
        <v>11779</v>
      </c>
      <c r="AA90" s="376">
        <f t="shared" si="10"/>
        <v>12060.749044568583</v>
      </c>
      <c r="AB90" s="376">
        <f t="shared" si="10"/>
        <v>12125.30520627686</v>
      </c>
      <c r="AC90" s="376">
        <f t="shared" si="10"/>
        <v>12519.735678207491</v>
      </c>
      <c r="AD90" s="376">
        <f t="shared" si="10"/>
        <v>13075.123142406088</v>
      </c>
      <c r="AE90" s="376">
        <f t="shared" si="10"/>
        <v>12848.71613254449</v>
      </c>
      <c r="AF90" s="376">
        <f t="shared" si="10"/>
        <v>13370.127303138097</v>
      </c>
      <c r="AG90" s="376">
        <f t="shared" si="10"/>
        <v>13565.086207572547</v>
      </c>
      <c r="AH90" s="376">
        <f t="shared" si="10"/>
        <v>12327.305958623994</v>
      </c>
      <c r="AI90" s="376">
        <f t="shared" si="10"/>
        <v>9962.9822884596651</v>
      </c>
      <c r="AJ90" s="376">
        <f t="shared" si="10"/>
        <v>9535.2548102432702</v>
      </c>
      <c r="AK90" s="376">
        <f t="shared" si="10"/>
        <v>9556.9816456471362</v>
      </c>
      <c r="AL90" s="376">
        <f t="shared" si="10"/>
        <v>9597.6008832133266</v>
      </c>
      <c r="AM90" s="376">
        <f t="shared" ref="AM90:AN90" si="11">AM69</f>
        <v>9838.4714936509044</v>
      </c>
      <c r="AN90" s="376">
        <f t="shared" si="11"/>
        <v>9641.5261538989544</v>
      </c>
      <c r="AO90" s="376">
        <f t="shared" ref="AO90:AP90" si="12">AO69</f>
        <v>9548.2176996691378</v>
      </c>
      <c r="AP90" s="376">
        <f t="shared" si="12"/>
        <v>10080.276160623251</v>
      </c>
      <c r="AQ90" s="376">
        <f t="shared" ref="AQ90:AR90" si="13">AQ69</f>
        <v>10881.943924622838</v>
      </c>
      <c r="AR90" s="376">
        <f t="shared" si="13"/>
        <v>11496.480792650653</v>
      </c>
      <c r="AS90" s="376">
        <f t="shared" ref="AS90" si="14">AS69</f>
        <v>10632.860779113244</v>
      </c>
    </row>
    <row r="91" spans="1:45" x14ac:dyDescent="0.35">
      <c r="A91" s="371" t="s">
        <v>508</v>
      </c>
      <c r="B91" s="372" t="s">
        <v>504</v>
      </c>
      <c r="C91" s="376">
        <f>C70</f>
        <v>17439.4869367479</v>
      </c>
      <c r="D91" s="376">
        <f t="shared" ref="D91:AL91" si="15">D70</f>
        <v>17645.06592923859</v>
      </c>
      <c r="E91" s="376">
        <f t="shared" si="15"/>
        <v>17973.426193214265</v>
      </c>
      <c r="F91" s="376">
        <f t="shared" si="15"/>
        <v>17990.90990565269</v>
      </c>
      <c r="G91" s="376">
        <f t="shared" si="15"/>
        <v>18000</v>
      </c>
      <c r="H91" s="376">
        <f t="shared" si="15"/>
        <v>17169.676668595173</v>
      </c>
      <c r="I91" s="376">
        <f t="shared" si="15"/>
        <v>16000</v>
      </c>
      <c r="J91" s="376">
        <f t="shared" si="15"/>
        <v>16000</v>
      </c>
      <c r="K91" s="376">
        <f t="shared" si="15"/>
        <v>16512.641147663944</v>
      </c>
      <c r="L91" s="376">
        <f t="shared" si="15"/>
        <v>16986.563472149839</v>
      </c>
      <c r="M91" s="376">
        <f t="shared" si="15"/>
        <v>17463.277160096557</v>
      </c>
      <c r="N91" s="376">
        <f t="shared" si="15"/>
        <v>17515.85076498787</v>
      </c>
      <c r="O91" s="376">
        <f t="shared" si="15"/>
        <v>18079.106533304363</v>
      </c>
      <c r="P91" s="376">
        <f t="shared" si="15"/>
        <v>18687.314880720041</v>
      </c>
      <c r="Q91" s="376">
        <f t="shared" si="15"/>
        <v>19368.428655671771</v>
      </c>
      <c r="R91" s="376">
        <f t="shared" si="15"/>
        <v>19638.66678698326</v>
      </c>
      <c r="S91" s="376">
        <f t="shared" si="15"/>
        <v>19875.003369693546</v>
      </c>
      <c r="T91" s="376">
        <f t="shared" si="15"/>
        <v>19827.456526153295</v>
      </c>
      <c r="U91" s="376">
        <f t="shared" si="15"/>
        <v>18009.735967778812</v>
      </c>
      <c r="V91" s="376">
        <f t="shared" si="15"/>
        <v>18071.759198440013</v>
      </c>
      <c r="W91" s="376">
        <f t="shared" si="15"/>
        <v>18638.220278907433</v>
      </c>
      <c r="X91" s="376">
        <f t="shared" si="15"/>
        <v>18318.106702226545</v>
      </c>
      <c r="Y91" s="376">
        <f t="shared" si="15"/>
        <v>18531.213367518943</v>
      </c>
      <c r="Z91" s="376">
        <f t="shared" si="15"/>
        <v>18573.924747687332</v>
      </c>
      <c r="AA91" s="376">
        <f t="shared" si="15"/>
        <v>18380.106730189174</v>
      </c>
      <c r="AB91" s="376">
        <f t="shared" si="15"/>
        <v>19051.959408024035</v>
      </c>
      <c r="AC91" s="376">
        <f t="shared" si="15"/>
        <v>19580.029117326318</v>
      </c>
      <c r="AD91" s="376">
        <f t="shared" si="15"/>
        <v>20282.386217249299</v>
      </c>
      <c r="AE91" s="376">
        <f t="shared" si="15"/>
        <v>19546.070161766973</v>
      </c>
      <c r="AF91" s="376">
        <f t="shared" si="15"/>
        <v>20355.359582911649</v>
      </c>
      <c r="AG91" s="376">
        <f t="shared" si="15"/>
        <v>20339.853346218166</v>
      </c>
      <c r="AH91" s="376">
        <f t="shared" si="15"/>
        <v>19342.628291244389</v>
      </c>
      <c r="AI91" s="376">
        <f t="shared" si="15"/>
        <v>16728.955236194914</v>
      </c>
      <c r="AJ91" s="376">
        <f t="shared" si="15"/>
        <v>16041.349095785541</v>
      </c>
      <c r="AK91" s="376">
        <f t="shared" si="15"/>
        <v>16027.580781948138</v>
      </c>
      <c r="AL91" s="376">
        <f t="shared" si="15"/>
        <v>16085.207695343968</v>
      </c>
      <c r="AM91" s="376">
        <f t="shared" ref="AM91:AN91" si="16">AM70</f>
        <v>16066.55572697726</v>
      </c>
      <c r="AN91" s="376">
        <f t="shared" si="16"/>
        <v>16001.515066311898</v>
      </c>
      <c r="AO91" s="376">
        <f t="shared" ref="AO91:AP91" si="17">AO70</f>
        <v>16227.40224015117</v>
      </c>
      <c r="AP91" s="376">
        <f t="shared" si="17"/>
        <v>17203.082171016733</v>
      </c>
      <c r="AQ91" s="376">
        <f t="shared" ref="AQ91:AR91" si="18">AQ70</f>
        <v>18179.553901914544</v>
      </c>
      <c r="AR91" s="376">
        <f t="shared" si="18"/>
        <v>18825.405715934954</v>
      </c>
      <c r="AS91" s="376">
        <f t="shared" ref="AS91" si="19">AS70</f>
        <v>17985.156387471405</v>
      </c>
    </row>
    <row r="92" spans="1:45" x14ac:dyDescent="0.35">
      <c r="A92" s="382"/>
      <c r="B92" s="382" t="s">
        <v>506</v>
      </c>
      <c r="C92" s="382">
        <f>C91/C90-1</f>
        <v>1.0025899588191916</v>
      </c>
      <c r="D92" s="382">
        <f>D91/D90-1</f>
        <v>0.91658728351925101</v>
      </c>
      <c r="E92" s="382">
        <f t="shared" ref="E92:M92" si="20">E91/E90-1</f>
        <v>0.73646504589940731</v>
      </c>
      <c r="F92" s="382">
        <f t="shared" si="20"/>
        <v>0.69233819911847228</v>
      </c>
      <c r="G92" s="382">
        <f t="shared" si="20"/>
        <v>0.82528308326112221</v>
      </c>
      <c r="H92" s="382">
        <f t="shared" si="20"/>
        <v>0.8664527982932535</v>
      </c>
      <c r="I92" s="382">
        <f t="shared" si="20"/>
        <v>0.79855376957553625</v>
      </c>
      <c r="J92" s="382">
        <f t="shared" si="20"/>
        <v>0.73040360353189482</v>
      </c>
      <c r="K92" s="382">
        <f t="shared" si="20"/>
        <v>0.71865371312801418</v>
      </c>
      <c r="L92" s="382">
        <f t="shared" si="20"/>
        <v>0.60459674270473429</v>
      </c>
      <c r="M92" s="382">
        <f t="shared" si="20"/>
        <v>0.56577430060567857</v>
      </c>
      <c r="N92" s="382">
        <f t="shared" ref="N92" si="21">N91/N90-1</f>
        <v>0.57605649107711443</v>
      </c>
      <c r="O92" s="382">
        <f t="shared" ref="O92" si="22">O91/O90-1</f>
        <v>0.62878428857870139</v>
      </c>
      <c r="P92" s="382">
        <f t="shared" ref="P92" si="23">P91/P90-1</f>
        <v>0.69644058336347414</v>
      </c>
      <c r="Q92" s="382">
        <f t="shared" ref="Q92" si="24">Q91/Q90-1</f>
        <v>0.73782762258282264</v>
      </c>
      <c r="R92" s="382">
        <f t="shared" ref="R92" si="25">R91/R90-1</f>
        <v>0.57109334295866088</v>
      </c>
      <c r="S92" s="382">
        <f t="shared" ref="S92" si="26">S91/S90-1</f>
        <v>0.52884641305334967</v>
      </c>
      <c r="T92" s="382">
        <f t="shared" ref="T92:V92" si="27">T91/T90-1</f>
        <v>0.52518896355025357</v>
      </c>
      <c r="U92" s="382">
        <f t="shared" si="27"/>
        <v>0.56606399719815759</v>
      </c>
      <c r="V92" s="382">
        <f t="shared" si="27"/>
        <v>0.57840091309858011</v>
      </c>
      <c r="W92" s="382">
        <f t="shared" ref="W92" si="28">W91/W90-1</f>
        <v>0.59728882998625665</v>
      </c>
      <c r="X92" s="382">
        <f t="shared" ref="X92" si="29">X91/X90-1</f>
        <v>0.59718151177925782</v>
      </c>
      <c r="Y92" s="382">
        <f t="shared" ref="Y92" si="30">Y91/Y90-1</f>
        <v>0.5381459597069449</v>
      </c>
      <c r="Z92" s="382">
        <f t="shared" ref="Z92" si="31">Z91/Z90-1</f>
        <v>0.57686770928663988</v>
      </c>
      <c r="AA92" s="382">
        <f t="shared" ref="AA92" si="32">AA91/AA90-1</f>
        <v>0.52396063148884098</v>
      </c>
      <c r="AB92" s="382">
        <f t="shared" ref="AB92" si="33">AB91/AB90-1</f>
        <v>0.57125607016980329</v>
      </c>
      <c r="AC92" s="382">
        <f t="shared" ref="AC92:AE92" si="34">AC91/AC90-1</f>
        <v>0.56393310694317167</v>
      </c>
      <c r="AD92" s="382">
        <f t="shared" si="34"/>
        <v>0.55121951788493284</v>
      </c>
      <c r="AE92" s="382">
        <f t="shared" si="34"/>
        <v>0.52124694484134237</v>
      </c>
      <c r="AF92" s="382">
        <f t="shared" ref="AF92" si="35">AF91/AF90-1</f>
        <v>0.5224506933553319</v>
      </c>
      <c r="AG92" s="382">
        <f t="shared" ref="AG92" si="36">AG91/AG90-1</f>
        <v>0.49942676625701687</v>
      </c>
      <c r="AH92" s="382">
        <f t="shared" ref="AH92" si="37">AH91/AH90-1</f>
        <v>0.56908803563138499</v>
      </c>
      <c r="AI92" s="382">
        <f>AI91/AI90-1</f>
        <v>0.67911120905759503</v>
      </c>
      <c r="AJ92" s="382">
        <f t="shared" ref="AJ92" si="38">AJ91/AJ90-1</f>
        <v>0.68231991855666863</v>
      </c>
      <c r="AK92" s="382">
        <f t="shared" ref="AK92:AP92" si="39">AK91/AK90-1</f>
        <v>0.67705467858129964</v>
      </c>
      <c r="AL92" s="382">
        <f t="shared" si="39"/>
        <v>0.67596130440033031</v>
      </c>
      <c r="AM92" s="382">
        <f t="shared" si="39"/>
        <v>0.63303372249902301</v>
      </c>
      <c r="AN92" s="382">
        <f t="shared" si="39"/>
        <v>0.65964545559429055</v>
      </c>
      <c r="AO92" s="382">
        <f t="shared" si="39"/>
        <v>0.69952160189157375</v>
      </c>
      <c r="AP92" s="382">
        <f t="shared" si="39"/>
        <v>0.70660822153041969</v>
      </c>
      <c r="AQ92" s="382">
        <f t="shared" ref="AQ92:AR92" si="40">AQ91/AQ90-1</f>
        <v>0.67061639242408044</v>
      </c>
      <c r="AR92" s="382">
        <f t="shared" si="40"/>
        <v>0.6374929037388084</v>
      </c>
      <c r="AS92" s="382">
        <f t="shared" ref="AS92" si="41">AS91/AS90-1</f>
        <v>0.69146918793488865</v>
      </c>
    </row>
    <row r="93" spans="1:45" x14ac:dyDescent="0.35">
      <c r="C93" s="359"/>
      <c r="F93" s="359"/>
      <c r="I93" s="359"/>
      <c r="L93" s="359"/>
      <c r="O93" s="359"/>
      <c r="R93" s="359"/>
      <c r="U93" s="359"/>
      <c r="X93" s="359"/>
      <c r="AA93" s="359"/>
      <c r="AD93" s="359"/>
    </row>
    <row r="94" spans="1:45" x14ac:dyDescent="0.35">
      <c r="C94" s="359"/>
      <c r="F94" s="359"/>
      <c r="I94" s="359"/>
      <c r="L94" s="359"/>
      <c r="M94" s="359"/>
      <c r="N94" s="359"/>
      <c r="O94" s="359"/>
      <c r="P94" s="359"/>
      <c r="Q94" s="359"/>
      <c r="R94" s="359"/>
      <c r="S94" s="359"/>
      <c r="T94" s="359"/>
      <c r="U94" s="359"/>
      <c r="V94" s="359"/>
      <c r="W94" s="359"/>
      <c r="X94" s="359"/>
      <c r="Y94" s="359"/>
      <c r="Z94" s="359"/>
      <c r="AA94" s="359"/>
      <c r="AB94" s="359"/>
      <c r="AC94" s="359"/>
      <c r="AD94" s="359"/>
    </row>
    <row r="95" spans="1:45" x14ac:dyDescent="0.35">
      <c r="C95" s="359"/>
      <c r="F95" s="359"/>
      <c r="I95" s="359"/>
      <c r="L95" s="359"/>
      <c r="O95" s="359"/>
      <c r="R95" s="359"/>
      <c r="U95" s="359"/>
      <c r="X95" s="359"/>
      <c r="AA95" s="359"/>
      <c r="AD95" s="359"/>
    </row>
    <row r="100" spans="1:45" x14ac:dyDescent="0.35">
      <c r="A100" s="360"/>
      <c r="B100" s="360"/>
      <c r="C100" s="361"/>
      <c r="D100" s="360"/>
      <c r="E100" s="360"/>
      <c r="F100" s="361"/>
      <c r="G100" s="360"/>
      <c r="H100" s="360"/>
      <c r="I100" s="361"/>
      <c r="J100" s="360"/>
      <c r="K100" s="360"/>
      <c r="L100" s="361"/>
      <c r="M100" s="360"/>
      <c r="N100" s="360"/>
      <c r="O100" s="361"/>
      <c r="P100" s="360"/>
      <c r="Q100" s="360"/>
      <c r="R100" s="361"/>
      <c r="S100" s="360"/>
      <c r="T100" s="360"/>
      <c r="U100" s="361"/>
      <c r="V100" s="360"/>
      <c r="W100" s="360"/>
      <c r="X100" s="361"/>
      <c r="Y100" s="360"/>
      <c r="Z100" s="360"/>
      <c r="AA100" s="361"/>
      <c r="AB100" s="360"/>
      <c r="AC100" s="360"/>
      <c r="AD100" s="361"/>
      <c r="AE100" s="360"/>
      <c r="AF100" s="360"/>
      <c r="AG100" s="360"/>
      <c r="AH100" s="360"/>
      <c r="AI100" s="360"/>
      <c r="AJ100" s="360"/>
      <c r="AK100" s="360"/>
      <c r="AL100" s="360"/>
      <c r="AM100" s="360"/>
      <c r="AN100" s="360"/>
      <c r="AO100" s="360"/>
      <c r="AP100" s="360"/>
      <c r="AQ100" s="360"/>
      <c r="AR100" s="360"/>
      <c r="AS100" s="360"/>
    </row>
    <row r="101" spans="1:45" x14ac:dyDescent="0.35">
      <c r="C101" s="359"/>
      <c r="F101" s="359"/>
      <c r="I101" s="359"/>
      <c r="L101" s="359"/>
      <c r="O101" s="359"/>
      <c r="R101" s="359"/>
      <c r="U101" s="359"/>
      <c r="X101" s="359"/>
      <c r="AA101" s="359"/>
      <c r="AD101" s="359"/>
    </row>
  </sheetData>
  <mergeCells count="1">
    <mergeCell ref="A2:B2"/>
  </mergeCells>
  <hyperlinks>
    <hyperlink ref="A1" location="DM!D8" display="Quay lại" xr:uid="{6FB8CF16-C458-4A11-8FF7-5E410C8F0A46}"/>
  </hyperlinks>
  <printOptions horizontalCentered="1" verticalCentered="1"/>
  <pageMargins left="0" right="0" top="0" bottom="0" header="0.11811023622047245" footer="0.11811023622047245"/>
  <pageSetup paperSize="8" scale="80" orientation="landscape" horizontalDpi="200" verticalDpi="200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75D98-1767-4BA6-B331-2CFCFE33F9D5}">
  <sheetPr>
    <tabColor rgb="FF92D050"/>
  </sheetPr>
  <dimension ref="A1:AS101"/>
  <sheetViews>
    <sheetView showGridLines="0" view="pageBreakPreview" zoomScale="80" zoomScaleNormal="80" zoomScaleSheetLayoutView="80" workbookViewId="0"/>
  </sheetViews>
  <sheetFormatPr defaultColWidth="7.54296875" defaultRowHeight="15.5" outlineLevelRow="1" x14ac:dyDescent="0.35"/>
  <cols>
    <col min="1" max="1" width="9.54296875" style="6" customWidth="1"/>
    <col min="2" max="2" width="14.36328125" style="6" customWidth="1"/>
    <col min="3" max="45" width="10.6328125" style="6" customWidth="1"/>
    <col min="46" max="16384" width="7.54296875" style="6"/>
  </cols>
  <sheetData>
    <row r="1" spans="1:2" ht="18.5" x14ac:dyDescent="0.35">
      <c r="A1" s="421" t="s">
        <v>523</v>
      </c>
    </row>
    <row r="2" spans="1:2" ht="20" x14ac:dyDescent="0.35">
      <c r="A2" s="422"/>
      <c r="B2" s="422"/>
    </row>
    <row r="68" spans="1:45" s="102" customFormat="1" ht="30" x14ac:dyDescent="0.35">
      <c r="A68" s="397" t="s">
        <v>3</v>
      </c>
      <c r="B68" s="397" t="s">
        <v>4</v>
      </c>
      <c r="C68" s="398" t="s">
        <v>132</v>
      </c>
      <c r="D68" s="398">
        <v>2</v>
      </c>
      <c r="E68" s="398">
        <v>3</v>
      </c>
      <c r="F68" s="398">
        <v>4</v>
      </c>
      <c r="G68" s="398">
        <v>5</v>
      </c>
      <c r="H68" s="398">
        <v>6</v>
      </c>
      <c r="I68" s="398">
        <v>7</v>
      </c>
      <c r="J68" s="398">
        <v>8</v>
      </c>
      <c r="K68" s="398">
        <v>9</v>
      </c>
      <c r="L68" s="398">
        <v>10</v>
      </c>
      <c r="M68" s="398">
        <v>11</v>
      </c>
      <c r="N68" s="398">
        <v>12</v>
      </c>
      <c r="O68" s="398" t="s">
        <v>268</v>
      </c>
      <c r="P68" s="398">
        <v>2</v>
      </c>
      <c r="Q68" s="398">
        <v>3</v>
      </c>
      <c r="R68" s="399">
        <v>4</v>
      </c>
      <c r="S68" s="399">
        <v>5</v>
      </c>
      <c r="T68" s="399">
        <v>6</v>
      </c>
      <c r="U68" s="399">
        <v>7</v>
      </c>
      <c r="V68" s="399">
        <v>8</v>
      </c>
      <c r="W68" s="399">
        <v>9</v>
      </c>
      <c r="X68" s="400">
        <v>10</v>
      </c>
      <c r="Y68" s="399">
        <v>11</v>
      </c>
      <c r="Z68" s="399">
        <v>12</v>
      </c>
      <c r="AA68" s="398" t="s">
        <v>416</v>
      </c>
      <c r="AB68" s="399">
        <v>2</v>
      </c>
      <c r="AC68" s="399">
        <v>3</v>
      </c>
      <c r="AD68" s="399">
        <v>4</v>
      </c>
      <c r="AE68" s="399">
        <v>5</v>
      </c>
      <c r="AF68" s="399">
        <v>6</v>
      </c>
      <c r="AG68" s="399">
        <v>7</v>
      </c>
      <c r="AH68" s="399">
        <v>8</v>
      </c>
      <c r="AI68" s="399">
        <v>9</v>
      </c>
      <c r="AJ68" s="399">
        <v>10</v>
      </c>
      <c r="AK68" s="399">
        <v>11</v>
      </c>
      <c r="AL68" s="399">
        <v>12</v>
      </c>
      <c r="AM68" s="398" t="str">
        <f>'Chênh lệch chai B1-B0'!AM49</f>
        <v>T1.26</v>
      </c>
      <c r="AN68" s="398">
        <f>'Chênh lệch chai B1-B0'!AN49</f>
        <v>2</v>
      </c>
      <c r="AO68" s="398">
        <f>'Chênh lệch chai B1-B0'!AO49</f>
        <v>3</v>
      </c>
      <c r="AP68" s="398">
        <f>'Chênh lệch chai B1-B0'!AP49</f>
        <v>4</v>
      </c>
      <c r="AQ68" s="398">
        <f>'Chênh lệch chai B1-B0'!AQ49</f>
        <v>5</v>
      </c>
      <c r="AR68" s="398">
        <f>'Chênh lệch chai B1-B0'!AR49</f>
        <v>6</v>
      </c>
      <c r="AS68" s="398">
        <f>'Chênh lệch chai B1-B0'!AS49</f>
        <v>7</v>
      </c>
    </row>
    <row r="69" spans="1:45" x14ac:dyDescent="0.35">
      <c r="A69" s="390" t="s">
        <v>446</v>
      </c>
      <c r="B69" s="391" t="s">
        <v>498</v>
      </c>
      <c r="C69" s="392">
        <f>'Chênh lệch chai B1-B0'!C51</f>
        <v>14486.456197440659</v>
      </c>
      <c r="D69" s="392">
        <f>'Chênh lệch chai B1-B0'!D51</f>
        <v>14337.016338214797</v>
      </c>
      <c r="E69" s="392">
        <f>'Chênh lệch chai B1-B0'!E51</f>
        <v>15026.1244163548</v>
      </c>
      <c r="F69" s="392">
        <f>'Chênh lệch chai B1-B0'!F51</f>
        <v>14967.788142213756</v>
      </c>
      <c r="G69" s="392">
        <f>'Chênh lệch chai B1-B0'!G51</f>
        <v>14928.983739547253</v>
      </c>
      <c r="H69" s="392">
        <f>'Chênh lệch chai B1-B0'!H51</f>
        <v>13867.306020348295</v>
      </c>
      <c r="I69" s="392">
        <f>'Chênh lệch chai B1-B0'!I51</f>
        <v>14400.366674797786</v>
      </c>
      <c r="J69" s="392">
        <f>'Chênh lệch chai B1-B0'!J51</f>
        <v>14477.36361677069</v>
      </c>
      <c r="K69" s="392">
        <f>'Chênh lệch chai B1-B0'!K51</f>
        <v>14998.820223077044</v>
      </c>
      <c r="L69" s="392">
        <f>'Chênh lệch chai B1-B0'!L51</f>
        <v>16161.708769139126</v>
      </c>
      <c r="M69" s="392">
        <f>'Chênh lệch chai B1-B0'!M51</f>
        <v>15459.442573656896</v>
      </c>
      <c r="N69" s="392">
        <f>'Chênh lệch chai B1-B0'!N51</f>
        <v>15359.342326915314</v>
      </c>
      <c r="O69" s="392">
        <f>'Chênh lệch chai B1-B0'!O51</f>
        <v>15583.784770971863</v>
      </c>
      <c r="P69" s="392">
        <f>'Chênh lệch chai B1-B0'!P51</f>
        <v>15797.135558911417</v>
      </c>
      <c r="Q69" s="392">
        <f>'Chênh lệch chai B1-B0'!Q51</f>
        <v>15815.178162911614</v>
      </c>
      <c r="R69" s="392">
        <f>'Chênh lệch chai B1-B0'!R51</f>
        <v>16623.126766688412</v>
      </c>
      <c r="S69" s="392">
        <f>'Chênh lệch chai B1-B0'!S51</f>
        <v>17000</v>
      </c>
      <c r="T69" s="392">
        <f>'Chênh lệch chai B1-B0'!T51</f>
        <v>16751.643985298499</v>
      </c>
      <c r="U69" s="392">
        <f>'Chênh lệch chai B1-B0'!U51</f>
        <v>15000</v>
      </c>
      <c r="V69" s="392">
        <f>'Chênh lệch chai B1-B0'!V51</f>
        <v>14000</v>
      </c>
      <c r="W69" s="392">
        <f>'Chênh lệch chai B1-B0'!W51</f>
        <v>17591.063191411195</v>
      </c>
      <c r="X69" s="392">
        <f>'Chênh lệch chai B1-B0'!X51</f>
        <v>16991.396455607519</v>
      </c>
      <c r="Y69" s="392">
        <f>'Chênh lệch chai B1-B0'!Y51</f>
        <v>17312.462454629207</v>
      </c>
      <c r="Z69" s="392">
        <f>'Chênh lệch chai B1-B0'!Z51</f>
        <v>17285.991915327904</v>
      </c>
      <c r="AA69" s="392">
        <f>'Chênh lệch chai B1-B0'!AA51</f>
        <v>17403.262805340953</v>
      </c>
      <c r="AB69" s="392">
        <f>'Chênh lệch chai B1-B0'!AB51</f>
        <v>17590.560788479928</v>
      </c>
      <c r="AC69" s="392">
        <f>'Chênh lệch chai B1-B0'!AC51</f>
        <v>18228.237794545938</v>
      </c>
      <c r="AD69" s="392">
        <f>'Chênh lệch chai B1-B0'!AD51</f>
        <v>18384.378392575101</v>
      </c>
      <c r="AE69" s="392">
        <f>'Chênh lệch chai B1-B0'!AE51</f>
        <v>18589.09457338291</v>
      </c>
      <c r="AF69" s="392">
        <f>'Chênh lệch chai B1-B0'!AF51</f>
        <v>18500.483572155383</v>
      </c>
      <c r="AG69" s="392">
        <f>'Chênh lệch chai B1-B0'!AG51</f>
        <v>18590.918357976963</v>
      </c>
      <c r="AH69" s="392">
        <f>'Chênh lệch chai B1-B0'!AH51</f>
        <v>18034.642926745462</v>
      </c>
      <c r="AI69" s="392">
        <f>'Chênh lệch chai B1-B0'!AI51</f>
        <v>15376.19034789577</v>
      </c>
      <c r="AJ69" s="392">
        <f>'Chênh lệch chai B1-B0'!AJ51</f>
        <v>14775.020828893066</v>
      </c>
      <c r="AK69" s="392">
        <f>'Chênh lệch chai B1-B0'!AK51</f>
        <v>14842.864383174638</v>
      </c>
      <c r="AL69" s="392">
        <f>'Chênh lệch chai B1-B0'!AL51</f>
        <v>14825.719592298003</v>
      </c>
      <c r="AM69" s="392">
        <f>'Chênh lệch chai B1-B0'!AM51</f>
        <v>15251.339906559067</v>
      </c>
      <c r="AN69" s="392">
        <f>'Chênh lệch chai B1-B0'!AN51</f>
        <v>15183.686202837589</v>
      </c>
      <c r="AO69" s="392">
        <f>'Chênh lệch chai B1-B0'!AO51</f>
        <v>15135.679138115904</v>
      </c>
      <c r="AP69" s="392">
        <f>'Chênh lệch chai B1-B0'!AP51</f>
        <v>15190.709779800691</v>
      </c>
      <c r="AQ69" s="392">
        <f>'Chênh lệch chai B1-B0'!AQ51</f>
        <v>16522.406745922573</v>
      </c>
      <c r="AR69" s="392">
        <f>'Chênh lệch chai B1-B0'!AR51</f>
        <v>16668.407946250274</v>
      </c>
      <c r="AS69" s="392">
        <f>'Chênh lệch chai B1-B0'!AS51</f>
        <v>16753.695805487456</v>
      </c>
    </row>
    <row r="70" spans="1:45" s="409" customFormat="1" ht="16" customHeight="1" x14ac:dyDescent="0.35">
      <c r="A70" s="390" t="s">
        <v>97</v>
      </c>
      <c r="B70" s="391" t="s">
        <v>504</v>
      </c>
      <c r="C70" s="395">
        <f>'Chênh lệch Vảy rửa nóng-B0'!C70</f>
        <v>17439.4869367479</v>
      </c>
      <c r="D70" s="395">
        <f>'Chênh lệch Vảy rửa nóng-B0'!D70</f>
        <v>17645.06592923859</v>
      </c>
      <c r="E70" s="395">
        <f>'Chênh lệch Vảy rửa nóng-B0'!E70</f>
        <v>17973.426193214265</v>
      </c>
      <c r="F70" s="395">
        <f>'Chênh lệch Vảy rửa nóng-B0'!F70</f>
        <v>17990.90990565269</v>
      </c>
      <c r="G70" s="395">
        <f>'Chênh lệch Vảy rửa nóng-B0'!G70</f>
        <v>18000</v>
      </c>
      <c r="H70" s="395">
        <f>'Chênh lệch Vảy rửa nóng-B0'!H70</f>
        <v>17169.676668595173</v>
      </c>
      <c r="I70" s="395">
        <f>'Chênh lệch Vảy rửa nóng-B0'!I70</f>
        <v>16000</v>
      </c>
      <c r="J70" s="395">
        <f>'Chênh lệch Vảy rửa nóng-B0'!J70</f>
        <v>16000</v>
      </c>
      <c r="K70" s="395">
        <f>'Chênh lệch Vảy rửa nóng-B0'!K70</f>
        <v>16512.641147663944</v>
      </c>
      <c r="L70" s="395">
        <f>'Chênh lệch Vảy rửa nóng-B0'!L70</f>
        <v>16986.563472149839</v>
      </c>
      <c r="M70" s="395">
        <f>'Chênh lệch Vảy rửa nóng-B0'!M70</f>
        <v>17463.277160096557</v>
      </c>
      <c r="N70" s="395">
        <f>'Chênh lệch Vảy rửa nóng-B0'!N70</f>
        <v>17515.85076498787</v>
      </c>
      <c r="O70" s="395">
        <f>'Chênh lệch Vảy rửa nóng-B0'!O70</f>
        <v>18079.106533304363</v>
      </c>
      <c r="P70" s="395">
        <f>'Chênh lệch Vảy rửa nóng-B0'!P70</f>
        <v>18687.314880720041</v>
      </c>
      <c r="Q70" s="395">
        <f>'Chênh lệch Vảy rửa nóng-B0'!Q70</f>
        <v>19368.428655671771</v>
      </c>
      <c r="R70" s="395">
        <f>'Chênh lệch Vảy rửa nóng-B0'!R70</f>
        <v>19638.66678698326</v>
      </c>
      <c r="S70" s="395">
        <f>'Chênh lệch Vảy rửa nóng-B0'!S70</f>
        <v>19875.003369693546</v>
      </c>
      <c r="T70" s="395">
        <f>'Chênh lệch Vảy rửa nóng-B0'!T70</f>
        <v>19827.456526153295</v>
      </c>
      <c r="U70" s="395">
        <f>'Chênh lệch Vảy rửa nóng-B0'!U70</f>
        <v>18009.735967778812</v>
      </c>
      <c r="V70" s="395">
        <f>'Chênh lệch Vảy rửa nóng-B0'!V70</f>
        <v>18071.759198440013</v>
      </c>
      <c r="W70" s="395">
        <f>'Chênh lệch Vảy rửa nóng-B0'!W70</f>
        <v>18638.220278907433</v>
      </c>
      <c r="X70" s="395">
        <f>'Chênh lệch Vảy rửa nóng-B0'!X70</f>
        <v>18318.106702226545</v>
      </c>
      <c r="Y70" s="395">
        <f>'Chênh lệch Vảy rửa nóng-B0'!Y70</f>
        <v>18531.213367518943</v>
      </c>
      <c r="Z70" s="395">
        <f>'Chênh lệch Vảy rửa nóng-B0'!Z70</f>
        <v>18573.924747687332</v>
      </c>
      <c r="AA70" s="395">
        <f>'Chênh lệch Vảy rửa nóng-B0'!AA70</f>
        <v>18380.106730189174</v>
      </c>
      <c r="AB70" s="395">
        <f>'Chênh lệch Vảy rửa nóng-B0'!AB70</f>
        <v>19051.959408024035</v>
      </c>
      <c r="AC70" s="395">
        <f>'Chênh lệch Vảy rửa nóng-B0'!AC70</f>
        <v>19580.029117326318</v>
      </c>
      <c r="AD70" s="395">
        <f>'Chênh lệch Vảy rửa nóng-B0'!AD70</f>
        <v>20282.386217249299</v>
      </c>
      <c r="AE70" s="395">
        <f>'Chênh lệch Vảy rửa nóng-B0'!AE70</f>
        <v>19546.070161766973</v>
      </c>
      <c r="AF70" s="395">
        <f>'Chênh lệch Vảy rửa nóng-B0'!AF70</f>
        <v>20355.359582911649</v>
      </c>
      <c r="AG70" s="395">
        <f>'Chênh lệch Vảy rửa nóng-B0'!AG70</f>
        <v>20339.853346218166</v>
      </c>
      <c r="AH70" s="395">
        <f>'Chênh lệch Vảy rửa nóng-B0'!AH70</f>
        <v>19342.628291244389</v>
      </c>
      <c r="AI70" s="395">
        <f>'Chênh lệch Vảy rửa nóng-B0'!AI70</f>
        <v>16728.955236194914</v>
      </c>
      <c r="AJ70" s="395">
        <f>'Chênh lệch Vảy rửa nóng-B0'!AJ70</f>
        <v>16041.349095785541</v>
      </c>
      <c r="AK70" s="395">
        <f>'Chênh lệch Vảy rửa nóng-B0'!AK70</f>
        <v>16027.580781948138</v>
      </c>
      <c r="AL70" s="395">
        <f>'Chênh lệch Vảy rửa nóng-B0'!AL70</f>
        <v>16085.207695343968</v>
      </c>
      <c r="AM70" s="395">
        <f>'Chênh lệch Vảy rửa nóng-B0'!AM70</f>
        <v>16066.55572697726</v>
      </c>
      <c r="AN70" s="395">
        <f>'Chênh lệch Vảy rửa nóng-B0'!AN70</f>
        <v>16001.515066311898</v>
      </c>
      <c r="AO70" s="395">
        <f>'Chênh lệch Vảy rửa nóng-B0'!AO70</f>
        <v>16227.40224015117</v>
      </c>
      <c r="AP70" s="395">
        <f>'Chênh lệch Vảy rửa nóng-B0'!AP70</f>
        <v>17203.082171016733</v>
      </c>
      <c r="AQ70" s="395">
        <f>'Chênh lệch Vảy rửa nóng-B0'!AQ70</f>
        <v>18179.553901914544</v>
      </c>
      <c r="AR70" s="395">
        <f>'Chênh lệch Vảy rửa nóng-B0'!AR70</f>
        <v>18825.405715934954</v>
      </c>
      <c r="AS70" s="395">
        <f>'Chênh lệch Vảy rửa nóng-B0'!AS70</f>
        <v>17985.156387471405</v>
      </c>
    </row>
    <row r="71" spans="1:45" hidden="1" outlineLevel="1" x14ac:dyDescent="0.35">
      <c r="A71" s="82" t="s">
        <v>316</v>
      </c>
      <c r="B71" s="83" t="s">
        <v>294</v>
      </c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204"/>
      <c r="S71" s="204"/>
      <c r="T71" s="204"/>
      <c r="U71" s="204"/>
      <c r="V71" s="388">
        <v>16531.009620351346</v>
      </c>
      <c r="W71" s="388">
        <v>15736.354964174043</v>
      </c>
      <c r="X71" s="389">
        <v>15142.877524222948</v>
      </c>
      <c r="Y71" s="388">
        <v>15388.660011701764</v>
      </c>
      <c r="Z71" s="388">
        <v>15426.978928616752</v>
      </c>
      <c r="AA71" s="388">
        <v>15758.759798976707</v>
      </c>
      <c r="AB71" s="388">
        <v>16078.36418797298</v>
      </c>
      <c r="AC71" s="389">
        <v>16453.862940114985</v>
      </c>
      <c r="AD71" s="388">
        <v>16500</v>
      </c>
      <c r="AE71" s="388"/>
      <c r="AF71" s="388"/>
      <c r="AG71" s="388"/>
      <c r="AH71" s="388"/>
      <c r="AI71" s="388"/>
      <c r="AJ71" s="388"/>
      <c r="AK71" s="388"/>
      <c r="AL71" s="388"/>
      <c r="AM71" s="388"/>
      <c r="AN71" s="388"/>
      <c r="AO71" s="388"/>
      <c r="AP71" s="388"/>
      <c r="AQ71" s="388"/>
      <c r="AR71" s="388"/>
      <c r="AS71" s="388"/>
    </row>
    <row r="72" spans="1:45" hidden="1" outlineLevel="1" x14ac:dyDescent="0.35">
      <c r="A72" s="82" t="s">
        <v>488</v>
      </c>
      <c r="B72" s="83" t="s">
        <v>489</v>
      </c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204"/>
      <c r="S72" s="204"/>
      <c r="T72" s="204"/>
      <c r="U72" s="204"/>
      <c r="V72" s="388"/>
      <c r="W72" s="388"/>
      <c r="X72" s="389"/>
      <c r="Y72" s="388"/>
      <c r="Z72" s="388"/>
      <c r="AA72" s="388">
        <v>15391.180174572615</v>
      </c>
      <c r="AB72" s="388">
        <v>15570.497125494956</v>
      </c>
      <c r="AC72" s="389">
        <v>16077.80605131712</v>
      </c>
      <c r="AD72" s="388">
        <v>16000</v>
      </c>
      <c r="AE72" s="388"/>
      <c r="AF72" s="388"/>
      <c r="AG72" s="388"/>
      <c r="AH72" s="388"/>
      <c r="AI72" s="388"/>
      <c r="AJ72" s="388"/>
      <c r="AK72" s="388"/>
      <c r="AL72" s="388"/>
      <c r="AM72" s="388"/>
      <c r="AN72" s="388"/>
      <c r="AO72" s="388"/>
      <c r="AP72" s="388"/>
      <c r="AQ72" s="388"/>
      <c r="AR72" s="388"/>
      <c r="AS72" s="388"/>
    </row>
    <row r="73" spans="1:45" hidden="1" outlineLevel="1" x14ac:dyDescent="0.35">
      <c r="A73" s="82" t="s">
        <v>251</v>
      </c>
      <c r="B73" s="83" t="s">
        <v>200</v>
      </c>
      <c r="C73" s="186">
        <v>10500</v>
      </c>
      <c r="D73" s="186">
        <v>10500</v>
      </c>
      <c r="E73" s="186">
        <v>11000</v>
      </c>
      <c r="F73" s="186">
        <v>11000</v>
      </c>
      <c r="G73" s="186">
        <v>11000.245754121759</v>
      </c>
      <c r="H73" s="186">
        <v>9980.5578196131446</v>
      </c>
      <c r="I73" s="186">
        <v>9000</v>
      </c>
      <c r="J73" s="186">
        <v>9000</v>
      </c>
      <c r="K73" s="186">
        <v>9394.7875672636728</v>
      </c>
      <c r="L73" s="186"/>
      <c r="M73" s="186"/>
      <c r="N73" s="186"/>
      <c r="O73" s="186"/>
      <c r="P73" s="186"/>
      <c r="Q73" s="186"/>
      <c r="R73" s="204"/>
      <c r="S73" s="204"/>
      <c r="T73" s="204"/>
      <c r="U73" s="204"/>
      <c r="V73" s="388"/>
      <c r="W73" s="388"/>
      <c r="X73" s="389"/>
      <c r="Y73" s="388">
        <v>11000</v>
      </c>
      <c r="Z73" s="388">
        <v>11709.60458452722</v>
      </c>
      <c r="AA73" s="388">
        <v>12300</v>
      </c>
      <c r="AB73" s="388">
        <v>16394</v>
      </c>
      <c r="AC73" s="389"/>
      <c r="AD73" s="388"/>
      <c r="AE73" s="388"/>
      <c r="AF73" s="388"/>
      <c r="AG73" s="388"/>
      <c r="AH73" s="388"/>
      <c r="AI73" s="388"/>
      <c r="AJ73" s="388"/>
      <c r="AK73" s="388"/>
      <c r="AL73" s="388"/>
      <c r="AM73" s="388"/>
      <c r="AN73" s="388"/>
      <c r="AO73" s="388"/>
      <c r="AP73" s="388"/>
      <c r="AQ73" s="388"/>
      <c r="AR73" s="388"/>
      <c r="AS73" s="388"/>
    </row>
    <row r="74" spans="1:45" hidden="1" outlineLevel="1" x14ac:dyDescent="0.35">
      <c r="A74" s="82" t="s">
        <v>252</v>
      </c>
      <c r="B74" s="83" t="s">
        <v>295</v>
      </c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>
        <v>12500</v>
      </c>
      <c r="N74" s="186">
        <v>12500</v>
      </c>
      <c r="O74" s="186">
        <v>13000</v>
      </c>
      <c r="P74" s="186">
        <v>13000</v>
      </c>
      <c r="Q74" s="186">
        <v>13000</v>
      </c>
      <c r="R74" s="204">
        <v>13000</v>
      </c>
      <c r="S74" s="204">
        <v>13500</v>
      </c>
      <c r="T74" s="204">
        <v>15000</v>
      </c>
      <c r="U74" s="204">
        <v>12000</v>
      </c>
      <c r="V74" s="388">
        <v>11996.599943004825</v>
      </c>
      <c r="W74" s="388">
        <v>14000</v>
      </c>
      <c r="X74" s="389">
        <v>13700</v>
      </c>
      <c r="Y74" s="388">
        <v>13909.495533200905</v>
      </c>
      <c r="Z74" s="388">
        <v>13991.675615308621</v>
      </c>
      <c r="AA74" s="388">
        <v>15469.628043102301</v>
      </c>
      <c r="AB74" s="388">
        <v>16866.231983166756</v>
      </c>
      <c r="AC74" s="389">
        <v>17274.018343481202</v>
      </c>
      <c r="AD74" s="388">
        <v>18147.910956148586</v>
      </c>
      <c r="AE74" s="388"/>
      <c r="AF74" s="388"/>
      <c r="AG74" s="388"/>
      <c r="AH74" s="388"/>
      <c r="AI74" s="388"/>
      <c r="AJ74" s="388"/>
      <c r="AK74" s="388"/>
      <c r="AL74" s="388"/>
      <c r="AM74" s="388"/>
      <c r="AN74" s="388"/>
      <c r="AO74" s="388"/>
      <c r="AP74" s="388"/>
      <c r="AQ74" s="388"/>
      <c r="AR74" s="388"/>
      <c r="AS74" s="388"/>
    </row>
    <row r="75" spans="1:45" hidden="1" outlineLevel="1" x14ac:dyDescent="0.35">
      <c r="A75" s="82" t="s">
        <v>8</v>
      </c>
      <c r="B75" s="83" t="s">
        <v>201</v>
      </c>
      <c r="C75" s="186">
        <v>14465.460942178455</v>
      </c>
      <c r="D75" s="186">
        <v>14509.576053349499</v>
      </c>
      <c r="E75" s="186">
        <v>15025.379353965638</v>
      </c>
      <c r="F75" s="186">
        <v>14910.678301970647</v>
      </c>
      <c r="G75" s="186">
        <v>14831.035909967355</v>
      </c>
      <c r="H75" s="186">
        <v>14808.45006473676</v>
      </c>
      <c r="I75" s="186">
        <f>15519.2770426906-1500</f>
        <v>14019.277042690601</v>
      </c>
      <c r="J75" s="186">
        <f>15979.3954889592-1500</f>
        <v>14479.395488959201</v>
      </c>
      <c r="K75" s="186">
        <v>14998.538825334661</v>
      </c>
      <c r="L75" s="186">
        <v>14535.256313245962</v>
      </c>
      <c r="M75" s="186">
        <v>14855.14784201781</v>
      </c>
      <c r="N75" s="186">
        <v>15392.891160782321</v>
      </c>
      <c r="O75" s="186">
        <v>15365.225970719288</v>
      </c>
      <c r="P75" s="186">
        <v>15345.865349432857</v>
      </c>
      <c r="Q75" s="186">
        <v>15465.2092644124</v>
      </c>
      <c r="R75" s="204">
        <v>16247.50430292599</v>
      </c>
      <c r="S75" s="204">
        <v>16000</v>
      </c>
      <c r="T75" s="204"/>
      <c r="U75" s="204"/>
      <c r="V75" s="388"/>
      <c r="W75" s="388">
        <v>16000</v>
      </c>
      <c r="X75" s="389">
        <v>16447.587409896623</v>
      </c>
      <c r="Y75" s="388">
        <v>16464.667351656819</v>
      </c>
      <c r="Z75" s="388">
        <v>16000</v>
      </c>
      <c r="AA75" s="388"/>
      <c r="AB75" s="388">
        <v>17008.321948860546</v>
      </c>
      <c r="AC75" s="389"/>
      <c r="AD75" s="388"/>
      <c r="AE75" s="388"/>
      <c r="AF75" s="388"/>
      <c r="AG75" s="388"/>
      <c r="AH75" s="388"/>
      <c r="AI75" s="388"/>
      <c r="AJ75" s="388"/>
      <c r="AK75" s="388"/>
      <c r="AL75" s="388"/>
      <c r="AM75" s="388"/>
      <c r="AN75" s="388"/>
      <c r="AO75" s="388"/>
      <c r="AP75" s="388"/>
      <c r="AQ75" s="388"/>
      <c r="AR75" s="388"/>
      <c r="AS75" s="388"/>
    </row>
    <row r="76" spans="1:45" hidden="1" outlineLevel="1" x14ac:dyDescent="0.35">
      <c r="A76" s="82" t="s">
        <v>214</v>
      </c>
      <c r="B76" s="83" t="s">
        <v>296</v>
      </c>
      <c r="C76" s="186"/>
      <c r="D76" s="186"/>
      <c r="E76" s="186"/>
      <c r="F76" s="186"/>
      <c r="G76" s="186"/>
      <c r="H76" s="186"/>
      <c r="I76" s="186">
        <v>9000</v>
      </c>
      <c r="J76" s="186">
        <v>9000</v>
      </c>
      <c r="K76" s="186">
        <v>9594.9788263762857</v>
      </c>
      <c r="L76" s="186">
        <v>10500</v>
      </c>
      <c r="M76" s="186">
        <v>12341.137363910122</v>
      </c>
      <c r="N76" s="186">
        <v>12441.933603836223</v>
      </c>
      <c r="O76" s="186"/>
      <c r="P76" s="186">
        <v>13000</v>
      </c>
      <c r="Q76" s="186">
        <v>12851.445001474491</v>
      </c>
      <c r="R76" s="204">
        <v>12994.024053185927</v>
      </c>
      <c r="S76" s="204">
        <v>13500</v>
      </c>
      <c r="T76" s="204">
        <v>13500</v>
      </c>
      <c r="U76" s="204">
        <v>12000</v>
      </c>
      <c r="V76" s="388">
        <v>12000</v>
      </c>
      <c r="W76" s="388">
        <v>14000</v>
      </c>
      <c r="X76" s="389">
        <v>13700</v>
      </c>
      <c r="Y76" s="388">
        <v>14000</v>
      </c>
      <c r="Z76" s="388">
        <v>13970.906163753451</v>
      </c>
      <c r="AA76" s="388">
        <v>14300</v>
      </c>
      <c r="AB76" s="388">
        <v>17098.761629644388</v>
      </c>
      <c r="AC76" s="389">
        <v>17143.564650803612</v>
      </c>
      <c r="AD76" s="388">
        <v>18161.280357489799</v>
      </c>
      <c r="AE76" s="388"/>
      <c r="AF76" s="388"/>
      <c r="AG76" s="388"/>
      <c r="AH76" s="388"/>
      <c r="AI76" s="388"/>
      <c r="AJ76" s="388"/>
      <c r="AK76" s="388"/>
      <c r="AL76" s="388"/>
      <c r="AM76" s="388"/>
      <c r="AN76" s="388"/>
      <c r="AO76" s="388"/>
      <c r="AP76" s="388"/>
      <c r="AQ76" s="388"/>
      <c r="AR76" s="388"/>
      <c r="AS76" s="388"/>
    </row>
    <row r="77" spans="1:45" hidden="1" outlineLevel="1" x14ac:dyDescent="0.35">
      <c r="A77" s="82" t="s">
        <v>10</v>
      </c>
      <c r="B77" s="83" t="s">
        <v>202</v>
      </c>
      <c r="C77" s="186">
        <v>10563.824965132497</v>
      </c>
      <c r="D77" s="186">
        <v>10507.26778217939</v>
      </c>
      <c r="E77" s="186">
        <v>10891.883029655908</v>
      </c>
      <c r="F77" s="186">
        <v>11017.156022207953</v>
      </c>
      <c r="G77" s="186">
        <v>11015.531143914253</v>
      </c>
      <c r="H77" s="186">
        <v>9991.5837104072398</v>
      </c>
      <c r="I77" s="186">
        <v>9000</v>
      </c>
      <c r="J77" s="186">
        <v>9000</v>
      </c>
      <c r="K77" s="186">
        <v>9837.9698135543058</v>
      </c>
      <c r="L77" s="186">
        <v>10500</v>
      </c>
      <c r="M77" s="186">
        <v>12500</v>
      </c>
      <c r="N77" s="186">
        <v>12500</v>
      </c>
      <c r="O77" s="186">
        <v>13000</v>
      </c>
      <c r="P77" s="186">
        <v>13000</v>
      </c>
      <c r="Q77" s="186">
        <v>13000</v>
      </c>
      <c r="R77" s="204">
        <v>12990.833148517779</v>
      </c>
      <c r="S77" s="204">
        <v>13391.563712227402</v>
      </c>
      <c r="T77" s="204">
        <v>13500</v>
      </c>
      <c r="U77" s="204">
        <v>12000</v>
      </c>
      <c r="V77" s="388">
        <v>12000</v>
      </c>
      <c r="W77" s="388">
        <v>14000</v>
      </c>
      <c r="X77" s="389">
        <v>13700</v>
      </c>
      <c r="Y77" s="388">
        <v>13943.331751305173</v>
      </c>
      <c r="Z77" s="388">
        <v>13949.370319945541</v>
      </c>
      <c r="AA77" s="388">
        <v>15373.678800856531</v>
      </c>
      <c r="AB77" s="388">
        <v>17075.291661900948</v>
      </c>
      <c r="AC77" s="389">
        <v>17383.623888852308</v>
      </c>
      <c r="AD77" s="388">
        <v>17817.113134390362</v>
      </c>
      <c r="AE77" s="388"/>
      <c r="AF77" s="388"/>
      <c r="AG77" s="388"/>
      <c r="AH77" s="388"/>
      <c r="AI77" s="388"/>
      <c r="AJ77" s="388"/>
      <c r="AK77" s="388"/>
      <c r="AL77" s="388"/>
      <c r="AM77" s="388"/>
      <c r="AN77" s="388"/>
      <c r="AO77" s="388"/>
      <c r="AP77" s="388"/>
      <c r="AQ77" s="388"/>
      <c r="AR77" s="388"/>
      <c r="AS77" s="388"/>
    </row>
    <row r="78" spans="1:45" hidden="1" outlineLevel="1" x14ac:dyDescent="0.35">
      <c r="A78" s="82" t="s">
        <v>404</v>
      </c>
      <c r="B78" s="83" t="s">
        <v>405</v>
      </c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204"/>
      <c r="S78" s="204"/>
      <c r="T78" s="204"/>
      <c r="U78" s="204"/>
      <c r="V78" s="388"/>
      <c r="W78" s="388"/>
      <c r="X78" s="389"/>
      <c r="Y78" s="388">
        <v>12000</v>
      </c>
      <c r="Z78" s="388">
        <v>12000</v>
      </c>
      <c r="AA78" s="388"/>
      <c r="AB78" s="388">
        <v>12300</v>
      </c>
      <c r="AC78" s="389">
        <v>12300</v>
      </c>
      <c r="AD78" s="388"/>
      <c r="AE78" s="388"/>
      <c r="AF78" s="388"/>
      <c r="AG78" s="388"/>
      <c r="AH78" s="388"/>
      <c r="AI78" s="388"/>
      <c r="AJ78" s="388"/>
      <c r="AK78" s="388"/>
      <c r="AL78" s="388"/>
      <c r="AM78" s="388"/>
      <c r="AN78" s="388"/>
      <c r="AO78" s="388"/>
      <c r="AP78" s="388"/>
      <c r="AQ78" s="388"/>
      <c r="AR78" s="388"/>
      <c r="AS78" s="388"/>
    </row>
    <row r="79" spans="1:45" hidden="1" outlineLevel="1" x14ac:dyDescent="0.35">
      <c r="A79" s="82" t="s">
        <v>250</v>
      </c>
      <c r="B79" s="83" t="s">
        <v>297</v>
      </c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>
        <v>12500</v>
      </c>
      <c r="Q79" s="186">
        <v>10000</v>
      </c>
      <c r="R79" s="204">
        <v>10000</v>
      </c>
      <c r="S79" s="388">
        <v>10000</v>
      </c>
      <c r="T79" s="388">
        <v>10000</v>
      </c>
      <c r="U79" s="388">
        <v>10000</v>
      </c>
      <c r="V79" s="388">
        <v>10000</v>
      </c>
      <c r="W79" s="388">
        <v>10000</v>
      </c>
      <c r="X79" s="389">
        <v>10000</v>
      </c>
      <c r="Y79" s="388"/>
      <c r="Z79" s="388">
        <v>16000</v>
      </c>
      <c r="AA79" s="388">
        <v>16000</v>
      </c>
      <c r="AB79" s="388">
        <v>17587.441360197077</v>
      </c>
      <c r="AC79" s="389">
        <v>18055.742870049842</v>
      </c>
      <c r="AD79" s="388">
        <v>18117.554309844363</v>
      </c>
      <c r="AE79" s="388"/>
      <c r="AF79" s="388"/>
      <c r="AG79" s="388"/>
      <c r="AH79" s="388"/>
      <c r="AI79" s="388"/>
      <c r="AJ79" s="388"/>
      <c r="AK79" s="388"/>
      <c r="AL79" s="388"/>
      <c r="AM79" s="388"/>
      <c r="AN79" s="388"/>
      <c r="AO79" s="388"/>
      <c r="AP79" s="388"/>
      <c r="AQ79" s="388"/>
      <c r="AR79" s="388"/>
      <c r="AS79" s="388"/>
    </row>
    <row r="80" spans="1:45" hidden="1" outlineLevel="1" x14ac:dyDescent="0.35">
      <c r="A80" s="82" t="s">
        <v>97</v>
      </c>
      <c r="B80" s="83" t="s">
        <v>298</v>
      </c>
      <c r="C80" s="186">
        <f>C70</f>
        <v>17439.4869367479</v>
      </c>
      <c r="D80" s="186">
        <f t="shared" ref="D80:AL80" si="0">D70</f>
        <v>17645.06592923859</v>
      </c>
      <c r="E80" s="186">
        <f t="shared" si="0"/>
        <v>17973.426193214265</v>
      </c>
      <c r="F80" s="186">
        <f t="shared" si="0"/>
        <v>17990.90990565269</v>
      </c>
      <c r="G80" s="186">
        <f t="shared" si="0"/>
        <v>18000</v>
      </c>
      <c r="H80" s="186">
        <f t="shared" si="0"/>
        <v>17169.676668595173</v>
      </c>
      <c r="I80" s="186">
        <f t="shared" si="0"/>
        <v>16000</v>
      </c>
      <c r="J80" s="186">
        <f t="shared" si="0"/>
        <v>16000</v>
      </c>
      <c r="K80" s="186">
        <f t="shared" si="0"/>
        <v>16512.641147663944</v>
      </c>
      <c r="L80" s="186">
        <f t="shared" si="0"/>
        <v>16986.563472149839</v>
      </c>
      <c r="M80" s="186">
        <f t="shared" si="0"/>
        <v>17463.277160096557</v>
      </c>
      <c r="N80" s="186">
        <f t="shared" si="0"/>
        <v>17515.85076498787</v>
      </c>
      <c r="O80" s="186">
        <f t="shared" si="0"/>
        <v>18079.106533304363</v>
      </c>
      <c r="P80" s="186">
        <f t="shared" si="0"/>
        <v>18687.314880720041</v>
      </c>
      <c r="Q80" s="186">
        <f t="shared" si="0"/>
        <v>19368.428655671771</v>
      </c>
      <c r="R80" s="186">
        <f t="shared" si="0"/>
        <v>19638.66678698326</v>
      </c>
      <c r="S80" s="186">
        <f t="shared" si="0"/>
        <v>19875.003369693546</v>
      </c>
      <c r="T80" s="186">
        <f t="shared" si="0"/>
        <v>19827.456526153295</v>
      </c>
      <c r="U80" s="186">
        <f t="shared" si="0"/>
        <v>18009.735967778812</v>
      </c>
      <c r="V80" s="186">
        <f t="shared" si="0"/>
        <v>18071.759198440013</v>
      </c>
      <c r="W80" s="186">
        <f t="shared" si="0"/>
        <v>18638.220278907433</v>
      </c>
      <c r="X80" s="186">
        <f t="shared" si="0"/>
        <v>18318.106702226545</v>
      </c>
      <c r="Y80" s="186">
        <f t="shared" si="0"/>
        <v>18531.213367518943</v>
      </c>
      <c r="Z80" s="186">
        <f t="shared" si="0"/>
        <v>18573.924747687332</v>
      </c>
      <c r="AA80" s="186">
        <f t="shared" si="0"/>
        <v>18380.106730189174</v>
      </c>
      <c r="AB80" s="186">
        <f t="shared" si="0"/>
        <v>19051.959408024035</v>
      </c>
      <c r="AC80" s="186">
        <f t="shared" si="0"/>
        <v>19580.029117326318</v>
      </c>
      <c r="AD80" s="186">
        <f t="shared" si="0"/>
        <v>20282.386217249299</v>
      </c>
      <c r="AE80" s="186">
        <f t="shared" si="0"/>
        <v>19546.070161766973</v>
      </c>
      <c r="AF80" s="186">
        <f t="shared" si="0"/>
        <v>20355.359582911649</v>
      </c>
      <c r="AG80" s="186">
        <f t="shared" si="0"/>
        <v>20339.853346218166</v>
      </c>
      <c r="AH80" s="186">
        <f t="shared" si="0"/>
        <v>19342.628291244389</v>
      </c>
      <c r="AI80" s="186">
        <f t="shared" si="0"/>
        <v>16728.955236194914</v>
      </c>
      <c r="AJ80" s="186">
        <f t="shared" si="0"/>
        <v>16041.349095785541</v>
      </c>
      <c r="AK80" s="186">
        <f t="shared" si="0"/>
        <v>16027.580781948138</v>
      </c>
      <c r="AL80" s="186">
        <f t="shared" si="0"/>
        <v>16085.207695343968</v>
      </c>
      <c r="AM80" s="186">
        <f t="shared" ref="AM80:AN80" si="1">AM70</f>
        <v>16066.55572697726</v>
      </c>
      <c r="AN80" s="186">
        <f t="shared" si="1"/>
        <v>16001.515066311898</v>
      </c>
      <c r="AO80" s="186">
        <f t="shared" ref="AO80:AP80" si="2">AO70</f>
        <v>16227.40224015117</v>
      </c>
      <c r="AP80" s="186">
        <f t="shared" si="2"/>
        <v>17203.082171016733</v>
      </c>
      <c r="AQ80" s="186">
        <f t="shared" ref="AQ80:AR80" si="3">AQ70</f>
        <v>18179.553901914544</v>
      </c>
      <c r="AR80" s="186">
        <f t="shared" si="3"/>
        <v>18825.405715934954</v>
      </c>
      <c r="AS80" s="186">
        <f t="shared" ref="AS80" si="4">AS70</f>
        <v>17985.156387471405</v>
      </c>
    </row>
    <row r="81" spans="1:45" hidden="1" outlineLevel="1" x14ac:dyDescent="0.35">
      <c r="A81" s="82" t="s">
        <v>98</v>
      </c>
      <c r="B81" s="83" t="s">
        <v>299</v>
      </c>
      <c r="C81" s="186">
        <v>16955.378703445713</v>
      </c>
      <c r="D81" s="186">
        <v>17082.559186604507</v>
      </c>
      <c r="E81" s="186">
        <v>17500</v>
      </c>
      <c r="F81" s="186">
        <v>17500</v>
      </c>
      <c r="G81" s="186">
        <v>17500</v>
      </c>
      <c r="H81" s="186">
        <v>16603.494647053703</v>
      </c>
      <c r="I81" s="186">
        <v>15500</v>
      </c>
      <c r="J81" s="186">
        <v>15500</v>
      </c>
      <c r="K81" s="186">
        <v>16000</v>
      </c>
      <c r="L81" s="186">
        <v>16000</v>
      </c>
      <c r="M81" s="186">
        <v>16726.574166052487</v>
      </c>
      <c r="N81" s="186">
        <v>17000</v>
      </c>
      <c r="O81" s="186">
        <v>17476.901785778588</v>
      </c>
      <c r="P81" s="186">
        <v>18000</v>
      </c>
      <c r="Q81" s="186">
        <v>18430.84712917127</v>
      </c>
      <c r="R81" s="204">
        <v>18800</v>
      </c>
      <c r="S81" s="204">
        <v>19376.799792316055</v>
      </c>
      <c r="T81" s="204">
        <v>19300</v>
      </c>
      <c r="U81" s="204">
        <v>17800</v>
      </c>
      <c r="V81" s="388">
        <v>17500</v>
      </c>
      <c r="W81" s="388">
        <v>17800</v>
      </c>
      <c r="X81" s="389">
        <v>17500</v>
      </c>
      <c r="Y81" s="388">
        <v>17700</v>
      </c>
      <c r="Z81" s="388">
        <v>17700</v>
      </c>
      <c r="AA81" s="388">
        <v>17700</v>
      </c>
      <c r="AB81" s="388">
        <v>18041.536915204677</v>
      </c>
      <c r="AC81" s="389">
        <v>18700</v>
      </c>
      <c r="AD81" s="388">
        <v>19646.239972601656</v>
      </c>
      <c r="AE81" s="388"/>
      <c r="AF81" s="388"/>
      <c r="AG81" s="388"/>
      <c r="AH81" s="388"/>
      <c r="AI81" s="388"/>
      <c r="AJ81" s="388"/>
      <c r="AK81" s="388"/>
      <c r="AL81" s="388"/>
      <c r="AM81" s="388"/>
      <c r="AN81" s="388"/>
      <c r="AO81" s="388"/>
      <c r="AP81" s="388"/>
      <c r="AQ81" s="388"/>
      <c r="AR81" s="388"/>
      <c r="AS81" s="388"/>
    </row>
    <row r="82" spans="1:45" hidden="1" outlineLevel="1" x14ac:dyDescent="0.35">
      <c r="A82" s="82" t="s">
        <v>24</v>
      </c>
      <c r="B82" s="83" t="s">
        <v>300</v>
      </c>
      <c r="C82" s="186">
        <v>16500</v>
      </c>
      <c r="D82" s="186">
        <v>16830</v>
      </c>
      <c r="E82" s="186">
        <v>16949.308471918921</v>
      </c>
      <c r="F82" s="186">
        <v>17000</v>
      </c>
      <c r="G82" s="186">
        <v>17000</v>
      </c>
      <c r="H82" s="186">
        <v>16000</v>
      </c>
      <c r="I82" s="186"/>
      <c r="J82" s="186"/>
      <c r="K82" s="186"/>
      <c r="L82" s="186"/>
      <c r="M82" s="186"/>
      <c r="N82" s="186"/>
      <c r="O82" s="186"/>
      <c r="P82" s="186"/>
      <c r="Q82" s="186"/>
      <c r="R82" s="204"/>
      <c r="S82" s="204"/>
      <c r="T82" s="204"/>
      <c r="U82" s="204"/>
      <c r="V82" s="388">
        <v>16667.318802218797</v>
      </c>
      <c r="W82" s="388">
        <v>16200</v>
      </c>
      <c r="X82" s="389"/>
      <c r="Y82" s="388"/>
      <c r="Z82" s="388"/>
      <c r="AA82" s="388">
        <v>11293.478260869566</v>
      </c>
      <c r="AB82" s="388"/>
      <c r="AC82" s="389"/>
      <c r="AD82" s="388">
        <v>20051.40472061931</v>
      </c>
      <c r="AE82" s="388"/>
      <c r="AF82" s="388"/>
      <c r="AG82" s="388"/>
      <c r="AH82" s="388"/>
      <c r="AI82" s="388"/>
      <c r="AJ82" s="388"/>
      <c r="AK82" s="388"/>
      <c r="AL82" s="388"/>
      <c r="AM82" s="388"/>
      <c r="AN82" s="388"/>
      <c r="AO82" s="388"/>
      <c r="AP82" s="388"/>
      <c r="AQ82" s="388"/>
      <c r="AR82" s="388"/>
      <c r="AS82" s="388"/>
    </row>
    <row r="83" spans="1:45" hidden="1" outlineLevel="1" x14ac:dyDescent="0.35">
      <c r="A83" s="82" t="s">
        <v>217</v>
      </c>
      <c r="B83" s="83" t="s">
        <v>301</v>
      </c>
      <c r="C83" s="186"/>
      <c r="D83" s="186"/>
      <c r="E83" s="186"/>
      <c r="F83" s="186"/>
      <c r="G83" s="186"/>
      <c r="H83" s="186"/>
      <c r="I83" s="186">
        <v>17000</v>
      </c>
      <c r="J83" s="186"/>
      <c r="K83" s="186">
        <v>17500</v>
      </c>
      <c r="L83" s="186">
        <v>18000</v>
      </c>
      <c r="M83" s="186"/>
      <c r="N83" s="186"/>
      <c r="O83" s="186"/>
      <c r="P83" s="186"/>
      <c r="Q83" s="186"/>
      <c r="R83" s="204"/>
      <c r="S83" s="204"/>
      <c r="T83" s="204"/>
      <c r="U83" s="204"/>
      <c r="V83" s="388"/>
      <c r="W83" s="388"/>
      <c r="X83" s="389"/>
      <c r="Y83" s="388"/>
      <c r="Z83" s="388"/>
      <c r="AA83" s="388"/>
      <c r="AB83" s="388"/>
      <c r="AC83" s="389"/>
      <c r="AD83" s="388"/>
      <c r="AE83" s="388"/>
      <c r="AF83" s="388"/>
      <c r="AG83" s="388"/>
      <c r="AH83" s="388"/>
      <c r="AI83" s="388"/>
      <c r="AJ83" s="388"/>
      <c r="AK83" s="388"/>
      <c r="AL83" s="388"/>
      <c r="AM83" s="388"/>
      <c r="AN83" s="388"/>
      <c r="AO83" s="388"/>
      <c r="AP83" s="388"/>
      <c r="AQ83" s="388"/>
      <c r="AR83" s="388"/>
      <c r="AS83" s="388"/>
    </row>
    <row r="84" spans="1:45" hidden="1" outlineLevel="1" x14ac:dyDescent="0.35">
      <c r="A84" s="82" t="s">
        <v>216</v>
      </c>
      <c r="B84" s="83" t="s">
        <v>302</v>
      </c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204"/>
      <c r="S84" s="204"/>
      <c r="T84" s="204"/>
      <c r="U84" s="204"/>
      <c r="V84" s="388"/>
      <c r="W84" s="388"/>
      <c r="X84" s="389"/>
      <c r="Y84" s="388"/>
      <c r="Z84" s="388"/>
      <c r="AA84" s="388"/>
      <c r="AB84" s="388"/>
      <c r="AC84" s="389"/>
      <c r="AD84" s="388"/>
      <c r="AE84" s="388"/>
      <c r="AF84" s="388"/>
      <c r="AG84" s="388"/>
      <c r="AH84" s="388"/>
      <c r="AI84" s="388"/>
      <c r="AJ84" s="388"/>
      <c r="AK84" s="388"/>
      <c r="AL84" s="388"/>
      <c r="AM84" s="388"/>
      <c r="AN84" s="388"/>
      <c r="AO84" s="388"/>
      <c r="AP84" s="388"/>
      <c r="AQ84" s="388"/>
      <c r="AR84" s="388"/>
      <c r="AS84" s="388"/>
    </row>
    <row r="85" spans="1:45" hidden="1" outlineLevel="1" x14ac:dyDescent="0.35">
      <c r="A85" s="89" t="s">
        <v>24</v>
      </c>
      <c r="B85" s="83" t="s">
        <v>303</v>
      </c>
      <c r="C85" s="186">
        <v>16000</v>
      </c>
      <c r="D85" s="186">
        <v>16320</v>
      </c>
      <c r="E85" s="186">
        <v>16323.885525591635</v>
      </c>
      <c r="F85" s="186"/>
      <c r="G85" s="186"/>
      <c r="H85" s="186">
        <v>16000</v>
      </c>
      <c r="I85" s="186">
        <v>16000</v>
      </c>
      <c r="J85" s="186">
        <v>16000</v>
      </c>
      <c r="K85" s="186">
        <v>16344.566285152949</v>
      </c>
      <c r="L85" s="186">
        <v>16500</v>
      </c>
      <c r="M85" s="186">
        <v>16800</v>
      </c>
      <c r="N85" s="186">
        <v>16800</v>
      </c>
      <c r="O85" s="186">
        <v>17300</v>
      </c>
      <c r="P85" s="186"/>
      <c r="Q85" s="186"/>
      <c r="R85" s="204"/>
      <c r="S85" s="204"/>
      <c r="T85" s="204"/>
      <c r="U85" s="204"/>
      <c r="V85" s="388"/>
      <c r="W85" s="388"/>
      <c r="X85" s="389"/>
      <c r="Y85" s="388"/>
      <c r="Z85" s="388"/>
      <c r="AA85" s="388"/>
      <c r="AB85" s="388"/>
      <c r="AC85" s="389"/>
      <c r="AD85" s="388"/>
      <c r="AE85" s="388"/>
      <c r="AF85" s="388"/>
      <c r="AG85" s="388"/>
      <c r="AH85" s="388"/>
      <c r="AI85" s="388"/>
      <c r="AJ85" s="388"/>
      <c r="AK85" s="388"/>
      <c r="AL85" s="388"/>
      <c r="AM85" s="388"/>
      <c r="AN85" s="388"/>
      <c r="AO85" s="388"/>
      <c r="AP85" s="388"/>
      <c r="AQ85" s="388"/>
      <c r="AR85" s="388"/>
      <c r="AS85" s="388"/>
    </row>
    <row r="86" spans="1:45" hidden="1" outlineLevel="1" x14ac:dyDescent="0.35">
      <c r="A86" s="89" t="s">
        <v>7</v>
      </c>
      <c r="B86" s="83" t="s">
        <v>262</v>
      </c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>
        <v>17000</v>
      </c>
      <c r="O86" s="186">
        <v>18750</v>
      </c>
      <c r="P86" s="186">
        <v>18750</v>
      </c>
      <c r="Q86" s="186"/>
      <c r="R86" s="204"/>
      <c r="S86" s="204"/>
      <c r="T86" s="204"/>
      <c r="U86" s="204"/>
      <c r="V86" s="388"/>
      <c r="W86" s="388"/>
      <c r="X86" s="389"/>
      <c r="Y86" s="388"/>
      <c r="Z86" s="388"/>
      <c r="AA86" s="388"/>
      <c r="AB86" s="388"/>
      <c r="AC86" s="389"/>
      <c r="AD86" s="388"/>
      <c r="AE86" s="388"/>
      <c r="AF86" s="388"/>
      <c r="AG86" s="388"/>
      <c r="AH86" s="388"/>
      <c r="AI86" s="388"/>
      <c r="AJ86" s="388"/>
      <c r="AK86" s="388"/>
      <c r="AL86" s="388"/>
      <c r="AM86" s="388"/>
      <c r="AN86" s="388"/>
      <c r="AO86" s="388"/>
      <c r="AP86" s="388"/>
      <c r="AQ86" s="388"/>
      <c r="AR86" s="388"/>
      <c r="AS86" s="388"/>
    </row>
    <row r="87" spans="1:45" hidden="1" outlineLevel="1" x14ac:dyDescent="0.35">
      <c r="A87" s="89" t="s">
        <v>11</v>
      </c>
      <c r="B87" s="83" t="s">
        <v>254</v>
      </c>
      <c r="C87" s="186"/>
      <c r="D87" s="186"/>
      <c r="E87" s="186"/>
      <c r="F87" s="186"/>
      <c r="G87" s="186"/>
      <c r="H87" s="186"/>
      <c r="I87" s="186"/>
      <c r="J87" s="186"/>
      <c r="K87" s="186"/>
      <c r="L87" s="186">
        <v>16000</v>
      </c>
      <c r="M87" s="186">
        <v>16000</v>
      </c>
      <c r="N87" s="186">
        <v>17000</v>
      </c>
      <c r="O87" s="186"/>
      <c r="P87" s="186"/>
      <c r="Q87" s="186">
        <v>18750</v>
      </c>
      <c r="R87" s="204">
        <v>18750</v>
      </c>
      <c r="S87" s="204">
        <v>18750</v>
      </c>
      <c r="T87" s="204">
        <v>18250</v>
      </c>
      <c r="U87" s="204">
        <v>18250</v>
      </c>
      <c r="V87" s="388">
        <v>18250</v>
      </c>
      <c r="W87" s="388">
        <v>18250</v>
      </c>
      <c r="X87" s="389">
        <v>18250</v>
      </c>
      <c r="Y87" s="388">
        <v>18250</v>
      </c>
      <c r="Z87" s="388">
        <v>18250</v>
      </c>
      <c r="AA87" s="388">
        <v>18250</v>
      </c>
      <c r="AB87" s="388" t="s">
        <v>94</v>
      </c>
      <c r="AC87" s="389">
        <v>19674.730444049732</v>
      </c>
      <c r="AD87" s="388">
        <v>19830.849992046238</v>
      </c>
      <c r="AE87" s="388"/>
      <c r="AF87" s="388"/>
      <c r="AG87" s="388"/>
      <c r="AH87" s="388"/>
      <c r="AI87" s="388"/>
      <c r="AJ87" s="388"/>
      <c r="AK87" s="388"/>
      <c r="AL87" s="388"/>
      <c r="AM87" s="388"/>
      <c r="AN87" s="388"/>
      <c r="AO87" s="388"/>
      <c r="AP87" s="388"/>
      <c r="AQ87" s="388"/>
      <c r="AR87" s="388"/>
      <c r="AS87" s="388"/>
    </row>
    <row r="88" spans="1:45" hidden="1" outlineLevel="1" x14ac:dyDescent="0.35">
      <c r="A88" s="82" t="s">
        <v>13</v>
      </c>
      <c r="B88" s="83" t="s">
        <v>304</v>
      </c>
      <c r="C88" s="186">
        <v>9355</v>
      </c>
      <c r="D88" s="186">
        <v>9355</v>
      </c>
      <c r="E88" s="186">
        <v>9355</v>
      </c>
      <c r="F88" s="186">
        <v>9354.8387096774186</v>
      </c>
      <c r="G88" s="186">
        <v>9354.8387096774186</v>
      </c>
      <c r="H88" s="186">
        <v>9355</v>
      </c>
      <c r="I88" s="186">
        <v>8548</v>
      </c>
      <c r="J88" s="186">
        <v>8548</v>
      </c>
      <c r="K88" s="186">
        <v>8548.3870967741932</v>
      </c>
      <c r="L88" s="186">
        <v>8548.3870967741932</v>
      </c>
      <c r="M88" s="186">
        <v>8548.3870967741932</v>
      </c>
      <c r="N88" s="186">
        <v>8548.3870967741932</v>
      </c>
      <c r="O88" s="186">
        <v>8548.3870967741932</v>
      </c>
      <c r="P88" s="186">
        <v>8548.3870967741932</v>
      </c>
      <c r="Q88" s="186">
        <v>8548.3870967741932</v>
      </c>
      <c r="R88" s="204">
        <v>8548.3870967741932</v>
      </c>
      <c r="S88" s="204">
        <v>8548.3870967741932</v>
      </c>
      <c r="T88" s="204">
        <v>8548.3870967741932</v>
      </c>
      <c r="U88" s="204">
        <v>8548.3870967741932</v>
      </c>
      <c r="V88" s="388">
        <f>5300/0.62</f>
        <v>8548.3870967741932</v>
      </c>
      <c r="W88" s="388">
        <f>5300/0.62</f>
        <v>8548.3870967741932</v>
      </c>
      <c r="X88" s="389">
        <f>4605.26327891469/0.66</f>
        <v>6977.6716347192269</v>
      </c>
      <c r="Y88" s="388">
        <f>4450/0.66</f>
        <v>6742.424242424242</v>
      </c>
      <c r="Z88" s="388">
        <f>4450/0.66</f>
        <v>6742.424242424242</v>
      </c>
      <c r="AA88" s="388">
        <f>4450/0.66</f>
        <v>6742.424242424242</v>
      </c>
      <c r="AB88" s="388">
        <v>6742.424242424242</v>
      </c>
      <c r="AC88" s="389">
        <v>6742.424242424242</v>
      </c>
      <c r="AD88" s="388">
        <v>6742.424242424242</v>
      </c>
      <c r="AE88" s="388"/>
      <c r="AF88" s="388"/>
      <c r="AG88" s="388"/>
      <c r="AH88" s="388"/>
      <c r="AI88" s="388"/>
      <c r="AJ88" s="388"/>
      <c r="AK88" s="388"/>
      <c r="AL88" s="388"/>
      <c r="AM88" s="388"/>
      <c r="AN88" s="388"/>
      <c r="AO88" s="388"/>
      <c r="AP88" s="388"/>
      <c r="AQ88" s="388"/>
      <c r="AR88" s="388"/>
      <c r="AS88" s="388"/>
    </row>
    <row r="89" spans="1:45" collapsed="1" x14ac:dyDescent="0.35">
      <c r="A89" s="371"/>
      <c r="B89" s="372" t="s">
        <v>509</v>
      </c>
      <c r="C89" s="373">
        <f>(C91-C90)/2+C90</f>
        <v>15962.971567094279</v>
      </c>
      <c r="D89" s="373">
        <f t="shared" ref="D89:AL89" si="5">(D91-D90)/2+D90</f>
        <v>15991.041133726692</v>
      </c>
      <c r="E89" s="373">
        <f t="shared" si="5"/>
        <v>16499.775304784533</v>
      </c>
      <c r="F89" s="373">
        <f t="shared" si="5"/>
        <v>16479.349023933224</v>
      </c>
      <c r="G89" s="373">
        <f t="shared" si="5"/>
        <v>16464.491869773628</v>
      </c>
      <c r="H89" s="373">
        <f t="shared" si="5"/>
        <v>15518.491344471735</v>
      </c>
      <c r="I89" s="373">
        <f t="shared" si="5"/>
        <v>15200.183337398892</v>
      </c>
      <c r="J89" s="373">
        <f t="shared" si="5"/>
        <v>15238.681808385345</v>
      </c>
      <c r="K89" s="373">
        <f t="shared" si="5"/>
        <v>15755.730685370494</v>
      </c>
      <c r="L89" s="373">
        <f t="shared" si="5"/>
        <v>16574.136120644482</v>
      </c>
      <c r="M89" s="373">
        <f t="shared" si="5"/>
        <v>16461.359866876726</v>
      </c>
      <c r="N89" s="373">
        <f t="shared" si="5"/>
        <v>16437.596545951594</v>
      </c>
      <c r="O89" s="373">
        <f t="shared" si="5"/>
        <v>16831.445652138114</v>
      </c>
      <c r="P89" s="373">
        <f t="shared" si="5"/>
        <v>17242.225219815729</v>
      </c>
      <c r="Q89" s="373">
        <f t="shared" si="5"/>
        <v>17591.803409291693</v>
      </c>
      <c r="R89" s="373">
        <f t="shared" si="5"/>
        <v>18130.896776835834</v>
      </c>
      <c r="S89" s="373">
        <f t="shared" si="5"/>
        <v>18437.501684846771</v>
      </c>
      <c r="T89" s="373">
        <f t="shared" si="5"/>
        <v>18289.550255725895</v>
      </c>
      <c r="U89" s="373">
        <f t="shared" si="5"/>
        <v>16504.867983889406</v>
      </c>
      <c r="V89" s="374">
        <f t="shared" si="5"/>
        <v>16035.879599220007</v>
      </c>
      <c r="W89" s="374">
        <f t="shared" si="5"/>
        <v>18114.641735159312</v>
      </c>
      <c r="X89" s="375">
        <f t="shared" si="5"/>
        <v>17654.751578917032</v>
      </c>
      <c r="Y89" s="374">
        <f t="shared" si="5"/>
        <v>17921.837911074075</v>
      </c>
      <c r="Z89" s="374">
        <f t="shared" si="5"/>
        <v>17929.958331507616</v>
      </c>
      <c r="AA89" s="374">
        <f t="shared" si="5"/>
        <v>17891.684767765066</v>
      </c>
      <c r="AB89" s="374">
        <f t="shared" si="5"/>
        <v>18321.26009825198</v>
      </c>
      <c r="AC89" s="374">
        <f t="shared" si="5"/>
        <v>18904.133455936128</v>
      </c>
      <c r="AD89" s="374">
        <f t="shared" si="5"/>
        <v>19333.3823049122</v>
      </c>
      <c r="AE89" s="374">
        <f t="shared" si="5"/>
        <v>19067.582367574942</v>
      </c>
      <c r="AF89" s="374">
        <f t="shared" si="5"/>
        <v>19427.921577533518</v>
      </c>
      <c r="AG89" s="374">
        <f t="shared" si="5"/>
        <v>19465.385852097563</v>
      </c>
      <c r="AH89" s="374">
        <f t="shared" si="5"/>
        <v>18688.635608994926</v>
      </c>
      <c r="AI89" s="374">
        <f t="shared" si="5"/>
        <v>16052.572792045343</v>
      </c>
      <c r="AJ89" s="374">
        <f t="shared" si="5"/>
        <v>15408.184962339303</v>
      </c>
      <c r="AK89" s="374">
        <f t="shared" si="5"/>
        <v>15435.222582561388</v>
      </c>
      <c r="AL89" s="374">
        <f t="shared" si="5"/>
        <v>15455.463643820985</v>
      </c>
      <c r="AM89" s="374">
        <f t="shared" ref="AM89:AN89" si="6">(AM91-AM90)/2+AM90</f>
        <v>15658.947816768163</v>
      </c>
      <c r="AN89" s="374">
        <f t="shared" si="6"/>
        <v>15592.600634574745</v>
      </c>
      <c r="AO89" s="374">
        <f t="shared" ref="AO89:AP89" si="7">(AO91-AO90)/2+AO90</f>
        <v>15681.540689133537</v>
      </c>
      <c r="AP89" s="374">
        <f t="shared" si="7"/>
        <v>16196.895975408712</v>
      </c>
      <c r="AQ89" s="374">
        <f t="shared" ref="AQ89:AR89" si="8">(AQ91-AQ90)/2+AQ90</f>
        <v>17350.980323918557</v>
      </c>
      <c r="AR89" s="374">
        <f t="shared" si="8"/>
        <v>17746.906831092616</v>
      </c>
      <c r="AS89" s="374">
        <f t="shared" ref="AS89" si="9">(AS91-AS90)/2+AS90</f>
        <v>17369.42609647943</v>
      </c>
    </row>
    <row r="90" spans="1:45" x14ac:dyDescent="0.35">
      <c r="A90" s="371" t="s">
        <v>510</v>
      </c>
      <c r="B90" s="372" t="s">
        <v>498</v>
      </c>
      <c r="C90" s="376">
        <f>C69</f>
        <v>14486.456197440659</v>
      </c>
      <c r="D90" s="376">
        <f t="shared" ref="D90:AL91" si="10">D69</f>
        <v>14337.016338214797</v>
      </c>
      <c r="E90" s="376">
        <f t="shared" si="10"/>
        <v>15026.1244163548</v>
      </c>
      <c r="F90" s="376">
        <f t="shared" si="10"/>
        <v>14967.788142213756</v>
      </c>
      <c r="G90" s="376">
        <f t="shared" si="10"/>
        <v>14928.983739547253</v>
      </c>
      <c r="H90" s="376">
        <f t="shared" si="10"/>
        <v>13867.306020348295</v>
      </c>
      <c r="I90" s="376">
        <f t="shared" si="10"/>
        <v>14400.366674797786</v>
      </c>
      <c r="J90" s="376">
        <f t="shared" si="10"/>
        <v>14477.36361677069</v>
      </c>
      <c r="K90" s="376">
        <f t="shared" si="10"/>
        <v>14998.820223077044</v>
      </c>
      <c r="L90" s="376">
        <f t="shared" si="10"/>
        <v>16161.708769139126</v>
      </c>
      <c r="M90" s="376">
        <f t="shared" si="10"/>
        <v>15459.442573656896</v>
      </c>
      <c r="N90" s="376">
        <f t="shared" si="10"/>
        <v>15359.342326915314</v>
      </c>
      <c r="O90" s="376">
        <f t="shared" si="10"/>
        <v>15583.784770971863</v>
      </c>
      <c r="P90" s="376">
        <f t="shared" si="10"/>
        <v>15797.135558911417</v>
      </c>
      <c r="Q90" s="376">
        <f t="shared" si="10"/>
        <v>15815.178162911614</v>
      </c>
      <c r="R90" s="376">
        <f t="shared" si="10"/>
        <v>16623.126766688412</v>
      </c>
      <c r="S90" s="376">
        <f t="shared" si="10"/>
        <v>17000</v>
      </c>
      <c r="T90" s="376">
        <f t="shared" si="10"/>
        <v>16751.643985298499</v>
      </c>
      <c r="U90" s="376">
        <f t="shared" si="10"/>
        <v>15000</v>
      </c>
      <c r="V90" s="376">
        <f t="shared" si="10"/>
        <v>14000</v>
      </c>
      <c r="W90" s="376">
        <f t="shared" si="10"/>
        <v>17591.063191411195</v>
      </c>
      <c r="X90" s="376">
        <f t="shared" si="10"/>
        <v>16991.396455607519</v>
      </c>
      <c r="Y90" s="376">
        <f t="shared" si="10"/>
        <v>17312.462454629207</v>
      </c>
      <c r="Z90" s="376">
        <f t="shared" si="10"/>
        <v>17285.991915327904</v>
      </c>
      <c r="AA90" s="376">
        <f t="shared" si="10"/>
        <v>17403.262805340953</v>
      </c>
      <c r="AB90" s="376">
        <f t="shared" si="10"/>
        <v>17590.560788479928</v>
      </c>
      <c r="AC90" s="376">
        <f t="shared" si="10"/>
        <v>18228.237794545938</v>
      </c>
      <c r="AD90" s="376">
        <f t="shared" si="10"/>
        <v>18384.378392575101</v>
      </c>
      <c r="AE90" s="376">
        <f t="shared" si="10"/>
        <v>18589.09457338291</v>
      </c>
      <c r="AF90" s="376">
        <f t="shared" si="10"/>
        <v>18500.483572155383</v>
      </c>
      <c r="AG90" s="376">
        <f t="shared" si="10"/>
        <v>18590.918357976963</v>
      </c>
      <c r="AH90" s="376">
        <f t="shared" si="10"/>
        <v>18034.642926745462</v>
      </c>
      <c r="AI90" s="376">
        <f t="shared" si="10"/>
        <v>15376.19034789577</v>
      </c>
      <c r="AJ90" s="376">
        <f t="shared" si="10"/>
        <v>14775.020828893066</v>
      </c>
      <c r="AK90" s="376">
        <f t="shared" si="10"/>
        <v>14842.864383174638</v>
      </c>
      <c r="AL90" s="376">
        <f t="shared" si="10"/>
        <v>14825.719592298003</v>
      </c>
      <c r="AM90" s="376">
        <f t="shared" ref="AM90:AN90" si="11">AM69</f>
        <v>15251.339906559067</v>
      </c>
      <c r="AN90" s="376">
        <f t="shared" si="11"/>
        <v>15183.686202837589</v>
      </c>
      <c r="AO90" s="376">
        <f t="shared" ref="AO90:AP90" si="12">AO69</f>
        <v>15135.679138115904</v>
      </c>
      <c r="AP90" s="376">
        <f t="shared" si="12"/>
        <v>15190.709779800691</v>
      </c>
      <c r="AQ90" s="376">
        <f t="shared" ref="AQ90:AR90" si="13">AQ69</f>
        <v>16522.406745922573</v>
      </c>
      <c r="AR90" s="376">
        <f t="shared" si="13"/>
        <v>16668.407946250274</v>
      </c>
      <c r="AS90" s="376">
        <f t="shared" ref="AS90" si="14">AS69</f>
        <v>16753.695805487456</v>
      </c>
    </row>
    <row r="91" spans="1:45" x14ac:dyDescent="0.35">
      <c r="A91" s="371" t="s">
        <v>508</v>
      </c>
      <c r="B91" s="372" t="s">
        <v>504</v>
      </c>
      <c r="C91" s="376">
        <f>C70</f>
        <v>17439.4869367479</v>
      </c>
      <c r="D91" s="376">
        <f t="shared" si="10"/>
        <v>17645.06592923859</v>
      </c>
      <c r="E91" s="376">
        <f t="shared" si="10"/>
        <v>17973.426193214265</v>
      </c>
      <c r="F91" s="376">
        <f t="shared" si="10"/>
        <v>17990.90990565269</v>
      </c>
      <c r="G91" s="376">
        <f t="shared" si="10"/>
        <v>18000</v>
      </c>
      <c r="H91" s="376">
        <f t="shared" si="10"/>
        <v>17169.676668595173</v>
      </c>
      <c r="I91" s="376">
        <f t="shared" si="10"/>
        <v>16000</v>
      </c>
      <c r="J91" s="376">
        <f t="shared" si="10"/>
        <v>16000</v>
      </c>
      <c r="K91" s="376">
        <f t="shared" si="10"/>
        <v>16512.641147663944</v>
      </c>
      <c r="L91" s="376">
        <f t="shared" si="10"/>
        <v>16986.563472149839</v>
      </c>
      <c r="M91" s="376">
        <f t="shared" si="10"/>
        <v>17463.277160096557</v>
      </c>
      <c r="N91" s="376">
        <f t="shared" si="10"/>
        <v>17515.85076498787</v>
      </c>
      <c r="O91" s="376">
        <f t="shared" si="10"/>
        <v>18079.106533304363</v>
      </c>
      <c r="P91" s="376">
        <f t="shared" si="10"/>
        <v>18687.314880720041</v>
      </c>
      <c r="Q91" s="376">
        <f t="shared" si="10"/>
        <v>19368.428655671771</v>
      </c>
      <c r="R91" s="376">
        <f t="shared" si="10"/>
        <v>19638.66678698326</v>
      </c>
      <c r="S91" s="376">
        <f t="shared" si="10"/>
        <v>19875.003369693546</v>
      </c>
      <c r="T91" s="376">
        <f t="shared" si="10"/>
        <v>19827.456526153295</v>
      </c>
      <c r="U91" s="376">
        <f t="shared" si="10"/>
        <v>18009.735967778812</v>
      </c>
      <c r="V91" s="376">
        <f t="shared" si="10"/>
        <v>18071.759198440013</v>
      </c>
      <c r="W91" s="376">
        <f t="shared" si="10"/>
        <v>18638.220278907433</v>
      </c>
      <c r="X91" s="376">
        <f t="shared" si="10"/>
        <v>18318.106702226545</v>
      </c>
      <c r="Y91" s="376">
        <f t="shared" si="10"/>
        <v>18531.213367518943</v>
      </c>
      <c r="Z91" s="376">
        <f t="shared" si="10"/>
        <v>18573.924747687332</v>
      </c>
      <c r="AA91" s="376">
        <f t="shared" si="10"/>
        <v>18380.106730189174</v>
      </c>
      <c r="AB91" s="376">
        <f t="shared" si="10"/>
        <v>19051.959408024035</v>
      </c>
      <c r="AC91" s="376">
        <f t="shared" si="10"/>
        <v>19580.029117326318</v>
      </c>
      <c r="AD91" s="376">
        <f t="shared" si="10"/>
        <v>20282.386217249299</v>
      </c>
      <c r="AE91" s="376">
        <f t="shared" si="10"/>
        <v>19546.070161766973</v>
      </c>
      <c r="AF91" s="376">
        <f t="shared" si="10"/>
        <v>20355.359582911649</v>
      </c>
      <c r="AG91" s="376">
        <f t="shared" si="10"/>
        <v>20339.853346218166</v>
      </c>
      <c r="AH91" s="376">
        <f t="shared" si="10"/>
        <v>19342.628291244389</v>
      </c>
      <c r="AI91" s="376">
        <f t="shared" si="10"/>
        <v>16728.955236194914</v>
      </c>
      <c r="AJ91" s="376">
        <f t="shared" si="10"/>
        <v>16041.349095785541</v>
      </c>
      <c r="AK91" s="376">
        <f t="shared" si="10"/>
        <v>16027.580781948138</v>
      </c>
      <c r="AL91" s="376">
        <f t="shared" si="10"/>
        <v>16085.207695343968</v>
      </c>
      <c r="AM91" s="376">
        <f t="shared" ref="AM91:AN91" si="15">AM70</f>
        <v>16066.55572697726</v>
      </c>
      <c r="AN91" s="376">
        <f t="shared" si="15"/>
        <v>16001.515066311898</v>
      </c>
      <c r="AO91" s="376">
        <f t="shared" ref="AO91:AP91" si="16">AO70</f>
        <v>16227.40224015117</v>
      </c>
      <c r="AP91" s="376">
        <f t="shared" si="16"/>
        <v>17203.082171016733</v>
      </c>
      <c r="AQ91" s="376">
        <f t="shared" ref="AQ91:AR91" si="17">AQ70</f>
        <v>18179.553901914544</v>
      </c>
      <c r="AR91" s="376">
        <f t="shared" si="17"/>
        <v>18825.405715934954</v>
      </c>
      <c r="AS91" s="376">
        <f t="shared" ref="AS91" si="18">AS70</f>
        <v>17985.156387471405</v>
      </c>
    </row>
    <row r="92" spans="1:45" x14ac:dyDescent="0.35">
      <c r="A92" s="382"/>
      <c r="B92" s="382" t="s">
        <v>506</v>
      </c>
      <c r="C92" s="382">
        <f>C91/C90-1</f>
        <v>0.20384769739813646</v>
      </c>
      <c r="D92" s="382">
        <f>D91/D90-1</f>
        <v>0.23073486930515008</v>
      </c>
      <c r="E92" s="382">
        <f t="shared" ref="E92:AJ92" si="19">E91/E90-1</f>
        <v>0.19614517324584035</v>
      </c>
      <c r="F92" s="382">
        <f t="shared" si="19"/>
        <v>0.2019751839560584</v>
      </c>
      <c r="G92" s="382">
        <f t="shared" si="19"/>
        <v>0.20570832643601511</v>
      </c>
      <c r="H92" s="382">
        <f t="shared" si="19"/>
        <v>0.23814074942898933</v>
      </c>
      <c r="I92" s="382">
        <f t="shared" si="19"/>
        <v>0.11108281902305639</v>
      </c>
      <c r="J92" s="382">
        <f t="shared" si="19"/>
        <v>0.10517359538206783</v>
      </c>
      <c r="K92" s="382">
        <f t="shared" si="19"/>
        <v>0.10092933324567421</v>
      </c>
      <c r="L92" s="382">
        <f t="shared" si="19"/>
        <v>5.1037592298766032E-2</v>
      </c>
      <c r="M92" s="382">
        <f t="shared" si="19"/>
        <v>0.12961881237905848</v>
      </c>
      <c r="N92" s="382">
        <f t="shared" si="19"/>
        <v>0.14040369647166129</v>
      </c>
      <c r="O92" s="382">
        <f t="shared" si="19"/>
        <v>0.16012296107814405</v>
      </c>
      <c r="P92" s="382">
        <f t="shared" si="19"/>
        <v>0.18295591064787864</v>
      </c>
      <c r="Q92" s="382">
        <f t="shared" si="19"/>
        <v>0.22467344067567518</v>
      </c>
      <c r="R92" s="382">
        <f t="shared" si="19"/>
        <v>0.18140630596271334</v>
      </c>
      <c r="S92" s="382">
        <f t="shared" si="19"/>
        <v>0.16911784527609086</v>
      </c>
      <c r="T92" s="382">
        <f t="shared" si="19"/>
        <v>0.18361257817765098</v>
      </c>
      <c r="U92" s="382">
        <f t="shared" si="19"/>
        <v>0.20064906451858744</v>
      </c>
      <c r="V92" s="382">
        <f t="shared" si="19"/>
        <v>0.29083994274571534</v>
      </c>
      <c r="W92" s="382">
        <f t="shared" si="19"/>
        <v>5.9527788406076088E-2</v>
      </c>
      <c r="X92" s="382">
        <f t="shared" si="19"/>
        <v>7.808129544179887E-2</v>
      </c>
      <c r="Y92" s="382">
        <f t="shared" si="19"/>
        <v>7.039731731310428E-2</v>
      </c>
      <c r="Z92" s="382">
        <f t="shared" si="19"/>
        <v>7.4507314284775639E-2</v>
      </c>
      <c r="AA92" s="382">
        <f t="shared" si="19"/>
        <v>5.6129930104166004E-2</v>
      </c>
      <c r="AB92" s="382">
        <f t="shared" si="19"/>
        <v>8.3078569075590636E-2</v>
      </c>
      <c r="AC92" s="382">
        <f t="shared" si="19"/>
        <v>7.4159188508329033E-2</v>
      </c>
      <c r="AD92" s="382">
        <f t="shared" si="19"/>
        <v>0.10324025018114003</v>
      </c>
      <c r="AE92" s="382">
        <f t="shared" si="19"/>
        <v>5.1480484141186889E-2</v>
      </c>
      <c r="AF92" s="382">
        <f t="shared" si="19"/>
        <v>0.10026094742453084</v>
      </c>
      <c r="AG92" s="382">
        <f t="shared" si="19"/>
        <v>9.4074695750076875E-2</v>
      </c>
      <c r="AH92" s="382">
        <f t="shared" si="19"/>
        <v>7.2526269015239508E-2</v>
      </c>
      <c r="AI92" s="382">
        <f t="shared" si="19"/>
        <v>8.7977896845187642E-2</v>
      </c>
      <c r="AJ92" s="382">
        <f t="shared" si="19"/>
        <v>8.5707376088169474E-2</v>
      </c>
      <c r="AK92" s="382">
        <f t="shared" ref="AK92:AP92" si="20">AK91/AK90-1</f>
        <v>7.9817235284885824E-2</v>
      </c>
      <c r="AL92" s="382">
        <f t="shared" si="20"/>
        <v>8.4952915452432665E-2</v>
      </c>
      <c r="AM92" s="382">
        <f t="shared" si="20"/>
        <v>5.3452078664091518E-2</v>
      </c>
      <c r="AN92" s="382">
        <f t="shared" si="20"/>
        <v>5.3862339655140534E-2</v>
      </c>
      <c r="AO92" s="382">
        <f t="shared" si="20"/>
        <v>7.2129112415312724E-2</v>
      </c>
      <c r="AP92" s="382">
        <f t="shared" si="20"/>
        <v>0.13247388834272389</v>
      </c>
      <c r="AQ92" s="382">
        <f t="shared" ref="AQ92:AR92" si="21">AQ91/AQ90-1</f>
        <v>0.10029695924299431</v>
      </c>
      <c r="AR92" s="382">
        <f t="shared" si="21"/>
        <v>0.12940634622336078</v>
      </c>
      <c r="AS92" s="382">
        <f t="shared" ref="AS92" si="22">AS91/AS90-1</f>
        <v>7.3503816488097007E-2</v>
      </c>
    </row>
    <row r="93" spans="1:45" x14ac:dyDescent="0.35">
      <c r="C93" s="359"/>
      <c r="F93" s="359"/>
      <c r="I93" s="359"/>
      <c r="L93" s="359"/>
      <c r="O93" s="359"/>
      <c r="R93" s="359"/>
      <c r="U93" s="359"/>
      <c r="X93" s="359"/>
      <c r="AA93" s="359"/>
      <c r="AD93" s="359"/>
    </row>
    <row r="94" spans="1:45" x14ac:dyDescent="0.35">
      <c r="C94" s="359"/>
      <c r="F94" s="359"/>
      <c r="I94" s="359"/>
      <c r="L94" s="359"/>
      <c r="M94" s="359"/>
      <c r="N94" s="359"/>
      <c r="O94" s="359"/>
      <c r="P94" s="359"/>
      <c r="Q94" s="359"/>
      <c r="R94" s="359"/>
      <c r="S94" s="359"/>
      <c r="T94" s="359"/>
      <c r="U94" s="359"/>
      <c r="V94" s="359"/>
      <c r="W94" s="359"/>
      <c r="X94" s="359"/>
      <c r="Y94" s="359"/>
      <c r="Z94" s="359"/>
      <c r="AA94" s="359"/>
      <c r="AB94" s="359"/>
      <c r="AC94" s="359"/>
      <c r="AD94" s="359"/>
    </row>
    <row r="95" spans="1:45" x14ac:dyDescent="0.35">
      <c r="C95" s="359"/>
      <c r="F95" s="359"/>
      <c r="I95" s="359"/>
      <c r="L95" s="359"/>
      <c r="O95" s="359"/>
      <c r="R95" s="359"/>
      <c r="U95" s="359"/>
      <c r="X95" s="359"/>
      <c r="AA95" s="359"/>
      <c r="AD95" s="359"/>
    </row>
    <row r="100" spans="1:45" x14ac:dyDescent="0.35">
      <c r="A100" s="360"/>
      <c r="B100" s="360"/>
      <c r="C100" s="361"/>
      <c r="D100" s="360"/>
      <c r="E100" s="360"/>
      <c r="F100" s="361"/>
      <c r="G100" s="360"/>
      <c r="H100" s="360"/>
      <c r="I100" s="361"/>
      <c r="J100" s="360"/>
      <c r="K100" s="360"/>
      <c r="L100" s="361"/>
      <c r="M100" s="360"/>
      <c r="N100" s="360"/>
      <c r="O100" s="361"/>
      <c r="P100" s="360"/>
      <c r="Q100" s="360"/>
      <c r="R100" s="361"/>
      <c r="S100" s="360"/>
      <c r="T100" s="360"/>
      <c r="U100" s="361"/>
      <c r="V100" s="360"/>
      <c r="W100" s="360"/>
      <c r="X100" s="361"/>
      <c r="Y100" s="360"/>
      <c r="Z100" s="360"/>
      <c r="AA100" s="361"/>
      <c r="AB100" s="360"/>
      <c r="AC100" s="360"/>
      <c r="AD100" s="361"/>
      <c r="AE100" s="360"/>
      <c r="AF100" s="360"/>
      <c r="AG100" s="360"/>
      <c r="AH100" s="360"/>
      <c r="AI100" s="360"/>
      <c r="AJ100" s="360"/>
      <c r="AK100" s="360"/>
      <c r="AL100" s="360"/>
      <c r="AM100" s="360"/>
      <c r="AN100" s="360"/>
      <c r="AO100" s="360"/>
      <c r="AP100" s="360"/>
      <c r="AQ100" s="360"/>
      <c r="AR100" s="360"/>
      <c r="AS100" s="360"/>
    </row>
    <row r="101" spans="1:45" x14ac:dyDescent="0.35">
      <c r="C101" s="359"/>
      <c r="F101" s="359"/>
      <c r="I101" s="359"/>
      <c r="L101" s="359"/>
      <c r="O101" s="359"/>
      <c r="R101" s="359"/>
      <c r="U101" s="359"/>
      <c r="X101" s="359"/>
      <c r="AA101" s="359"/>
      <c r="AD101" s="359"/>
    </row>
  </sheetData>
  <mergeCells count="1">
    <mergeCell ref="A2:B2"/>
  </mergeCells>
  <hyperlinks>
    <hyperlink ref="A1" location="DM!D9" display="Quay lại" xr:uid="{AB3BD08F-3B17-4F9A-967E-93417B780CF4}"/>
  </hyperlinks>
  <printOptions horizontalCentered="1" verticalCentered="1"/>
  <pageMargins left="0" right="0" top="0" bottom="0" header="0.11811023622047245" footer="0.11811023622047245"/>
  <pageSetup paperSize="8" scale="80" orientation="landscape" horizontalDpi="200" verticalDpi="200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C26B9-82F9-476B-A2BD-FC35A44D105A}">
  <sheetPr codeName="Sheet15"/>
  <dimension ref="A2:AI80"/>
  <sheetViews>
    <sheetView showGridLines="0" zoomScale="80" zoomScaleNormal="80" zoomScaleSheetLayoutView="80" workbookViewId="0">
      <selection activeCell="X53" sqref="X53"/>
    </sheetView>
  </sheetViews>
  <sheetFormatPr defaultColWidth="7.54296875" defaultRowHeight="15.5" x14ac:dyDescent="0.35"/>
  <cols>
    <col min="1" max="1" width="9.54296875" style="6" customWidth="1"/>
    <col min="2" max="2" width="22.81640625" style="6" customWidth="1"/>
    <col min="3" max="17" width="8" style="6" bestFit="1" customWidth="1"/>
    <col min="18" max="26" width="9.08984375" style="6" bestFit="1" customWidth="1"/>
    <col min="27" max="27" width="11" style="6" bestFit="1" customWidth="1"/>
    <col min="28" max="28" width="12.90625" style="6" bestFit="1" customWidth="1"/>
    <col min="29" max="35" width="11" style="6" bestFit="1" customWidth="1"/>
    <col min="36" max="16384" width="7.54296875" style="6"/>
  </cols>
  <sheetData>
    <row r="2" spans="1:2" ht="20" x14ac:dyDescent="0.35">
      <c r="A2" s="422"/>
      <c r="B2" s="422"/>
    </row>
    <row r="56" spans="1:35" s="102" customFormat="1" ht="15" x14ac:dyDescent="0.35">
      <c r="A56" s="92" t="s">
        <v>3</v>
      </c>
      <c r="B56" s="92" t="s">
        <v>4</v>
      </c>
      <c r="C56" s="263" t="s">
        <v>132</v>
      </c>
      <c r="D56" s="263">
        <v>2</v>
      </c>
      <c r="E56" s="263">
        <v>3</v>
      </c>
      <c r="F56" s="263">
        <v>4</v>
      </c>
      <c r="G56" s="263">
        <v>5</v>
      </c>
      <c r="H56" s="263">
        <v>6</v>
      </c>
      <c r="I56" s="263">
        <v>7</v>
      </c>
      <c r="J56" s="263">
        <v>8</v>
      </c>
      <c r="K56" s="263">
        <v>9</v>
      </c>
      <c r="L56" s="263">
        <v>10</v>
      </c>
      <c r="M56" s="263">
        <v>11</v>
      </c>
      <c r="N56" s="263">
        <v>12</v>
      </c>
      <c r="O56" s="263" t="s">
        <v>268</v>
      </c>
      <c r="P56" s="263">
        <v>2</v>
      </c>
      <c r="Q56" s="263">
        <v>3</v>
      </c>
      <c r="R56" s="264">
        <v>4</v>
      </c>
      <c r="S56" s="264">
        <v>5</v>
      </c>
      <c r="T56" s="264">
        <v>6</v>
      </c>
      <c r="U56" s="264">
        <v>7</v>
      </c>
      <c r="V56" s="264">
        <v>8</v>
      </c>
      <c r="W56" s="264">
        <v>9</v>
      </c>
      <c r="X56" s="265">
        <v>10</v>
      </c>
      <c r="Y56" s="264">
        <v>11</v>
      </c>
      <c r="Z56" s="264">
        <v>12</v>
      </c>
      <c r="AA56" s="264" t="s">
        <v>416</v>
      </c>
      <c r="AB56" s="264">
        <v>2</v>
      </c>
      <c r="AC56" s="264">
        <v>3</v>
      </c>
      <c r="AD56" s="264">
        <v>4</v>
      </c>
    </row>
    <row r="57" spans="1:35" x14ac:dyDescent="0.35">
      <c r="A57" s="82" t="s">
        <v>5</v>
      </c>
      <c r="B57" s="83" t="s">
        <v>198</v>
      </c>
      <c r="C57" s="184">
        <v>8708.4661839765395</v>
      </c>
      <c r="D57" s="185">
        <v>9206.5026628156465</v>
      </c>
      <c r="E57" s="185">
        <v>10350.583350731875</v>
      </c>
      <c r="F57" s="185">
        <v>10630.800578172872</v>
      </c>
      <c r="G57" s="185">
        <v>9861.484043253442</v>
      </c>
      <c r="H57" s="185">
        <v>9199.095034332342</v>
      </c>
      <c r="I57" s="185">
        <v>8896.036510365795</v>
      </c>
      <c r="J57" s="185">
        <v>9246.397757923467</v>
      </c>
      <c r="K57" s="185">
        <v>9607.8930976795309</v>
      </c>
      <c r="L57" s="185">
        <v>10586.188429821323</v>
      </c>
      <c r="M57" s="185">
        <v>11153.125423850262</v>
      </c>
      <c r="N57" s="185">
        <v>11113.720138938117</v>
      </c>
      <c r="O57" s="185">
        <v>11099.75498909093</v>
      </c>
      <c r="P57" s="185">
        <v>11015.602352349617</v>
      </c>
      <c r="Q57" s="185">
        <v>11145.195532618884</v>
      </c>
      <c r="R57" s="188">
        <v>12500</v>
      </c>
      <c r="S57" s="188">
        <v>13000</v>
      </c>
      <c r="T57" s="188">
        <v>13000</v>
      </c>
      <c r="U57" s="188">
        <v>11500</v>
      </c>
      <c r="V57" s="188">
        <v>11449.41</v>
      </c>
      <c r="W57" s="188">
        <v>11668.66</v>
      </c>
      <c r="X57" s="218">
        <v>11469.02</v>
      </c>
      <c r="Y57" s="188">
        <v>12047.76</v>
      </c>
      <c r="Z57" s="188">
        <v>11779</v>
      </c>
      <c r="AA57" s="188">
        <v>12089.892444643825</v>
      </c>
      <c r="AB57" s="188">
        <v>12125.1402204693</v>
      </c>
      <c r="AC57" s="218">
        <v>12552.367759875062</v>
      </c>
      <c r="AD57" s="188">
        <v>13500</v>
      </c>
    </row>
    <row r="58" spans="1:35" ht="16" customHeight="1" x14ac:dyDescent="0.35">
      <c r="A58" s="82" t="s">
        <v>6</v>
      </c>
      <c r="B58" s="83" t="s">
        <v>199</v>
      </c>
      <c r="C58" s="186">
        <v>14455.482252677341</v>
      </c>
      <c r="D58" s="186">
        <v>14038.068839071399</v>
      </c>
      <c r="E58" s="186">
        <v>15057.017898291471</v>
      </c>
      <c r="F58" s="186">
        <v>14924.560969565027</v>
      </c>
      <c r="G58" s="186">
        <v>14835.58321254385</v>
      </c>
      <c r="H58" s="186">
        <v>13384.367421888692</v>
      </c>
      <c r="I58" s="186">
        <v>12774.641326625675</v>
      </c>
      <c r="J58" s="186">
        <v>13000</v>
      </c>
      <c r="K58" s="186">
        <v>13500</v>
      </c>
      <c r="L58" s="186">
        <v>14500</v>
      </c>
      <c r="M58" s="187">
        <v>15011.71347327323</v>
      </c>
      <c r="N58" s="187">
        <v>15047.008439485868</v>
      </c>
      <c r="O58" s="187">
        <v>15448.740500195521</v>
      </c>
      <c r="P58" s="187">
        <v>15570.779262154068</v>
      </c>
      <c r="Q58" s="187">
        <v>15683.025458754861</v>
      </c>
      <c r="R58" s="189">
        <v>16178.925572299551</v>
      </c>
      <c r="S58" s="189">
        <v>17000</v>
      </c>
      <c r="T58" s="189">
        <v>16751.643985298499</v>
      </c>
      <c r="U58" s="189">
        <v>15000</v>
      </c>
      <c r="V58" s="188">
        <v>15000</v>
      </c>
      <c r="W58" s="188">
        <v>16400</v>
      </c>
      <c r="X58" s="218">
        <v>16030.120868295297</v>
      </c>
      <c r="Y58" s="188">
        <v>16715.368170271555</v>
      </c>
      <c r="Z58" s="188">
        <v>16768.143731608194</v>
      </c>
      <c r="AA58" s="188">
        <v>17025.494033451272</v>
      </c>
      <c r="AB58" s="188">
        <v>17275.808014130391</v>
      </c>
      <c r="AC58" s="218">
        <v>16890.797644310118</v>
      </c>
      <c r="AD58" s="188">
        <v>17892.904766120704</v>
      </c>
    </row>
    <row r="59" spans="1:35" x14ac:dyDescent="0.35">
      <c r="A59" s="82" t="s">
        <v>316</v>
      </c>
      <c r="B59" s="83" t="s">
        <v>294</v>
      </c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7"/>
      <c r="N59" s="187"/>
      <c r="O59" s="187"/>
      <c r="P59" s="187"/>
      <c r="Q59" s="187"/>
      <c r="R59" s="189"/>
      <c r="S59" s="189"/>
      <c r="T59" s="189"/>
      <c r="U59" s="189"/>
      <c r="V59" s="188">
        <v>16531.009620351346</v>
      </c>
      <c r="W59" s="188">
        <v>15736.354964174043</v>
      </c>
      <c r="X59" s="218">
        <v>15142.877524222948</v>
      </c>
      <c r="Y59" s="188">
        <v>15388.660011701764</v>
      </c>
      <c r="Z59" s="188">
        <v>15426.978928616752</v>
      </c>
      <c r="AA59" s="188">
        <v>15758.759798976707</v>
      </c>
      <c r="AB59" s="188">
        <v>16078.36418797298</v>
      </c>
      <c r="AC59" s="218">
        <v>16453.862940114985</v>
      </c>
      <c r="AD59" s="188">
        <v>16500</v>
      </c>
    </row>
    <row r="60" spans="1:35" x14ac:dyDescent="0.35">
      <c r="A60" s="82" t="s">
        <v>488</v>
      </c>
      <c r="B60" s="83" t="s">
        <v>489</v>
      </c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7"/>
      <c r="N60" s="187"/>
      <c r="O60" s="187">
        <v>15000</v>
      </c>
      <c r="P60" s="187">
        <v>15000</v>
      </c>
      <c r="Q60" s="187">
        <v>14557.882310534378</v>
      </c>
      <c r="R60" s="189">
        <v>15919.649121937315</v>
      </c>
      <c r="T60" s="189">
        <v>15727.328450389497</v>
      </c>
      <c r="U60" s="189">
        <v>14000</v>
      </c>
      <c r="V60" s="189">
        <v>13800</v>
      </c>
      <c r="W60" s="188"/>
      <c r="X60" s="218"/>
      <c r="Y60" s="188"/>
      <c r="Z60" s="188"/>
      <c r="AA60" s="188">
        <v>15501.697348992833</v>
      </c>
      <c r="AB60" s="188">
        <v>15783.828663081424</v>
      </c>
      <c r="AC60" s="218">
        <v>16040.037754489653</v>
      </c>
      <c r="AD60" s="188">
        <v>16272.465661456939</v>
      </c>
      <c r="AE60" s="206">
        <v>15883.314127982949</v>
      </c>
      <c r="AF60" s="206">
        <v>16274.595987408464</v>
      </c>
      <c r="AG60" s="206">
        <v>16115.415766664937</v>
      </c>
      <c r="AH60" s="206">
        <v>15895.486813162397</v>
      </c>
      <c r="AI60" s="206">
        <v>13000</v>
      </c>
    </row>
    <row r="61" spans="1:35" x14ac:dyDescent="0.35">
      <c r="A61" s="82" t="s">
        <v>251</v>
      </c>
      <c r="B61" s="83" t="s">
        <v>200</v>
      </c>
      <c r="C61" s="186">
        <v>10500</v>
      </c>
      <c r="D61" s="187">
        <v>10500</v>
      </c>
      <c r="E61" s="187">
        <v>11000</v>
      </c>
      <c r="F61" s="187">
        <v>11000</v>
      </c>
      <c r="G61" s="187">
        <v>11000.245754121759</v>
      </c>
      <c r="H61" s="187">
        <v>9980.5578196131446</v>
      </c>
      <c r="I61" s="187">
        <v>9000</v>
      </c>
      <c r="J61" s="187">
        <v>9000</v>
      </c>
      <c r="K61" s="187">
        <v>9394.7875672636728</v>
      </c>
      <c r="L61" s="187"/>
      <c r="M61" s="187"/>
      <c r="N61" s="187"/>
      <c r="O61" s="187"/>
      <c r="P61" s="187"/>
      <c r="Q61" s="187"/>
      <c r="R61" s="189"/>
      <c r="S61" s="189"/>
      <c r="T61" s="189"/>
      <c r="U61" s="189"/>
      <c r="V61" s="188"/>
      <c r="W61" s="188"/>
      <c r="X61" s="218"/>
      <c r="Y61" s="188">
        <v>11000</v>
      </c>
      <c r="Z61" s="188">
        <v>11709.60458452722</v>
      </c>
      <c r="AA61" s="188">
        <v>12300</v>
      </c>
      <c r="AB61" s="188">
        <v>16394</v>
      </c>
      <c r="AC61" s="218"/>
      <c r="AD61" s="188"/>
    </row>
    <row r="62" spans="1:35" x14ac:dyDescent="0.35">
      <c r="A62" s="82" t="s">
        <v>252</v>
      </c>
      <c r="B62" s="83" t="s">
        <v>295</v>
      </c>
      <c r="C62" s="186"/>
      <c r="D62" s="187"/>
      <c r="E62" s="187"/>
      <c r="F62" s="187"/>
      <c r="G62" s="187"/>
      <c r="H62" s="187"/>
      <c r="I62" s="187"/>
      <c r="J62" s="187"/>
      <c r="K62" s="187"/>
      <c r="L62" s="187"/>
      <c r="M62" s="187">
        <v>12500</v>
      </c>
      <c r="N62" s="187">
        <v>12500</v>
      </c>
      <c r="O62" s="187">
        <v>13000</v>
      </c>
      <c r="P62" s="187">
        <v>13000</v>
      </c>
      <c r="Q62" s="187">
        <v>13000</v>
      </c>
      <c r="R62" s="189">
        <v>13000</v>
      </c>
      <c r="S62" s="189">
        <v>13500</v>
      </c>
      <c r="T62" s="189">
        <v>15000</v>
      </c>
      <c r="U62" s="189">
        <v>12000</v>
      </c>
      <c r="V62" s="188">
        <v>11996.599943004825</v>
      </c>
      <c r="W62" s="188">
        <v>14000</v>
      </c>
      <c r="X62" s="218">
        <v>13700</v>
      </c>
      <c r="Y62" s="188">
        <v>13909.495533200905</v>
      </c>
      <c r="Z62" s="188">
        <v>13991.675615308621</v>
      </c>
      <c r="AA62" s="188">
        <v>15469.628043102301</v>
      </c>
      <c r="AB62" s="188">
        <v>16866.231983166756</v>
      </c>
      <c r="AC62" s="218">
        <v>17274.018343481202</v>
      </c>
      <c r="AD62" s="188">
        <v>18147.910956148586</v>
      </c>
    </row>
    <row r="63" spans="1:35" x14ac:dyDescent="0.35">
      <c r="A63" s="82" t="s">
        <v>8</v>
      </c>
      <c r="B63" s="83" t="s">
        <v>201</v>
      </c>
      <c r="C63" s="186">
        <v>14465.460942178455</v>
      </c>
      <c r="D63" s="187">
        <v>14509.576053349499</v>
      </c>
      <c r="E63" s="187">
        <v>15025.379353965638</v>
      </c>
      <c r="F63" s="187">
        <v>14910.678301970647</v>
      </c>
      <c r="G63" s="187">
        <v>14831.035909967355</v>
      </c>
      <c r="H63" s="187">
        <v>14808.45006473676</v>
      </c>
      <c r="I63" s="187">
        <f>15519.2770426906-1500</f>
        <v>14019.277042690601</v>
      </c>
      <c r="J63" s="187">
        <f>15979.3954889592-1500</f>
        <v>14479.395488959201</v>
      </c>
      <c r="K63" s="187">
        <v>14998.538825334661</v>
      </c>
      <c r="L63" s="187">
        <v>14535.256313245962</v>
      </c>
      <c r="M63" s="187">
        <v>14855.14784201781</v>
      </c>
      <c r="N63" s="187">
        <v>15392.891160782321</v>
      </c>
      <c r="O63" s="187">
        <v>15365.225970719288</v>
      </c>
      <c r="P63" s="187">
        <v>15345.865349432857</v>
      </c>
      <c r="Q63" s="187">
        <v>15465.2092644124</v>
      </c>
      <c r="R63" s="189">
        <v>16247.50430292599</v>
      </c>
      <c r="S63" s="189">
        <v>16000</v>
      </c>
      <c r="T63" s="189"/>
      <c r="U63" s="189"/>
      <c r="V63" s="188"/>
      <c r="W63" s="188">
        <v>16000</v>
      </c>
      <c r="X63" s="218">
        <v>16447.587409896623</v>
      </c>
      <c r="Y63" s="188">
        <v>16464.667351656819</v>
      </c>
      <c r="Z63" s="188">
        <v>16000</v>
      </c>
      <c r="AA63" s="188"/>
      <c r="AB63" s="188">
        <v>17008.321948860546</v>
      </c>
      <c r="AC63" s="218"/>
      <c r="AD63" s="188"/>
    </row>
    <row r="64" spans="1:35" x14ac:dyDescent="0.35">
      <c r="A64" s="82" t="s">
        <v>214</v>
      </c>
      <c r="B64" s="83" t="s">
        <v>296</v>
      </c>
      <c r="C64" s="186"/>
      <c r="D64" s="187"/>
      <c r="E64" s="187"/>
      <c r="F64" s="187"/>
      <c r="G64" s="187"/>
      <c r="H64" s="187"/>
      <c r="I64" s="187">
        <v>9000</v>
      </c>
      <c r="J64" s="187">
        <v>9000</v>
      </c>
      <c r="K64" s="187">
        <v>9594.9788263762857</v>
      </c>
      <c r="L64" s="187">
        <v>10500</v>
      </c>
      <c r="M64" s="187">
        <v>12341.137363910122</v>
      </c>
      <c r="N64" s="187">
        <v>12441.933603836223</v>
      </c>
      <c r="O64" s="187"/>
      <c r="P64" s="187">
        <v>13000</v>
      </c>
      <c r="Q64" s="187">
        <v>12851.445001474491</v>
      </c>
      <c r="R64" s="189">
        <v>12994.024053185927</v>
      </c>
      <c r="S64" s="189">
        <v>13500</v>
      </c>
      <c r="T64" s="189">
        <v>13500</v>
      </c>
      <c r="U64" s="189">
        <v>12000</v>
      </c>
      <c r="V64" s="188">
        <v>12000</v>
      </c>
      <c r="W64" s="188">
        <v>14000</v>
      </c>
      <c r="X64" s="218">
        <v>13700</v>
      </c>
      <c r="Y64" s="188">
        <v>14000</v>
      </c>
      <c r="Z64" s="188">
        <v>13970.906163753451</v>
      </c>
      <c r="AA64" s="188">
        <v>14300</v>
      </c>
      <c r="AB64" s="188">
        <v>17098.761629644388</v>
      </c>
      <c r="AC64" s="218">
        <v>17143.564650803612</v>
      </c>
      <c r="AD64" s="188">
        <v>18161.280357489799</v>
      </c>
    </row>
    <row r="65" spans="1:30" x14ac:dyDescent="0.35">
      <c r="A65" s="82" t="s">
        <v>10</v>
      </c>
      <c r="B65" s="83" t="s">
        <v>202</v>
      </c>
      <c r="C65" s="186">
        <v>10563.824965132497</v>
      </c>
      <c r="D65" s="187">
        <v>10507.26778217939</v>
      </c>
      <c r="E65" s="187">
        <v>10891.883029655908</v>
      </c>
      <c r="F65" s="187">
        <v>11017.156022207953</v>
      </c>
      <c r="G65" s="187">
        <v>11015.531143914253</v>
      </c>
      <c r="H65" s="187">
        <v>9991.5837104072398</v>
      </c>
      <c r="I65" s="187">
        <v>9000</v>
      </c>
      <c r="J65" s="187">
        <v>9000</v>
      </c>
      <c r="K65" s="187">
        <v>9837.9698135543058</v>
      </c>
      <c r="L65" s="187">
        <v>10500</v>
      </c>
      <c r="M65" s="187">
        <v>12500</v>
      </c>
      <c r="N65" s="187">
        <v>12500</v>
      </c>
      <c r="O65" s="187">
        <v>13000</v>
      </c>
      <c r="P65" s="187">
        <v>13000</v>
      </c>
      <c r="Q65" s="187">
        <v>13000</v>
      </c>
      <c r="R65" s="189">
        <v>12990.833148517779</v>
      </c>
      <c r="S65" s="189">
        <v>13391.563712227402</v>
      </c>
      <c r="T65" s="189">
        <v>13500</v>
      </c>
      <c r="U65" s="189">
        <v>12000</v>
      </c>
      <c r="V65" s="188">
        <v>12000</v>
      </c>
      <c r="W65" s="188">
        <v>14000</v>
      </c>
      <c r="X65" s="218">
        <v>13700</v>
      </c>
      <c r="Y65" s="188">
        <v>13943.331751305173</v>
      </c>
      <c r="Z65" s="188">
        <v>13949.370319945541</v>
      </c>
      <c r="AA65" s="188">
        <v>15373.678800856531</v>
      </c>
      <c r="AB65" s="188">
        <v>17075.291661900948</v>
      </c>
      <c r="AC65" s="218">
        <v>17383.623888852308</v>
      </c>
      <c r="AD65" s="188">
        <v>17817.113134390362</v>
      </c>
    </row>
    <row r="66" spans="1:30" x14ac:dyDescent="0.35">
      <c r="A66" s="82" t="s">
        <v>404</v>
      </c>
      <c r="B66" s="83" t="s">
        <v>405</v>
      </c>
      <c r="C66" s="186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9"/>
      <c r="S66" s="189"/>
      <c r="T66" s="189"/>
      <c r="U66" s="189"/>
      <c r="V66" s="188"/>
      <c r="W66" s="188"/>
      <c r="X66" s="218"/>
      <c r="Y66" s="188">
        <v>12000</v>
      </c>
      <c r="Z66" s="188">
        <v>12000</v>
      </c>
      <c r="AA66" s="188"/>
      <c r="AB66" s="188">
        <v>12300</v>
      </c>
      <c r="AC66" s="218">
        <v>12300</v>
      </c>
      <c r="AD66" s="188"/>
    </row>
    <row r="67" spans="1:30" x14ac:dyDescent="0.35">
      <c r="A67" s="82" t="s">
        <v>250</v>
      </c>
      <c r="B67" s="83" t="s">
        <v>297</v>
      </c>
      <c r="C67" s="186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>
        <v>12500</v>
      </c>
      <c r="Q67" s="187">
        <v>10000</v>
      </c>
      <c r="R67" s="189">
        <v>10000</v>
      </c>
      <c r="S67" s="188">
        <v>10000</v>
      </c>
      <c r="T67" s="188">
        <v>10000</v>
      </c>
      <c r="U67" s="188">
        <v>10000</v>
      </c>
      <c r="V67" s="188">
        <v>10000</v>
      </c>
      <c r="W67" s="188">
        <v>10000</v>
      </c>
      <c r="X67" s="218">
        <v>10000</v>
      </c>
      <c r="Y67" s="188"/>
      <c r="Z67" s="188">
        <v>16000</v>
      </c>
      <c r="AA67" s="188">
        <v>16000</v>
      </c>
      <c r="AB67" s="188">
        <v>17587.441360197077</v>
      </c>
      <c r="AC67" s="218">
        <v>18055.742870049842</v>
      </c>
      <c r="AD67" s="188">
        <v>18117.554309844363</v>
      </c>
    </row>
    <row r="68" spans="1:30" x14ac:dyDescent="0.35">
      <c r="A68" s="82" t="s">
        <v>97</v>
      </c>
      <c r="B68" s="83" t="s">
        <v>298</v>
      </c>
      <c r="C68" s="186">
        <v>17439.4869367479</v>
      </c>
      <c r="D68" s="187">
        <v>17645.06592923859</v>
      </c>
      <c r="E68" s="187">
        <v>17973.426193214265</v>
      </c>
      <c r="F68" s="187">
        <v>17990.90990565269</v>
      </c>
      <c r="G68" s="187">
        <v>18000</v>
      </c>
      <c r="H68" s="187">
        <v>17169.676668595173</v>
      </c>
      <c r="I68" s="187">
        <v>16000</v>
      </c>
      <c r="J68" s="187">
        <v>16000</v>
      </c>
      <c r="K68" s="187">
        <v>16512.641147663944</v>
      </c>
      <c r="L68" s="187">
        <v>16986.563472149839</v>
      </c>
      <c r="M68" s="187">
        <v>17463.277160096557</v>
      </c>
      <c r="N68" s="187">
        <v>17515.85076498787</v>
      </c>
      <c r="O68" s="187">
        <v>17984.850948699437</v>
      </c>
      <c r="P68" s="187">
        <v>18548.936533799628</v>
      </c>
      <c r="Q68" s="187">
        <v>19187.722861119484</v>
      </c>
      <c r="R68" s="189">
        <v>19300</v>
      </c>
      <c r="S68" s="189">
        <v>19862.190901665035</v>
      </c>
      <c r="T68" s="189">
        <v>19800</v>
      </c>
      <c r="U68" s="189">
        <v>18300</v>
      </c>
      <c r="V68" s="188">
        <v>18000</v>
      </c>
      <c r="W68" s="188">
        <v>18300</v>
      </c>
      <c r="X68" s="218">
        <v>18002.191596786055</v>
      </c>
      <c r="Y68" s="188">
        <v>18194.591833469989</v>
      </c>
      <c r="Z68" s="188">
        <v>18200</v>
      </c>
      <c r="AA68" s="188">
        <v>18200</v>
      </c>
      <c r="AB68" s="188">
        <v>18746.117798933101</v>
      </c>
      <c r="AC68" s="218">
        <v>19197.787365012809</v>
      </c>
      <c r="AD68" s="188">
        <v>19917.064728908575</v>
      </c>
    </row>
    <row r="69" spans="1:30" x14ac:dyDescent="0.35">
      <c r="A69" s="82" t="s">
        <v>98</v>
      </c>
      <c r="B69" s="83" t="s">
        <v>299</v>
      </c>
      <c r="C69" s="186">
        <v>16955.378703445713</v>
      </c>
      <c r="D69" s="187">
        <v>17082.559186604507</v>
      </c>
      <c r="E69" s="187">
        <v>17500</v>
      </c>
      <c r="F69" s="187">
        <v>17500</v>
      </c>
      <c r="G69" s="187">
        <v>17500</v>
      </c>
      <c r="H69" s="187">
        <v>16603.494647053703</v>
      </c>
      <c r="I69" s="187">
        <v>15500</v>
      </c>
      <c r="J69" s="187">
        <v>15500</v>
      </c>
      <c r="K69" s="187">
        <v>16000</v>
      </c>
      <c r="L69" s="187">
        <v>16000</v>
      </c>
      <c r="M69" s="187">
        <v>16726.574166052487</v>
      </c>
      <c r="N69" s="187">
        <v>17000</v>
      </c>
      <c r="O69" s="187">
        <v>17476.901785778588</v>
      </c>
      <c r="P69" s="187">
        <v>18000</v>
      </c>
      <c r="Q69" s="187">
        <v>18430.84712917127</v>
      </c>
      <c r="R69" s="189">
        <v>18800</v>
      </c>
      <c r="S69" s="189">
        <v>19376.799792316055</v>
      </c>
      <c r="T69" s="189">
        <v>19300</v>
      </c>
      <c r="U69" s="189">
        <v>17800</v>
      </c>
      <c r="V69" s="188">
        <v>17500</v>
      </c>
      <c r="W69" s="188">
        <v>17800</v>
      </c>
      <c r="X69" s="218">
        <v>17500</v>
      </c>
      <c r="Y69" s="188">
        <v>17700</v>
      </c>
      <c r="Z69" s="188">
        <v>17700</v>
      </c>
      <c r="AA69" s="188">
        <v>17700</v>
      </c>
      <c r="AB69" s="188">
        <v>18041.536915204677</v>
      </c>
      <c r="AC69" s="218">
        <v>18700</v>
      </c>
      <c r="AD69" s="188">
        <v>19646.239972601656</v>
      </c>
    </row>
    <row r="70" spans="1:30" x14ac:dyDescent="0.35">
      <c r="A70" s="82" t="s">
        <v>24</v>
      </c>
      <c r="B70" s="83" t="s">
        <v>300</v>
      </c>
      <c r="C70" s="186">
        <v>16500</v>
      </c>
      <c r="D70" s="187">
        <v>16830</v>
      </c>
      <c r="E70" s="187">
        <v>16949.308471918921</v>
      </c>
      <c r="F70" s="187">
        <v>17000</v>
      </c>
      <c r="G70" s="187">
        <v>17000</v>
      </c>
      <c r="H70" s="187">
        <v>16000</v>
      </c>
      <c r="I70" s="187"/>
      <c r="J70" s="187"/>
      <c r="K70" s="187"/>
      <c r="L70" s="187"/>
      <c r="M70" s="187"/>
      <c r="N70" s="187"/>
      <c r="O70" s="187"/>
      <c r="P70" s="187"/>
      <c r="Q70" s="187"/>
      <c r="R70" s="189"/>
      <c r="S70" s="189"/>
      <c r="T70" s="189"/>
      <c r="U70" s="189"/>
      <c r="V70" s="188">
        <v>16667.318802218797</v>
      </c>
      <c r="W70" s="188">
        <v>16200</v>
      </c>
      <c r="X70" s="218"/>
      <c r="Y70" s="188"/>
      <c r="Z70" s="188"/>
      <c r="AA70" s="188">
        <v>11293.478260869566</v>
      </c>
      <c r="AB70" s="188"/>
      <c r="AC70" s="218"/>
      <c r="AD70" s="188">
        <v>20051.40472061931</v>
      </c>
    </row>
    <row r="71" spans="1:30" x14ac:dyDescent="0.35">
      <c r="A71" s="82" t="s">
        <v>217</v>
      </c>
      <c r="B71" s="83" t="s">
        <v>301</v>
      </c>
      <c r="C71" s="186"/>
      <c r="D71" s="187"/>
      <c r="E71" s="187"/>
      <c r="F71" s="187"/>
      <c r="G71" s="187"/>
      <c r="H71" s="187"/>
      <c r="I71" s="187">
        <v>17000</v>
      </c>
      <c r="J71" s="187"/>
      <c r="K71" s="187">
        <v>17500</v>
      </c>
      <c r="L71" s="187">
        <v>18000</v>
      </c>
      <c r="M71" s="187"/>
      <c r="N71" s="187"/>
      <c r="O71" s="187"/>
      <c r="P71" s="187"/>
      <c r="Q71" s="187"/>
      <c r="R71" s="189"/>
      <c r="S71" s="189"/>
      <c r="T71" s="189"/>
      <c r="U71" s="189"/>
      <c r="V71" s="188"/>
      <c r="W71" s="188"/>
      <c r="X71" s="218"/>
      <c r="Y71" s="188"/>
      <c r="Z71" s="188"/>
      <c r="AA71" s="188"/>
      <c r="AB71" s="188"/>
      <c r="AC71" s="218"/>
      <c r="AD71" s="188"/>
    </row>
    <row r="72" spans="1:30" x14ac:dyDescent="0.35">
      <c r="A72" s="82" t="s">
        <v>216</v>
      </c>
      <c r="B72" s="83" t="s">
        <v>302</v>
      </c>
      <c r="C72" s="186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9"/>
      <c r="S72" s="189"/>
      <c r="T72" s="189"/>
      <c r="U72" s="189"/>
      <c r="V72" s="188"/>
      <c r="W72" s="188"/>
      <c r="X72" s="218"/>
      <c r="Y72" s="188"/>
      <c r="Z72" s="188"/>
      <c r="AA72" s="188"/>
      <c r="AB72" s="188"/>
      <c r="AC72" s="218"/>
      <c r="AD72" s="188"/>
    </row>
    <row r="73" spans="1:30" x14ac:dyDescent="0.35">
      <c r="A73" s="89" t="s">
        <v>24</v>
      </c>
      <c r="B73" s="83" t="s">
        <v>303</v>
      </c>
      <c r="C73" s="187">
        <v>16000</v>
      </c>
      <c r="D73" s="187">
        <v>16320</v>
      </c>
      <c r="E73" s="187">
        <v>16323.885525591635</v>
      </c>
      <c r="F73" s="187"/>
      <c r="G73" s="187"/>
      <c r="H73" s="187">
        <v>16000</v>
      </c>
      <c r="I73" s="187">
        <v>16000</v>
      </c>
      <c r="J73" s="187">
        <v>16000</v>
      </c>
      <c r="K73" s="187">
        <v>16344.566285152949</v>
      </c>
      <c r="L73" s="187">
        <v>16500</v>
      </c>
      <c r="M73" s="187">
        <v>16800</v>
      </c>
      <c r="N73" s="187">
        <v>16800</v>
      </c>
      <c r="O73" s="187">
        <v>17300</v>
      </c>
      <c r="P73" s="187"/>
      <c r="Q73" s="187"/>
      <c r="R73" s="189"/>
      <c r="S73" s="189"/>
      <c r="T73" s="189"/>
      <c r="U73" s="189"/>
      <c r="V73" s="188"/>
      <c r="W73" s="188"/>
      <c r="X73" s="218"/>
      <c r="Y73" s="188"/>
      <c r="Z73" s="188"/>
      <c r="AA73" s="188"/>
      <c r="AB73" s="188"/>
      <c r="AC73" s="218"/>
      <c r="AD73" s="188"/>
    </row>
    <row r="74" spans="1:30" x14ac:dyDescent="0.35">
      <c r="A74" s="89" t="s">
        <v>7</v>
      </c>
      <c r="B74" s="83" t="s">
        <v>262</v>
      </c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>
        <v>17000</v>
      </c>
      <c r="O74" s="187">
        <v>18750</v>
      </c>
      <c r="P74" s="187">
        <v>18750</v>
      </c>
      <c r="Q74" s="187"/>
      <c r="R74" s="189"/>
      <c r="S74" s="189"/>
      <c r="T74" s="189"/>
      <c r="U74" s="189"/>
      <c r="V74" s="188"/>
      <c r="W74" s="188"/>
      <c r="X74" s="218"/>
      <c r="Y74" s="188"/>
      <c r="Z74" s="188"/>
      <c r="AA74" s="188"/>
      <c r="AB74" s="188"/>
      <c r="AC74" s="218"/>
      <c r="AD74" s="188"/>
    </row>
    <row r="75" spans="1:30" x14ac:dyDescent="0.35">
      <c r="A75" s="89" t="s">
        <v>11</v>
      </c>
      <c r="B75" s="83" t="s">
        <v>254</v>
      </c>
      <c r="C75" s="187"/>
      <c r="D75" s="187"/>
      <c r="E75" s="187"/>
      <c r="F75" s="187"/>
      <c r="G75" s="187"/>
      <c r="H75" s="187"/>
      <c r="I75" s="187"/>
      <c r="J75" s="187"/>
      <c r="K75" s="187"/>
      <c r="L75" s="187">
        <v>16000</v>
      </c>
      <c r="M75" s="187">
        <v>16000</v>
      </c>
      <c r="N75" s="187">
        <v>17000</v>
      </c>
      <c r="O75" s="187"/>
      <c r="P75" s="187"/>
      <c r="Q75" s="187">
        <v>18750</v>
      </c>
      <c r="R75" s="189">
        <v>18750</v>
      </c>
      <c r="S75" s="189">
        <v>18750</v>
      </c>
      <c r="T75" s="189">
        <v>18250</v>
      </c>
      <c r="U75" s="189">
        <v>18250</v>
      </c>
      <c r="V75" s="188">
        <v>18250</v>
      </c>
      <c r="W75" s="188">
        <v>18250</v>
      </c>
      <c r="X75" s="218">
        <v>18250</v>
      </c>
      <c r="Y75" s="188">
        <v>18250</v>
      </c>
      <c r="Z75" s="188">
        <v>18250</v>
      </c>
      <c r="AA75" s="188">
        <v>18250</v>
      </c>
      <c r="AB75" s="188" t="s">
        <v>94</v>
      </c>
      <c r="AC75" s="218">
        <v>19674.730444049732</v>
      </c>
      <c r="AD75" s="188">
        <v>19830.849992046238</v>
      </c>
    </row>
    <row r="76" spans="1:30" x14ac:dyDescent="0.35">
      <c r="A76" s="82" t="s">
        <v>13</v>
      </c>
      <c r="B76" s="83" t="s">
        <v>304</v>
      </c>
      <c r="C76" s="187">
        <v>9355</v>
      </c>
      <c r="D76" s="187">
        <v>9355</v>
      </c>
      <c r="E76" s="187">
        <v>9355</v>
      </c>
      <c r="F76" s="187">
        <v>9354.8387096774186</v>
      </c>
      <c r="G76" s="187">
        <v>9354.8387096774186</v>
      </c>
      <c r="H76" s="186">
        <v>9355</v>
      </c>
      <c r="I76" s="187">
        <v>8548</v>
      </c>
      <c r="J76" s="187">
        <v>8548</v>
      </c>
      <c r="K76" s="186">
        <v>8548.3870967741932</v>
      </c>
      <c r="L76" s="186">
        <v>8548.3870967741932</v>
      </c>
      <c r="M76" s="186">
        <v>8548.3870967741932</v>
      </c>
      <c r="N76" s="187">
        <v>8548.3870967741932</v>
      </c>
      <c r="O76" s="187">
        <v>8548.3870967741932</v>
      </c>
      <c r="P76" s="187">
        <v>8548.3870967741932</v>
      </c>
      <c r="Q76" s="187">
        <v>8548.3870967741932</v>
      </c>
      <c r="R76" s="189">
        <v>8548.3870967741932</v>
      </c>
      <c r="S76" s="189">
        <v>8548.3870967741932</v>
      </c>
      <c r="T76" s="189">
        <v>8548.3870967741932</v>
      </c>
      <c r="U76" s="189">
        <v>8548.3870967741932</v>
      </c>
      <c r="V76" s="188">
        <f>5300/0.62</f>
        <v>8548.3870967741932</v>
      </c>
      <c r="W76" s="188">
        <f>5300/0.62</f>
        <v>8548.3870967741932</v>
      </c>
      <c r="X76" s="218">
        <f>4605.26327891469/0.66</f>
        <v>6977.6716347192269</v>
      </c>
      <c r="Y76" s="188">
        <f>4450/0.66</f>
        <v>6742.424242424242</v>
      </c>
      <c r="Z76" s="188">
        <f>4450/0.66</f>
        <v>6742.424242424242</v>
      </c>
      <c r="AA76" s="188">
        <f>4450/0.66</f>
        <v>6742.424242424242</v>
      </c>
      <c r="AB76" s="188">
        <v>6742.424242424242</v>
      </c>
      <c r="AC76" s="218">
        <v>6742.424242424242</v>
      </c>
      <c r="AD76" s="188">
        <v>6742.424242424242</v>
      </c>
    </row>
    <row r="77" spans="1:30" x14ac:dyDescent="0.35">
      <c r="A77" s="371"/>
      <c r="B77" s="372" t="s">
        <v>494</v>
      </c>
      <c r="C77" s="377"/>
      <c r="D77" s="377"/>
      <c r="E77" s="377"/>
      <c r="F77" s="377"/>
      <c r="G77" s="377"/>
      <c r="H77" s="378"/>
      <c r="I77" s="377"/>
      <c r="J77" s="377"/>
      <c r="K77" s="378"/>
      <c r="L77" s="378"/>
      <c r="M77" s="378"/>
      <c r="N77" s="377"/>
      <c r="O77" s="377"/>
      <c r="P77" s="377"/>
      <c r="Q77" s="377"/>
      <c r="R77" s="379"/>
      <c r="S77" s="379"/>
      <c r="T77" s="379"/>
      <c r="U77" s="379"/>
      <c r="V77" s="380"/>
      <c r="W77" s="380"/>
      <c r="X77" s="380"/>
      <c r="Y77" s="380"/>
      <c r="Z77" s="380"/>
      <c r="AA77" s="380">
        <f>(AA79-AA78)/2+AA78</f>
        <v>13740.53630960822</v>
      </c>
      <c r="AB77" s="380">
        <f t="shared" ref="AB77:AD77" si="0">(AB79-AB78)/2+AB78</f>
        <v>13847.818672982128</v>
      </c>
      <c r="AC77" s="380">
        <f t="shared" si="0"/>
        <v>14315.08690559609</v>
      </c>
      <c r="AD77" s="380">
        <f t="shared" si="0"/>
        <v>14750</v>
      </c>
    </row>
    <row r="78" spans="1:30" x14ac:dyDescent="0.35">
      <c r="A78" s="371" t="s">
        <v>493</v>
      </c>
      <c r="B78" s="372" t="s">
        <v>198</v>
      </c>
      <c r="C78" s="377">
        <v>8708.4661839765395</v>
      </c>
      <c r="D78" s="377">
        <v>9206.5026628156465</v>
      </c>
      <c r="E78" s="377">
        <v>10350.583350731875</v>
      </c>
      <c r="F78" s="377">
        <v>10630.800578172872</v>
      </c>
      <c r="G78" s="377">
        <v>9861.484043253442</v>
      </c>
      <c r="H78" s="378">
        <v>9199.095034332342</v>
      </c>
      <c r="I78" s="377">
        <v>8896.036510365795</v>
      </c>
      <c r="J78" s="377">
        <v>9246.397757923467</v>
      </c>
      <c r="K78" s="378">
        <v>9607.8930976795309</v>
      </c>
      <c r="L78" s="378">
        <v>10586.188429821323</v>
      </c>
      <c r="M78" s="378">
        <v>11153.125423850262</v>
      </c>
      <c r="N78" s="377">
        <v>11113.720138938117</v>
      </c>
      <c r="O78" s="377">
        <v>11099.75498909093</v>
      </c>
      <c r="P78" s="377">
        <v>11015.602352349617</v>
      </c>
      <c r="Q78" s="377">
        <v>11145.195532618884</v>
      </c>
      <c r="R78" s="379">
        <v>12500</v>
      </c>
      <c r="S78" s="379">
        <v>13000</v>
      </c>
      <c r="T78" s="379">
        <v>13000</v>
      </c>
      <c r="U78" s="379">
        <v>11500</v>
      </c>
      <c r="V78" s="380">
        <v>11449.41</v>
      </c>
      <c r="W78" s="380">
        <v>11668.66</v>
      </c>
      <c r="X78" s="380">
        <v>11469.02</v>
      </c>
      <c r="Y78" s="380">
        <v>12047.76</v>
      </c>
      <c r="Z78" s="380">
        <v>11779</v>
      </c>
      <c r="AA78" s="380">
        <v>12089.892444643825</v>
      </c>
      <c r="AB78" s="380">
        <v>12125.1402204693</v>
      </c>
      <c r="AC78" s="381">
        <v>12552.367759875062</v>
      </c>
      <c r="AD78" s="380">
        <v>13500</v>
      </c>
    </row>
    <row r="79" spans="1:30" x14ac:dyDescent="0.35">
      <c r="A79" s="371" t="s">
        <v>495</v>
      </c>
      <c r="B79" s="372" t="s">
        <v>496</v>
      </c>
      <c r="C79" s="377"/>
      <c r="D79" s="377"/>
      <c r="E79" s="377"/>
      <c r="F79" s="377"/>
      <c r="G79" s="377"/>
      <c r="H79" s="378"/>
      <c r="I79" s="377"/>
      <c r="J79" s="377"/>
      <c r="K79" s="378"/>
      <c r="L79" s="378"/>
      <c r="M79" s="378"/>
      <c r="N79" s="377"/>
      <c r="O79" s="377"/>
      <c r="P79" s="377"/>
      <c r="Q79" s="377"/>
      <c r="R79" s="379"/>
      <c r="S79" s="379"/>
      <c r="T79" s="379"/>
      <c r="U79" s="379"/>
      <c r="V79" s="380"/>
      <c r="W79" s="380"/>
      <c r="X79" s="380"/>
      <c r="Y79" s="380"/>
      <c r="Z79" s="380"/>
      <c r="AA79" s="188">
        <v>15391.180174572615</v>
      </c>
      <c r="AB79" s="188">
        <v>15570.497125494956</v>
      </c>
      <c r="AC79" s="218">
        <v>16077.80605131712</v>
      </c>
      <c r="AD79" s="188">
        <v>16000</v>
      </c>
    </row>
    <row r="80" spans="1:30" x14ac:dyDescent="0.35">
      <c r="A80" s="382"/>
      <c r="B80" s="382" t="s">
        <v>497</v>
      </c>
      <c r="AA80" s="383">
        <f>AA79/AA78-1</f>
        <v>0.27306179480458126</v>
      </c>
      <c r="AB80" s="383">
        <f t="shared" ref="AB80:AD80" si="1">AB79/AB78-1</f>
        <v>0.28414986073392434</v>
      </c>
      <c r="AC80" s="383">
        <f t="shared" si="1"/>
        <v>0.28085842917313864</v>
      </c>
      <c r="AD80" s="383">
        <f t="shared" si="1"/>
        <v>0.18518518518518512</v>
      </c>
    </row>
  </sheetData>
  <mergeCells count="1">
    <mergeCell ref="A2:B2"/>
  </mergeCells>
  <printOptions horizontalCentered="1" verticalCentered="1"/>
  <pageMargins left="0" right="0" top="0" bottom="0" header="0.19685039370078741" footer="0.19685039370078741"/>
  <pageSetup paperSize="8" orientation="landscape" horizontalDpi="200" verticalDpi="200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DAF8-2D0A-4721-ABBC-3AD0326406D9}">
  <sheetPr codeName="Sheet26"/>
  <dimension ref="A2:AL90"/>
  <sheetViews>
    <sheetView showGridLines="0" view="pageBreakPreview" topLeftCell="A12" zoomScale="80" zoomScaleNormal="65" zoomScaleSheetLayoutView="80" workbookViewId="0">
      <selection activeCell="Z11" sqref="Z11"/>
    </sheetView>
  </sheetViews>
  <sheetFormatPr defaultColWidth="7.54296875" defaultRowHeight="15.5" outlineLevelRow="2" outlineLevelCol="1" x14ac:dyDescent="0.35"/>
  <cols>
    <col min="1" max="1" width="9.54296875" style="6" customWidth="1"/>
    <col min="2" max="2" width="22.81640625" style="6" customWidth="1"/>
    <col min="3" max="14" width="10.6328125" style="6" customWidth="1" outlineLevel="1"/>
    <col min="15" max="38" width="10.6328125" style="6" customWidth="1"/>
    <col min="39" max="16384" width="7.54296875" style="6"/>
  </cols>
  <sheetData>
    <row r="2" spans="1:2" ht="20" x14ac:dyDescent="0.35">
      <c r="A2" s="422"/>
      <c r="B2" s="422"/>
    </row>
    <row r="49" spans="1:38" s="102" customFormat="1" ht="20" customHeight="1" x14ac:dyDescent="0.35">
      <c r="A49" s="397" t="s">
        <v>3</v>
      </c>
      <c r="B49" s="397" t="s">
        <v>4</v>
      </c>
      <c r="C49" s="398" t="s">
        <v>132</v>
      </c>
      <c r="D49" s="398">
        <v>2</v>
      </c>
      <c r="E49" s="398">
        <v>3</v>
      </c>
      <c r="F49" s="398">
        <v>4</v>
      </c>
      <c r="G49" s="398">
        <v>5</v>
      </c>
      <c r="H49" s="398">
        <v>6</v>
      </c>
      <c r="I49" s="398">
        <v>7</v>
      </c>
      <c r="J49" s="398">
        <v>8</v>
      </c>
      <c r="K49" s="398">
        <v>9</v>
      </c>
      <c r="L49" s="398">
        <v>10</v>
      </c>
      <c r="M49" s="398">
        <v>11</v>
      </c>
      <c r="N49" s="398">
        <v>12</v>
      </c>
      <c r="O49" s="398" t="s">
        <v>268</v>
      </c>
      <c r="P49" s="398">
        <v>2</v>
      </c>
      <c r="Q49" s="398">
        <v>3</v>
      </c>
      <c r="R49" s="399">
        <v>4</v>
      </c>
      <c r="S49" s="399">
        <v>5</v>
      </c>
      <c r="T49" s="399">
        <v>6</v>
      </c>
      <c r="U49" s="399">
        <v>7</v>
      </c>
      <c r="V49" s="399">
        <v>8</v>
      </c>
      <c r="W49" s="399">
        <v>9</v>
      </c>
      <c r="X49" s="400">
        <v>10</v>
      </c>
      <c r="Y49" s="399">
        <v>11</v>
      </c>
      <c r="Z49" s="399">
        <v>12</v>
      </c>
      <c r="AA49" s="398" t="s">
        <v>416</v>
      </c>
      <c r="AB49" s="399">
        <v>2</v>
      </c>
      <c r="AC49" s="399">
        <v>3</v>
      </c>
      <c r="AD49" s="399">
        <v>4</v>
      </c>
      <c r="AE49" s="399">
        <v>5</v>
      </c>
      <c r="AF49" s="399">
        <v>6</v>
      </c>
      <c r="AG49" s="399">
        <v>7</v>
      </c>
      <c r="AH49" s="399">
        <v>8</v>
      </c>
      <c r="AI49" s="399">
        <v>9</v>
      </c>
      <c r="AJ49" s="399">
        <v>10</v>
      </c>
      <c r="AK49" s="399">
        <v>11</v>
      </c>
      <c r="AL49" s="399">
        <v>12</v>
      </c>
    </row>
    <row r="50" spans="1:38" x14ac:dyDescent="0.35">
      <c r="A50" s="390" t="s">
        <v>5</v>
      </c>
      <c r="B50" s="391" t="s">
        <v>198</v>
      </c>
      <c r="C50" s="392">
        <f>'Chênh lệch chai B1-B0'!C50</f>
        <v>8708.4661839765395</v>
      </c>
      <c r="D50" s="392">
        <f>'Chênh lệch chai B1-B0'!D50</f>
        <v>9206.5026628156465</v>
      </c>
      <c r="E50" s="392">
        <f>'Chênh lệch chai B1-B0'!E50</f>
        <v>10350.583350731875</v>
      </c>
      <c r="F50" s="392">
        <f>'Chênh lệch chai B1-B0'!F50</f>
        <v>10630.800578172872</v>
      </c>
      <c r="G50" s="392">
        <f>'Chênh lệch chai B1-B0'!G50</f>
        <v>9861.484043253442</v>
      </c>
      <c r="H50" s="392">
        <f>'Chênh lệch chai B1-B0'!H50</f>
        <v>9199.095034332342</v>
      </c>
      <c r="I50" s="392">
        <f>'Chênh lệch chai B1-B0'!I50</f>
        <v>8896.036510365795</v>
      </c>
      <c r="J50" s="392">
        <f>'Chênh lệch chai B1-B0'!J50</f>
        <v>9246.397757923467</v>
      </c>
      <c r="K50" s="392">
        <f>'Chênh lệch chai B1-B0'!K50</f>
        <v>9607.8930976795309</v>
      </c>
      <c r="L50" s="392">
        <f>'Chênh lệch chai B1-B0'!L50</f>
        <v>10586.188429821323</v>
      </c>
      <c r="M50" s="392">
        <f>'Chênh lệch chai B1-B0'!M50</f>
        <v>11153.125423850262</v>
      </c>
      <c r="N50" s="392">
        <f>'Chênh lệch chai B1-B0'!N50</f>
        <v>11113.720138938117</v>
      </c>
      <c r="O50" s="392">
        <f>'Chênh lệch chai B1-B0'!O50</f>
        <v>11099.75498909093</v>
      </c>
      <c r="P50" s="392">
        <f>'Chênh lệch chai B1-B0'!P50</f>
        <v>11015.602352349617</v>
      </c>
      <c r="Q50" s="392">
        <f>'Chênh lệch chai B1-B0'!Q50</f>
        <v>11145.195532618884</v>
      </c>
      <c r="R50" s="392">
        <f>'Chênh lệch chai B1-B0'!R50</f>
        <v>12500</v>
      </c>
      <c r="S50" s="392">
        <f>'Chênh lệch chai B1-B0'!S50</f>
        <v>13000</v>
      </c>
      <c r="T50" s="392">
        <f>'Chênh lệch chai B1-B0'!T50</f>
        <v>13000</v>
      </c>
      <c r="U50" s="392">
        <f>'Chênh lệch chai B1-B0'!U50</f>
        <v>11500</v>
      </c>
      <c r="V50" s="392">
        <f>'Chênh lệch chai B1-B0'!V50</f>
        <v>11449.41</v>
      </c>
      <c r="W50" s="392">
        <f>'Chênh lệch chai B1-B0'!W50</f>
        <v>11668.66</v>
      </c>
      <c r="X50" s="392">
        <f>'Chênh lệch chai B1-B0'!X50</f>
        <v>11469.02</v>
      </c>
      <c r="Y50" s="392">
        <f>'Chênh lệch chai B1-B0'!Y50</f>
        <v>12047.76</v>
      </c>
      <c r="Z50" s="392">
        <f>'Chênh lệch chai B1-B0'!Z50</f>
        <v>11779</v>
      </c>
      <c r="AA50" s="392">
        <f>'Chênh lệch chai B1-B0'!AA50</f>
        <v>12060.749044568583</v>
      </c>
      <c r="AB50" s="392">
        <f>'Chênh lệch chai B1-B0'!AB50</f>
        <v>12125.30520627686</v>
      </c>
      <c r="AC50" s="392">
        <f>'Chênh lệch chai B1-B0'!AC50</f>
        <v>12519.735678207491</v>
      </c>
      <c r="AD50" s="392">
        <f>'Chênh lệch chai B1-B0'!AD50</f>
        <v>13075.123142406088</v>
      </c>
      <c r="AE50" s="392">
        <f>'Chênh lệch chai B1-B0'!AE50</f>
        <v>12848.71613254449</v>
      </c>
      <c r="AF50" s="392">
        <f>'Chênh lệch chai B1-B0'!AF50</f>
        <v>13370.127303138097</v>
      </c>
      <c r="AG50" s="392">
        <f>'Chênh lệch chai B1-B0'!AG50</f>
        <v>13565.086207572547</v>
      </c>
      <c r="AH50" s="392">
        <f>'Chênh lệch chai B1-B0'!AH50</f>
        <v>12327.305958623994</v>
      </c>
      <c r="AI50" s="392">
        <f>'Chênh lệch chai B1-B0'!AI50</f>
        <v>9962.9822884596651</v>
      </c>
      <c r="AJ50" s="392">
        <f>'Chênh lệch chai B1-B0'!AJ50</f>
        <v>9535.2548102432702</v>
      </c>
      <c r="AK50" s="392">
        <f>'Chênh lệch chai B1-B0'!AK50</f>
        <v>9556.9816456471362</v>
      </c>
      <c r="AL50" s="392">
        <f>'Chênh lệch chai B1-B0'!AL50</f>
        <v>9597.6008832133266</v>
      </c>
    </row>
    <row r="51" spans="1:38" hidden="1" outlineLevel="1" x14ac:dyDescent="0.35">
      <c r="A51" s="82" t="s">
        <v>6</v>
      </c>
      <c r="B51" s="83" t="s">
        <v>498</v>
      </c>
      <c r="C51" s="186">
        <v>14455.482252677341</v>
      </c>
      <c r="D51" s="186">
        <v>14038.068839071399</v>
      </c>
      <c r="E51" s="186">
        <v>15057.017898291471</v>
      </c>
      <c r="F51" s="186">
        <v>14924.560969565027</v>
      </c>
      <c r="G51" s="186">
        <v>14835.58321254385</v>
      </c>
      <c r="H51" s="186">
        <v>13384.367421888692</v>
      </c>
      <c r="I51" s="186">
        <v>12774.641326625675</v>
      </c>
      <c r="J51" s="408">
        <v>13000</v>
      </c>
      <c r="K51" s="408">
        <v>13500</v>
      </c>
      <c r="L51" s="408">
        <v>14500</v>
      </c>
      <c r="M51" s="186">
        <v>15011.71347327323</v>
      </c>
      <c r="N51" s="186">
        <v>15047.008439485868</v>
      </c>
      <c r="O51" s="186">
        <v>15311.553020059642</v>
      </c>
      <c r="P51" s="186">
        <v>15639.703756064646</v>
      </c>
      <c r="Q51" s="186">
        <v>15245.246100519931</v>
      </c>
      <c r="R51" s="204">
        <v>16501.165470754513</v>
      </c>
      <c r="S51" s="204">
        <v>17000</v>
      </c>
      <c r="T51" s="204">
        <v>16751.643985298499</v>
      </c>
      <c r="U51" s="204">
        <v>15000</v>
      </c>
      <c r="V51" s="388">
        <v>14000</v>
      </c>
      <c r="W51" s="388">
        <v>17591.063191411195</v>
      </c>
      <c r="X51" s="389">
        <v>16991.396455607519</v>
      </c>
      <c r="Y51" s="388">
        <v>17312.462454629207</v>
      </c>
      <c r="Z51" s="388">
        <v>17285.991915327904</v>
      </c>
      <c r="AA51" s="388">
        <v>17403.262805340953</v>
      </c>
      <c r="AB51" s="388">
        <v>17590.560788479928</v>
      </c>
      <c r="AC51" s="389">
        <v>18228.237794545938</v>
      </c>
      <c r="AD51" s="388">
        <v>18384.378392575101</v>
      </c>
      <c r="AE51" s="388">
        <v>18589.09457338291</v>
      </c>
      <c r="AF51" s="388">
        <v>18500.483572155383</v>
      </c>
      <c r="AG51" s="388">
        <v>18590.918357976963</v>
      </c>
      <c r="AH51" s="388">
        <v>18034.642926745462</v>
      </c>
      <c r="AI51" s="388">
        <v>15376.19034789577</v>
      </c>
      <c r="AJ51" s="388">
        <v>14775.020828893066</v>
      </c>
      <c r="AK51" s="388">
        <v>14842.864383174638</v>
      </c>
      <c r="AL51" s="388"/>
    </row>
    <row r="52" spans="1:38" hidden="1" outlineLevel="2" x14ac:dyDescent="0.35">
      <c r="A52" s="82" t="s">
        <v>316</v>
      </c>
      <c r="B52" s="83" t="s">
        <v>294</v>
      </c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204"/>
      <c r="S52" s="204"/>
      <c r="T52" s="204"/>
      <c r="U52" s="204"/>
      <c r="V52" s="388">
        <v>16531.009620351346</v>
      </c>
      <c r="W52" s="388">
        <v>15736.354964174043</v>
      </c>
      <c r="X52" s="389">
        <v>15142.877524222948</v>
      </c>
      <c r="Y52" s="388">
        <v>15388.660011701764</v>
      </c>
      <c r="Z52" s="388">
        <v>15426.978928616752</v>
      </c>
      <c r="AA52" s="388">
        <v>15926.472477439407</v>
      </c>
      <c r="AB52" s="388">
        <v>16078.36418797298</v>
      </c>
      <c r="AC52" s="389">
        <v>16453.862940114988</v>
      </c>
      <c r="AD52" s="388">
        <v>16477.614840217026</v>
      </c>
      <c r="AE52" s="388">
        <v>15813.537878306926</v>
      </c>
      <c r="AF52" s="388">
        <v>19152.512522544679</v>
      </c>
      <c r="AG52" s="388">
        <v>19335.815115118345</v>
      </c>
      <c r="AH52" s="388">
        <v>19254.754403471998</v>
      </c>
      <c r="AI52" s="388">
        <v>16570.656278011789</v>
      </c>
      <c r="AJ52" s="388">
        <v>15000</v>
      </c>
      <c r="AK52" s="388">
        <v>15000</v>
      </c>
      <c r="AL52" s="388"/>
    </row>
    <row r="53" spans="1:38" s="368" customFormat="1" collapsed="1" x14ac:dyDescent="0.35">
      <c r="A53" s="390" t="s">
        <v>488</v>
      </c>
      <c r="B53" s="391" t="s">
        <v>489</v>
      </c>
      <c r="C53" s="395"/>
      <c r="D53" s="395"/>
      <c r="E53" s="395"/>
      <c r="F53" s="395"/>
      <c r="G53" s="395"/>
      <c r="H53" s="395"/>
      <c r="I53" s="395"/>
      <c r="J53" s="395"/>
      <c r="K53" s="395"/>
      <c r="L53" s="395"/>
      <c r="M53" s="395"/>
      <c r="N53" s="395"/>
      <c r="O53" s="395">
        <v>15000</v>
      </c>
      <c r="P53" s="395">
        <v>15000</v>
      </c>
      <c r="Q53" s="395">
        <v>14557.882310534378</v>
      </c>
      <c r="R53" s="396">
        <v>15919.649121937315</v>
      </c>
      <c r="S53" s="396"/>
      <c r="T53" s="396">
        <v>15727.328450389497</v>
      </c>
      <c r="U53" s="396">
        <v>14000</v>
      </c>
      <c r="V53" s="393">
        <v>13800</v>
      </c>
      <c r="W53" s="393"/>
      <c r="X53" s="394"/>
      <c r="Y53" s="393"/>
      <c r="Z53" s="393"/>
      <c r="AA53" s="393">
        <v>15501.697348992833</v>
      </c>
      <c r="AB53" s="393">
        <v>15783.828663081424</v>
      </c>
      <c r="AC53" s="394">
        <v>16040.037754489653</v>
      </c>
      <c r="AD53" s="393">
        <v>16272.465661456939</v>
      </c>
      <c r="AE53" s="393">
        <v>15883.314127982949</v>
      </c>
      <c r="AF53" s="393">
        <v>16274.595987408464</v>
      </c>
      <c r="AG53" s="393">
        <v>16115.415766664937</v>
      </c>
      <c r="AH53" s="393">
        <v>15895.486813162397</v>
      </c>
      <c r="AI53" s="393">
        <v>13000</v>
      </c>
      <c r="AJ53" s="393"/>
      <c r="AK53" s="393"/>
      <c r="AL53" s="393"/>
    </row>
    <row r="54" spans="1:38" hidden="1" outlineLevel="1" x14ac:dyDescent="0.35">
      <c r="A54" s="82" t="s">
        <v>251</v>
      </c>
      <c r="B54" s="83" t="s">
        <v>200</v>
      </c>
      <c r="C54" s="186">
        <v>10500</v>
      </c>
      <c r="D54" s="186">
        <v>10500</v>
      </c>
      <c r="E54" s="186">
        <v>11000</v>
      </c>
      <c r="F54" s="186">
        <v>11000</v>
      </c>
      <c r="G54" s="186">
        <v>11000.245754121759</v>
      </c>
      <c r="H54" s="186">
        <v>9980.5578196131446</v>
      </c>
      <c r="I54" s="186">
        <v>9000</v>
      </c>
      <c r="J54" s="186">
        <v>9000</v>
      </c>
      <c r="K54" s="186">
        <v>9394.7875672636728</v>
      </c>
      <c r="L54" s="186"/>
      <c r="M54" s="186"/>
      <c r="N54" s="186"/>
      <c r="O54" s="186"/>
      <c r="P54" s="186"/>
      <c r="Q54" s="186"/>
      <c r="R54" s="204"/>
      <c r="S54" s="204"/>
      <c r="T54" s="204"/>
      <c r="U54" s="204"/>
      <c r="V54" s="388"/>
      <c r="W54" s="388"/>
      <c r="X54" s="389"/>
      <c r="Y54" s="388">
        <v>11000</v>
      </c>
      <c r="Z54" s="388">
        <v>11709.60458452722</v>
      </c>
      <c r="AA54" s="388">
        <v>12300</v>
      </c>
      <c r="AB54" s="388">
        <v>16394</v>
      </c>
      <c r="AC54" s="389"/>
      <c r="AD54" s="388"/>
      <c r="AE54" s="388">
        <v>16000</v>
      </c>
      <c r="AF54" s="388"/>
      <c r="AG54" s="388"/>
      <c r="AH54" s="388"/>
      <c r="AI54" s="388"/>
      <c r="AJ54" s="388"/>
      <c r="AK54" s="388"/>
      <c r="AL54" s="388"/>
    </row>
    <row r="55" spans="1:38" hidden="1" outlineLevel="1" x14ac:dyDescent="0.35">
      <c r="A55" s="82" t="s">
        <v>252</v>
      </c>
      <c r="B55" s="83" t="s">
        <v>295</v>
      </c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>
        <v>12500</v>
      </c>
      <c r="N55" s="186">
        <v>12500</v>
      </c>
      <c r="O55" s="186">
        <v>13000</v>
      </c>
      <c r="P55" s="186">
        <v>13000</v>
      </c>
      <c r="Q55" s="186">
        <v>13000</v>
      </c>
      <c r="R55" s="204">
        <v>13000</v>
      </c>
      <c r="S55" s="204">
        <v>13500</v>
      </c>
      <c r="T55" s="204">
        <v>15000</v>
      </c>
      <c r="U55" s="204">
        <v>12000</v>
      </c>
      <c r="V55" s="388">
        <v>11996.599943004825</v>
      </c>
      <c r="W55" s="388">
        <v>14000</v>
      </c>
      <c r="X55" s="389">
        <v>13700</v>
      </c>
      <c r="Y55" s="388">
        <v>13909.495533200905</v>
      </c>
      <c r="Z55" s="388">
        <v>13991.675615308621</v>
      </c>
      <c r="AA55" s="388">
        <v>15469.628043102301</v>
      </c>
      <c r="AB55" s="388">
        <v>16866.231983166756</v>
      </c>
      <c r="AC55" s="389">
        <v>17274.018343481202</v>
      </c>
      <c r="AD55" s="388">
        <v>18147.910956148586</v>
      </c>
      <c r="AE55" s="388">
        <v>18398.163310621458</v>
      </c>
      <c r="AF55" s="388">
        <v>18498.438366566839</v>
      </c>
      <c r="AG55" s="388"/>
      <c r="AH55" s="388"/>
      <c r="AI55" s="388"/>
      <c r="AJ55" s="388"/>
      <c r="AK55" s="388"/>
      <c r="AL55" s="388"/>
    </row>
    <row r="56" spans="1:38" hidden="1" outlineLevel="1" x14ac:dyDescent="0.35">
      <c r="A56" s="82" t="s">
        <v>8</v>
      </c>
      <c r="B56" s="83" t="s">
        <v>201</v>
      </c>
      <c r="C56" s="186">
        <v>14465.460942178455</v>
      </c>
      <c r="D56" s="186">
        <v>14509.576053349499</v>
      </c>
      <c r="E56" s="186">
        <v>15025.379353965638</v>
      </c>
      <c r="F56" s="186">
        <v>14910.678301970647</v>
      </c>
      <c r="G56" s="186">
        <v>14831.035909967355</v>
      </c>
      <c r="H56" s="186">
        <v>14808.45006473676</v>
      </c>
      <c r="I56" s="186">
        <f>15519.2770426906-1500</f>
        <v>14019.277042690601</v>
      </c>
      <c r="J56" s="186">
        <f>15979.3954889592-1500</f>
        <v>14479.395488959201</v>
      </c>
      <c r="K56" s="186">
        <v>14998.538825334661</v>
      </c>
      <c r="L56" s="186">
        <v>14535.256313245962</v>
      </c>
      <c r="M56" s="186">
        <v>14855.14784201781</v>
      </c>
      <c r="N56" s="186">
        <v>15392.891160782321</v>
      </c>
      <c r="O56" s="186">
        <v>15365.225970719288</v>
      </c>
      <c r="P56" s="186">
        <v>15345.865349432857</v>
      </c>
      <c r="Q56" s="186">
        <v>15465.2092644124</v>
      </c>
      <c r="R56" s="204">
        <v>16247.50430292599</v>
      </c>
      <c r="S56" s="204">
        <v>16000</v>
      </c>
      <c r="T56" s="204"/>
      <c r="U56" s="204"/>
      <c r="V56" s="388"/>
      <c r="W56" s="388">
        <v>16000</v>
      </c>
      <c r="X56" s="389">
        <v>16447.587409896623</v>
      </c>
      <c r="Y56" s="388">
        <v>16464.667351656819</v>
      </c>
      <c r="Z56" s="388">
        <v>16000</v>
      </c>
      <c r="AA56" s="388"/>
      <c r="AB56" s="388">
        <v>17008.321948860546</v>
      </c>
      <c r="AC56" s="389"/>
      <c r="AD56" s="388"/>
      <c r="AE56" s="388">
        <v>17500</v>
      </c>
      <c r="AF56" s="388">
        <v>17500</v>
      </c>
      <c r="AG56" s="388"/>
      <c r="AH56" s="388"/>
      <c r="AI56" s="388"/>
      <c r="AJ56" s="388"/>
      <c r="AK56" s="388"/>
      <c r="AL56" s="388"/>
    </row>
    <row r="57" spans="1:38" hidden="1" outlineLevel="1" x14ac:dyDescent="0.35">
      <c r="A57" s="82" t="s">
        <v>214</v>
      </c>
      <c r="B57" s="83" t="s">
        <v>296</v>
      </c>
      <c r="C57" s="186"/>
      <c r="D57" s="186"/>
      <c r="E57" s="186"/>
      <c r="F57" s="186"/>
      <c r="G57" s="186"/>
      <c r="H57" s="186"/>
      <c r="I57" s="186">
        <v>9000</v>
      </c>
      <c r="J57" s="186">
        <v>9000</v>
      </c>
      <c r="K57" s="186">
        <v>9594.9788263762857</v>
      </c>
      <c r="L57" s="186">
        <v>10500</v>
      </c>
      <c r="M57" s="186">
        <v>12341.137363910122</v>
      </c>
      <c r="N57" s="186">
        <v>12441.933603836223</v>
      </c>
      <c r="O57" s="186"/>
      <c r="P57" s="186">
        <v>13000</v>
      </c>
      <c r="Q57" s="186">
        <v>12851.445001474491</v>
      </c>
      <c r="R57" s="204">
        <v>12994.024053185927</v>
      </c>
      <c r="S57" s="204">
        <v>13500</v>
      </c>
      <c r="T57" s="204">
        <v>13500</v>
      </c>
      <c r="U57" s="204">
        <v>12000</v>
      </c>
      <c r="V57" s="388">
        <v>12000</v>
      </c>
      <c r="W57" s="388">
        <v>14000</v>
      </c>
      <c r="X57" s="389">
        <v>13700</v>
      </c>
      <c r="Y57" s="388">
        <v>14000</v>
      </c>
      <c r="Z57" s="388">
        <v>13970.906163753451</v>
      </c>
      <c r="AA57" s="388">
        <v>14300</v>
      </c>
      <c r="AB57" s="388">
        <v>17098.761629644388</v>
      </c>
      <c r="AC57" s="389">
        <v>17143.564650803612</v>
      </c>
      <c r="AD57" s="388">
        <v>18161.280357489799</v>
      </c>
      <c r="AE57" s="388">
        <v>18565.78264962196</v>
      </c>
      <c r="AF57" s="388">
        <v>18738.859451209395</v>
      </c>
      <c r="AG57" s="388"/>
      <c r="AH57" s="388"/>
      <c r="AI57" s="388"/>
      <c r="AJ57" s="388"/>
      <c r="AK57" s="388"/>
      <c r="AL57" s="388"/>
    </row>
    <row r="58" spans="1:38" hidden="1" outlineLevel="1" x14ac:dyDescent="0.35">
      <c r="A58" s="82" t="s">
        <v>10</v>
      </c>
      <c r="B58" s="83" t="s">
        <v>202</v>
      </c>
      <c r="C58" s="186">
        <v>10563.824965132497</v>
      </c>
      <c r="D58" s="186">
        <v>10507.26778217939</v>
      </c>
      <c r="E58" s="186">
        <v>10891.883029655908</v>
      </c>
      <c r="F58" s="186">
        <v>11017.156022207953</v>
      </c>
      <c r="G58" s="186">
        <v>11015.531143914253</v>
      </c>
      <c r="H58" s="186">
        <v>9991.5837104072398</v>
      </c>
      <c r="I58" s="186">
        <v>9000</v>
      </c>
      <c r="J58" s="186">
        <v>9000</v>
      </c>
      <c r="K58" s="186">
        <v>9837.9698135543058</v>
      </c>
      <c r="L58" s="186">
        <v>10500</v>
      </c>
      <c r="M58" s="186">
        <v>12500</v>
      </c>
      <c r="N58" s="186">
        <v>12500</v>
      </c>
      <c r="O58" s="186">
        <v>13000</v>
      </c>
      <c r="P58" s="186">
        <v>13000</v>
      </c>
      <c r="Q58" s="186">
        <v>13000</v>
      </c>
      <c r="R58" s="204">
        <v>12990.833148517779</v>
      </c>
      <c r="S58" s="204">
        <v>13391.563712227402</v>
      </c>
      <c r="T58" s="204">
        <v>13500</v>
      </c>
      <c r="U58" s="204">
        <v>12000</v>
      </c>
      <c r="V58" s="388">
        <v>12000</v>
      </c>
      <c r="W58" s="388">
        <v>14000</v>
      </c>
      <c r="X58" s="389">
        <v>13700</v>
      </c>
      <c r="Y58" s="388">
        <v>13943.331751305173</v>
      </c>
      <c r="Z58" s="388">
        <v>13949.370319945541</v>
      </c>
      <c r="AA58" s="388">
        <v>15373.678800856531</v>
      </c>
      <c r="AB58" s="388">
        <v>17075.291661900948</v>
      </c>
      <c r="AC58" s="389">
        <v>17383.623888852308</v>
      </c>
      <c r="AD58" s="388">
        <v>17817.113134390362</v>
      </c>
      <c r="AE58" s="388">
        <v>18606.748262380537</v>
      </c>
      <c r="AF58" s="388">
        <v>18588.058430156536</v>
      </c>
      <c r="AG58" s="388"/>
      <c r="AH58" s="388"/>
      <c r="AI58" s="388"/>
      <c r="AJ58" s="388"/>
      <c r="AK58" s="388"/>
      <c r="AL58" s="388"/>
    </row>
    <row r="59" spans="1:38" hidden="1" outlineLevel="1" x14ac:dyDescent="0.35">
      <c r="A59" s="82" t="s">
        <v>404</v>
      </c>
      <c r="B59" s="83" t="s">
        <v>405</v>
      </c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204"/>
      <c r="S59" s="204"/>
      <c r="T59" s="204"/>
      <c r="U59" s="204"/>
      <c r="V59" s="388"/>
      <c r="W59" s="388"/>
      <c r="X59" s="389"/>
      <c r="Y59" s="388">
        <v>12000</v>
      </c>
      <c r="Z59" s="388">
        <v>12000</v>
      </c>
      <c r="AA59" s="388"/>
      <c r="AB59" s="388">
        <v>12300</v>
      </c>
      <c r="AC59" s="389">
        <v>12300</v>
      </c>
      <c r="AD59" s="388"/>
      <c r="AE59" s="388">
        <v>12300</v>
      </c>
      <c r="AF59" s="388">
        <v>12300</v>
      </c>
      <c r="AG59" s="388"/>
      <c r="AH59" s="388"/>
      <c r="AI59" s="388"/>
      <c r="AJ59" s="388"/>
      <c r="AK59" s="388"/>
      <c r="AL59" s="388"/>
    </row>
    <row r="60" spans="1:38" hidden="1" outlineLevel="1" x14ac:dyDescent="0.35">
      <c r="A60" s="82" t="s">
        <v>250</v>
      </c>
      <c r="B60" s="83" t="s">
        <v>297</v>
      </c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>
        <v>12500</v>
      </c>
      <c r="Q60" s="186">
        <v>10000</v>
      </c>
      <c r="R60" s="204">
        <v>10000</v>
      </c>
      <c r="S60" s="388">
        <v>10000</v>
      </c>
      <c r="T60" s="388">
        <v>10000</v>
      </c>
      <c r="U60" s="388">
        <v>10000</v>
      </c>
      <c r="V60" s="388">
        <v>10000</v>
      </c>
      <c r="W60" s="388">
        <v>10000</v>
      </c>
      <c r="X60" s="389">
        <v>10000</v>
      </c>
      <c r="Y60" s="388"/>
      <c r="Z60" s="388">
        <v>16000</v>
      </c>
      <c r="AA60" s="388">
        <v>16000</v>
      </c>
      <c r="AB60" s="388">
        <v>17587.441360197077</v>
      </c>
      <c r="AC60" s="389">
        <v>18055.742870049842</v>
      </c>
      <c r="AD60" s="388">
        <v>18117.554309844363</v>
      </c>
      <c r="AE60" s="388">
        <v>18776.241412249565</v>
      </c>
      <c r="AF60" s="388">
        <v>18836.575152500682</v>
      </c>
      <c r="AG60" s="388"/>
      <c r="AH60" s="388"/>
      <c r="AI60" s="388"/>
      <c r="AJ60" s="388"/>
      <c r="AK60" s="388"/>
      <c r="AL60" s="388"/>
    </row>
    <row r="61" spans="1:38" hidden="1" outlineLevel="1" x14ac:dyDescent="0.35">
      <c r="A61" s="82" t="s">
        <v>97</v>
      </c>
      <c r="B61" s="83" t="s">
        <v>298</v>
      </c>
      <c r="C61" s="186">
        <v>17439.4869367479</v>
      </c>
      <c r="D61" s="186">
        <v>17645.06592923859</v>
      </c>
      <c r="E61" s="186">
        <v>17973.426193214265</v>
      </c>
      <c r="F61" s="186">
        <v>17990.90990565269</v>
      </c>
      <c r="G61" s="186">
        <v>18000</v>
      </c>
      <c r="H61" s="186">
        <v>17169.676668595173</v>
      </c>
      <c r="I61" s="186">
        <v>16000</v>
      </c>
      <c r="J61" s="186">
        <v>16000</v>
      </c>
      <c r="K61" s="186">
        <v>16512.641147663944</v>
      </c>
      <c r="L61" s="186">
        <v>16986.563472149839</v>
      </c>
      <c r="M61" s="186">
        <v>17463.277160096557</v>
      </c>
      <c r="N61" s="186">
        <v>17515.85076498787</v>
      </c>
      <c r="O61" s="186">
        <v>17984.850948699437</v>
      </c>
      <c r="P61" s="186">
        <v>18548.936533799628</v>
      </c>
      <c r="Q61" s="186">
        <v>19187.722861119484</v>
      </c>
      <c r="R61" s="204">
        <v>19300</v>
      </c>
      <c r="S61" s="204">
        <v>19862.190901665035</v>
      </c>
      <c r="T61" s="204">
        <v>19800</v>
      </c>
      <c r="U61" s="204">
        <v>18300</v>
      </c>
      <c r="V61" s="388">
        <v>18000</v>
      </c>
      <c r="W61" s="388">
        <v>18300</v>
      </c>
      <c r="X61" s="389">
        <v>18002.191596786055</v>
      </c>
      <c r="Y61" s="388">
        <v>18194.591833469989</v>
      </c>
      <c r="Z61" s="388">
        <v>18200</v>
      </c>
      <c r="AA61" s="388">
        <v>18380.106730189174</v>
      </c>
      <c r="AB61" s="388">
        <v>19051.959408024035</v>
      </c>
      <c r="AC61" s="389">
        <v>19580.029117326318</v>
      </c>
      <c r="AD61" s="388">
        <v>20282.386217249299</v>
      </c>
      <c r="AE61" s="388">
        <v>19546.070161766973</v>
      </c>
      <c r="AF61" s="388">
        <v>20355.359582911649</v>
      </c>
      <c r="AG61" s="388">
        <v>20339.853346218166</v>
      </c>
      <c r="AH61" s="388">
        <v>19342.628291244389</v>
      </c>
      <c r="AI61" s="388">
        <v>16728.955236194914</v>
      </c>
      <c r="AJ61" s="388">
        <v>16041.349095785541</v>
      </c>
      <c r="AK61" s="388">
        <v>16027.580781948138</v>
      </c>
      <c r="AL61" s="388"/>
    </row>
    <row r="62" spans="1:38" hidden="1" outlineLevel="1" x14ac:dyDescent="0.35">
      <c r="A62" s="82" t="s">
        <v>98</v>
      </c>
      <c r="B62" s="83" t="s">
        <v>299</v>
      </c>
      <c r="C62" s="186">
        <v>16955.378703445713</v>
      </c>
      <c r="D62" s="186">
        <v>17082.559186604507</v>
      </c>
      <c r="E62" s="186">
        <v>17500</v>
      </c>
      <c r="F62" s="186">
        <v>17500</v>
      </c>
      <c r="G62" s="186">
        <v>17500</v>
      </c>
      <c r="H62" s="186">
        <v>16603.494647053703</v>
      </c>
      <c r="I62" s="186">
        <v>15500</v>
      </c>
      <c r="J62" s="186">
        <v>15500</v>
      </c>
      <c r="K62" s="186">
        <v>16000</v>
      </c>
      <c r="L62" s="186">
        <v>16000</v>
      </c>
      <c r="M62" s="186">
        <v>16726.574166052487</v>
      </c>
      <c r="N62" s="186">
        <v>17000</v>
      </c>
      <c r="O62" s="186">
        <v>17476.901785778588</v>
      </c>
      <c r="P62" s="186">
        <v>18000</v>
      </c>
      <c r="Q62" s="186">
        <v>18430.84712917127</v>
      </c>
      <c r="R62" s="204">
        <v>18800</v>
      </c>
      <c r="S62" s="204">
        <v>19376.799792316055</v>
      </c>
      <c r="T62" s="204">
        <v>19300</v>
      </c>
      <c r="U62" s="204">
        <v>17800</v>
      </c>
      <c r="V62" s="388">
        <v>17500</v>
      </c>
      <c r="W62" s="388">
        <v>17800</v>
      </c>
      <c r="X62" s="389">
        <v>17500</v>
      </c>
      <c r="Y62" s="388">
        <v>17700</v>
      </c>
      <c r="Z62" s="388">
        <v>17700</v>
      </c>
      <c r="AA62" s="388">
        <v>18120.206021015918</v>
      </c>
      <c r="AB62" s="388">
        <v>18344.625365497075</v>
      </c>
      <c r="AC62" s="389">
        <v>18952.432249457397</v>
      </c>
      <c r="AD62" s="388">
        <v>19780.994225099759</v>
      </c>
      <c r="AE62" s="388">
        <v>18857.268215417109</v>
      </c>
      <c r="AF62" s="388">
        <v>19732.976604221411</v>
      </c>
      <c r="AG62" s="388">
        <v>19747.750789982547</v>
      </c>
      <c r="AH62" s="388">
        <v>18919.842930367791</v>
      </c>
      <c r="AI62" s="388">
        <v>16260.177089097953</v>
      </c>
      <c r="AJ62" s="388">
        <v>15609.633365444553</v>
      </c>
      <c r="AK62" s="388">
        <v>15642.643189905964</v>
      </c>
      <c r="AL62" s="388"/>
    </row>
    <row r="63" spans="1:38" hidden="1" outlineLevel="1" x14ac:dyDescent="0.35">
      <c r="A63" s="82" t="s">
        <v>24</v>
      </c>
      <c r="B63" s="83" t="s">
        <v>300</v>
      </c>
      <c r="C63" s="186">
        <v>16500</v>
      </c>
      <c r="D63" s="186">
        <v>16830</v>
      </c>
      <c r="E63" s="186">
        <v>16949.308471918921</v>
      </c>
      <c r="F63" s="186">
        <v>17000</v>
      </c>
      <c r="G63" s="186">
        <v>17000</v>
      </c>
      <c r="H63" s="186">
        <v>16000</v>
      </c>
      <c r="I63" s="186"/>
      <c r="J63" s="186"/>
      <c r="K63" s="186"/>
      <c r="L63" s="186"/>
      <c r="M63" s="186"/>
      <c r="N63" s="186"/>
      <c r="O63" s="186"/>
      <c r="P63" s="186"/>
      <c r="Q63" s="186"/>
      <c r="R63" s="204"/>
      <c r="S63" s="204"/>
      <c r="T63" s="204"/>
      <c r="U63" s="204"/>
      <c r="V63" s="388">
        <v>16667.318802218797</v>
      </c>
      <c r="W63" s="388">
        <v>16200</v>
      </c>
      <c r="X63" s="389"/>
      <c r="Y63" s="388"/>
      <c r="Z63" s="388"/>
      <c r="AA63" s="388">
        <v>11293.478260869566</v>
      </c>
      <c r="AB63" s="388"/>
      <c r="AC63" s="389"/>
      <c r="AD63" s="388">
        <v>19872.020068771319</v>
      </c>
      <c r="AE63" s="388">
        <v>19800</v>
      </c>
      <c r="AF63" s="388">
        <v>19760.263633136277</v>
      </c>
      <c r="AG63" s="388">
        <v>19855.616636775521</v>
      </c>
      <c r="AH63" s="388">
        <v>19314.982218713321</v>
      </c>
      <c r="AI63" s="388">
        <v>17762.57059967285</v>
      </c>
      <c r="AJ63" s="388"/>
      <c r="AK63" s="388">
        <v>14519.268146814682</v>
      </c>
      <c r="AL63" s="388"/>
    </row>
    <row r="64" spans="1:38" hidden="1" outlineLevel="1" x14ac:dyDescent="0.35">
      <c r="A64" s="82" t="s">
        <v>217</v>
      </c>
      <c r="B64" s="83" t="s">
        <v>301</v>
      </c>
      <c r="C64" s="186"/>
      <c r="D64" s="186"/>
      <c r="E64" s="186"/>
      <c r="F64" s="186"/>
      <c r="G64" s="186"/>
      <c r="H64" s="186"/>
      <c r="I64" s="186">
        <v>17000</v>
      </c>
      <c r="J64" s="186"/>
      <c r="K64" s="186">
        <v>17500</v>
      </c>
      <c r="L64" s="186">
        <v>18000</v>
      </c>
      <c r="M64" s="186"/>
      <c r="N64" s="186"/>
      <c r="O64" s="186"/>
      <c r="P64" s="186"/>
      <c r="Q64" s="186"/>
      <c r="R64" s="204"/>
      <c r="S64" s="204"/>
      <c r="T64" s="204"/>
      <c r="U64" s="204"/>
      <c r="V64" s="388"/>
      <c r="W64" s="388"/>
      <c r="X64" s="389"/>
      <c r="Y64" s="388"/>
      <c r="Z64" s="388"/>
      <c r="AA64" s="388"/>
      <c r="AB64" s="388"/>
      <c r="AC64" s="389"/>
      <c r="AD64" s="388"/>
      <c r="AE64" s="388"/>
      <c r="AF64" s="388"/>
      <c r="AG64" s="388"/>
      <c r="AH64" s="388"/>
      <c r="AI64" s="388"/>
      <c r="AJ64" s="388"/>
      <c r="AK64" s="388"/>
      <c r="AL64" s="388"/>
    </row>
    <row r="65" spans="1:38" hidden="1" outlineLevel="1" x14ac:dyDescent="0.35">
      <c r="A65" s="82" t="s">
        <v>216</v>
      </c>
      <c r="B65" s="83" t="s">
        <v>302</v>
      </c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204"/>
      <c r="S65" s="204"/>
      <c r="T65" s="204"/>
      <c r="U65" s="204"/>
      <c r="V65" s="388"/>
      <c r="W65" s="388"/>
      <c r="X65" s="389"/>
      <c r="Y65" s="388"/>
      <c r="Z65" s="388"/>
      <c r="AA65" s="388"/>
      <c r="AB65" s="388"/>
      <c r="AC65" s="389"/>
      <c r="AD65" s="388"/>
      <c r="AE65" s="388"/>
      <c r="AF65" s="388"/>
      <c r="AG65" s="388"/>
      <c r="AH65" s="388"/>
      <c r="AI65" s="388"/>
      <c r="AJ65" s="388"/>
      <c r="AK65" s="388"/>
      <c r="AL65" s="388"/>
    </row>
    <row r="66" spans="1:38" hidden="1" outlineLevel="1" x14ac:dyDescent="0.35">
      <c r="A66" s="89" t="s">
        <v>24</v>
      </c>
      <c r="B66" s="83" t="s">
        <v>303</v>
      </c>
      <c r="C66" s="186">
        <v>16000</v>
      </c>
      <c r="D66" s="186">
        <v>16320</v>
      </c>
      <c r="E66" s="186">
        <v>16323.885525591635</v>
      </c>
      <c r="F66" s="186"/>
      <c r="G66" s="186"/>
      <c r="H66" s="186">
        <v>16000</v>
      </c>
      <c r="I66" s="186">
        <v>16000</v>
      </c>
      <c r="J66" s="186">
        <v>16000</v>
      </c>
      <c r="K66" s="186">
        <v>16344.566285152949</v>
      </c>
      <c r="L66" s="186">
        <v>16500</v>
      </c>
      <c r="M66" s="186">
        <v>16800</v>
      </c>
      <c r="N66" s="186">
        <v>16800</v>
      </c>
      <c r="O66" s="186">
        <v>17300</v>
      </c>
      <c r="P66" s="186"/>
      <c r="Q66" s="186"/>
      <c r="R66" s="204"/>
      <c r="S66" s="204"/>
      <c r="T66" s="204"/>
      <c r="U66" s="204"/>
      <c r="V66" s="388"/>
      <c r="W66" s="388"/>
      <c r="X66" s="389"/>
      <c r="Y66" s="388"/>
      <c r="Z66" s="388"/>
      <c r="AA66" s="388"/>
      <c r="AB66" s="388"/>
      <c r="AC66" s="389"/>
      <c r="AD66" s="388"/>
      <c r="AE66" s="388"/>
      <c r="AF66" s="388"/>
      <c r="AG66" s="388"/>
      <c r="AH66" s="388"/>
      <c r="AI66" s="388"/>
      <c r="AJ66" s="388"/>
      <c r="AK66" s="388"/>
      <c r="AL66" s="388"/>
    </row>
    <row r="67" spans="1:38" hidden="1" outlineLevel="1" x14ac:dyDescent="0.35">
      <c r="A67" s="89" t="s">
        <v>7</v>
      </c>
      <c r="B67" s="83" t="s">
        <v>262</v>
      </c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>
        <v>17000</v>
      </c>
      <c r="O67" s="186">
        <v>18750</v>
      </c>
      <c r="P67" s="186">
        <v>18750</v>
      </c>
      <c r="Q67" s="186"/>
      <c r="R67" s="204"/>
      <c r="S67" s="204"/>
      <c r="T67" s="204"/>
      <c r="U67" s="204"/>
      <c r="V67" s="388"/>
      <c r="W67" s="388"/>
      <c r="X67" s="389"/>
      <c r="Y67" s="388"/>
      <c r="Z67" s="388"/>
      <c r="AA67" s="388"/>
      <c r="AB67" s="388"/>
      <c r="AC67" s="389"/>
      <c r="AD67" s="388"/>
      <c r="AE67" s="388"/>
      <c r="AF67" s="388"/>
      <c r="AG67" s="388"/>
      <c r="AH67" s="388"/>
      <c r="AI67" s="388"/>
      <c r="AJ67" s="388"/>
      <c r="AK67" s="388"/>
      <c r="AL67" s="388"/>
    </row>
    <row r="68" spans="1:38" hidden="1" outlineLevel="1" x14ac:dyDescent="0.35">
      <c r="A68" s="89" t="s">
        <v>11</v>
      </c>
      <c r="B68" s="83" t="s">
        <v>254</v>
      </c>
      <c r="C68" s="186"/>
      <c r="D68" s="186"/>
      <c r="E68" s="186"/>
      <c r="F68" s="186"/>
      <c r="G68" s="186"/>
      <c r="H68" s="186"/>
      <c r="I68" s="186"/>
      <c r="J68" s="186"/>
      <c r="K68" s="186"/>
      <c r="L68" s="186">
        <v>16000</v>
      </c>
      <c r="M68" s="186">
        <v>16000</v>
      </c>
      <c r="N68" s="186">
        <v>17000</v>
      </c>
      <c r="O68" s="186"/>
      <c r="P68" s="186"/>
      <c r="Q68" s="186">
        <v>18750</v>
      </c>
      <c r="R68" s="204">
        <v>18750</v>
      </c>
      <c r="S68" s="204">
        <v>18750</v>
      </c>
      <c r="T68" s="204">
        <v>18250</v>
      </c>
      <c r="U68" s="204">
        <v>18250</v>
      </c>
      <c r="V68" s="388">
        <v>18250</v>
      </c>
      <c r="W68" s="388">
        <v>18250</v>
      </c>
      <c r="X68" s="389">
        <v>18250</v>
      </c>
      <c r="Y68" s="388">
        <v>18250</v>
      </c>
      <c r="Z68" s="388">
        <v>18250</v>
      </c>
      <c r="AA68" s="388">
        <v>18250</v>
      </c>
      <c r="AB68" s="388"/>
      <c r="AC68" s="389">
        <v>19674.730444049732</v>
      </c>
      <c r="AD68" s="388">
        <v>19890.026545316647</v>
      </c>
      <c r="AE68" s="388">
        <v>19467.027715833068</v>
      </c>
      <c r="AF68" s="388">
        <v>19801.351052965692</v>
      </c>
      <c r="AG68" s="388">
        <v>20231.893821607551</v>
      </c>
      <c r="AH68" s="388">
        <v>20330</v>
      </c>
      <c r="AI68" s="388">
        <v>18120.950471390413</v>
      </c>
      <c r="AJ68" s="388">
        <v>16500</v>
      </c>
      <c r="AK68" s="388">
        <v>16500</v>
      </c>
      <c r="AL68" s="388"/>
    </row>
    <row r="69" spans="1:38" hidden="1" outlineLevel="1" x14ac:dyDescent="0.35">
      <c r="A69" s="82" t="s">
        <v>13</v>
      </c>
      <c r="B69" s="83" t="s">
        <v>304</v>
      </c>
      <c r="C69" s="186">
        <v>9355</v>
      </c>
      <c r="D69" s="186">
        <v>9355</v>
      </c>
      <c r="E69" s="186">
        <v>9355</v>
      </c>
      <c r="F69" s="186">
        <v>9354.8387096774186</v>
      </c>
      <c r="G69" s="186">
        <v>9354.8387096774186</v>
      </c>
      <c r="H69" s="186">
        <v>9355</v>
      </c>
      <c r="I69" s="186">
        <v>8548</v>
      </c>
      <c r="J69" s="186">
        <v>8548</v>
      </c>
      <c r="K69" s="186">
        <v>8548.3870967741932</v>
      </c>
      <c r="L69" s="186">
        <v>8548.3870967741932</v>
      </c>
      <c r="M69" s="186">
        <v>8548.3870967741932</v>
      </c>
      <c r="N69" s="186">
        <v>8548.3870967741932</v>
      </c>
      <c r="O69" s="186">
        <v>8548.3870967741932</v>
      </c>
      <c r="P69" s="186">
        <v>8548.3870967741932</v>
      </c>
      <c r="Q69" s="186">
        <v>8548.3870967741932</v>
      </c>
      <c r="R69" s="204">
        <v>8548.3870967741932</v>
      </c>
      <c r="S69" s="204">
        <v>8548.3870967741932</v>
      </c>
      <c r="T69" s="204">
        <v>8548.3870967741932</v>
      </c>
      <c r="U69" s="204">
        <v>8548.3870967741932</v>
      </c>
      <c r="V69" s="388">
        <f>5300/0.62</f>
        <v>8548.3870967741932</v>
      </c>
      <c r="W69" s="388">
        <f>5300/0.62</f>
        <v>8548.3870967741932</v>
      </c>
      <c r="X69" s="389">
        <f>4605.26327891469/0.66</f>
        <v>6977.6716347192269</v>
      </c>
      <c r="Y69" s="388">
        <f>4450/0.66</f>
        <v>6742.424242424242</v>
      </c>
      <c r="Z69" s="388">
        <f>4450/0.66</f>
        <v>6742.424242424242</v>
      </c>
      <c r="AA69" s="388">
        <v>6742.424242424242</v>
      </c>
      <c r="AB69" s="388">
        <v>6742.424242424242</v>
      </c>
      <c r="AC69" s="389">
        <v>6742.424242424242</v>
      </c>
      <c r="AD69" s="388">
        <v>6742.424242424242</v>
      </c>
      <c r="AE69" s="388">
        <v>6449.275362318841</v>
      </c>
      <c r="AF69" s="388">
        <v>6449.275362318841</v>
      </c>
      <c r="AG69" s="388">
        <v>6449.275362318841</v>
      </c>
      <c r="AH69" s="388">
        <v>8417.5479827653744</v>
      </c>
      <c r="AI69" s="388">
        <v>8816.544952187267</v>
      </c>
      <c r="AJ69" s="388">
        <v>8569.4288913773798</v>
      </c>
      <c r="AK69" s="388">
        <v>7971.0144927536239</v>
      </c>
      <c r="AL69" s="388"/>
    </row>
    <row r="70" spans="1:38" collapsed="1" x14ac:dyDescent="0.35">
      <c r="A70" s="371"/>
      <c r="B70" s="372" t="s">
        <v>491</v>
      </c>
      <c r="C70" s="373">
        <f>(C72-C71)/2+C71</f>
        <v>4354.2330919882697</v>
      </c>
      <c r="D70" s="373">
        <f t="shared" ref="D70:AL70" si="0">(D72-D71)/2+D71</f>
        <v>4603.2513314078233</v>
      </c>
      <c r="E70" s="373">
        <f t="shared" si="0"/>
        <v>5175.2916753659374</v>
      </c>
      <c r="F70" s="373">
        <f t="shared" si="0"/>
        <v>5315.4002890864358</v>
      </c>
      <c r="G70" s="373">
        <f t="shared" si="0"/>
        <v>4930.742021626721</v>
      </c>
      <c r="H70" s="373">
        <f t="shared" si="0"/>
        <v>4599.547517166171</v>
      </c>
      <c r="I70" s="373">
        <f t="shared" si="0"/>
        <v>4448.0182551828975</v>
      </c>
      <c r="J70" s="373">
        <f t="shared" si="0"/>
        <v>4623.1988789617335</v>
      </c>
      <c r="K70" s="373">
        <f t="shared" si="0"/>
        <v>4803.9465488397655</v>
      </c>
      <c r="L70" s="373">
        <f t="shared" si="0"/>
        <v>5293.0942149106613</v>
      </c>
      <c r="M70" s="373">
        <f t="shared" si="0"/>
        <v>5576.5627119251312</v>
      </c>
      <c r="N70" s="373">
        <f t="shared" si="0"/>
        <v>5556.8600694690585</v>
      </c>
      <c r="O70" s="373">
        <f t="shared" si="0"/>
        <v>13049.877494545464</v>
      </c>
      <c r="P70" s="373">
        <f t="shared" si="0"/>
        <v>13007.801176174809</v>
      </c>
      <c r="Q70" s="373">
        <f t="shared" si="0"/>
        <v>12851.53892157663</v>
      </c>
      <c r="R70" s="373">
        <f t="shared" si="0"/>
        <v>14209.824560968656</v>
      </c>
      <c r="S70" s="373">
        <f t="shared" si="0"/>
        <v>6500</v>
      </c>
      <c r="T70" s="373">
        <f t="shared" si="0"/>
        <v>14363.664225194749</v>
      </c>
      <c r="U70" s="373">
        <f t="shared" si="0"/>
        <v>12750</v>
      </c>
      <c r="V70" s="374">
        <f t="shared" si="0"/>
        <v>12624.705</v>
      </c>
      <c r="W70" s="374">
        <f t="shared" si="0"/>
        <v>5834.33</v>
      </c>
      <c r="X70" s="375">
        <f t="shared" si="0"/>
        <v>5734.51</v>
      </c>
      <c r="Y70" s="374">
        <f t="shared" si="0"/>
        <v>6023.88</v>
      </c>
      <c r="Z70" s="374">
        <f t="shared" si="0"/>
        <v>5889.5</v>
      </c>
      <c r="AA70" s="374">
        <f t="shared" si="0"/>
        <v>13781.223196780709</v>
      </c>
      <c r="AB70" s="374">
        <f t="shared" si="0"/>
        <v>13954.566934679142</v>
      </c>
      <c r="AC70" s="374">
        <f t="shared" si="0"/>
        <v>14279.886716348572</v>
      </c>
      <c r="AD70" s="374">
        <f t="shared" si="0"/>
        <v>14673.794401931515</v>
      </c>
      <c r="AE70" s="374">
        <f t="shared" si="0"/>
        <v>14366.01513026372</v>
      </c>
      <c r="AF70" s="374">
        <f t="shared" si="0"/>
        <v>14822.36164527328</v>
      </c>
      <c r="AG70" s="374">
        <f t="shared" si="0"/>
        <v>14840.250987118743</v>
      </c>
      <c r="AH70" s="374">
        <f t="shared" si="0"/>
        <v>14111.396385893197</v>
      </c>
      <c r="AI70" s="374">
        <f t="shared" si="0"/>
        <v>11481.491144229833</v>
      </c>
      <c r="AJ70" s="374">
        <f t="shared" si="0"/>
        <v>4767.6274051216351</v>
      </c>
      <c r="AK70" s="374">
        <f t="shared" si="0"/>
        <v>4778.4908228235681</v>
      </c>
      <c r="AL70" s="374">
        <f t="shared" si="0"/>
        <v>4798.8004416066633</v>
      </c>
    </row>
    <row r="71" spans="1:38" x14ac:dyDescent="0.35">
      <c r="A71" s="371" t="s">
        <v>493</v>
      </c>
      <c r="B71" s="372" t="s">
        <v>198</v>
      </c>
      <c r="C71" s="376">
        <f>C50</f>
        <v>8708.4661839765395</v>
      </c>
      <c r="D71" s="376">
        <f t="shared" ref="D71:AL71" si="1">D50</f>
        <v>9206.5026628156465</v>
      </c>
      <c r="E71" s="376">
        <f t="shared" si="1"/>
        <v>10350.583350731875</v>
      </c>
      <c r="F71" s="376">
        <f t="shared" si="1"/>
        <v>10630.800578172872</v>
      </c>
      <c r="G71" s="376">
        <f t="shared" si="1"/>
        <v>9861.484043253442</v>
      </c>
      <c r="H71" s="376">
        <f t="shared" si="1"/>
        <v>9199.095034332342</v>
      </c>
      <c r="I71" s="376">
        <f t="shared" si="1"/>
        <v>8896.036510365795</v>
      </c>
      <c r="J71" s="376">
        <f t="shared" si="1"/>
        <v>9246.397757923467</v>
      </c>
      <c r="K71" s="376">
        <f t="shared" si="1"/>
        <v>9607.8930976795309</v>
      </c>
      <c r="L71" s="376">
        <f t="shared" si="1"/>
        <v>10586.188429821323</v>
      </c>
      <c r="M71" s="376">
        <f t="shared" si="1"/>
        <v>11153.125423850262</v>
      </c>
      <c r="N71" s="376">
        <f t="shared" si="1"/>
        <v>11113.720138938117</v>
      </c>
      <c r="O71" s="376">
        <f t="shared" si="1"/>
        <v>11099.75498909093</v>
      </c>
      <c r="P71" s="376">
        <f t="shared" si="1"/>
        <v>11015.602352349617</v>
      </c>
      <c r="Q71" s="376">
        <f t="shared" si="1"/>
        <v>11145.195532618884</v>
      </c>
      <c r="R71" s="376">
        <f t="shared" si="1"/>
        <v>12500</v>
      </c>
      <c r="S71" s="376">
        <f t="shared" si="1"/>
        <v>13000</v>
      </c>
      <c r="T71" s="376">
        <f t="shared" si="1"/>
        <v>13000</v>
      </c>
      <c r="U71" s="376">
        <f t="shared" si="1"/>
        <v>11500</v>
      </c>
      <c r="V71" s="376">
        <f t="shared" si="1"/>
        <v>11449.41</v>
      </c>
      <c r="W71" s="376">
        <f t="shared" si="1"/>
        <v>11668.66</v>
      </c>
      <c r="X71" s="376">
        <f t="shared" si="1"/>
        <v>11469.02</v>
      </c>
      <c r="Y71" s="376">
        <f t="shared" si="1"/>
        <v>12047.76</v>
      </c>
      <c r="Z71" s="376">
        <f t="shared" si="1"/>
        <v>11779</v>
      </c>
      <c r="AA71" s="376">
        <f t="shared" si="1"/>
        <v>12060.749044568583</v>
      </c>
      <c r="AB71" s="376">
        <f t="shared" si="1"/>
        <v>12125.30520627686</v>
      </c>
      <c r="AC71" s="376">
        <f t="shared" si="1"/>
        <v>12519.735678207491</v>
      </c>
      <c r="AD71" s="376">
        <f t="shared" si="1"/>
        <v>13075.123142406088</v>
      </c>
      <c r="AE71" s="376">
        <f t="shared" si="1"/>
        <v>12848.71613254449</v>
      </c>
      <c r="AF71" s="376">
        <f t="shared" si="1"/>
        <v>13370.127303138097</v>
      </c>
      <c r="AG71" s="376">
        <f t="shared" si="1"/>
        <v>13565.086207572547</v>
      </c>
      <c r="AH71" s="376">
        <f t="shared" si="1"/>
        <v>12327.305958623994</v>
      </c>
      <c r="AI71" s="376">
        <f t="shared" si="1"/>
        <v>9962.9822884596651</v>
      </c>
      <c r="AJ71" s="376">
        <f t="shared" si="1"/>
        <v>9535.2548102432702</v>
      </c>
      <c r="AK71" s="376">
        <f t="shared" si="1"/>
        <v>9556.9816456471362</v>
      </c>
      <c r="AL71" s="376">
        <f t="shared" si="1"/>
        <v>9597.6008832133266</v>
      </c>
    </row>
    <row r="72" spans="1:38" x14ac:dyDescent="0.35">
      <c r="A72" s="371" t="s">
        <v>492</v>
      </c>
      <c r="B72" s="372" t="s">
        <v>499</v>
      </c>
      <c r="C72" s="376"/>
      <c r="D72" s="376"/>
      <c r="E72" s="376"/>
      <c r="F72" s="376"/>
      <c r="G72" s="376"/>
      <c r="H72" s="376"/>
      <c r="I72" s="376"/>
      <c r="J72" s="376"/>
      <c r="K72" s="376"/>
      <c r="L72" s="376"/>
      <c r="M72" s="376"/>
      <c r="N72" s="376"/>
      <c r="O72" s="376">
        <f t="shared" ref="O72:AI72" si="2">O53</f>
        <v>15000</v>
      </c>
      <c r="P72" s="376">
        <f t="shared" si="2"/>
        <v>15000</v>
      </c>
      <c r="Q72" s="376">
        <f t="shared" si="2"/>
        <v>14557.882310534378</v>
      </c>
      <c r="R72" s="376">
        <f t="shared" si="2"/>
        <v>15919.649121937315</v>
      </c>
      <c r="S72" s="376"/>
      <c r="T72" s="376">
        <f t="shared" si="2"/>
        <v>15727.328450389497</v>
      </c>
      <c r="U72" s="376">
        <f t="shared" si="2"/>
        <v>14000</v>
      </c>
      <c r="V72" s="376">
        <f t="shared" si="2"/>
        <v>13800</v>
      </c>
      <c r="W72" s="376"/>
      <c r="X72" s="376"/>
      <c r="Y72" s="376"/>
      <c r="Z72" s="376"/>
      <c r="AA72" s="376">
        <f t="shared" si="2"/>
        <v>15501.697348992833</v>
      </c>
      <c r="AB72" s="376">
        <f t="shared" si="2"/>
        <v>15783.828663081424</v>
      </c>
      <c r="AC72" s="376">
        <f t="shared" si="2"/>
        <v>16040.037754489653</v>
      </c>
      <c r="AD72" s="376">
        <f t="shared" si="2"/>
        <v>16272.465661456939</v>
      </c>
      <c r="AE72" s="376">
        <f t="shared" si="2"/>
        <v>15883.314127982949</v>
      </c>
      <c r="AF72" s="376">
        <f t="shared" si="2"/>
        <v>16274.595987408464</v>
      </c>
      <c r="AG72" s="376">
        <f t="shared" si="2"/>
        <v>16115.415766664937</v>
      </c>
      <c r="AH72" s="376">
        <f t="shared" si="2"/>
        <v>15895.486813162397</v>
      </c>
      <c r="AI72" s="376">
        <f t="shared" si="2"/>
        <v>13000</v>
      </c>
      <c r="AJ72" s="376"/>
      <c r="AK72" s="376"/>
      <c r="AL72" s="376"/>
    </row>
    <row r="73" spans="1:38" s="383" customFormat="1" x14ac:dyDescent="0.35">
      <c r="A73" s="382"/>
      <c r="B73" s="382" t="s">
        <v>490</v>
      </c>
      <c r="C73" s="382"/>
      <c r="D73" s="382"/>
      <c r="E73" s="382"/>
      <c r="F73" s="382"/>
      <c r="G73" s="382"/>
      <c r="H73" s="382"/>
      <c r="I73" s="382"/>
      <c r="J73" s="382"/>
      <c r="K73" s="382"/>
      <c r="L73" s="382"/>
      <c r="M73" s="382"/>
      <c r="N73" s="382"/>
      <c r="O73" s="382">
        <f t="shared" ref="O73:AL73" si="3">O72/O71-1</f>
        <v>0.35138118046229949</v>
      </c>
      <c r="P73" s="382">
        <f t="shared" si="3"/>
        <v>0.36170492726623471</v>
      </c>
      <c r="Q73" s="382">
        <f t="shared" si="3"/>
        <v>0.30620250384369752</v>
      </c>
      <c r="R73" s="382">
        <f t="shared" si="3"/>
        <v>0.27357192975498523</v>
      </c>
      <c r="S73" s="382"/>
      <c r="T73" s="382">
        <f t="shared" si="3"/>
        <v>0.20979449618380741</v>
      </c>
      <c r="U73" s="382">
        <f t="shared" si="3"/>
        <v>0.21739130434782616</v>
      </c>
      <c r="V73" s="382">
        <f t="shared" si="3"/>
        <v>0.20530228195164635</v>
      </c>
      <c r="W73" s="382"/>
      <c r="X73" s="382"/>
      <c r="Y73" s="382"/>
      <c r="Z73" s="382"/>
      <c r="AA73" s="382">
        <f t="shared" si="3"/>
        <v>0.28530137653215171</v>
      </c>
      <c r="AB73" s="382">
        <f t="shared" si="3"/>
        <v>0.30172629839541432</v>
      </c>
      <c r="AC73" s="382">
        <f t="shared" si="3"/>
        <v>0.28118022350981287</v>
      </c>
      <c r="AD73" s="382">
        <f t="shared" si="3"/>
        <v>0.24453632170247208</v>
      </c>
      <c r="AE73" s="382">
        <f t="shared" si="3"/>
        <v>0.23617908311882863</v>
      </c>
      <c r="AF73" s="382">
        <f t="shared" si="3"/>
        <v>0.21723567909399488</v>
      </c>
      <c r="AG73" s="382">
        <f t="shared" si="3"/>
        <v>0.18800688178956793</v>
      </c>
      <c r="AH73" s="382">
        <f t="shared" si="3"/>
        <v>0.28945341881793385</v>
      </c>
      <c r="AI73" s="382">
        <f t="shared" si="3"/>
        <v>0.3048301827313471</v>
      </c>
      <c r="AJ73" s="382"/>
      <c r="AK73" s="382"/>
      <c r="AL73" s="382">
        <f t="shared" si="3"/>
        <v>-1</v>
      </c>
    </row>
    <row r="74" spans="1:38" hidden="1" outlineLevel="1" x14ac:dyDescent="0.35">
      <c r="C74" s="359">
        <f>C50+D50+E50</f>
        <v>28265.552197524063</v>
      </c>
      <c r="F74" s="359">
        <f>F50+G50+H50</f>
        <v>29691.379655758654</v>
      </c>
      <c r="I74" s="359">
        <f>I50+J50+K50</f>
        <v>27750.327365968791</v>
      </c>
      <c r="L74" s="359">
        <f>L50+M50+N50</f>
        <v>32853.0339926097</v>
      </c>
      <c r="O74" s="359">
        <f>O50+P50+Q50</f>
        <v>33260.552874059431</v>
      </c>
      <c r="R74" s="359">
        <f>R50+S50+T50</f>
        <v>38500</v>
      </c>
      <c r="U74" s="359">
        <f>U50+V50+W50</f>
        <v>34618.07</v>
      </c>
      <c r="X74" s="359">
        <f>X50+Y50+Z50</f>
        <v>35295.78</v>
      </c>
      <c r="AA74" s="359">
        <f>AA50+AB50+AC50</f>
        <v>36705.789929052939</v>
      </c>
      <c r="AD74" s="359">
        <f>AD50+AE50+AF50</f>
        <v>39293.966578088679</v>
      </c>
    </row>
    <row r="75" spans="1:38" hidden="1" outlineLevel="1" x14ac:dyDescent="0.35">
      <c r="C75" s="359">
        <f>C61+D61+E61</f>
        <v>53057.979059200763</v>
      </c>
      <c r="F75" s="359">
        <f>F61+G61+H61</f>
        <v>53160.586574247864</v>
      </c>
      <c r="I75" s="359">
        <f>I61+J61+K61</f>
        <v>48512.641147663948</v>
      </c>
      <c r="L75" s="359">
        <f>L61+M61+N61</f>
        <v>51965.691397234274</v>
      </c>
      <c r="M75" s="359"/>
      <c r="N75" s="359"/>
      <c r="O75" s="359">
        <f>O61+P61+Q61</f>
        <v>55721.510343618545</v>
      </c>
      <c r="P75" s="359"/>
      <c r="Q75" s="359"/>
      <c r="R75" s="359">
        <f>R61+S61+T61</f>
        <v>58962.190901665032</v>
      </c>
      <c r="S75" s="359"/>
      <c r="T75" s="359"/>
      <c r="U75" s="359">
        <f>U61+V61+W61</f>
        <v>54600</v>
      </c>
      <c r="V75" s="359"/>
      <c r="W75" s="359"/>
      <c r="X75" s="359">
        <f>X61+Y61+Z61</f>
        <v>54396.783430256044</v>
      </c>
      <c r="Y75" s="359"/>
      <c r="Z75" s="359"/>
      <c r="AA75" s="359">
        <f>AA61+AB61+AC61</f>
        <v>57012.095255539527</v>
      </c>
      <c r="AB75" s="359"/>
      <c r="AC75" s="359"/>
      <c r="AD75" s="359">
        <f>AD61+AE61+AF61</f>
        <v>60183.815961927918</v>
      </c>
    </row>
    <row r="76" spans="1:38" hidden="1" outlineLevel="1" x14ac:dyDescent="0.35">
      <c r="C76" s="359">
        <f>C75-C74</f>
        <v>24792.4268616767</v>
      </c>
      <c r="F76" s="359">
        <f>F75-F74</f>
        <v>23469.20691848921</v>
      </c>
      <c r="I76" s="359">
        <f>I75-I74</f>
        <v>20762.313781695157</v>
      </c>
      <c r="L76" s="359">
        <f>L75-L74</f>
        <v>19112.657404624573</v>
      </c>
      <c r="O76" s="359">
        <f>O75-O74</f>
        <v>22460.957469559115</v>
      </c>
      <c r="R76" s="359">
        <f>R75-R74</f>
        <v>20462.190901665032</v>
      </c>
      <c r="U76" s="359">
        <f>U75-U74</f>
        <v>19981.93</v>
      </c>
      <c r="X76" s="359">
        <f>X75-X74</f>
        <v>19101.003430256045</v>
      </c>
      <c r="AA76" s="359">
        <f>AA75-AA74</f>
        <v>20306.305326486588</v>
      </c>
      <c r="AD76" s="359">
        <f>AD75-AD74</f>
        <v>20889.849383839239</v>
      </c>
    </row>
    <row r="77" spans="1:38" hidden="1" outlineLevel="1" x14ac:dyDescent="0.35">
      <c r="C77" s="6">
        <f>C76/3</f>
        <v>8264.1422872255662</v>
      </c>
      <c r="F77" s="6">
        <f>F76/3</f>
        <v>7823.0689728297366</v>
      </c>
      <c r="I77" s="6">
        <f>I76/3</f>
        <v>6920.7712605650522</v>
      </c>
      <c r="L77" s="6">
        <f>L76/3</f>
        <v>6370.8858015415244</v>
      </c>
      <c r="O77" s="6">
        <f>O76/3</f>
        <v>7486.9858231863718</v>
      </c>
      <c r="R77" s="6">
        <f>R76/3</f>
        <v>6820.7303005550102</v>
      </c>
      <c r="U77" s="6">
        <f>U76/3</f>
        <v>6660.6433333333334</v>
      </c>
      <c r="X77" s="6">
        <f>X76/3</f>
        <v>6367.0011434186817</v>
      </c>
      <c r="AA77" s="6">
        <f>AA76/3</f>
        <v>6768.7684421621962</v>
      </c>
      <c r="AD77" s="6">
        <f>AD76/3</f>
        <v>6963.2831279464126</v>
      </c>
    </row>
    <row r="78" spans="1:38" hidden="1" outlineLevel="1" x14ac:dyDescent="0.35">
      <c r="C78" s="6">
        <f>C75/C74</f>
        <v>1.8771251553277069</v>
      </c>
      <c r="F78" s="6">
        <f>F75/F74</f>
        <v>1.7904384097536319</v>
      </c>
      <c r="I78" s="6">
        <f>I75/I74</f>
        <v>1.7481826613388611</v>
      </c>
      <c r="L78" s="6">
        <f>L75/L74</f>
        <v>1.5817623239583891</v>
      </c>
      <c r="O78" s="6">
        <f>O75/O74</f>
        <v>1.6753031903771167</v>
      </c>
      <c r="R78" s="6">
        <f>R75/R74</f>
        <v>1.5314854779653255</v>
      </c>
      <c r="U78" s="6">
        <f>U75/U74</f>
        <v>1.5772109768106657</v>
      </c>
      <c r="X78" s="6">
        <f>X75/X74</f>
        <v>1.5411696081020463</v>
      </c>
      <c r="AA78" s="6">
        <f>AA75/AA74</f>
        <v>1.5532180445029458</v>
      </c>
      <c r="AD78" s="6">
        <f>AD75/AD74</f>
        <v>1.5316299473692725</v>
      </c>
    </row>
    <row r="79" spans="1:38" hidden="1" outlineLevel="1" x14ac:dyDescent="0.35"/>
    <row r="80" spans="1:38" hidden="1" outlineLevel="1" x14ac:dyDescent="0.35"/>
    <row r="81" spans="3:30" s="360" customFormat="1" hidden="1" outlineLevel="1" x14ac:dyDescent="0.35">
      <c r="C81" s="361">
        <f>C51+D51+E51</f>
        <v>43550.568990040214</v>
      </c>
      <c r="F81" s="361">
        <f>F51+G51+H51</f>
        <v>43144.511603997569</v>
      </c>
      <c r="I81" s="361">
        <f>I51+J51+K51</f>
        <v>39274.641326625671</v>
      </c>
      <c r="L81" s="361">
        <f>L51+M51+N51</f>
        <v>44558.721912759094</v>
      </c>
      <c r="O81" s="361">
        <f>O51+P51+Q51</f>
        <v>46196.502876644219</v>
      </c>
      <c r="R81" s="361">
        <f>R51+S51+T51</f>
        <v>50252.809456053008</v>
      </c>
      <c r="U81" s="361">
        <f>U51+V51+W51</f>
        <v>46591.063191411195</v>
      </c>
      <c r="X81" s="361">
        <f>X51+Y51+Z51</f>
        <v>51589.85082556463</v>
      </c>
      <c r="AA81" s="361">
        <f>AA51+AB51+AC51</f>
        <v>53222.061388366819</v>
      </c>
      <c r="AD81" s="361">
        <f>AD51+AE51+AF51</f>
        <v>55473.956538113394</v>
      </c>
    </row>
    <row r="82" spans="3:30" hidden="1" outlineLevel="1" x14ac:dyDescent="0.35">
      <c r="C82" s="359">
        <f>C81-C74</f>
        <v>15285.016792516151</v>
      </c>
      <c r="F82" s="359">
        <f>F81-F74</f>
        <v>13453.131948238915</v>
      </c>
      <c r="I82" s="359">
        <f>I81-I74</f>
        <v>11524.31396065688</v>
      </c>
      <c r="L82" s="359">
        <f>L81-L74</f>
        <v>11705.687920149394</v>
      </c>
      <c r="O82" s="359">
        <f>O81-O74</f>
        <v>12935.950002584788</v>
      </c>
      <c r="R82" s="359">
        <f>R81-R74</f>
        <v>11752.809456053008</v>
      </c>
      <c r="U82" s="359">
        <f>U81-U74</f>
        <v>11972.993191411195</v>
      </c>
      <c r="X82" s="359">
        <f>X81-X74</f>
        <v>16294.070825564631</v>
      </c>
      <c r="AA82" s="359">
        <f>AA81-AA74</f>
        <v>16516.271459313881</v>
      </c>
      <c r="AD82" s="359">
        <f>AD81-AD74</f>
        <v>16179.989960024715</v>
      </c>
    </row>
    <row r="83" spans="3:30" hidden="1" outlineLevel="1" x14ac:dyDescent="0.35">
      <c r="C83" s="6">
        <f>C82/3</f>
        <v>5095.0055975053838</v>
      </c>
      <c r="F83" s="6">
        <f>F82/3</f>
        <v>4484.3773160796381</v>
      </c>
      <c r="I83" s="6">
        <f>I82/3</f>
        <v>3841.4379868856267</v>
      </c>
      <c r="L83" s="6">
        <f>L82/3</f>
        <v>3901.8959733831311</v>
      </c>
      <c r="O83" s="6">
        <f>O82/3</f>
        <v>4311.9833341949297</v>
      </c>
      <c r="R83" s="6">
        <f>R82/3</f>
        <v>3917.6031520176693</v>
      </c>
      <c r="U83" s="6">
        <f>U82/3</f>
        <v>3990.9977304703984</v>
      </c>
      <c r="X83" s="6">
        <f>X82/3</f>
        <v>5431.3569418548768</v>
      </c>
      <c r="AA83" s="6">
        <f>AA82/3</f>
        <v>5505.4238197712939</v>
      </c>
      <c r="AD83" s="6">
        <f>AD82/3</f>
        <v>5393.3299866749048</v>
      </c>
    </row>
    <row r="84" spans="3:30" hidden="1" outlineLevel="1" x14ac:dyDescent="0.35">
      <c r="C84" s="6">
        <f>C81/C74</f>
        <v>1.5407648393246338</v>
      </c>
      <c r="F84" s="6">
        <f>F81/F74</f>
        <v>1.4530989163930506</v>
      </c>
      <c r="I84" s="6">
        <f>I81/I74</f>
        <v>1.4152856940631826</v>
      </c>
      <c r="L84" s="6">
        <f>L81/L74</f>
        <v>1.3563046238829142</v>
      </c>
      <c r="O84" s="6">
        <f>O81/O74</f>
        <v>1.3889276901549581</v>
      </c>
      <c r="R84" s="6">
        <f>R81/R74</f>
        <v>1.3052677780792989</v>
      </c>
      <c r="U84" s="6">
        <f>U81/U74</f>
        <v>1.3458596389518882</v>
      </c>
      <c r="X84" s="6">
        <f>X81/X74</f>
        <v>1.4616435966442627</v>
      </c>
      <c r="AA84" s="6">
        <f>AA81/AA74</f>
        <v>1.4499636567211189</v>
      </c>
      <c r="AD84" s="6">
        <f>AD81/AD74</f>
        <v>1.4117677946274605</v>
      </c>
    </row>
    <row r="85" spans="3:30" hidden="1" outlineLevel="1" x14ac:dyDescent="0.35"/>
    <row r="86" spans="3:30" s="368" customFormat="1" hidden="1" outlineLevel="1" x14ac:dyDescent="0.35">
      <c r="AA86" s="369">
        <f>AA53+AB53+AC53</f>
        <v>47325.563766563908</v>
      </c>
      <c r="AD86" s="369">
        <f>AD53</f>
        <v>16272.465661456939</v>
      </c>
    </row>
    <row r="87" spans="3:30" hidden="1" outlineLevel="1" x14ac:dyDescent="0.35">
      <c r="AA87" s="370">
        <f>AA86-AA74</f>
        <v>10619.773837510969</v>
      </c>
      <c r="AD87" s="370">
        <f>AD86-AD74</f>
        <v>-23021.50091663174</v>
      </c>
    </row>
    <row r="88" spans="3:30" hidden="1" outlineLevel="1" x14ac:dyDescent="0.35">
      <c r="AA88" s="370">
        <f>AA87/3</f>
        <v>3539.9246125036566</v>
      </c>
      <c r="AD88" s="370">
        <f>AD86/AD74</f>
        <v>0.41412122721483868</v>
      </c>
    </row>
    <row r="89" spans="3:30" hidden="1" outlineLevel="1" x14ac:dyDescent="0.35">
      <c r="AA89" s="370">
        <f>AA86/AA74</f>
        <v>1.2893214900983598</v>
      </c>
    </row>
    <row r="90" spans="3:30" collapsed="1" x14ac:dyDescent="0.35"/>
  </sheetData>
  <mergeCells count="1">
    <mergeCell ref="A2:B2"/>
  </mergeCells>
  <pageMargins left="0.70866141732283472" right="0.70866141732283472" top="0.74803149606299213" bottom="0.74803149606299213" header="0.31496062992125984" footer="0.31496062992125984"/>
  <pageSetup paperSize="8" scale="84" orientation="landscape" r:id="rId1"/>
  <colBreaks count="1" manualBreakCount="1">
    <brk id="19" max="88" man="1"/>
  </colBreaks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CAA9-13CA-44BB-8702-2D854BF45011}">
  <sheetPr codeName="Sheet17"/>
  <dimension ref="A43:AE62"/>
  <sheetViews>
    <sheetView zoomScale="90" zoomScaleNormal="90" workbookViewId="0">
      <selection activeCell="Z13" sqref="Z13"/>
    </sheetView>
  </sheetViews>
  <sheetFormatPr defaultRowHeight="14.5" x14ac:dyDescent="0.35"/>
  <cols>
    <col min="2" max="2" width="36.81640625" bestFit="1" customWidth="1"/>
    <col min="3" max="13" width="10.1796875" hidden="1" customWidth="1"/>
    <col min="14" max="14" width="0" hidden="1" customWidth="1"/>
    <col min="16" max="21" width="10.1796875" bestFit="1" customWidth="1"/>
    <col min="22" max="22" width="10.1796875" style="15" bestFit="1" customWidth="1"/>
    <col min="27" max="28" width="10.1796875" bestFit="1" customWidth="1"/>
    <col min="30" max="30" width="10.1796875" bestFit="1" customWidth="1"/>
  </cols>
  <sheetData>
    <row r="43" spans="1:31" x14ac:dyDescent="0.35">
      <c r="C43" s="172" t="s">
        <v>132</v>
      </c>
      <c r="D43" s="143">
        <v>2</v>
      </c>
      <c r="E43" s="143">
        <v>3</v>
      </c>
      <c r="F43" s="143">
        <v>4</v>
      </c>
      <c r="G43" s="143">
        <v>5</v>
      </c>
      <c r="H43" s="143">
        <v>6</v>
      </c>
      <c r="I43" s="143">
        <v>7</v>
      </c>
      <c r="J43" s="143">
        <v>8</v>
      </c>
      <c r="K43" s="143">
        <v>9</v>
      </c>
      <c r="L43" s="143">
        <v>10</v>
      </c>
      <c r="M43" s="143">
        <v>11</v>
      </c>
      <c r="N43" s="172" t="s">
        <v>258</v>
      </c>
      <c r="O43" s="214" t="s">
        <v>268</v>
      </c>
      <c r="P43" s="143">
        <v>2</v>
      </c>
      <c r="Q43" s="143">
        <v>3</v>
      </c>
      <c r="R43" s="143">
        <v>4</v>
      </c>
      <c r="S43" s="143">
        <v>5</v>
      </c>
      <c r="T43" s="143">
        <v>6</v>
      </c>
      <c r="U43" s="143">
        <v>7</v>
      </c>
      <c r="V43" s="205">
        <v>8</v>
      </c>
      <c r="W43" s="205">
        <v>9</v>
      </c>
      <c r="X43" s="205">
        <v>10</v>
      </c>
      <c r="Y43" s="205">
        <v>11</v>
      </c>
      <c r="Z43" s="205">
        <v>12</v>
      </c>
      <c r="AA43" s="205" t="s">
        <v>416</v>
      </c>
      <c r="AB43" s="205" t="s">
        <v>444</v>
      </c>
      <c r="AC43" s="205" t="s">
        <v>477</v>
      </c>
      <c r="AD43" s="205" t="s">
        <v>479</v>
      </c>
      <c r="AE43" s="205"/>
    </row>
    <row r="44" spans="1:31" ht="15.5" x14ac:dyDescent="0.35">
      <c r="A44" s="89" t="s">
        <v>15</v>
      </c>
      <c r="B44" s="88" t="s">
        <v>193</v>
      </c>
      <c r="C44" s="5"/>
      <c r="D44" s="144">
        <v>25000</v>
      </c>
      <c r="E44" s="144">
        <v>25000</v>
      </c>
      <c r="F44" s="144">
        <v>25000</v>
      </c>
      <c r="G44" s="144">
        <v>25000</v>
      </c>
      <c r="H44" s="144">
        <v>25000</v>
      </c>
      <c r="I44" s="144">
        <v>25000</v>
      </c>
      <c r="J44" s="144">
        <v>25000</v>
      </c>
      <c r="K44" s="5">
        <v>22500</v>
      </c>
      <c r="L44" s="5">
        <v>22500</v>
      </c>
      <c r="M44" s="5">
        <v>22500</v>
      </c>
      <c r="N44" s="5">
        <v>22500</v>
      </c>
      <c r="O44" s="5">
        <v>22500</v>
      </c>
      <c r="P44" s="5">
        <v>22500</v>
      </c>
      <c r="Q44" s="5">
        <v>22000</v>
      </c>
      <c r="R44" s="5">
        <v>22000</v>
      </c>
      <c r="S44" s="5">
        <v>22000</v>
      </c>
      <c r="T44" s="5">
        <v>22000</v>
      </c>
      <c r="U44" s="5">
        <v>22000</v>
      </c>
      <c r="V44" s="5">
        <v>22000</v>
      </c>
      <c r="W44" s="5">
        <v>22000</v>
      </c>
      <c r="X44" s="5">
        <v>22000</v>
      </c>
      <c r="Y44" s="5">
        <v>21500</v>
      </c>
      <c r="Z44" s="5">
        <v>21500</v>
      </c>
      <c r="AA44" s="5">
        <v>21500</v>
      </c>
      <c r="AB44" s="5">
        <v>21500</v>
      </c>
      <c r="AC44" s="5">
        <v>21500</v>
      </c>
      <c r="AD44" s="5">
        <v>21500</v>
      </c>
    </row>
    <row r="45" spans="1:31" ht="15.5" x14ac:dyDescent="0.35">
      <c r="A45" s="89" t="s">
        <v>15</v>
      </c>
      <c r="B45" s="88" t="s">
        <v>191</v>
      </c>
      <c r="C45" s="5"/>
      <c r="D45" s="144"/>
      <c r="E45" s="144"/>
      <c r="F45" s="144"/>
      <c r="G45" s="144">
        <v>23000</v>
      </c>
      <c r="H45" s="144">
        <v>23000</v>
      </c>
      <c r="I45" s="5">
        <v>23000</v>
      </c>
      <c r="J45" s="5">
        <v>22500</v>
      </c>
      <c r="K45" s="5">
        <v>22500</v>
      </c>
      <c r="L45" s="5">
        <v>22500</v>
      </c>
      <c r="M45" s="5">
        <v>22500</v>
      </c>
      <c r="N45" s="5"/>
      <c r="O45" s="5"/>
      <c r="U45" s="5"/>
      <c r="V45" s="5"/>
      <c r="W45" s="5"/>
      <c r="X45" s="5"/>
      <c r="Y45" s="5"/>
      <c r="Z45" s="5"/>
    </row>
    <row r="46" spans="1:31" ht="15.5" x14ac:dyDescent="0.35">
      <c r="A46" s="89"/>
      <c r="B46" s="88" t="s">
        <v>194</v>
      </c>
      <c r="C46" s="5"/>
      <c r="D46" s="144"/>
      <c r="E46" s="144">
        <v>21500</v>
      </c>
      <c r="F46" s="144">
        <v>21500</v>
      </c>
      <c r="G46" s="144">
        <v>21500</v>
      </c>
      <c r="H46" s="144">
        <v>21500</v>
      </c>
      <c r="I46" s="144">
        <v>21500</v>
      </c>
      <c r="J46" s="5">
        <v>22500</v>
      </c>
      <c r="K46" s="5">
        <v>22500</v>
      </c>
      <c r="L46" s="5">
        <v>22500</v>
      </c>
      <c r="M46" s="5">
        <v>22500</v>
      </c>
      <c r="N46" s="5">
        <v>22500</v>
      </c>
      <c r="O46" s="5">
        <v>22500</v>
      </c>
      <c r="P46" s="5">
        <v>22500</v>
      </c>
      <c r="Q46" s="5">
        <v>22000</v>
      </c>
      <c r="R46" s="5">
        <v>22000</v>
      </c>
      <c r="S46" s="5">
        <v>22000</v>
      </c>
      <c r="T46" s="5">
        <v>22000</v>
      </c>
      <c r="U46" s="5">
        <v>22000</v>
      </c>
      <c r="V46" s="5">
        <v>22000</v>
      </c>
      <c r="W46" s="5">
        <v>22000</v>
      </c>
      <c r="X46" s="5">
        <v>22000</v>
      </c>
      <c r="Y46" s="5">
        <v>21500</v>
      </c>
      <c r="Z46" s="5">
        <v>21500</v>
      </c>
      <c r="AA46" s="5">
        <v>21500</v>
      </c>
      <c r="AB46" s="5">
        <v>21500</v>
      </c>
      <c r="AC46" s="5">
        <v>21500</v>
      </c>
      <c r="AD46" s="5">
        <v>21500</v>
      </c>
    </row>
    <row r="47" spans="1:31" ht="15.5" x14ac:dyDescent="0.35">
      <c r="A47" s="89" t="s">
        <v>15</v>
      </c>
      <c r="B47" s="88" t="s">
        <v>192</v>
      </c>
      <c r="C47" s="5"/>
      <c r="D47" s="144"/>
      <c r="E47" s="144"/>
      <c r="F47" s="144"/>
      <c r="G47" s="144">
        <v>21200</v>
      </c>
      <c r="H47" s="144">
        <v>21200</v>
      </c>
      <c r="I47" s="5">
        <v>21200</v>
      </c>
      <c r="J47" s="5">
        <v>20000</v>
      </c>
      <c r="K47" s="5"/>
      <c r="M47" s="5">
        <v>21200</v>
      </c>
      <c r="N47" s="5">
        <v>21200</v>
      </c>
      <c r="O47" s="5">
        <v>21200</v>
      </c>
      <c r="P47" s="5">
        <v>20200</v>
      </c>
      <c r="Q47" s="5">
        <v>20200</v>
      </c>
      <c r="R47" s="5">
        <v>20200</v>
      </c>
      <c r="S47" s="5">
        <v>20200</v>
      </c>
      <c r="T47" s="5">
        <v>21200</v>
      </c>
      <c r="U47" s="5">
        <v>21200</v>
      </c>
      <c r="V47" s="5">
        <v>21200</v>
      </c>
      <c r="W47" s="5">
        <v>21200</v>
      </c>
      <c r="X47" s="5">
        <v>21200</v>
      </c>
      <c r="Y47" s="5">
        <v>21200</v>
      </c>
      <c r="Z47" s="5">
        <v>21200</v>
      </c>
      <c r="AA47" s="5">
        <v>21200</v>
      </c>
      <c r="AB47" s="5">
        <v>21200</v>
      </c>
      <c r="AC47" s="5">
        <v>21200</v>
      </c>
      <c r="AD47" s="5">
        <v>21200</v>
      </c>
    </row>
    <row r="48" spans="1:31" ht="15.5" x14ac:dyDescent="0.35">
      <c r="A48" s="89" t="s">
        <v>17</v>
      </c>
      <c r="B48" s="88" t="s">
        <v>196</v>
      </c>
      <c r="C48" s="5"/>
      <c r="D48" s="144">
        <v>24500</v>
      </c>
      <c r="E48" s="144">
        <v>24500</v>
      </c>
      <c r="F48" s="144">
        <v>24500</v>
      </c>
      <c r="G48" s="144">
        <v>24500</v>
      </c>
      <c r="H48" s="144">
        <v>24500</v>
      </c>
      <c r="I48" s="5">
        <v>20500</v>
      </c>
      <c r="J48" s="5"/>
      <c r="K48" s="5"/>
      <c r="U48" s="5"/>
      <c r="V48" s="5"/>
      <c r="W48" s="5"/>
      <c r="X48" s="5"/>
      <c r="Y48" s="5"/>
      <c r="Z48" s="5"/>
    </row>
    <row r="49" spans="1:30" ht="15.5" x14ac:dyDescent="0.35">
      <c r="A49" s="89"/>
      <c r="B49" s="88" t="s">
        <v>197</v>
      </c>
      <c r="C49" s="5"/>
      <c r="D49" s="144"/>
      <c r="E49" s="144">
        <v>20500</v>
      </c>
      <c r="F49" s="144">
        <v>20500</v>
      </c>
      <c r="G49" s="144">
        <v>20500</v>
      </c>
      <c r="H49" s="144"/>
      <c r="I49" s="5"/>
      <c r="J49" s="5"/>
      <c r="K49" s="5"/>
      <c r="O49" s="5">
        <v>21000</v>
      </c>
      <c r="P49" s="5">
        <v>21000</v>
      </c>
      <c r="Q49" s="5">
        <v>21000</v>
      </c>
      <c r="R49" s="5">
        <v>21000</v>
      </c>
      <c r="S49" s="5">
        <v>21000</v>
      </c>
      <c r="T49" s="5">
        <v>21000</v>
      </c>
      <c r="U49" s="5">
        <v>21000</v>
      </c>
      <c r="V49" s="5">
        <v>21000</v>
      </c>
      <c r="W49" s="5">
        <v>21000</v>
      </c>
      <c r="X49" s="5">
        <v>21000</v>
      </c>
      <c r="Y49" s="5">
        <v>21000</v>
      </c>
      <c r="Z49" s="5">
        <v>21000</v>
      </c>
      <c r="AA49" s="5">
        <v>21000</v>
      </c>
      <c r="AB49" s="5">
        <v>21000</v>
      </c>
      <c r="AC49" s="5">
        <v>21000</v>
      </c>
      <c r="AD49" s="5">
        <v>21000</v>
      </c>
    </row>
    <row r="50" spans="1:30" ht="15.5" x14ac:dyDescent="0.35">
      <c r="A50" s="89" t="s">
        <v>386</v>
      </c>
      <c r="B50" s="88" t="s">
        <v>195</v>
      </c>
      <c r="C50" s="5"/>
      <c r="D50" s="144">
        <v>23000</v>
      </c>
      <c r="E50" s="144"/>
      <c r="F50" s="144"/>
      <c r="G50" s="144"/>
      <c r="H50" s="144"/>
      <c r="I50" s="5"/>
      <c r="J50" s="5"/>
      <c r="K50" s="5"/>
      <c r="U50" s="5"/>
      <c r="V50" s="5"/>
      <c r="W50" s="5"/>
      <c r="X50" s="5"/>
      <c r="Y50" s="5"/>
      <c r="Z50" s="5"/>
    </row>
    <row r="51" spans="1:30" ht="15.5" x14ac:dyDescent="0.35">
      <c r="A51" s="89" t="s">
        <v>30</v>
      </c>
      <c r="B51" s="88" t="s">
        <v>32</v>
      </c>
      <c r="C51" s="5"/>
      <c r="D51" s="144"/>
      <c r="E51" s="144">
        <v>18000</v>
      </c>
      <c r="F51" s="144"/>
      <c r="G51" s="144"/>
      <c r="H51" s="144"/>
      <c r="I51" s="5">
        <v>19500</v>
      </c>
      <c r="J51" s="5">
        <v>22000</v>
      </c>
      <c r="K51" s="5">
        <v>19500</v>
      </c>
      <c r="L51" s="15">
        <v>19500</v>
      </c>
      <c r="M51" s="15">
        <v>19500</v>
      </c>
      <c r="N51" s="15">
        <v>19500</v>
      </c>
      <c r="O51" s="15">
        <v>19500</v>
      </c>
      <c r="P51" s="15">
        <v>19500</v>
      </c>
      <c r="Q51" s="15">
        <v>19500</v>
      </c>
      <c r="R51" s="15">
        <v>19500</v>
      </c>
      <c r="S51" s="15">
        <v>19500</v>
      </c>
      <c r="T51" s="15">
        <v>19500</v>
      </c>
      <c r="U51" s="5">
        <v>19500</v>
      </c>
      <c r="V51" s="5">
        <v>19500</v>
      </c>
      <c r="W51" s="5">
        <v>19500</v>
      </c>
      <c r="X51" s="5">
        <v>19500</v>
      </c>
      <c r="Y51" s="5">
        <v>19500</v>
      </c>
      <c r="Z51" s="5">
        <v>19500</v>
      </c>
      <c r="AA51" s="5">
        <v>19500</v>
      </c>
    </row>
    <row r="52" spans="1:30" ht="15.5" x14ac:dyDescent="0.35">
      <c r="A52" s="89" t="s">
        <v>31</v>
      </c>
      <c r="B52" s="88" t="s">
        <v>177</v>
      </c>
      <c r="C52" s="5"/>
      <c r="D52" s="144"/>
      <c r="E52" s="144">
        <v>17000</v>
      </c>
      <c r="F52" s="144"/>
      <c r="G52" s="144"/>
      <c r="H52" s="144"/>
      <c r="I52" s="5">
        <v>18000</v>
      </c>
      <c r="J52" s="5">
        <v>18000</v>
      </c>
      <c r="K52" s="5">
        <v>18000</v>
      </c>
      <c r="L52" s="15">
        <v>18000</v>
      </c>
      <c r="M52" s="15">
        <v>18000</v>
      </c>
      <c r="N52" s="15">
        <v>18000</v>
      </c>
      <c r="O52" s="15">
        <v>18000</v>
      </c>
      <c r="P52" s="15">
        <v>18000</v>
      </c>
      <c r="Q52" s="15">
        <v>18000</v>
      </c>
      <c r="R52" s="15">
        <v>18000</v>
      </c>
      <c r="S52" s="15">
        <v>18000</v>
      </c>
      <c r="T52" s="15">
        <v>18000</v>
      </c>
      <c r="U52" s="5">
        <v>18000</v>
      </c>
      <c r="V52" s="5">
        <v>18000</v>
      </c>
      <c r="W52" s="5">
        <v>18000</v>
      </c>
      <c r="X52" s="5">
        <v>18000</v>
      </c>
      <c r="Y52" s="5">
        <v>18000</v>
      </c>
      <c r="Z52" s="5">
        <v>18000</v>
      </c>
      <c r="AA52" s="5">
        <v>18000</v>
      </c>
    </row>
    <row r="53" spans="1:30" ht="15.5" x14ac:dyDescent="0.35">
      <c r="A53" s="89" t="s">
        <v>19</v>
      </c>
      <c r="B53" s="88" t="s">
        <v>178</v>
      </c>
      <c r="C53" s="5"/>
      <c r="D53" s="144"/>
      <c r="E53" s="144"/>
      <c r="F53" s="144"/>
      <c r="G53" s="144"/>
      <c r="H53" s="144"/>
      <c r="I53" s="5">
        <v>18000</v>
      </c>
      <c r="J53" s="5">
        <v>21000</v>
      </c>
      <c r="K53" s="5"/>
      <c r="Q53" s="15">
        <v>18000</v>
      </c>
      <c r="R53" s="15">
        <v>19000</v>
      </c>
      <c r="S53" s="15">
        <v>19000</v>
      </c>
      <c r="T53" s="15">
        <v>19000</v>
      </c>
      <c r="U53" s="5">
        <v>19000</v>
      </c>
      <c r="V53" s="5">
        <v>19000</v>
      </c>
      <c r="W53" s="5">
        <v>19000</v>
      </c>
      <c r="X53" s="5">
        <v>19000</v>
      </c>
      <c r="Y53" s="5">
        <v>19000</v>
      </c>
      <c r="Z53" s="5">
        <v>19000</v>
      </c>
      <c r="AA53" s="5">
        <v>19000</v>
      </c>
      <c r="AB53" s="5">
        <v>19000</v>
      </c>
      <c r="AC53" s="5">
        <v>19000</v>
      </c>
      <c r="AD53" s="5">
        <v>19500</v>
      </c>
    </row>
    <row r="54" spans="1:30" ht="15.5" x14ac:dyDescent="0.35">
      <c r="A54" s="89" t="s">
        <v>29</v>
      </c>
      <c r="B54" s="88" t="s">
        <v>179</v>
      </c>
      <c r="C54" s="5"/>
      <c r="D54" s="5"/>
      <c r="E54" s="5"/>
      <c r="F54" s="5"/>
      <c r="G54" s="5"/>
      <c r="H54" s="5"/>
      <c r="I54" s="5">
        <v>16500</v>
      </c>
      <c r="J54" s="5"/>
      <c r="K54" s="5"/>
      <c r="Q54" s="15">
        <v>17000</v>
      </c>
      <c r="R54" s="15">
        <v>18000</v>
      </c>
      <c r="S54" s="15">
        <v>18000</v>
      </c>
      <c r="T54" s="15">
        <v>18000</v>
      </c>
      <c r="U54" s="5">
        <v>18000</v>
      </c>
      <c r="V54" s="5">
        <v>18000</v>
      </c>
      <c r="W54" s="5">
        <v>18000</v>
      </c>
      <c r="X54" s="5">
        <v>18000</v>
      </c>
      <c r="Y54" s="5">
        <v>18000</v>
      </c>
      <c r="Z54" s="5">
        <v>18000</v>
      </c>
      <c r="AA54" s="5">
        <v>18000</v>
      </c>
      <c r="AB54" s="5">
        <v>18000</v>
      </c>
      <c r="AC54" s="5">
        <v>18000</v>
      </c>
      <c r="AD54" s="5">
        <v>18500</v>
      </c>
    </row>
    <row r="55" spans="1:30" ht="15.5" x14ac:dyDescent="0.35">
      <c r="A55" s="89" t="s">
        <v>21</v>
      </c>
      <c r="B55" s="88" t="s">
        <v>37</v>
      </c>
      <c r="C55" s="5"/>
      <c r="D55" s="5"/>
      <c r="E55" s="5"/>
      <c r="F55" s="5"/>
      <c r="G55" s="5"/>
      <c r="H55" s="5"/>
      <c r="I55" s="5">
        <v>18000</v>
      </c>
      <c r="J55" s="5">
        <v>21000</v>
      </c>
      <c r="K55" s="5"/>
      <c r="U55" s="5"/>
      <c r="V55" s="5"/>
      <c r="W55" s="5"/>
      <c r="X55" s="5"/>
      <c r="Y55" s="5"/>
      <c r="Z55" s="5"/>
    </row>
    <row r="56" spans="1:30" ht="15.5" x14ac:dyDescent="0.35">
      <c r="A56" s="89" t="s">
        <v>20</v>
      </c>
      <c r="B56" s="88" t="s">
        <v>180</v>
      </c>
      <c r="C56" s="5"/>
      <c r="D56" s="5"/>
      <c r="E56" s="5"/>
      <c r="F56" s="5"/>
      <c r="G56" s="5"/>
      <c r="H56" s="5"/>
      <c r="I56" s="5">
        <v>16500</v>
      </c>
      <c r="J56" s="5"/>
      <c r="K56" s="5"/>
      <c r="U56" s="5"/>
      <c r="V56" s="5"/>
      <c r="W56" s="5"/>
      <c r="X56" s="5"/>
      <c r="Y56" s="5"/>
      <c r="Z56" s="5"/>
    </row>
    <row r="57" spans="1:30" ht="15.5" x14ac:dyDescent="0.35">
      <c r="A57" s="89"/>
      <c r="B57" s="88" t="s">
        <v>118</v>
      </c>
      <c r="C57" s="5"/>
      <c r="D57" s="5"/>
      <c r="E57" s="5"/>
      <c r="F57" s="5">
        <v>18000</v>
      </c>
      <c r="G57" s="5">
        <v>18000</v>
      </c>
      <c r="H57" s="5">
        <v>18000</v>
      </c>
      <c r="I57" s="5">
        <v>18000</v>
      </c>
      <c r="J57" s="5">
        <v>18000</v>
      </c>
      <c r="K57" s="5"/>
      <c r="R57" s="15">
        <v>17500</v>
      </c>
      <c r="S57" s="15">
        <v>17500</v>
      </c>
      <c r="T57" s="15">
        <v>17500</v>
      </c>
      <c r="U57" s="5">
        <v>17500</v>
      </c>
      <c r="V57" s="5">
        <v>17500</v>
      </c>
      <c r="W57" s="5">
        <v>17500</v>
      </c>
      <c r="X57" s="5">
        <v>17500</v>
      </c>
      <c r="Y57" s="5">
        <v>17500</v>
      </c>
      <c r="Z57" s="5">
        <v>17500</v>
      </c>
      <c r="AA57" s="5">
        <v>17500</v>
      </c>
      <c r="AB57" s="5">
        <v>17500</v>
      </c>
      <c r="AC57" s="5">
        <v>17500</v>
      </c>
      <c r="AD57" s="5">
        <v>17500</v>
      </c>
    </row>
    <row r="58" spans="1:30" ht="15.5" x14ac:dyDescent="0.35">
      <c r="A58" s="89"/>
      <c r="B58" s="88" t="s">
        <v>120</v>
      </c>
      <c r="C58" s="5"/>
      <c r="D58" s="5"/>
      <c r="E58" s="5"/>
      <c r="F58" s="5"/>
      <c r="G58" s="5">
        <v>17000</v>
      </c>
      <c r="H58" s="5">
        <v>17000</v>
      </c>
      <c r="I58" s="5">
        <v>17000</v>
      </c>
      <c r="J58" s="5">
        <v>17000</v>
      </c>
      <c r="K58" s="5"/>
      <c r="R58" s="15">
        <v>17500</v>
      </c>
      <c r="S58" s="15">
        <v>17500</v>
      </c>
      <c r="T58" s="15">
        <v>17500</v>
      </c>
      <c r="U58" s="5">
        <v>17500</v>
      </c>
      <c r="V58" s="5">
        <v>17500</v>
      </c>
      <c r="W58" s="5">
        <v>17500</v>
      </c>
      <c r="X58" s="5">
        <v>17500</v>
      </c>
      <c r="Y58" s="5">
        <v>17500</v>
      </c>
      <c r="Z58" s="5">
        <v>17500</v>
      </c>
      <c r="AA58" s="5">
        <v>17500</v>
      </c>
      <c r="AB58" s="5">
        <v>17500</v>
      </c>
      <c r="AC58" s="5">
        <v>17500</v>
      </c>
      <c r="AD58" s="5"/>
    </row>
    <row r="59" spans="1:30" ht="15.5" x14ac:dyDescent="0.35">
      <c r="A59" s="89"/>
      <c r="B59" s="88" t="s">
        <v>144</v>
      </c>
      <c r="C59" s="5"/>
      <c r="D59" s="5"/>
      <c r="E59" s="5"/>
      <c r="F59" s="5">
        <v>16000</v>
      </c>
      <c r="G59" s="5">
        <v>16000</v>
      </c>
      <c r="H59" s="5">
        <v>16000</v>
      </c>
      <c r="I59" s="5">
        <v>16000</v>
      </c>
      <c r="J59" s="5"/>
      <c r="K59" s="5"/>
      <c r="U59" s="5"/>
      <c r="V59" s="5">
        <v>16000</v>
      </c>
      <c r="W59" s="5">
        <v>16000</v>
      </c>
      <c r="X59" s="5">
        <v>16000</v>
      </c>
      <c r="Y59" s="5">
        <v>16000</v>
      </c>
      <c r="Z59" s="5">
        <v>16000</v>
      </c>
      <c r="AA59" s="5">
        <v>16000</v>
      </c>
      <c r="AB59" s="5">
        <v>16000</v>
      </c>
      <c r="AC59" s="5">
        <v>16000</v>
      </c>
      <c r="AD59" s="5">
        <v>16000</v>
      </c>
    </row>
    <row r="60" spans="1:30" ht="15.5" x14ac:dyDescent="0.35">
      <c r="A60" s="89" t="s">
        <v>388</v>
      </c>
      <c r="B60" s="88" t="s">
        <v>387</v>
      </c>
      <c r="C60" s="5"/>
      <c r="D60" s="5"/>
      <c r="E60" s="5">
        <v>16500</v>
      </c>
      <c r="F60" s="5">
        <v>18000</v>
      </c>
      <c r="G60" s="5">
        <v>17000</v>
      </c>
      <c r="H60" s="5">
        <v>17500</v>
      </c>
      <c r="U60" s="5"/>
      <c r="V60" s="5"/>
      <c r="W60" s="5">
        <v>18200</v>
      </c>
      <c r="X60" s="5">
        <v>18200</v>
      </c>
      <c r="Y60" s="5">
        <v>18200</v>
      </c>
      <c r="Z60" s="5">
        <v>18200</v>
      </c>
      <c r="AA60" s="5">
        <v>18200</v>
      </c>
      <c r="AB60" s="5">
        <v>18200</v>
      </c>
      <c r="AC60" s="5">
        <v>18200</v>
      </c>
      <c r="AD60" s="5">
        <v>18200</v>
      </c>
    </row>
    <row r="61" spans="1:30" ht="15.5" x14ac:dyDescent="0.35">
      <c r="A61" s="89" t="s">
        <v>390</v>
      </c>
      <c r="B61" s="88" t="s">
        <v>389</v>
      </c>
      <c r="C61" s="5"/>
      <c r="D61" s="5"/>
      <c r="E61" s="5">
        <v>14000</v>
      </c>
      <c r="F61" s="5">
        <v>14000</v>
      </c>
      <c r="G61" s="5">
        <v>14000</v>
      </c>
      <c r="H61" s="5">
        <v>13500</v>
      </c>
      <c r="U61" s="5"/>
      <c r="V61" s="5"/>
      <c r="W61" s="5">
        <v>16200</v>
      </c>
      <c r="X61" s="5">
        <v>16200</v>
      </c>
      <c r="Y61" s="5">
        <v>16200</v>
      </c>
      <c r="Z61" s="5">
        <v>16200</v>
      </c>
      <c r="AA61" s="5">
        <v>16200</v>
      </c>
      <c r="AB61" s="5">
        <v>16200</v>
      </c>
      <c r="AC61" s="5">
        <v>16200</v>
      </c>
      <c r="AD61" s="5">
        <v>16200</v>
      </c>
    </row>
    <row r="62" spans="1:30" x14ac:dyDescent="0.35">
      <c r="U62" s="5"/>
      <c r="V62" s="5"/>
      <c r="W62" s="5"/>
      <c r="X62" s="5"/>
      <c r="Y62" s="5"/>
      <c r="Z62" s="5"/>
    </row>
  </sheetData>
  <phoneticPr fontId="12" type="noConversion"/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EEBC1-1F70-495B-A397-36BE9714CBDE}">
  <sheetPr codeName="Sheet18">
    <tabColor rgb="FF92D050"/>
  </sheetPr>
  <dimension ref="A1:DP95"/>
  <sheetViews>
    <sheetView view="pageBreakPreview" topLeftCell="C1" zoomScale="72" zoomScaleNormal="80" zoomScaleSheetLayoutView="72" zoomScalePageLayoutView="27" workbookViewId="0">
      <pane xSplit="64" ySplit="6" topLeftCell="DI7" activePane="bottomRight" state="frozen"/>
      <selection activeCell="Z13" sqref="Z13"/>
      <selection pane="topRight" activeCell="Z13" sqref="Z13"/>
      <selection pane="bottomLeft" activeCell="Z13" sqref="Z13"/>
      <selection pane="bottomRight" activeCell="Z13" sqref="Z13"/>
    </sheetView>
  </sheetViews>
  <sheetFormatPr defaultRowHeight="14.5" outlineLevelCol="1" x14ac:dyDescent="0.35"/>
  <cols>
    <col min="1" max="1" width="6.1796875" hidden="1" customWidth="1"/>
    <col min="2" max="2" width="0" hidden="1" customWidth="1"/>
    <col min="3" max="3" width="21.81640625" customWidth="1"/>
    <col min="4" max="4" width="17.1796875" style="340" customWidth="1"/>
    <col min="5" max="5" width="66.36328125" customWidth="1"/>
    <col min="6" max="6" width="14" style="253" hidden="1" customWidth="1"/>
    <col min="7" max="7" width="11.1796875" style="260" hidden="1" customWidth="1"/>
    <col min="8" max="10" width="13.54296875" hidden="1" customWidth="1" outlineLevel="1"/>
    <col min="11" max="11" width="13.54296875" style="260" hidden="1" customWidth="1" outlineLevel="1"/>
    <col min="12" max="16" width="13.54296875" hidden="1" customWidth="1" outlineLevel="1"/>
    <col min="17" max="17" width="14.1796875" hidden="1" customWidth="1" outlineLevel="1"/>
    <col min="18" max="18" width="13.54296875" style="260" hidden="1" customWidth="1" outlineLevel="1"/>
    <col min="19" max="19" width="13.54296875" hidden="1" customWidth="1" outlineLevel="1"/>
    <col min="20" max="24" width="15.1796875" hidden="1" customWidth="1" outlineLevel="1"/>
    <col min="25" max="25" width="12.81640625" style="260" hidden="1" customWidth="1" outlineLevel="1"/>
    <col min="26" max="26" width="12.81640625" hidden="1" customWidth="1" outlineLevel="1"/>
    <col min="27" max="27" width="13.81640625" hidden="1" customWidth="1" outlineLevel="1"/>
    <col min="28" max="31" width="12.81640625" hidden="1" customWidth="1" outlineLevel="1"/>
    <col min="32" max="32" width="12.81640625" style="260" hidden="1" customWidth="1" outlineLevel="1"/>
    <col min="33" max="37" width="11.1796875" hidden="1" customWidth="1" outlineLevel="1"/>
    <col min="38" max="38" width="14.1796875" style="253" hidden="1" customWidth="1" collapsed="1"/>
    <col min="39" max="39" width="13.54296875" hidden="1" customWidth="1" outlineLevel="1"/>
    <col min="40" max="40" width="13.54296875" style="260" hidden="1" customWidth="1" outlineLevel="1"/>
    <col min="41" max="50" width="13.54296875" hidden="1" customWidth="1" outlineLevel="1"/>
    <col min="51" max="51" width="12.453125" style="253" hidden="1" customWidth="1" outlineLevel="1"/>
    <col min="52" max="53" width="12.453125" hidden="1" customWidth="1" outlineLevel="1"/>
    <col min="54" max="54" width="13.54296875" hidden="1" customWidth="1" outlineLevel="1"/>
    <col min="55" max="55" width="13.1796875" hidden="1" customWidth="1" outlineLevel="1"/>
    <col min="56" max="58" width="12.453125" hidden="1" customWidth="1" outlineLevel="1"/>
    <col min="59" max="59" width="13.1796875" hidden="1" customWidth="1" outlineLevel="1"/>
    <col min="60" max="60" width="12.453125" hidden="1" customWidth="1" outlineLevel="1"/>
    <col min="61" max="61" width="13.54296875" hidden="1" customWidth="1" outlineLevel="1"/>
    <col min="62" max="64" width="12.453125" hidden="1" customWidth="1" outlineLevel="1"/>
    <col min="65" max="65" width="5.90625" hidden="1" customWidth="1" outlineLevel="1"/>
    <col min="66" max="66" width="5.453125" hidden="1" customWidth="1" outlineLevel="1"/>
    <col min="67" max="67" width="14" style="253" customWidth="1" collapsed="1"/>
    <col min="68" max="68" width="12.453125" customWidth="1"/>
    <col min="69" max="69" width="13.54296875" hidden="1" customWidth="1"/>
    <col min="70" max="75" width="12.453125" customWidth="1"/>
    <col min="76" max="76" width="15.1796875" hidden="1" customWidth="1"/>
    <col min="77" max="82" width="12.453125" customWidth="1"/>
    <col min="83" max="83" width="13.54296875" hidden="1" customWidth="1"/>
    <col min="84" max="89" width="12.453125" customWidth="1"/>
    <col min="90" max="90" width="13.54296875" hidden="1" customWidth="1"/>
    <col min="91" max="96" width="12.453125" customWidth="1"/>
    <col min="97" max="97" width="14.36328125" hidden="1" customWidth="1"/>
    <col min="98" max="98" width="15.36328125" customWidth="1"/>
    <col min="99" max="99" width="14" style="253" customWidth="1" collapsed="1"/>
    <col min="100" max="104" width="15.36328125" customWidth="1"/>
    <col min="105" max="105" width="13.54296875" hidden="1" customWidth="1"/>
    <col min="106" max="111" width="15.36328125" customWidth="1"/>
    <col min="112" max="112" width="13.54296875" hidden="1" customWidth="1"/>
    <col min="113" max="118" width="15.36328125" customWidth="1"/>
    <col min="119" max="119" width="13.54296875" hidden="1" customWidth="1"/>
    <col min="120" max="120" width="15.36328125" customWidth="1"/>
  </cols>
  <sheetData>
    <row r="1" spans="1:120" ht="35.15" customHeight="1" x14ac:dyDescent="0.35">
      <c r="B1" s="221" t="s">
        <v>426</v>
      </c>
      <c r="C1" s="221"/>
      <c r="D1" s="335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1"/>
      <c r="AH1" s="254"/>
      <c r="AI1" s="254"/>
      <c r="AJ1" s="254"/>
      <c r="AK1" s="254"/>
      <c r="AL1" s="286"/>
      <c r="AM1" s="286"/>
      <c r="AN1" s="286"/>
      <c r="AO1" s="286"/>
      <c r="AP1" s="286"/>
      <c r="AQ1" s="286"/>
      <c r="AR1" s="286"/>
      <c r="AS1" s="286"/>
      <c r="AT1" s="286"/>
      <c r="AU1" s="286"/>
      <c r="AV1" s="286"/>
      <c r="AW1" s="286"/>
      <c r="AX1" s="286"/>
      <c r="AY1" s="286"/>
      <c r="AZ1" s="286"/>
      <c r="BA1" s="286"/>
      <c r="BB1" s="286"/>
      <c r="BC1" s="286"/>
      <c r="BD1" s="286"/>
      <c r="BE1" s="286"/>
      <c r="BF1" s="286"/>
      <c r="BG1" s="286"/>
      <c r="BH1" s="286"/>
      <c r="BI1" s="286"/>
      <c r="BJ1" s="286"/>
      <c r="BK1" s="286"/>
      <c r="BL1" s="286"/>
      <c r="BM1" s="286"/>
      <c r="BN1" s="286"/>
      <c r="BO1" s="221"/>
      <c r="BP1" s="286"/>
      <c r="BQ1" s="286"/>
      <c r="BR1" s="286"/>
      <c r="BS1" s="286"/>
      <c r="BT1" s="286"/>
      <c r="BU1" s="286"/>
      <c r="BV1" s="286"/>
      <c r="BW1" s="286"/>
      <c r="BX1" s="286"/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21"/>
      <c r="CV1" s="286"/>
      <c r="CW1" s="286"/>
      <c r="CX1" s="286"/>
      <c r="CY1" s="286"/>
      <c r="CZ1" s="286"/>
      <c r="DA1" s="286"/>
      <c r="DB1" s="286"/>
      <c r="DC1" s="286"/>
      <c r="DD1" s="286"/>
      <c r="DE1" s="286"/>
      <c r="DF1" s="286"/>
      <c r="DG1" s="286"/>
      <c r="DH1" s="286"/>
      <c r="DI1" s="286"/>
      <c r="DJ1" s="286"/>
      <c r="DK1" s="286"/>
      <c r="DL1" s="286"/>
      <c r="DM1" s="286"/>
      <c r="DN1" s="286"/>
      <c r="DO1" s="286"/>
      <c r="DP1" s="286"/>
    </row>
    <row r="2" spans="1:120" ht="25.5" customHeight="1" thickBot="1" x14ac:dyDescent="0.4">
      <c r="A2" s="3"/>
      <c r="B2" s="180"/>
      <c r="C2" s="3"/>
      <c r="D2" s="336"/>
      <c r="E2" s="180" t="s">
        <v>471</v>
      </c>
      <c r="G2" s="308"/>
      <c r="H2" s="308"/>
      <c r="I2" s="308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430"/>
      <c r="X2" s="430"/>
      <c r="Y2" s="430"/>
      <c r="Z2" s="430"/>
      <c r="AA2" s="430"/>
      <c r="AB2" s="430"/>
      <c r="AC2" s="430"/>
      <c r="AD2" s="430"/>
      <c r="AE2" s="430"/>
      <c r="AF2" s="430"/>
      <c r="AG2" s="430"/>
      <c r="AH2" s="430"/>
      <c r="AI2" s="430"/>
      <c r="AJ2" s="430"/>
      <c r="AK2" s="430"/>
      <c r="AL2" s="430"/>
      <c r="AM2" s="430"/>
      <c r="AN2" s="430"/>
      <c r="AO2" s="430"/>
      <c r="AP2" s="430"/>
      <c r="AQ2" s="430"/>
      <c r="AR2" s="430"/>
      <c r="AS2" s="430"/>
      <c r="AT2" s="430"/>
      <c r="AU2" s="430"/>
      <c r="AV2" s="430"/>
      <c r="AW2" s="430"/>
      <c r="AX2" s="430"/>
      <c r="AY2" s="430"/>
      <c r="AZ2" s="308"/>
      <c r="BA2" s="308"/>
      <c r="BB2" s="308"/>
      <c r="BC2" s="308"/>
      <c r="BD2" s="308"/>
      <c r="BE2" s="308"/>
      <c r="BF2" s="308"/>
      <c r="BG2" s="308"/>
      <c r="BH2" s="308"/>
      <c r="BI2" s="308"/>
      <c r="BJ2" s="308"/>
      <c r="BK2" s="308"/>
      <c r="BL2" s="308"/>
      <c r="BM2" s="308"/>
      <c r="BN2" s="308"/>
      <c r="BP2" s="308"/>
      <c r="BQ2" s="308"/>
      <c r="BR2" s="308"/>
      <c r="BS2" s="308"/>
      <c r="BT2" s="308"/>
      <c r="BU2" s="308"/>
      <c r="BV2" s="308"/>
      <c r="BW2" s="308"/>
      <c r="BX2" s="308"/>
      <c r="BY2" s="308"/>
      <c r="BZ2" s="308"/>
      <c r="CA2" s="308"/>
      <c r="CB2" s="308"/>
      <c r="CC2" s="308"/>
      <c r="CD2" s="308"/>
      <c r="CE2" s="308"/>
      <c r="CF2" s="308"/>
      <c r="CG2" s="308"/>
      <c r="CH2" s="308"/>
      <c r="CI2" s="308"/>
      <c r="CJ2" s="308"/>
      <c r="CK2" s="308"/>
      <c r="CL2" s="308"/>
      <c r="CM2" s="308"/>
      <c r="CN2" s="308"/>
      <c r="CO2" s="308"/>
      <c r="CP2" s="308"/>
      <c r="CQ2" s="308"/>
      <c r="CR2" s="308"/>
      <c r="CS2" s="308"/>
      <c r="CT2" s="308"/>
      <c r="CV2" s="308"/>
      <c r="CW2" s="308"/>
      <c r="CX2" s="308"/>
      <c r="CY2" s="308"/>
      <c r="CZ2" s="308"/>
      <c r="DA2" s="308"/>
      <c r="DB2" s="308"/>
      <c r="DC2" s="308"/>
      <c r="DD2" s="286"/>
      <c r="DE2" s="308"/>
      <c r="DF2" s="308"/>
      <c r="DG2" s="308"/>
      <c r="DH2" s="308"/>
      <c r="DI2" s="308"/>
      <c r="DJ2" s="308"/>
      <c r="DK2" s="308"/>
      <c r="DL2" s="308"/>
      <c r="DM2" s="308"/>
      <c r="DN2" s="308"/>
      <c r="DO2" s="308"/>
      <c r="DP2" s="308"/>
    </row>
    <row r="3" spans="1:120" s="272" customFormat="1" ht="40.5" thickBot="1" x14ac:dyDescent="0.4">
      <c r="A3" s="222" t="s">
        <v>0</v>
      </c>
      <c r="B3" s="303" t="s">
        <v>0</v>
      </c>
      <c r="C3" s="304" t="s">
        <v>1</v>
      </c>
      <c r="D3" s="305" t="s">
        <v>3</v>
      </c>
      <c r="E3" s="306" t="s">
        <v>4</v>
      </c>
      <c r="F3" s="290" t="s">
        <v>427</v>
      </c>
      <c r="G3" s="291">
        <v>45292</v>
      </c>
      <c r="H3" s="292">
        <f>G3+1</f>
        <v>45293</v>
      </c>
      <c r="I3" s="292">
        <f t="shared" ref="I3:Y3" si="0">H3+1</f>
        <v>45294</v>
      </c>
      <c r="J3" s="294">
        <f t="shared" si="0"/>
        <v>45295</v>
      </c>
      <c r="K3" s="309">
        <f t="shared" si="0"/>
        <v>45296</v>
      </c>
      <c r="L3" s="292">
        <f>K3+1</f>
        <v>45297</v>
      </c>
      <c r="M3" s="298">
        <f t="shared" si="0"/>
        <v>45298</v>
      </c>
      <c r="N3" s="307">
        <f t="shared" si="0"/>
        <v>45299</v>
      </c>
      <c r="O3" s="292">
        <f>N3+1</f>
        <v>45300</v>
      </c>
      <c r="P3" s="292">
        <f t="shared" si="0"/>
        <v>45301</v>
      </c>
      <c r="Q3" s="294">
        <f t="shared" si="0"/>
        <v>45302</v>
      </c>
      <c r="R3" s="309">
        <f t="shared" si="0"/>
        <v>45303</v>
      </c>
      <c r="S3" s="292">
        <f t="shared" ref="S3" si="1">R3+1</f>
        <v>45304</v>
      </c>
      <c r="T3" s="298">
        <f t="shared" ref="T3" si="2">S3+1</f>
        <v>45305</v>
      </c>
      <c r="U3" s="307">
        <f t="shared" si="0"/>
        <v>45306</v>
      </c>
      <c r="V3" s="292">
        <f t="shared" si="0"/>
        <v>45307</v>
      </c>
      <c r="W3" s="292">
        <f>V3+1</f>
        <v>45308</v>
      </c>
      <c r="X3" s="294">
        <f t="shared" si="0"/>
        <v>45309</v>
      </c>
      <c r="Y3" s="309">
        <f t="shared" si="0"/>
        <v>45310</v>
      </c>
      <c r="Z3" s="292">
        <f t="shared" ref="Z3" si="3">Y3+1</f>
        <v>45311</v>
      </c>
      <c r="AA3" s="298">
        <f t="shared" ref="AA3" si="4">Z3+1</f>
        <v>45312</v>
      </c>
      <c r="AB3" s="307">
        <f>AA3+1</f>
        <v>45313</v>
      </c>
      <c r="AC3" s="292">
        <f>AB3+1</f>
        <v>45314</v>
      </c>
      <c r="AD3" s="292">
        <f t="shared" ref="AD3:AG3" si="5">AC3+1</f>
        <v>45315</v>
      </c>
      <c r="AE3" s="292">
        <f t="shared" si="5"/>
        <v>45316</v>
      </c>
      <c r="AF3" s="293">
        <f t="shared" si="5"/>
        <v>45317</v>
      </c>
      <c r="AG3" s="292">
        <f t="shared" si="5"/>
        <v>45318</v>
      </c>
      <c r="AH3" s="294">
        <f t="shared" ref="AH3" si="6">AG3+1</f>
        <v>45319</v>
      </c>
      <c r="AI3" s="295">
        <f t="shared" ref="AI3" si="7">AH3+1</f>
        <v>45320</v>
      </c>
      <c r="AJ3" s="295">
        <f t="shared" ref="AJ3" si="8">AI3+1</f>
        <v>45321</v>
      </c>
      <c r="AK3" s="295">
        <f t="shared" ref="AK3" si="9">AJ3+1</f>
        <v>45322</v>
      </c>
      <c r="AL3" s="290" t="s">
        <v>428</v>
      </c>
      <c r="AM3" s="296">
        <v>45689</v>
      </c>
      <c r="AN3" s="297">
        <f>AM3+1</f>
        <v>45690</v>
      </c>
      <c r="AO3" s="298">
        <f t="shared" ref="AO3:BG3" si="10">AN3+1</f>
        <v>45691</v>
      </c>
      <c r="AP3" s="298">
        <f t="shared" si="10"/>
        <v>45692</v>
      </c>
      <c r="AQ3" s="307">
        <f t="shared" si="10"/>
        <v>45693</v>
      </c>
      <c r="AR3" s="292">
        <f t="shared" ref="AR3" si="11">AQ3+1</f>
        <v>45694</v>
      </c>
      <c r="AS3" s="292">
        <f t="shared" ref="AS3" si="12">AR3+1</f>
        <v>45695</v>
      </c>
      <c r="AT3" s="294">
        <f t="shared" ref="AT3" si="13">AS3+1</f>
        <v>45696</v>
      </c>
      <c r="AU3" s="309">
        <f t="shared" ref="AU3" si="14">AT3+1</f>
        <v>45697</v>
      </c>
      <c r="AV3" s="292">
        <f t="shared" ref="AV3" si="15">AU3+1</f>
        <v>45698</v>
      </c>
      <c r="AW3" s="298">
        <f t="shared" ref="AW3" si="16">AV3+1</f>
        <v>45699</v>
      </c>
      <c r="AX3" s="295">
        <f t="shared" ref="AX3" si="17">AW3+1</f>
        <v>45700</v>
      </c>
      <c r="AY3" s="298">
        <f>AX3+1</f>
        <v>45701</v>
      </c>
      <c r="AZ3" s="298">
        <f t="shared" si="10"/>
        <v>45702</v>
      </c>
      <c r="BA3" s="294">
        <f t="shared" si="10"/>
        <v>45703</v>
      </c>
      <c r="BB3" s="315">
        <f t="shared" si="10"/>
        <v>45704</v>
      </c>
      <c r="BC3" s="298">
        <f t="shared" si="10"/>
        <v>45705</v>
      </c>
      <c r="BD3" s="298">
        <f t="shared" si="10"/>
        <v>45706</v>
      </c>
      <c r="BE3" s="295">
        <f t="shared" si="10"/>
        <v>45707</v>
      </c>
      <c r="BF3" s="298">
        <f t="shared" si="10"/>
        <v>45708</v>
      </c>
      <c r="BG3" s="298">
        <f t="shared" si="10"/>
        <v>45709</v>
      </c>
      <c r="BH3" s="294">
        <f>BG3+1</f>
        <v>45710</v>
      </c>
      <c r="BI3" s="315">
        <f>BH3+1</f>
        <v>45711</v>
      </c>
      <c r="BJ3" s="298">
        <f>BI3+1</f>
        <v>45712</v>
      </c>
      <c r="BK3" s="298">
        <f t="shared" ref="BK3:BN3" si="18">BJ3+1</f>
        <v>45713</v>
      </c>
      <c r="BL3" s="307">
        <f t="shared" si="18"/>
        <v>45714</v>
      </c>
      <c r="BM3" s="292">
        <f t="shared" si="18"/>
        <v>45715</v>
      </c>
      <c r="BN3" s="292">
        <f t="shared" si="18"/>
        <v>45716</v>
      </c>
      <c r="BO3" s="317" t="s">
        <v>453</v>
      </c>
      <c r="BP3" s="323">
        <v>45717</v>
      </c>
      <c r="BQ3" s="309">
        <f t="shared" ref="BQ3:BV3" si="19">BP3+1</f>
        <v>45718</v>
      </c>
      <c r="BR3" s="296">
        <f t="shared" si="19"/>
        <v>45719</v>
      </c>
      <c r="BS3" s="298">
        <f t="shared" si="19"/>
        <v>45720</v>
      </c>
      <c r="BT3" s="345">
        <f t="shared" si="19"/>
        <v>45721</v>
      </c>
      <c r="BU3" s="298">
        <f t="shared" si="19"/>
        <v>45722</v>
      </c>
      <c r="BV3" s="298">
        <f t="shared" si="19"/>
        <v>45723</v>
      </c>
      <c r="BW3" s="292">
        <f>BV3+1</f>
        <v>45724</v>
      </c>
      <c r="BX3" s="347">
        <f>BW3+1</f>
        <v>45725</v>
      </c>
      <c r="BY3" s="346">
        <f>BX3+1</f>
        <v>45726</v>
      </c>
      <c r="BZ3" s="307">
        <f t="shared" ref="BZ3:CB3" si="20">BY3+1</f>
        <v>45727</v>
      </c>
      <c r="CA3" s="307">
        <f t="shared" si="20"/>
        <v>45728</v>
      </c>
      <c r="CB3" s="307">
        <f t="shared" si="20"/>
        <v>45729</v>
      </c>
      <c r="CC3" s="307">
        <f t="shared" ref="CC3:CJ3" si="21">CB3+1</f>
        <v>45730</v>
      </c>
      <c r="CD3" s="307">
        <f t="shared" si="21"/>
        <v>45731</v>
      </c>
      <c r="CE3" s="347">
        <f t="shared" ref="CE3" si="22">CD3+1</f>
        <v>45732</v>
      </c>
      <c r="CF3" s="346">
        <f t="shared" si="21"/>
        <v>45733</v>
      </c>
      <c r="CG3" s="307">
        <f t="shared" si="21"/>
        <v>45734</v>
      </c>
      <c r="CH3" s="307">
        <f t="shared" si="21"/>
        <v>45735</v>
      </c>
      <c r="CI3" s="307">
        <f t="shared" si="21"/>
        <v>45736</v>
      </c>
      <c r="CJ3" s="307">
        <f t="shared" si="21"/>
        <v>45737</v>
      </c>
      <c r="CK3" s="307">
        <f t="shared" ref="CK3:CL3" si="23">CJ3+1</f>
        <v>45738</v>
      </c>
      <c r="CL3" s="347">
        <f t="shared" si="23"/>
        <v>45739</v>
      </c>
      <c r="CM3" s="346">
        <f t="shared" ref="CM3" si="24">CL3+1</f>
        <v>45740</v>
      </c>
      <c r="CN3" s="307">
        <f t="shared" ref="CN3:CT3" si="25">CM3+1</f>
        <v>45741</v>
      </c>
      <c r="CO3" s="307">
        <f t="shared" si="25"/>
        <v>45742</v>
      </c>
      <c r="CP3" s="307">
        <f t="shared" si="25"/>
        <v>45743</v>
      </c>
      <c r="CQ3" s="307">
        <f t="shared" si="25"/>
        <v>45744</v>
      </c>
      <c r="CR3" s="307">
        <f t="shared" si="25"/>
        <v>45745</v>
      </c>
      <c r="CS3" s="347">
        <f t="shared" si="25"/>
        <v>45746</v>
      </c>
      <c r="CT3" s="323">
        <f t="shared" si="25"/>
        <v>45747</v>
      </c>
      <c r="CU3" s="290" t="s">
        <v>480</v>
      </c>
      <c r="CV3" s="295">
        <v>45748</v>
      </c>
      <c r="CW3" s="298">
        <f>CV3+1</f>
        <v>45749</v>
      </c>
      <c r="CX3" s="298">
        <f t="shared" ref="CX3:DA3" si="26">CW3+1</f>
        <v>45750</v>
      </c>
      <c r="CY3" s="298">
        <f t="shared" si="26"/>
        <v>45751</v>
      </c>
      <c r="CZ3" s="292">
        <f t="shared" si="26"/>
        <v>45752</v>
      </c>
      <c r="DA3" s="347">
        <f t="shared" si="26"/>
        <v>45753</v>
      </c>
      <c r="DB3" s="296">
        <f t="shared" ref="DB3" si="27">DA3+1</f>
        <v>45754</v>
      </c>
      <c r="DC3" s="298">
        <f t="shared" ref="DC3" si="28">DB3+1</f>
        <v>45755</v>
      </c>
      <c r="DD3" s="298">
        <f t="shared" ref="DD3" si="29">DC3+1</f>
        <v>45756</v>
      </c>
      <c r="DE3" s="298">
        <f t="shared" ref="DE3" si="30">DD3+1</f>
        <v>45757</v>
      </c>
      <c r="DF3" s="298">
        <f t="shared" ref="DF3" si="31">DE3+1</f>
        <v>45758</v>
      </c>
      <c r="DG3" s="292">
        <f t="shared" ref="DG3:DH3" si="32">DF3+1</f>
        <v>45759</v>
      </c>
      <c r="DH3" s="347">
        <f t="shared" si="32"/>
        <v>45760</v>
      </c>
      <c r="DI3" s="296">
        <f t="shared" ref="DI3" si="33">DH3+1</f>
        <v>45761</v>
      </c>
      <c r="DJ3" s="298">
        <f t="shared" ref="DJ3" si="34">DI3+1</f>
        <v>45762</v>
      </c>
      <c r="DK3" s="298">
        <f t="shared" ref="DK3" si="35">DJ3+1</f>
        <v>45763</v>
      </c>
      <c r="DL3" s="298">
        <f t="shared" ref="DL3" si="36">DK3+1</f>
        <v>45764</v>
      </c>
      <c r="DM3" s="298">
        <f t="shared" ref="DM3" si="37">DL3+1</f>
        <v>45765</v>
      </c>
      <c r="DN3" s="298">
        <f t="shared" ref="DN3:DO3" si="38">DM3+1</f>
        <v>45766</v>
      </c>
      <c r="DO3" s="291">
        <f t="shared" si="38"/>
        <v>45767</v>
      </c>
      <c r="DP3" s="296">
        <f t="shared" ref="DP3" si="39">DO3+1</f>
        <v>45768</v>
      </c>
    </row>
    <row r="4" spans="1:120" s="273" customFormat="1" ht="24" customHeight="1" x14ac:dyDescent="0.35">
      <c r="A4" s="223"/>
      <c r="B4" s="299"/>
      <c r="C4" s="300"/>
      <c r="D4" s="301"/>
      <c r="E4" s="302"/>
      <c r="F4" s="287"/>
      <c r="G4" s="288" t="s">
        <v>420</v>
      </c>
      <c r="H4" s="427" t="s">
        <v>420</v>
      </c>
      <c r="I4" s="427"/>
      <c r="J4" s="428"/>
      <c r="K4" s="289"/>
      <c r="L4" s="427" t="s">
        <v>421</v>
      </c>
      <c r="M4" s="427"/>
      <c r="N4" s="427"/>
      <c r="O4" s="427"/>
      <c r="P4" s="427"/>
      <c r="Q4" s="428"/>
      <c r="R4" s="289"/>
      <c r="S4" s="427" t="s">
        <v>422</v>
      </c>
      <c r="T4" s="427"/>
      <c r="U4" s="427"/>
      <c r="V4" s="427"/>
      <c r="W4" s="427"/>
      <c r="X4" s="428"/>
      <c r="Y4" s="289"/>
      <c r="Z4" s="427" t="s">
        <v>423</v>
      </c>
      <c r="AA4" s="427"/>
      <c r="AB4" s="427"/>
      <c r="AC4" s="427"/>
      <c r="AD4" s="427"/>
      <c r="AE4" s="427"/>
      <c r="AF4" s="427"/>
      <c r="AG4" s="427"/>
      <c r="AH4" s="428"/>
      <c r="AI4" s="431" t="s">
        <v>429</v>
      </c>
      <c r="AJ4" s="431"/>
      <c r="AK4" s="432"/>
      <c r="AL4" s="287"/>
      <c r="AM4" s="433" t="s">
        <v>429</v>
      </c>
      <c r="AN4" s="431"/>
      <c r="AO4" s="427" t="s">
        <v>452</v>
      </c>
      <c r="AP4" s="427"/>
      <c r="AQ4" s="427"/>
      <c r="AR4" s="427"/>
      <c r="AS4" s="427"/>
      <c r="AT4" s="428"/>
      <c r="AU4" s="289"/>
      <c r="AV4" s="427" t="s">
        <v>472</v>
      </c>
      <c r="AW4" s="427"/>
      <c r="AX4" s="427"/>
      <c r="AY4" s="427"/>
      <c r="AZ4" s="427"/>
      <c r="BA4" s="428"/>
      <c r="BB4" s="312"/>
      <c r="BC4" s="434" t="s">
        <v>473</v>
      </c>
      <c r="BD4" s="427"/>
      <c r="BE4" s="427"/>
      <c r="BF4" s="427"/>
      <c r="BG4" s="427"/>
      <c r="BH4" s="428"/>
      <c r="BI4" s="312"/>
      <c r="BJ4" s="434" t="s">
        <v>475</v>
      </c>
      <c r="BK4" s="427"/>
      <c r="BL4" s="427"/>
      <c r="BM4" s="427"/>
      <c r="BN4" s="428"/>
      <c r="BO4" s="318"/>
      <c r="BP4" s="328" t="s">
        <v>475</v>
      </c>
      <c r="BQ4" s="289"/>
      <c r="BR4" s="429" t="s">
        <v>476</v>
      </c>
      <c r="BS4" s="427"/>
      <c r="BT4" s="427"/>
      <c r="BU4" s="427"/>
      <c r="BV4" s="427"/>
      <c r="BW4" s="427"/>
      <c r="BX4" s="428"/>
      <c r="BY4" s="435" t="s">
        <v>481</v>
      </c>
      <c r="BZ4" s="436"/>
      <c r="CA4" s="436"/>
      <c r="CB4" s="436"/>
      <c r="CC4" s="436"/>
      <c r="CD4" s="436"/>
      <c r="CE4" s="437"/>
      <c r="CF4" s="429" t="s">
        <v>482</v>
      </c>
      <c r="CG4" s="427"/>
      <c r="CH4" s="427"/>
      <c r="CI4" s="427"/>
      <c r="CJ4" s="427"/>
      <c r="CK4" s="427"/>
      <c r="CL4" s="428"/>
      <c r="CM4" s="429" t="s">
        <v>483</v>
      </c>
      <c r="CN4" s="427"/>
      <c r="CO4" s="427"/>
      <c r="CP4" s="427"/>
      <c r="CQ4" s="427"/>
      <c r="CR4" s="427"/>
      <c r="CS4" s="428"/>
      <c r="CT4" s="328" t="s">
        <v>484</v>
      </c>
      <c r="CU4" s="287"/>
      <c r="CV4" s="350" t="s">
        <v>484</v>
      </c>
      <c r="CW4" s="351"/>
      <c r="CX4" s="351"/>
      <c r="CY4" s="351"/>
      <c r="CZ4" s="351"/>
      <c r="DA4" s="352"/>
      <c r="DB4" s="429" t="s">
        <v>485</v>
      </c>
      <c r="DC4" s="427"/>
      <c r="DD4" s="427"/>
      <c r="DE4" s="427"/>
      <c r="DF4" s="427"/>
      <c r="DG4" s="427"/>
      <c r="DH4" s="428"/>
      <c r="DI4" s="429" t="s">
        <v>486</v>
      </c>
      <c r="DJ4" s="427"/>
      <c r="DK4" s="427"/>
      <c r="DL4" s="427"/>
      <c r="DM4" s="427"/>
      <c r="DN4" s="427"/>
      <c r="DO4" s="427"/>
      <c r="DP4" s="350" t="s">
        <v>487</v>
      </c>
    </row>
    <row r="5" spans="1:120" ht="26.5" customHeight="1" x14ac:dyDescent="0.35">
      <c r="A5" s="225" t="s">
        <v>149</v>
      </c>
      <c r="B5" s="226" t="s">
        <v>424</v>
      </c>
      <c r="C5" s="227"/>
      <c r="D5" s="228"/>
      <c r="E5" s="229"/>
      <c r="F5" s="230"/>
      <c r="G5" s="231"/>
      <c r="H5" s="232"/>
      <c r="I5" s="232"/>
      <c r="J5" s="229"/>
      <c r="K5" s="266"/>
      <c r="L5" s="232"/>
      <c r="M5" s="232"/>
      <c r="N5" s="266"/>
      <c r="O5" s="232"/>
      <c r="P5" s="232"/>
      <c r="Q5" s="229"/>
      <c r="R5" s="266"/>
      <c r="S5" s="255"/>
      <c r="T5" s="232"/>
      <c r="U5" s="266"/>
      <c r="V5" s="232"/>
      <c r="W5" s="232"/>
      <c r="X5" s="229"/>
      <c r="Y5" s="266"/>
      <c r="Z5" s="255"/>
      <c r="AA5" s="232"/>
      <c r="AB5" s="266"/>
      <c r="AC5" s="232"/>
      <c r="AD5" s="232"/>
      <c r="AE5" s="232"/>
      <c r="AF5" s="232"/>
      <c r="AG5" s="255"/>
      <c r="AH5" s="229"/>
      <c r="AI5" s="266"/>
      <c r="AJ5" s="268"/>
      <c r="AK5" s="229"/>
      <c r="AL5" s="230"/>
      <c r="AM5" s="231"/>
      <c r="AN5" s="232"/>
      <c r="AO5" s="232"/>
      <c r="AP5" s="232"/>
      <c r="AQ5" s="266"/>
      <c r="AR5" s="232"/>
      <c r="AS5" s="232"/>
      <c r="AT5" s="229"/>
      <c r="AU5" s="311"/>
      <c r="AV5" s="232"/>
      <c r="AW5" s="232"/>
      <c r="AX5" s="266"/>
      <c r="AY5" s="224"/>
      <c r="AZ5" s="232"/>
      <c r="BA5" s="229"/>
      <c r="BB5" s="311"/>
      <c r="BC5" s="232"/>
      <c r="BD5" s="232"/>
      <c r="BE5" s="266"/>
      <c r="BF5" s="232"/>
      <c r="BG5" s="232"/>
      <c r="BH5" s="229"/>
      <c r="BI5" s="311"/>
      <c r="BJ5" s="232"/>
      <c r="BK5" s="232"/>
      <c r="BL5" s="266"/>
      <c r="BM5" s="232"/>
      <c r="BN5" s="232"/>
      <c r="BO5" s="319"/>
      <c r="BP5" s="324"/>
      <c r="BQ5" s="330"/>
      <c r="BR5" s="231"/>
      <c r="BS5" s="232"/>
      <c r="BT5" s="327"/>
      <c r="BU5" s="232"/>
      <c r="BV5" s="232"/>
      <c r="BW5" s="255"/>
      <c r="BX5" s="348"/>
      <c r="BY5" s="231"/>
      <c r="BZ5" s="232"/>
      <c r="CA5" s="232"/>
      <c r="CB5" s="232"/>
      <c r="CC5" s="232"/>
      <c r="CD5" s="255"/>
      <c r="CE5" s="348"/>
      <c r="CF5" s="231"/>
      <c r="CG5" s="266"/>
      <c r="CH5" s="266"/>
      <c r="CI5" s="266"/>
      <c r="CJ5" s="266"/>
      <c r="CK5" s="255"/>
      <c r="CL5" s="348"/>
      <c r="CM5" s="231"/>
      <c r="CN5" s="232"/>
      <c r="CO5" s="232"/>
      <c r="CP5" s="232"/>
      <c r="CQ5" s="232"/>
      <c r="CR5" s="255"/>
      <c r="CS5" s="348"/>
      <c r="CT5" s="324"/>
      <c r="CU5" s="230"/>
      <c r="CV5" s="266"/>
      <c r="CW5" s="232"/>
      <c r="CX5" s="232"/>
      <c r="CY5" s="232"/>
      <c r="CZ5" s="255"/>
      <c r="DA5" s="348"/>
      <c r="DB5" s="231"/>
      <c r="DC5" s="232"/>
      <c r="DD5" s="232"/>
      <c r="DE5" s="232"/>
      <c r="DF5" s="232"/>
      <c r="DG5" s="255"/>
      <c r="DH5" s="348"/>
      <c r="DI5" s="231"/>
      <c r="DJ5" s="232"/>
      <c r="DK5" s="232"/>
      <c r="DL5" s="232"/>
      <c r="DM5" s="232"/>
      <c r="DN5" s="232"/>
      <c r="DO5" s="353"/>
      <c r="DP5" s="231"/>
    </row>
    <row r="6" spans="1:120" s="9" customFormat="1" ht="26.15" hidden="1" customHeight="1" x14ac:dyDescent="0.35">
      <c r="A6" s="233">
        <v>1</v>
      </c>
      <c r="B6" s="234">
        <v>1</v>
      </c>
      <c r="C6" s="235">
        <v>150000006</v>
      </c>
      <c r="D6" s="337" t="s">
        <v>5</v>
      </c>
      <c r="E6" s="236" t="s">
        <v>93</v>
      </c>
      <c r="F6" s="237">
        <v>9000</v>
      </c>
      <c r="G6" s="259"/>
      <c r="H6" s="239"/>
      <c r="I6" s="239"/>
      <c r="J6" s="240"/>
      <c r="K6" s="310"/>
      <c r="L6" s="239"/>
      <c r="M6" s="239"/>
      <c r="N6" s="267"/>
      <c r="O6" s="239"/>
      <c r="P6" s="239"/>
      <c r="Q6" s="240"/>
      <c r="R6" s="310"/>
      <c r="S6" s="256"/>
      <c r="T6" s="239"/>
      <c r="U6" s="267"/>
      <c r="V6" s="239"/>
      <c r="W6" s="239"/>
      <c r="X6" s="240"/>
      <c r="Y6" s="310"/>
      <c r="Z6" s="256"/>
      <c r="AA6" s="239"/>
      <c r="AB6" s="267"/>
      <c r="AC6" s="239"/>
      <c r="AD6" s="239"/>
      <c r="AE6" s="239"/>
      <c r="AF6" s="262"/>
      <c r="AG6" s="256"/>
      <c r="AH6" s="240"/>
      <c r="AI6" s="267"/>
      <c r="AJ6" s="269"/>
      <c r="AK6" s="240"/>
      <c r="AL6" s="237">
        <v>9000</v>
      </c>
      <c r="AM6" s="238"/>
      <c r="AN6" s="262"/>
      <c r="AO6" s="239"/>
      <c r="AP6" s="239"/>
      <c r="AQ6" s="267"/>
      <c r="AR6" s="239"/>
      <c r="AS6" s="239"/>
      <c r="AT6" s="240"/>
      <c r="AU6" s="310"/>
      <c r="AV6" s="239"/>
      <c r="AW6" s="239"/>
      <c r="AX6" s="267"/>
      <c r="AY6" s="271"/>
      <c r="AZ6" s="239"/>
      <c r="BA6" s="240"/>
      <c r="BB6" s="310"/>
      <c r="BC6" s="239"/>
      <c r="BD6" s="239"/>
      <c r="BE6" s="267"/>
      <c r="BF6" s="239"/>
      <c r="BG6" s="239"/>
      <c r="BH6" s="240"/>
      <c r="BI6" s="310"/>
      <c r="BJ6" s="239"/>
      <c r="BK6" s="239"/>
      <c r="BL6" s="267"/>
      <c r="BM6" s="239"/>
      <c r="BN6" s="239"/>
      <c r="BO6" s="320">
        <v>9000</v>
      </c>
      <c r="BP6" s="325"/>
      <c r="BQ6" s="331"/>
      <c r="BR6" s="238"/>
      <c r="BS6" s="239"/>
      <c r="BT6" s="239"/>
      <c r="BU6" s="239"/>
      <c r="BV6" s="239"/>
      <c r="BW6" s="256"/>
      <c r="BX6" s="349"/>
      <c r="BY6" s="238"/>
      <c r="BZ6" s="239"/>
      <c r="CA6" s="239"/>
      <c r="CB6" s="239"/>
      <c r="CC6" s="239"/>
      <c r="CD6" s="256"/>
      <c r="CE6" s="349"/>
      <c r="CF6" s="238"/>
      <c r="CG6" s="267"/>
      <c r="CH6" s="267"/>
      <c r="CI6" s="267"/>
      <c r="CJ6" s="267"/>
      <c r="CK6" s="256"/>
      <c r="CL6" s="349"/>
      <c r="CM6" s="238"/>
      <c r="CN6" s="239"/>
      <c r="CO6" s="239"/>
      <c r="CP6" s="239"/>
      <c r="CQ6" s="239"/>
      <c r="CR6" s="256"/>
      <c r="CS6" s="349"/>
      <c r="CT6" s="325"/>
      <c r="CU6" s="237">
        <v>9000</v>
      </c>
      <c r="CV6" s="267"/>
      <c r="CW6" s="239"/>
      <c r="CX6" s="239"/>
      <c r="CY6" s="239"/>
      <c r="CZ6" s="256"/>
      <c r="DA6" s="349"/>
      <c r="DB6" s="238"/>
      <c r="DC6" s="239"/>
      <c r="DD6" s="239"/>
      <c r="DE6" s="239"/>
      <c r="DF6" s="239"/>
      <c r="DG6" s="256"/>
      <c r="DH6" s="349"/>
      <c r="DI6" s="238"/>
      <c r="DJ6" s="239"/>
      <c r="DK6" s="239"/>
      <c r="DL6" s="239"/>
      <c r="DM6" s="239"/>
      <c r="DN6" s="239"/>
      <c r="DO6" s="354"/>
      <c r="DP6" s="238"/>
    </row>
    <row r="7" spans="1:120" s="9" customFormat="1" ht="24.5" customHeight="1" x14ac:dyDescent="0.35">
      <c r="A7" s="241">
        <f t="shared" ref="A7:A32" si="40">A6+1</f>
        <v>2</v>
      </c>
      <c r="B7" s="242">
        <v>1</v>
      </c>
      <c r="C7" s="243">
        <v>150000006</v>
      </c>
      <c r="D7" s="338" t="s">
        <v>5</v>
      </c>
      <c r="E7" s="244" t="s">
        <v>95</v>
      </c>
      <c r="F7" s="245">
        <v>12300</v>
      </c>
      <c r="G7" s="259"/>
      <c r="H7" s="247">
        <v>12000.666666666666</v>
      </c>
      <c r="I7" s="247">
        <v>11991.666666666666</v>
      </c>
      <c r="J7" s="248">
        <v>11982</v>
      </c>
      <c r="K7" s="310"/>
      <c r="L7" s="247">
        <v>11992.5</v>
      </c>
      <c r="M7" s="247">
        <v>12022.666666666666</v>
      </c>
      <c r="N7" s="249">
        <v>12060.666666666666</v>
      </c>
      <c r="O7" s="247">
        <v>12030.333333333334</v>
      </c>
      <c r="P7" s="247">
        <v>12008.333333333334</v>
      </c>
      <c r="Q7" s="248">
        <v>11971.666666666666</v>
      </c>
      <c r="R7" s="310"/>
      <c r="S7" s="257">
        <v>11899.333333333334</v>
      </c>
      <c r="T7" s="247">
        <v>11936.666666666666</v>
      </c>
      <c r="U7" s="249">
        <v>11748</v>
      </c>
      <c r="V7" s="247">
        <v>11700</v>
      </c>
      <c r="W7" s="247">
        <v>11824</v>
      </c>
      <c r="X7" s="248">
        <v>11884.5</v>
      </c>
      <c r="Y7" s="310"/>
      <c r="Z7" s="257">
        <v>11914.5</v>
      </c>
      <c r="AA7" s="247">
        <v>11802</v>
      </c>
      <c r="AB7" s="249">
        <v>11583</v>
      </c>
      <c r="AC7" s="247">
        <v>11538</v>
      </c>
      <c r="AD7" s="247">
        <v>11806</v>
      </c>
      <c r="AE7" s="247"/>
      <c r="AF7" s="262"/>
      <c r="AG7" s="257"/>
      <c r="AH7" s="248"/>
      <c r="AI7" s="249"/>
      <c r="AJ7" s="270"/>
      <c r="AK7" s="248"/>
      <c r="AL7" s="245">
        <v>12300</v>
      </c>
      <c r="AM7" s="246"/>
      <c r="AN7" s="262"/>
      <c r="AO7" s="247">
        <v>12000</v>
      </c>
      <c r="AP7" s="247">
        <v>12000</v>
      </c>
      <c r="AQ7" s="249">
        <v>12000</v>
      </c>
      <c r="AR7" s="247">
        <v>12160</v>
      </c>
      <c r="AS7" s="247">
        <v>11985</v>
      </c>
      <c r="AT7" s="248">
        <v>11958.5</v>
      </c>
      <c r="AU7" s="310"/>
      <c r="AV7" s="247">
        <v>12278</v>
      </c>
      <c r="AW7" s="247">
        <v>11822.5</v>
      </c>
      <c r="AX7" s="249">
        <v>12009.5</v>
      </c>
      <c r="AY7" s="247">
        <v>12105</v>
      </c>
      <c r="AZ7" s="247">
        <v>12000</v>
      </c>
      <c r="BA7" s="248">
        <v>11967</v>
      </c>
      <c r="BB7" s="310"/>
      <c r="BC7" s="247">
        <v>11881</v>
      </c>
      <c r="BD7" s="247">
        <v>12150</v>
      </c>
      <c r="BE7" s="249">
        <v>12150</v>
      </c>
      <c r="BF7" s="247">
        <v>12338</v>
      </c>
      <c r="BG7" s="247">
        <v>12109</v>
      </c>
      <c r="BH7" s="248">
        <v>12154</v>
      </c>
      <c r="BI7" s="310"/>
      <c r="BJ7" s="247">
        <v>12133</v>
      </c>
      <c r="BK7" s="247">
        <v>12335</v>
      </c>
      <c r="BL7" s="249">
        <v>12150</v>
      </c>
      <c r="BM7" s="247">
        <v>12733</v>
      </c>
      <c r="BN7" s="247">
        <v>12133</v>
      </c>
      <c r="BO7" s="321">
        <v>12500</v>
      </c>
      <c r="BP7" s="326"/>
      <c r="BQ7" s="331"/>
      <c r="BR7" s="343"/>
      <c r="BS7" s="316"/>
      <c r="BT7" s="316"/>
      <c r="BU7" s="316"/>
      <c r="BV7" s="316"/>
      <c r="BW7" s="342"/>
      <c r="BX7" s="349"/>
      <c r="BY7" s="343"/>
      <c r="BZ7" s="316"/>
      <c r="CA7" s="316"/>
      <c r="CB7" s="316"/>
      <c r="CC7" s="316"/>
      <c r="CD7" s="342"/>
      <c r="CE7" s="349"/>
      <c r="CF7" s="343"/>
      <c r="CG7" s="329"/>
      <c r="CH7" s="329"/>
      <c r="CI7" s="329"/>
      <c r="CJ7" s="329"/>
      <c r="CK7" s="342"/>
      <c r="CL7" s="349"/>
      <c r="CM7" s="343"/>
      <c r="CN7" s="316"/>
      <c r="CO7" s="316"/>
      <c r="CP7" s="316"/>
      <c r="CQ7" s="316"/>
      <c r="CR7" s="342"/>
      <c r="CS7" s="349"/>
      <c r="CT7" s="326"/>
      <c r="CU7" s="245">
        <v>13500</v>
      </c>
      <c r="CV7" s="329"/>
      <c r="CW7" s="316"/>
      <c r="CX7" s="316"/>
      <c r="CY7" s="316"/>
      <c r="CZ7" s="342"/>
      <c r="DA7" s="349"/>
      <c r="DB7" s="343"/>
      <c r="DC7" s="316"/>
      <c r="DD7" s="316"/>
      <c r="DE7" s="316"/>
      <c r="DF7" s="316"/>
      <c r="DG7" s="342"/>
      <c r="DH7" s="349"/>
      <c r="DI7" s="343"/>
      <c r="DJ7" s="316"/>
      <c r="DK7" s="316"/>
      <c r="DL7" s="316"/>
      <c r="DM7" s="316"/>
      <c r="DN7" s="316"/>
      <c r="DO7" s="354"/>
      <c r="DP7" s="343"/>
    </row>
    <row r="8" spans="1:120" ht="26.5" customHeight="1" x14ac:dyDescent="0.35">
      <c r="A8" s="225" t="s">
        <v>149</v>
      </c>
      <c r="B8" s="226" t="s">
        <v>425</v>
      </c>
      <c r="C8" s="227"/>
      <c r="D8" s="228"/>
      <c r="E8" s="229"/>
      <c r="F8" s="230"/>
      <c r="G8" s="231"/>
      <c r="H8" s="232"/>
      <c r="I8" s="232"/>
      <c r="J8" s="229"/>
      <c r="K8" s="266"/>
      <c r="L8" s="232"/>
      <c r="M8" s="232"/>
      <c r="N8" s="266"/>
      <c r="O8" s="232"/>
      <c r="P8" s="232"/>
      <c r="Q8" s="229"/>
      <c r="R8" s="266"/>
      <c r="S8" s="255"/>
      <c r="T8" s="232"/>
      <c r="U8" s="266"/>
      <c r="V8" s="232"/>
      <c r="W8" s="232"/>
      <c r="X8" s="229"/>
      <c r="Y8" s="266"/>
      <c r="Z8" s="255"/>
      <c r="AA8" s="232"/>
      <c r="AB8" s="266"/>
      <c r="AC8" s="232"/>
      <c r="AD8" s="232"/>
      <c r="AE8" s="232"/>
      <c r="AF8" s="232"/>
      <c r="AG8" s="255"/>
      <c r="AH8" s="229"/>
      <c r="AI8" s="266"/>
      <c r="AJ8" s="268"/>
      <c r="AK8" s="229"/>
      <c r="AL8" s="230"/>
      <c r="AM8" s="231"/>
      <c r="AN8" s="232"/>
      <c r="AO8" s="232"/>
      <c r="AP8" s="232"/>
      <c r="AQ8" s="266"/>
      <c r="AR8" s="232"/>
      <c r="AS8" s="232"/>
      <c r="AT8" s="229"/>
      <c r="AU8" s="311"/>
      <c r="AV8" s="232"/>
      <c r="AW8" s="232"/>
      <c r="AX8" s="266"/>
      <c r="AY8" s="224"/>
      <c r="AZ8" s="232"/>
      <c r="BA8" s="229"/>
      <c r="BB8" s="311"/>
      <c r="BC8" s="232"/>
      <c r="BD8" s="232"/>
      <c r="BE8" s="266"/>
      <c r="BF8" s="232"/>
      <c r="BG8" s="232"/>
      <c r="BH8" s="229"/>
      <c r="BI8" s="311"/>
      <c r="BJ8" s="232"/>
      <c r="BK8" s="232"/>
      <c r="BL8" s="266"/>
      <c r="BM8" s="232"/>
      <c r="BN8" s="232"/>
      <c r="BO8" s="319"/>
      <c r="BP8" s="324"/>
      <c r="BQ8" s="330"/>
      <c r="BR8" s="231"/>
      <c r="BS8" s="232"/>
      <c r="BT8" s="232"/>
      <c r="BU8" s="232"/>
      <c r="BV8" s="232"/>
      <c r="BW8" s="255"/>
      <c r="BX8" s="348"/>
      <c r="BY8" s="231"/>
      <c r="BZ8" s="232"/>
      <c r="CA8" s="232"/>
      <c r="CB8" s="232"/>
      <c r="CC8" s="232"/>
      <c r="CD8" s="255"/>
      <c r="CE8" s="348"/>
      <c r="CF8" s="231"/>
      <c r="CG8" s="266"/>
      <c r="CH8" s="266"/>
      <c r="CI8" s="266"/>
      <c r="CJ8" s="266"/>
      <c r="CK8" s="255"/>
      <c r="CL8" s="348"/>
      <c r="CM8" s="231"/>
      <c r="CN8" s="232"/>
      <c r="CO8" s="232"/>
      <c r="CP8" s="232"/>
      <c r="CQ8" s="232"/>
      <c r="CR8" s="255"/>
      <c r="CS8" s="348"/>
      <c r="CT8" s="324"/>
      <c r="CU8" s="230"/>
      <c r="CV8" s="266"/>
      <c r="CW8" s="232"/>
      <c r="CX8" s="232"/>
      <c r="CY8" s="232"/>
      <c r="CZ8" s="255"/>
      <c r="DA8" s="348"/>
      <c r="DB8" s="231"/>
      <c r="DC8" s="232"/>
      <c r="DD8" s="232"/>
      <c r="DE8" s="232"/>
      <c r="DF8" s="232"/>
      <c r="DG8" s="255"/>
      <c r="DH8" s="348"/>
      <c r="DI8" s="231"/>
      <c r="DJ8" s="232"/>
      <c r="DK8" s="232"/>
      <c r="DL8" s="232"/>
      <c r="DM8" s="232"/>
      <c r="DN8" s="232"/>
      <c r="DO8" s="353"/>
      <c r="DP8" s="231"/>
    </row>
    <row r="9" spans="1:120" s="9" customFormat="1" ht="27" customHeight="1" x14ac:dyDescent="0.35">
      <c r="A9" s="241">
        <v>2</v>
      </c>
      <c r="B9" s="242">
        <f>ROW()-ROW($B$8)</f>
        <v>1</v>
      </c>
      <c r="C9" s="243">
        <v>150000003</v>
      </c>
      <c r="D9" s="338" t="s">
        <v>446</v>
      </c>
      <c r="E9" s="244" t="s">
        <v>314</v>
      </c>
      <c r="F9" s="341">
        <v>16800</v>
      </c>
      <c r="G9" s="259"/>
      <c r="H9" s="316" t="s">
        <v>442</v>
      </c>
      <c r="I9" s="316" t="s">
        <v>442</v>
      </c>
      <c r="J9" s="332" t="s">
        <v>442</v>
      </c>
      <c r="K9" s="310"/>
      <c r="L9" s="316" t="s">
        <v>442</v>
      </c>
      <c r="M9" s="316" t="s">
        <v>442</v>
      </c>
      <c r="N9" s="329" t="s">
        <v>442</v>
      </c>
      <c r="O9" s="316" t="s">
        <v>442</v>
      </c>
      <c r="P9" s="316">
        <v>16800</v>
      </c>
      <c r="Q9" s="332">
        <v>16811.814122809134</v>
      </c>
      <c r="R9" s="310"/>
      <c r="S9" s="342" t="s">
        <v>442</v>
      </c>
      <c r="T9" s="316" t="s">
        <v>442</v>
      </c>
      <c r="U9" s="329">
        <v>16800</v>
      </c>
      <c r="V9" s="316">
        <v>16800</v>
      </c>
      <c r="W9" s="316" t="s">
        <v>442</v>
      </c>
      <c r="X9" s="332" t="s">
        <v>442</v>
      </c>
      <c r="Y9" s="310"/>
      <c r="Z9" s="342">
        <v>16800</v>
      </c>
      <c r="AA9" s="316">
        <v>16800</v>
      </c>
      <c r="AB9" s="329">
        <v>17389.853710911288</v>
      </c>
      <c r="AC9" s="316" t="s">
        <v>442</v>
      </c>
      <c r="AD9" s="316" t="s">
        <v>442</v>
      </c>
      <c r="AE9" s="316"/>
      <c r="AF9" s="262"/>
      <c r="AG9" s="342"/>
      <c r="AH9" s="332"/>
      <c r="AI9" s="329"/>
      <c r="AJ9" s="333"/>
      <c r="AK9" s="332"/>
      <c r="AL9" s="341">
        <v>16800</v>
      </c>
      <c r="AM9" s="343"/>
      <c r="AN9" s="262"/>
      <c r="AO9" s="316" t="s">
        <v>442</v>
      </c>
      <c r="AP9" s="316" t="s">
        <v>442</v>
      </c>
      <c r="AQ9" s="329" t="s">
        <v>442</v>
      </c>
      <c r="AR9" s="316" t="s">
        <v>442</v>
      </c>
      <c r="AS9" s="316">
        <v>16800</v>
      </c>
      <c r="AT9" s="332">
        <v>16800</v>
      </c>
      <c r="AU9" s="310"/>
      <c r="AV9" s="316">
        <v>16800</v>
      </c>
      <c r="AW9" s="316">
        <v>16800</v>
      </c>
      <c r="AX9" s="329">
        <v>16800</v>
      </c>
      <c r="AY9" s="316">
        <v>16800</v>
      </c>
      <c r="AZ9" s="316">
        <v>16800</v>
      </c>
      <c r="BA9" s="332">
        <v>16800</v>
      </c>
      <c r="BB9" s="310"/>
      <c r="BC9" s="316" t="s">
        <v>442</v>
      </c>
      <c r="BD9" s="316">
        <v>16800</v>
      </c>
      <c r="BE9" s="329" t="s">
        <v>442</v>
      </c>
      <c r="BF9" s="316" t="s">
        <v>442</v>
      </c>
      <c r="BG9" s="316">
        <v>16800</v>
      </c>
      <c r="BH9" s="332" t="s">
        <v>442</v>
      </c>
      <c r="BI9" s="310"/>
      <c r="BJ9" s="316">
        <v>16800</v>
      </c>
      <c r="BK9" s="316">
        <v>16800</v>
      </c>
      <c r="BL9" s="329">
        <v>16800</v>
      </c>
      <c r="BM9" s="316" t="s">
        <v>442</v>
      </c>
      <c r="BN9" s="316">
        <v>16800</v>
      </c>
      <c r="BO9" s="344">
        <v>17200</v>
      </c>
      <c r="BP9" s="326" t="s">
        <v>442</v>
      </c>
      <c r="BQ9" s="331"/>
      <c r="BR9" s="343" t="s">
        <v>442</v>
      </c>
      <c r="BS9" s="316">
        <v>17200</v>
      </c>
      <c r="BT9" s="316" t="s">
        <v>442</v>
      </c>
      <c r="BU9" s="316" t="s">
        <v>442</v>
      </c>
      <c r="BV9" s="316">
        <v>17406.245668316831</v>
      </c>
      <c r="BW9" s="342">
        <v>17200</v>
      </c>
      <c r="BX9" s="349"/>
      <c r="BY9" s="343" t="s">
        <v>442</v>
      </c>
      <c r="BZ9" s="316" t="s">
        <v>442</v>
      </c>
      <c r="CA9" s="316" t="s">
        <v>442</v>
      </c>
      <c r="CB9" s="316" t="s">
        <v>442</v>
      </c>
      <c r="CC9" s="316">
        <v>17200</v>
      </c>
      <c r="CD9" s="342" t="s">
        <v>442</v>
      </c>
      <c r="CE9" s="349"/>
      <c r="CF9" s="343" t="s">
        <v>442</v>
      </c>
      <c r="CG9" s="329">
        <v>17211.863938053099</v>
      </c>
      <c r="CH9" s="329" t="s">
        <v>442</v>
      </c>
      <c r="CI9" s="329">
        <v>16711.905701878066</v>
      </c>
      <c r="CJ9" s="329">
        <v>16400</v>
      </c>
      <c r="CK9" s="342" t="s">
        <v>442</v>
      </c>
      <c r="CL9" s="349"/>
      <c r="CM9" s="343" t="s">
        <v>442</v>
      </c>
      <c r="CN9" s="316">
        <v>16896.353476037129</v>
      </c>
      <c r="CO9" s="316">
        <v>16700</v>
      </c>
      <c r="CP9" s="316" t="s">
        <v>442</v>
      </c>
      <c r="CQ9" s="316">
        <v>16623.406357388318</v>
      </c>
      <c r="CR9" s="342">
        <v>16779.46980096088</v>
      </c>
      <c r="CS9" s="349"/>
      <c r="CT9" s="326" t="s">
        <v>442</v>
      </c>
      <c r="CU9" s="341">
        <v>18000</v>
      </c>
      <c r="CV9" s="329">
        <v>18000</v>
      </c>
      <c r="CW9" s="316" t="s">
        <v>442</v>
      </c>
      <c r="CX9" s="316">
        <v>18120.113248974405</v>
      </c>
      <c r="CY9" s="316">
        <v>17331.309963099629</v>
      </c>
      <c r="CZ9" s="342">
        <v>18000</v>
      </c>
      <c r="DA9" s="349" t="s">
        <v>442</v>
      </c>
      <c r="DB9" s="343" t="s">
        <v>442</v>
      </c>
      <c r="DC9" s="316">
        <v>18122.510172143975</v>
      </c>
      <c r="DD9" s="316">
        <v>17933.801441016731</v>
      </c>
      <c r="DE9" s="316">
        <v>17839.957068914777</v>
      </c>
      <c r="DF9" s="316">
        <v>17797.924338801473</v>
      </c>
      <c r="DG9" s="342">
        <v>17574.315341664453</v>
      </c>
      <c r="DH9" s="349" t="s">
        <v>442</v>
      </c>
      <c r="DI9" s="343" t="s">
        <v>442</v>
      </c>
      <c r="DJ9" s="316">
        <v>18185.722305389223</v>
      </c>
      <c r="DK9" s="316">
        <v>17974.136840538729</v>
      </c>
      <c r="DL9" s="316">
        <v>18183.592628516002</v>
      </c>
      <c r="DM9" s="316">
        <v>17674.232237479348</v>
      </c>
      <c r="DN9" s="316">
        <v>17679.926922100989</v>
      </c>
      <c r="DO9" s="354" t="s">
        <v>442</v>
      </c>
      <c r="DP9" s="343" t="s">
        <v>442</v>
      </c>
    </row>
    <row r="10" spans="1:120" s="9" customFormat="1" ht="57" customHeight="1" x14ac:dyDescent="0.35">
      <c r="A10" s="241"/>
      <c r="B10" s="242">
        <f t="shared" ref="B10:B26" si="41">ROW()-ROW($B$8)</f>
        <v>2</v>
      </c>
      <c r="C10" s="243">
        <v>150000003</v>
      </c>
      <c r="D10" s="338" t="s">
        <v>446</v>
      </c>
      <c r="E10" s="244" t="s">
        <v>457</v>
      </c>
      <c r="F10" s="245">
        <f>F9+1200</f>
        <v>18000</v>
      </c>
      <c r="G10" s="259"/>
      <c r="H10" s="247" t="s">
        <v>442</v>
      </c>
      <c r="I10" s="247">
        <v>17900</v>
      </c>
      <c r="J10" s="248">
        <v>17964.593371295079</v>
      </c>
      <c r="K10" s="310"/>
      <c r="L10" s="247">
        <v>17900</v>
      </c>
      <c r="M10" s="313">
        <v>17660.311587147029</v>
      </c>
      <c r="N10" s="249">
        <v>17971.470309863791</v>
      </c>
      <c r="O10" s="247">
        <v>17949.398108340498</v>
      </c>
      <c r="P10" s="247">
        <v>17893.637525813749</v>
      </c>
      <c r="Q10" s="248">
        <v>17800</v>
      </c>
      <c r="R10" s="310"/>
      <c r="S10" s="257">
        <v>17817.221341785527</v>
      </c>
      <c r="T10" s="247" t="s">
        <v>442</v>
      </c>
      <c r="U10" s="249" t="s">
        <v>442</v>
      </c>
      <c r="V10" s="247">
        <v>17120.280331574981</v>
      </c>
      <c r="W10" s="247">
        <v>17030</v>
      </c>
      <c r="X10" s="248">
        <v>17649.716241234222</v>
      </c>
      <c r="Y10" s="310"/>
      <c r="Z10" s="257">
        <v>17719.633509851628</v>
      </c>
      <c r="AA10" s="247">
        <v>17030</v>
      </c>
      <c r="AB10" s="249">
        <v>17306.86428587011</v>
      </c>
      <c r="AC10" s="247">
        <v>17030</v>
      </c>
      <c r="AD10" s="247">
        <v>17522</v>
      </c>
      <c r="AE10" s="247"/>
      <c r="AF10" s="262"/>
      <c r="AG10" s="257"/>
      <c r="AH10" s="248"/>
      <c r="AI10" s="249"/>
      <c r="AJ10" s="270"/>
      <c r="AK10" s="248"/>
      <c r="AL10" s="245">
        <f>(17522+17030)/2</f>
        <v>17276</v>
      </c>
      <c r="AM10" s="246"/>
      <c r="AN10" s="262"/>
      <c r="AO10" s="247">
        <v>17030</v>
      </c>
      <c r="AP10" s="247">
        <v>17223.031161005405</v>
      </c>
      <c r="AQ10" s="249">
        <v>16954.339894670004</v>
      </c>
      <c r="AR10" s="247">
        <v>16387.454628991502</v>
      </c>
      <c r="AS10" s="247">
        <v>16879.082949724703</v>
      </c>
      <c r="AT10" s="314">
        <v>18453.865549419159</v>
      </c>
      <c r="AU10" s="310"/>
      <c r="AV10" s="247">
        <v>17398.847810698757</v>
      </c>
      <c r="AW10" s="247">
        <v>19090</v>
      </c>
      <c r="AX10" s="249">
        <v>17030</v>
      </c>
      <c r="AY10" s="247" t="s">
        <v>442</v>
      </c>
      <c r="AZ10" s="247">
        <v>19099.281553398057</v>
      </c>
      <c r="BA10" s="248">
        <v>18151.71272229822</v>
      </c>
      <c r="BB10" s="310"/>
      <c r="BC10" s="247">
        <v>19846</v>
      </c>
      <c r="BD10" s="247" t="s">
        <v>442</v>
      </c>
      <c r="BE10" s="247" t="s">
        <v>442</v>
      </c>
      <c r="BF10" s="247">
        <v>17830.153762450824</v>
      </c>
      <c r="BG10" s="247" t="s">
        <v>442</v>
      </c>
      <c r="BH10" s="248">
        <v>18982.044023435363</v>
      </c>
      <c r="BI10" s="310"/>
      <c r="BJ10" s="247">
        <v>17522</v>
      </c>
      <c r="BK10" s="247">
        <v>17522</v>
      </c>
      <c r="BL10" s="249">
        <v>19090</v>
      </c>
      <c r="BM10" s="247">
        <v>18652.312665101261</v>
      </c>
      <c r="BN10" s="247">
        <v>18518.354249857388</v>
      </c>
      <c r="BO10" s="321">
        <f>(17750+17250+19300+18800)/4</f>
        <v>18275</v>
      </c>
      <c r="BP10" s="326" t="s">
        <v>442</v>
      </c>
      <c r="BQ10" s="331"/>
      <c r="BR10" s="343">
        <v>19090</v>
      </c>
      <c r="BS10" s="316">
        <v>18376.949421637561</v>
      </c>
      <c r="BT10" s="316">
        <v>19090</v>
      </c>
      <c r="BU10" s="316">
        <v>19208.428081238988</v>
      </c>
      <c r="BV10" s="316">
        <v>17522</v>
      </c>
      <c r="BW10" s="342">
        <v>19300</v>
      </c>
      <c r="BX10" s="349"/>
      <c r="BY10" s="343">
        <v>18092.810909804433</v>
      </c>
      <c r="BZ10" s="316">
        <v>17388.804562737641</v>
      </c>
      <c r="CA10" s="316">
        <v>17403.158099472075</v>
      </c>
      <c r="CB10" s="316">
        <v>17775</v>
      </c>
      <c r="CC10" s="316">
        <v>19203.643509127789</v>
      </c>
      <c r="CD10" s="342">
        <v>18381.53651663199</v>
      </c>
      <c r="CE10" s="349"/>
      <c r="CF10" s="343">
        <v>18794.789014186976</v>
      </c>
      <c r="CG10" s="329">
        <v>19300</v>
      </c>
      <c r="CH10" s="329" t="s">
        <v>442</v>
      </c>
      <c r="CI10" s="329">
        <v>18621.545752243019</v>
      </c>
      <c r="CJ10" s="329">
        <v>18509.767473524964</v>
      </c>
      <c r="CK10" s="342">
        <v>19300</v>
      </c>
      <c r="CL10" s="349"/>
      <c r="CM10" s="343">
        <v>18177.767560761571</v>
      </c>
      <c r="CN10" s="316">
        <v>19105.481876693768</v>
      </c>
      <c r="CO10" s="316">
        <v>19300</v>
      </c>
      <c r="CP10" s="316">
        <v>17529.426326129666</v>
      </c>
      <c r="CQ10" s="316">
        <v>19014.667875765132</v>
      </c>
      <c r="CR10" s="342">
        <v>18721.955418054895</v>
      </c>
      <c r="CS10" s="349"/>
      <c r="CT10" s="326">
        <v>18685.531571635569</v>
      </c>
      <c r="CU10" s="245">
        <f>(17750+17250+19300+18800)/4</f>
        <v>18275</v>
      </c>
      <c r="CV10" s="329" t="s">
        <v>442</v>
      </c>
      <c r="CW10" s="316">
        <v>18088.56361007848</v>
      </c>
      <c r="CX10" s="316" t="s">
        <v>442</v>
      </c>
      <c r="CY10" s="316">
        <v>18827.173303421201</v>
      </c>
      <c r="CZ10" s="342">
        <v>19300</v>
      </c>
      <c r="DA10" s="349" t="s">
        <v>442</v>
      </c>
      <c r="DB10" s="343" t="s">
        <v>442</v>
      </c>
      <c r="DC10" s="316">
        <v>17833.920120825642</v>
      </c>
      <c r="DD10" s="316">
        <v>18082.933359777868</v>
      </c>
      <c r="DE10" s="316">
        <v>18960</v>
      </c>
      <c r="DF10" s="316">
        <v>18890</v>
      </c>
      <c r="DG10" s="342" t="s">
        <v>442</v>
      </c>
      <c r="DH10" s="349" t="s">
        <v>442</v>
      </c>
      <c r="DI10" s="343" t="s">
        <v>442</v>
      </c>
      <c r="DJ10" s="316">
        <v>18648.647327886156</v>
      </c>
      <c r="DK10" s="316">
        <v>19045.562788705112</v>
      </c>
      <c r="DL10" s="316">
        <v>19192.349697753914</v>
      </c>
      <c r="DM10" s="316">
        <v>18833.799280222476</v>
      </c>
      <c r="DN10" s="316">
        <v>18924.88968303294</v>
      </c>
      <c r="DO10" s="354" t="s">
        <v>442</v>
      </c>
      <c r="DP10" s="343">
        <v>17750</v>
      </c>
    </row>
    <row r="11" spans="1:120" s="9" customFormat="1" ht="20.5" x14ac:dyDescent="0.35">
      <c r="A11" s="241"/>
      <c r="B11" s="242">
        <f t="shared" si="41"/>
        <v>3</v>
      </c>
      <c r="C11" s="243">
        <v>150000113</v>
      </c>
      <c r="D11" s="338" t="s">
        <v>445</v>
      </c>
      <c r="E11" s="244" t="s">
        <v>374</v>
      </c>
      <c r="F11" s="245">
        <v>15800</v>
      </c>
      <c r="G11" s="259"/>
      <c r="H11" s="247" t="s">
        <v>442</v>
      </c>
      <c r="I11" s="247">
        <v>15789.817232375979</v>
      </c>
      <c r="J11" s="248">
        <v>15800</v>
      </c>
      <c r="K11" s="310"/>
      <c r="L11" s="247">
        <v>15762.556502832294</v>
      </c>
      <c r="M11" s="247">
        <v>15800</v>
      </c>
      <c r="N11" s="249">
        <v>15800</v>
      </c>
      <c r="O11" s="247">
        <v>15765.763982918446</v>
      </c>
      <c r="P11" s="247">
        <v>15800</v>
      </c>
      <c r="Q11" s="248">
        <v>15857.774647887323</v>
      </c>
      <c r="R11" s="310"/>
      <c r="S11" s="257">
        <v>15800</v>
      </c>
      <c r="T11" s="247">
        <v>15800</v>
      </c>
      <c r="U11" s="249">
        <v>15800</v>
      </c>
      <c r="V11" s="247" t="s">
        <v>442</v>
      </c>
      <c r="W11" s="247">
        <v>15763.504139628552</v>
      </c>
      <c r="X11" s="248">
        <v>15800</v>
      </c>
      <c r="Y11" s="310"/>
      <c r="Z11" s="257">
        <v>15800</v>
      </c>
      <c r="AA11" s="247" t="s">
        <v>442</v>
      </c>
      <c r="AB11" s="249">
        <v>15573.994155990111</v>
      </c>
      <c r="AC11" s="247">
        <v>15500</v>
      </c>
      <c r="AD11" s="247" t="s">
        <v>442</v>
      </c>
      <c r="AE11" s="247"/>
      <c r="AF11" s="262"/>
      <c r="AG11" s="257"/>
      <c r="AH11" s="248"/>
      <c r="AI11" s="249"/>
      <c r="AJ11" s="270"/>
      <c r="AK11" s="248"/>
      <c r="AL11" s="245">
        <v>15800</v>
      </c>
      <c r="AM11" s="246"/>
      <c r="AN11" s="262"/>
      <c r="AO11" s="247" t="s">
        <v>442</v>
      </c>
      <c r="AP11" s="247" t="s">
        <v>442</v>
      </c>
      <c r="AQ11" s="249">
        <v>15800</v>
      </c>
      <c r="AR11" s="247">
        <v>15800</v>
      </c>
      <c r="AS11" s="247" t="s">
        <v>442</v>
      </c>
      <c r="AT11" s="248">
        <v>15800</v>
      </c>
      <c r="AU11" s="310"/>
      <c r="AV11" s="247">
        <v>16175.643779837124</v>
      </c>
      <c r="AW11" s="247" t="s">
        <v>442</v>
      </c>
      <c r="AX11" s="249" t="s">
        <v>442</v>
      </c>
      <c r="AY11" s="247" t="s">
        <v>442</v>
      </c>
      <c r="AZ11" s="247">
        <v>15800</v>
      </c>
      <c r="BA11" s="248" t="s">
        <v>442</v>
      </c>
      <c r="BB11" s="310"/>
      <c r="BC11" s="247">
        <v>15800</v>
      </c>
      <c r="BD11" s="247" t="s">
        <v>442</v>
      </c>
      <c r="BE11" s="249">
        <v>15800</v>
      </c>
      <c r="BF11" s="247">
        <v>16195</v>
      </c>
      <c r="BG11" s="247">
        <v>15800</v>
      </c>
      <c r="BH11" s="248" t="s">
        <v>442</v>
      </c>
      <c r="BI11" s="310"/>
      <c r="BJ11" s="247">
        <v>15800</v>
      </c>
      <c r="BK11" s="247" t="s">
        <v>442</v>
      </c>
      <c r="BL11" s="249" t="s">
        <v>442</v>
      </c>
      <c r="BM11" s="247">
        <v>15800</v>
      </c>
      <c r="BN11" s="247" t="s">
        <v>442</v>
      </c>
      <c r="BO11" s="321">
        <v>16000</v>
      </c>
      <c r="BP11" s="326">
        <v>16191.501698754248</v>
      </c>
      <c r="BQ11" s="331"/>
      <c r="BR11" s="343">
        <v>16000</v>
      </c>
      <c r="BS11" s="316" t="s">
        <v>442</v>
      </c>
      <c r="BT11" s="316">
        <v>16000</v>
      </c>
      <c r="BU11" s="316">
        <v>16000</v>
      </c>
      <c r="BV11" s="316">
        <v>16000</v>
      </c>
      <c r="BW11" s="342">
        <v>16000</v>
      </c>
      <c r="BX11" s="349"/>
      <c r="BY11" s="343">
        <v>16165.022044929667</v>
      </c>
      <c r="BZ11" s="316">
        <v>16000</v>
      </c>
      <c r="CA11" s="316" t="s">
        <v>442</v>
      </c>
      <c r="CB11" s="316">
        <v>16000</v>
      </c>
      <c r="CC11" s="316">
        <v>16000</v>
      </c>
      <c r="CD11" s="342" t="s">
        <v>442</v>
      </c>
      <c r="CE11" s="349"/>
      <c r="CF11" s="343" t="s">
        <v>442</v>
      </c>
      <c r="CG11" s="329" t="s">
        <v>442</v>
      </c>
      <c r="CH11" s="329" t="s">
        <v>442</v>
      </c>
      <c r="CI11" s="329">
        <v>16000</v>
      </c>
      <c r="CJ11" s="329">
        <v>16000</v>
      </c>
      <c r="CK11" s="342" t="s">
        <v>442</v>
      </c>
      <c r="CL11" s="349"/>
      <c r="CM11" s="343">
        <v>16000</v>
      </c>
      <c r="CN11" s="316" t="s">
        <v>442</v>
      </c>
      <c r="CO11" s="316" t="s">
        <v>442</v>
      </c>
      <c r="CP11" s="316" t="s">
        <v>442</v>
      </c>
      <c r="CQ11" s="316" t="s">
        <v>442</v>
      </c>
      <c r="CR11" s="342" t="s">
        <v>442</v>
      </c>
      <c r="CS11" s="349"/>
      <c r="CT11" s="326" t="s">
        <v>442</v>
      </c>
      <c r="CU11" s="245"/>
      <c r="CV11" s="329" t="s">
        <v>442</v>
      </c>
      <c r="CW11" s="316" t="s">
        <v>442</v>
      </c>
      <c r="CX11" s="316" t="s">
        <v>442</v>
      </c>
      <c r="CY11" s="316" t="s">
        <v>442</v>
      </c>
      <c r="CZ11" s="342" t="s">
        <v>442</v>
      </c>
      <c r="DA11" s="349" t="s">
        <v>442</v>
      </c>
      <c r="DB11" s="343" t="s">
        <v>442</v>
      </c>
      <c r="DC11" s="316" t="s">
        <v>442</v>
      </c>
      <c r="DD11" s="316" t="s">
        <v>442</v>
      </c>
      <c r="DE11" s="316" t="s">
        <v>442</v>
      </c>
      <c r="DF11" s="316" t="s">
        <v>442</v>
      </c>
      <c r="DG11" s="342" t="s">
        <v>442</v>
      </c>
      <c r="DH11" s="349" t="s">
        <v>442</v>
      </c>
      <c r="DI11" s="343" t="s">
        <v>442</v>
      </c>
      <c r="DJ11" s="316">
        <v>16500</v>
      </c>
      <c r="DK11" s="316">
        <v>16500</v>
      </c>
      <c r="DL11" s="316">
        <v>16500</v>
      </c>
      <c r="DM11" s="316">
        <v>16500</v>
      </c>
      <c r="DN11" s="316">
        <v>16500</v>
      </c>
      <c r="DO11" s="354" t="s">
        <v>442</v>
      </c>
      <c r="DP11" s="343" t="s">
        <v>442</v>
      </c>
    </row>
    <row r="12" spans="1:120" s="9" customFormat="1" ht="57" customHeight="1" x14ac:dyDescent="0.35">
      <c r="A12" s="241"/>
      <c r="B12" s="242">
        <f t="shared" si="41"/>
        <v>4</v>
      </c>
      <c r="C12" s="243">
        <v>150000113</v>
      </c>
      <c r="D12" s="338" t="s">
        <v>445</v>
      </c>
      <c r="E12" s="244" t="s">
        <v>313</v>
      </c>
      <c r="F12" s="245"/>
      <c r="G12" s="259"/>
      <c r="H12" s="247" t="s">
        <v>442</v>
      </c>
      <c r="I12" s="247" t="s">
        <v>442</v>
      </c>
      <c r="J12" s="248" t="s">
        <v>442</v>
      </c>
      <c r="K12" s="310"/>
      <c r="L12" s="247" t="s">
        <v>442</v>
      </c>
      <c r="M12" s="247" t="s">
        <v>442</v>
      </c>
      <c r="N12" s="249" t="s">
        <v>442</v>
      </c>
      <c r="O12" s="247" t="s">
        <v>442</v>
      </c>
      <c r="P12" s="247" t="s">
        <v>442</v>
      </c>
      <c r="Q12" s="248" t="s">
        <v>442</v>
      </c>
      <c r="R12" s="310"/>
      <c r="S12" s="247" t="s">
        <v>442</v>
      </c>
      <c r="T12" s="247" t="s">
        <v>442</v>
      </c>
      <c r="U12" s="249" t="s">
        <v>442</v>
      </c>
      <c r="V12" s="247" t="s">
        <v>442</v>
      </c>
      <c r="W12" s="247" t="s">
        <v>442</v>
      </c>
      <c r="X12" s="248" t="s">
        <v>442</v>
      </c>
      <c r="Y12" s="310"/>
      <c r="Z12" s="247" t="s">
        <v>442</v>
      </c>
      <c r="AA12" s="247" t="s">
        <v>442</v>
      </c>
      <c r="AB12" s="249" t="s">
        <v>442</v>
      </c>
      <c r="AC12" s="247" t="s">
        <v>442</v>
      </c>
      <c r="AD12" s="247" t="s">
        <v>442</v>
      </c>
      <c r="AE12" s="247"/>
      <c r="AF12" s="262"/>
      <c r="AG12" s="257"/>
      <c r="AH12" s="248"/>
      <c r="AI12" s="249"/>
      <c r="AJ12" s="270"/>
      <c r="AK12" s="248"/>
      <c r="AL12" s="245">
        <v>16394</v>
      </c>
      <c r="AM12" s="246"/>
      <c r="AN12" s="262"/>
      <c r="AO12" s="247" t="s">
        <v>442</v>
      </c>
      <c r="AP12" s="247" t="s">
        <v>442</v>
      </c>
      <c r="AQ12" s="249" t="s">
        <v>442</v>
      </c>
      <c r="AR12" s="247" t="s">
        <v>442</v>
      </c>
      <c r="AS12" s="247" t="s">
        <v>442</v>
      </c>
      <c r="AT12" s="248" t="s">
        <v>442</v>
      </c>
      <c r="AU12" s="310"/>
      <c r="AV12" s="247" t="s">
        <v>442</v>
      </c>
      <c r="AW12" s="247" t="s">
        <v>442</v>
      </c>
      <c r="AX12" s="249" t="s">
        <v>442</v>
      </c>
      <c r="AY12" s="247" t="s">
        <v>442</v>
      </c>
      <c r="AZ12" s="247" t="s">
        <v>442</v>
      </c>
      <c r="BA12" s="248">
        <v>16394</v>
      </c>
      <c r="BB12" s="310"/>
      <c r="BC12" s="247">
        <v>16394</v>
      </c>
      <c r="BD12" s="247">
        <v>16394</v>
      </c>
      <c r="BE12" s="249">
        <v>16394</v>
      </c>
      <c r="BF12" s="247" t="s">
        <v>442</v>
      </c>
      <c r="BG12" s="247" t="s">
        <v>442</v>
      </c>
      <c r="BH12" s="248" t="s">
        <v>442</v>
      </c>
      <c r="BI12" s="310"/>
      <c r="BJ12" s="247" t="s">
        <v>442</v>
      </c>
      <c r="BK12" s="247" t="s">
        <v>442</v>
      </c>
      <c r="BL12" s="249" t="s">
        <v>442</v>
      </c>
      <c r="BM12" s="247" t="s">
        <v>442</v>
      </c>
      <c r="BN12" s="247" t="s">
        <v>442</v>
      </c>
      <c r="BO12" s="321"/>
      <c r="BP12" s="326" t="s">
        <v>442</v>
      </c>
      <c r="BQ12" s="331"/>
      <c r="BR12" s="343" t="s">
        <v>442</v>
      </c>
      <c r="BS12" s="316" t="s">
        <v>442</v>
      </c>
      <c r="BT12" s="316" t="s">
        <v>442</v>
      </c>
      <c r="BU12" s="316" t="s">
        <v>442</v>
      </c>
      <c r="BV12" s="316" t="s">
        <v>442</v>
      </c>
      <c r="BW12" s="342" t="s">
        <v>442</v>
      </c>
      <c r="BX12" s="349"/>
      <c r="BY12" s="343" t="s">
        <v>442</v>
      </c>
      <c r="BZ12" s="316" t="s">
        <v>442</v>
      </c>
      <c r="CA12" s="316" t="s">
        <v>442</v>
      </c>
      <c r="CB12" s="316" t="s">
        <v>442</v>
      </c>
      <c r="CC12" s="316" t="s">
        <v>442</v>
      </c>
      <c r="CD12" s="342" t="s">
        <v>442</v>
      </c>
      <c r="CE12" s="349"/>
      <c r="CF12" s="343" t="s">
        <v>442</v>
      </c>
      <c r="CG12" s="329" t="s">
        <v>442</v>
      </c>
      <c r="CH12" s="329" t="s">
        <v>442</v>
      </c>
      <c r="CI12" s="329" t="s">
        <v>442</v>
      </c>
      <c r="CJ12" s="329">
        <v>17190</v>
      </c>
      <c r="CK12" s="342">
        <v>17190</v>
      </c>
      <c r="CL12" s="349"/>
      <c r="CM12" s="343">
        <v>17190</v>
      </c>
      <c r="CN12" s="316">
        <v>17190</v>
      </c>
      <c r="CO12" s="316">
        <v>17190</v>
      </c>
      <c r="CP12" s="316" t="s">
        <v>442</v>
      </c>
      <c r="CQ12" s="316" t="s">
        <v>442</v>
      </c>
      <c r="CR12" s="342" t="s">
        <v>442</v>
      </c>
      <c r="CS12" s="349"/>
      <c r="CT12" s="326" t="s">
        <v>442</v>
      </c>
      <c r="CU12" s="245">
        <v>16500</v>
      </c>
      <c r="CV12" s="329" t="s">
        <v>442</v>
      </c>
      <c r="CW12" s="316" t="s">
        <v>442</v>
      </c>
      <c r="CX12" s="316" t="s">
        <v>442</v>
      </c>
      <c r="CY12" s="316" t="s">
        <v>442</v>
      </c>
      <c r="CZ12" s="342" t="s">
        <v>442</v>
      </c>
      <c r="DA12" s="349" t="s">
        <v>442</v>
      </c>
      <c r="DB12" s="343" t="s">
        <v>442</v>
      </c>
      <c r="DC12" s="316" t="s">
        <v>442</v>
      </c>
      <c r="DD12" s="316" t="s">
        <v>442</v>
      </c>
      <c r="DE12" s="316" t="s">
        <v>442</v>
      </c>
      <c r="DF12" s="316" t="s">
        <v>442</v>
      </c>
      <c r="DG12" s="342" t="s">
        <v>442</v>
      </c>
      <c r="DH12" s="349" t="s">
        <v>442</v>
      </c>
      <c r="DI12" s="343" t="s">
        <v>442</v>
      </c>
      <c r="DJ12" s="316" t="s">
        <v>442</v>
      </c>
      <c r="DK12" s="316" t="s">
        <v>442</v>
      </c>
      <c r="DL12" s="316" t="s">
        <v>442</v>
      </c>
      <c r="DM12" s="316" t="s">
        <v>442</v>
      </c>
      <c r="DN12" s="316" t="s">
        <v>442</v>
      </c>
      <c r="DO12" s="354" t="s">
        <v>442</v>
      </c>
      <c r="DP12" s="343" t="s">
        <v>442</v>
      </c>
    </row>
    <row r="13" spans="1:120" s="9" customFormat="1" ht="57" customHeight="1" x14ac:dyDescent="0.35">
      <c r="A13" s="241"/>
      <c r="B13" s="242">
        <f t="shared" si="41"/>
        <v>5</v>
      </c>
      <c r="C13" s="243">
        <v>150000004</v>
      </c>
      <c r="D13" s="338" t="s">
        <v>251</v>
      </c>
      <c r="E13" s="244" t="s">
        <v>95</v>
      </c>
      <c r="F13" s="245"/>
      <c r="G13" s="259"/>
      <c r="H13" s="247" t="s">
        <v>442</v>
      </c>
      <c r="I13" s="247" t="s">
        <v>442</v>
      </c>
      <c r="J13" s="248" t="s">
        <v>442</v>
      </c>
      <c r="K13" s="310"/>
      <c r="L13" s="247" t="s">
        <v>442</v>
      </c>
      <c r="M13" s="247" t="s">
        <v>442</v>
      </c>
      <c r="N13" s="249" t="s">
        <v>442</v>
      </c>
      <c r="O13" s="247" t="s">
        <v>442</v>
      </c>
      <c r="P13" s="247" t="s">
        <v>442</v>
      </c>
      <c r="Q13" s="248" t="s">
        <v>442</v>
      </c>
      <c r="R13" s="310"/>
      <c r="S13" s="247" t="s">
        <v>442</v>
      </c>
      <c r="T13" s="247" t="s">
        <v>442</v>
      </c>
      <c r="U13" s="249" t="s">
        <v>442</v>
      </c>
      <c r="V13" s="247" t="s">
        <v>442</v>
      </c>
      <c r="W13" s="247" t="s">
        <v>442</v>
      </c>
      <c r="X13" s="248" t="s">
        <v>442</v>
      </c>
      <c r="Y13" s="310"/>
      <c r="Z13" s="247" t="s">
        <v>442</v>
      </c>
      <c r="AA13" s="247"/>
      <c r="AB13" s="249"/>
      <c r="AC13" s="247"/>
      <c r="AD13" s="247" t="s">
        <v>442</v>
      </c>
      <c r="AE13" s="247"/>
      <c r="AF13" s="262"/>
      <c r="AG13" s="257"/>
      <c r="AH13" s="248"/>
      <c r="AI13" s="249"/>
      <c r="AJ13" s="270"/>
      <c r="AK13" s="248"/>
      <c r="AL13" s="245"/>
      <c r="AM13" s="246"/>
      <c r="AN13" s="262"/>
      <c r="AO13" s="247" t="s">
        <v>442</v>
      </c>
      <c r="AP13" s="247" t="s">
        <v>442</v>
      </c>
      <c r="AQ13" s="249" t="s">
        <v>442</v>
      </c>
      <c r="AR13" s="247" t="s">
        <v>442</v>
      </c>
      <c r="AS13" s="247" t="s">
        <v>442</v>
      </c>
      <c r="AT13" s="248" t="s">
        <v>442</v>
      </c>
      <c r="AU13" s="310"/>
      <c r="AV13" s="247" t="s">
        <v>442</v>
      </c>
      <c r="AW13" s="247" t="s">
        <v>442</v>
      </c>
      <c r="AX13" s="249" t="s">
        <v>442</v>
      </c>
      <c r="AY13" s="247" t="s">
        <v>442</v>
      </c>
      <c r="AZ13" s="247" t="s">
        <v>442</v>
      </c>
      <c r="BA13" s="248" t="s">
        <v>442</v>
      </c>
      <c r="BB13" s="310"/>
      <c r="BC13" s="247" t="s">
        <v>442</v>
      </c>
      <c r="BD13" s="247" t="s">
        <v>442</v>
      </c>
      <c r="BE13" s="247" t="s">
        <v>442</v>
      </c>
      <c r="BF13" s="247" t="s">
        <v>442</v>
      </c>
      <c r="BG13" s="247" t="s">
        <v>442</v>
      </c>
      <c r="BH13" s="248" t="s">
        <v>442</v>
      </c>
      <c r="BI13" s="310"/>
      <c r="BJ13" s="247" t="s">
        <v>442</v>
      </c>
      <c r="BK13" s="247" t="s">
        <v>442</v>
      </c>
      <c r="BL13" s="249" t="s">
        <v>442</v>
      </c>
      <c r="BM13" s="247" t="s">
        <v>442</v>
      </c>
      <c r="BN13" s="247" t="s">
        <v>442</v>
      </c>
      <c r="BO13" s="321">
        <v>12300</v>
      </c>
      <c r="BP13" s="326" t="s">
        <v>442</v>
      </c>
      <c r="BQ13" s="331"/>
      <c r="BR13" s="343" t="s">
        <v>442</v>
      </c>
      <c r="BS13" s="316" t="s">
        <v>442</v>
      </c>
      <c r="BT13" s="316" t="s">
        <v>442</v>
      </c>
      <c r="BU13" s="316" t="s">
        <v>442</v>
      </c>
      <c r="BV13" s="316" t="s">
        <v>442</v>
      </c>
      <c r="BW13" s="342" t="s">
        <v>442</v>
      </c>
      <c r="BX13" s="349"/>
      <c r="BY13" s="343" t="s">
        <v>442</v>
      </c>
      <c r="BZ13" s="316" t="s">
        <v>442</v>
      </c>
      <c r="CA13" s="316" t="s">
        <v>442</v>
      </c>
      <c r="CB13" s="316" t="s">
        <v>442</v>
      </c>
      <c r="CC13" s="316" t="s">
        <v>442</v>
      </c>
      <c r="CD13" s="342" t="s">
        <v>442</v>
      </c>
      <c r="CE13" s="349"/>
      <c r="CF13" s="343" t="s">
        <v>442</v>
      </c>
      <c r="CG13" s="329" t="s">
        <v>442</v>
      </c>
      <c r="CH13" s="329" t="s">
        <v>442</v>
      </c>
      <c r="CI13" s="329" t="s">
        <v>442</v>
      </c>
      <c r="CJ13" s="329" t="s">
        <v>442</v>
      </c>
      <c r="CK13" s="342" t="s">
        <v>442</v>
      </c>
      <c r="CL13" s="349"/>
      <c r="CM13" s="343" t="s">
        <v>442</v>
      </c>
      <c r="CN13" s="316" t="s">
        <v>442</v>
      </c>
      <c r="CO13" s="316" t="s">
        <v>442</v>
      </c>
      <c r="CP13" s="316" t="s">
        <v>442</v>
      </c>
      <c r="CQ13" s="316" t="s">
        <v>442</v>
      </c>
      <c r="CR13" s="342" t="s">
        <v>442</v>
      </c>
      <c r="CS13" s="349"/>
      <c r="CT13" s="326" t="s">
        <v>442</v>
      </c>
      <c r="CU13" s="245">
        <v>12300</v>
      </c>
      <c r="CV13" s="329" t="s">
        <v>442</v>
      </c>
      <c r="CW13" s="316" t="s">
        <v>442</v>
      </c>
      <c r="CX13" s="316" t="s">
        <v>442</v>
      </c>
      <c r="CY13" s="316" t="s">
        <v>442</v>
      </c>
      <c r="CZ13" s="342" t="s">
        <v>442</v>
      </c>
      <c r="DA13" s="349" t="s">
        <v>442</v>
      </c>
      <c r="DB13" s="343" t="s">
        <v>442</v>
      </c>
      <c r="DC13" s="316" t="s">
        <v>442</v>
      </c>
      <c r="DD13" s="316" t="s">
        <v>442</v>
      </c>
      <c r="DE13" s="316" t="s">
        <v>442</v>
      </c>
      <c r="DF13" s="316" t="s">
        <v>442</v>
      </c>
      <c r="DG13" s="342" t="s">
        <v>442</v>
      </c>
      <c r="DH13" s="349" t="s">
        <v>442</v>
      </c>
      <c r="DI13" s="343" t="s">
        <v>442</v>
      </c>
      <c r="DJ13" s="316" t="s">
        <v>442</v>
      </c>
      <c r="DK13" s="316" t="s">
        <v>442</v>
      </c>
      <c r="DL13" s="316" t="s">
        <v>442</v>
      </c>
      <c r="DM13" s="316" t="s">
        <v>442</v>
      </c>
      <c r="DN13" s="316" t="s">
        <v>442</v>
      </c>
      <c r="DO13" s="354" t="s">
        <v>442</v>
      </c>
      <c r="DP13" s="343" t="s">
        <v>442</v>
      </c>
    </row>
    <row r="14" spans="1:120" s="9" customFormat="1" ht="57" customHeight="1" x14ac:dyDescent="0.35">
      <c r="A14" s="241"/>
      <c r="B14" s="242">
        <f t="shared" si="41"/>
        <v>6</v>
      </c>
      <c r="C14" s="243" t="s">
        <v>447</v>
      </c>
      <c r="D14" s="338" t="s">
        <v>449</v>
      </c>
      <c r="E14" s="244" t="s">
        <v>448</v>
      </c>
      <c r="F14" s="245"/>
      <c r="G14" s="259"/>
      <c r="H14" s="247" t="s">
        <v>442</v>
      </c>
      <c r="I14" s="247" t="s">
        <v>442</v>
      </c>
      <c r="J14" s="248" t="s">
        <v>442</v>
      </c>
      <c r="K14" s="310"/>
      <c r="L14" s="247" t="s">
        <v>442</v>
      </c>
      <c r="M14" s="247" t="s">
        <v>442</v>
      </c>
      <c r="N14" s="249" t="s">
        <v>442</v>
      </c>
      <c r="O14" s="247" t="s">
        <v>442</v>
      </c>
      <c r="P14" s="247" t="s">
        <v>442</v>
      </c>
      <c r="Q14" s="248" t="s">
        <v>442</v>
      </c>
      <c r="R14" s="310"/>
      <c r="S14" s="247" t="s">
        <v>442</v>
      </c>
      <c r="T14" s="247" t="s">
        <v>442</v>
      </c>
      <c r="U14" s="249" t="s">
        <v>442</v>
      </c>
      <c r="V14" s="247" t="s">
        <v>442</v>
      </c>
      <c r="W14" s="247" t="s">
        <v>442</v>
      </c>
      <c r="X14" s="248" t="s">
        <v>442</v>
      </c>
      <c r="Y14" s="310"/>
      <c r="Z14" s="247" t="s">
        <v>442</v>
      </c>
      <c r="AA14" s="247" t="s">
        <v>442</v>
      </c>
      <c r="AB14" s="249" t="s">
        <v>442</v>
      </c>
      <c r="AC14" s="247">
        <v>17030</v>
      </c>
      <c r="AD14" s="247" t="s">
        <v>442</v>
      </c>
      <c r="AE14" s="247"/>
      <c r="AF14" s="262"/>
      <c r="AG14" s="257"/>
      <c r="AH14" s="248"/>
      <c r="AI14" s="249"/>
      <c r="AJ14" s="270"/>
      <c r="AK14" s="248"/>
      <c r="AL14" s="245"/>
      <c r="AM14" s="246"/>
      <c r="AN14" s="262"/>
      <c r="AO14" s="247" t="s">
        <v>442</v>
      </c>
      <c r="AP14" s="247" t="s">
        <v>442</v>
      </c>
      <c r="AQ14" s="249" t="s">
        <v>442</v>
      </c>
      <c r="AR14" s="247">
        <v>17522</v>
      </c>
      <c r="AS14" s="247" t="s">
        <v>442</v>
      </c>
      <c r="AT14" s="248">
        <v>17522</v>
      </c>
      <c r="AU14" s="310"/>
      <c r="AV14" s="247" t="s">
        <v>442</v>
      </c>
      <c r="AW14" s="247">
        <v>17030</v>
      </c>
      <c r="AX14" s="249">
        <v>17236.561925279806</v>
      </c>
      <c r="AY14" s="247">
        <v>17030</v>
      </c>
      <c r="AZ14" s="247">
        <v>17308.226174366904</v>
      </c>
      <c r="BA14" s="248">
        <v>17162.251942469829</v>
      </c>
      <c r="BB14" s="310"/>
      <c r="BC14" s="247">
        <v>17216.20554649266</v>
      </c>
      <c r="BD14" s="247">
        <v>17030</v>
      </c>
      <c r="BE14" s="249">
        <v>17030</v>
      </c>
      <c r="BF14" s="247">
        <v>17230.532441802872</v>
      </c>
      <c r="BG14" s="247">
        <v>17030</v>
      </c>
      <c r="BH14" s="248">
        <v>17030</v>
      </c>
      <c r="BI14" s="310"/>
      <c r="BJ14" s="247">
        <v>17322.169651500484</v>
      </c>
      <c r="BK14" s="247">
        <v>17030</v>
      </c>
      <c r="BL14" s="249">
        <v>17151.322109787769</v>
      </c>
      <c r="BM14" s="247">
        <v>17030</v>
      </c>
      <c r="BN14" s="247">
        <v>17205.94544891001</v>
      </c>
      <c r="BO14" s="321">
        <v>17030</v>
      </c>
      <c r="BP14" s="326" t="s">
        <v>442</v>
      </c>
      <c r="BQ14" s="331"/>
      <c r="BR14" s="343">
        <v>17177.280495904361</v>
      </c>
      <c r="BS14" s="316">
        <v>17248.898138531596</v>
      </c>
      <c r="BT14" s="316">
        <v>17030</v>
      </c>
      <c r="BU14" s="316">
        <v>17030</v>
      </c>
      <c r="BV14" s="316">
        <v>17030</v>
      </c>
      <c r="BW14" s="342">
        <v>17030</v>
      </c>
      <c r="BX14" s="349"/>
      <c r="BY14" s="343">
        <v>17030</v>
      </c>
      <c r="BZ14" s="316">
        <v>17574.11521804814</v>
      </c>
      <c r="CA14" s="316">
        <v>17649.088422971741</v>
      </c>
      <c r="CB14" s="316">
        <v>17750</v>
      </c>
      <c r="CC14" s="316">
        <v>17429.314133510903</v>
      </c>
      <c r="CD14" s="342">
        <v>17750</v>
      </c>
      <c r="CE14" s="349"/>
      <c r="CF14" s="343">
        <v>17750</v>
      </c>
      <c r="CG14" s="329">
        <v>17750</v>
      </c>
      <c r="CH14" s="329">
        <v>17577.187472814268</v>
      </c>
      <c r="CI14" s="329">
        <v>17750</v>
      </c>
      <c r="CJ14" s="329">
        <v>17750</v>
      </c>
      <c r="CK14" s="342">
        <v>17750</v>
      </c>
      <c r="CL14" s="349"/>
      <c r="CM14" s="343">
        <v>17750</v>
      </c>
      <c r="CN14" s="316">
        <v>17750</v>
      </c>
      <c r="CO14" s="316">
        <v>17682.249974513201</v>
      </c>
      <c r="CP14" s="316">
        <v>17750</v>
      </c>
      <c r="CQ14" s="316">
        <v>17750</v>
      </c>
      <c r="CR14" s="342">
        <v>17750</v>
      </c>
      <c r="CS14" s="349"/>
      <c r="CT14" s="326">
        <v>17750</v>
      </c>
      <c r="CU14" s="245">
        <v>17030</v>
      </c>
      <c r="CV14" s="329" t="s">
        <v>442</v>
      </c>
      <c r="CW14" s="316">
        <v>17838.349479402445</v>
      </c>
      <c r="CX14" s="316">
        <v>17750</v>
      </c>
      <c r="CY14" s="316">
        <v>17829.135893260493</v>
      </c>
      <c r="CZ14" s="342">
        <v>18012.631759069132</v>
      </c>
      <c r="DA14" s="349" t="s">
        <v>442</v>
      </c>
      <c r="DB14" s="343" t="s">
        <v>442</v>
      </c>
      <c r="DC14" s="316">
        <v>18139.268292682926</v>
      </c>
      <c r="DD14" s="316">
        <v>18976.703476929804</v>
      </c>
      <c r="DE14" s="316">
        <v>18890</v>
      </c>
      <c r="DF14" s="316">
        <v>17931.481481481482</v>
      </c>
      <c r="DG14" s="342">
        <v>18890</v>
      </c>
      <c r="DH14" s="349" t="s">
        <v>442</v>
      </c>
      <c r="DI14" s="343" t="s">
        <v>442</v>
      </c>
      <c r="DJ14" s="316">
        <v>18890</v>
      </c>
      <c r="DK14" s="316">
        <v>18890</v>
      </c>
      <c r="DL14" s="316">
        <v>18890</v>
      </c>
      <c r="DM14" s="316">
        <v>18890</v>
      </c>
      <c r="DN14" s="316">
        <v>18929.362213673718</v>
      </c>
      <c r="DO14" s="354" t="s">
        <v>442</v>
      </c>
      <c r="DP14" s="343">
        <v>18890</v>
      </c>
    </row>
    <row r="15" spans="1:120" s="9" customFormat="1" ht="57" customHeight="1" x14ac:dyDescent="0.35">
      <c r="A15" s="241"/>
      <c r="B15" s="242">
        <f t="shared" si="41"/>
        <v>7</v>
      </c>
      <c r="C15" s="243" t="s">
        <v>450</v>
      </c>
      <c r="D15" s="338" t="s">
        <v>251</v>
      </c>
      <c r="E15" s="244" t="s">
        <v>451</v>
      </c>
      <c r="F15" s="245">
        <v>12300</v>
      </c>
      <c r="G15" s="259"/>
      <c r="H15" s="247" t="s">
        <v>442</v>
      </c>
      <c r="I15" s="247" t="s">
        <v>442</v>
      </c>
      <c r="J15" s="248" t="s">
        <v>442</v>
      </c>
      <c r="K15" s="310"/>
      <c r="L15" s="247" t="s">
        <v>442</v>
      </c>
      <c r="M15" s="247" t="s">
        <v>442</v>
      </c>
      <c r="N15" s="249" t="s">
        <v>442</v>
      </c>
      <c r="O15" s="247" t="s">
        <v>442</v>
      </c>
      <c r="P15" s="247" t="s">
        <v>442</v>
      </c>
      <c r="Q15" s="248" t="s">
        <v>442</v>
      </c>
      <c r="R15" s="310"/>
      <c r="S15" s="247" t="s">
        <v>442</v>
      </c>
      <c r="T15" s="247" t="s">
        <v>442</v>
      </c>
      <c r="U15" s="249" t="s">
        <v>442</v>
      </c>
      <c r="V15" s="247" t="s">
        <v>442</v>
      </c>
      <c r="W15" s="247" t="s">
        <v>442</v>
      </c>
      <c r="X15" s="248" t="s">
        <v>442</v>
      </c>
      <c r="Y15" s="310"/>
      <c r="Z15" s="247" t="s">
        <v>442</v>
      </c>
      <c r="AA15" s="247" t="s">
        <v>442</v>
      </c>
      <c r="AB15" s="249" t="s">
        <v>442</v>
      </c>
      <c r="AC15" s="247" t="s">
        <v>442</v>
      </c>
      <c r="AD15" s="247">
        <v>12300</v>
      </c>
      <c r="AE15" s="247"/>
      <c r="AF15" s="262"/>
      <c r="AG15" s="257"/>
      <c r="AH15" s="248"/>
      <c r="AI15" s="249"/>
      <c r="AJ15" s="270"/>
      <c r="AK15" s="248"/>
      <c r="AL15" s="245">
        <v>12300</v>
      </c>
      <c r="AM15" s="246"/>
      <c r="AN15" s="262"/>
      <c r="AO15" s="247" t="s">
        <v>442</v>
      </c>
      <c r="AP15" s="247" t="s">
        <v>442</v>
      </c>
      <c r="AQ15" s="249" t="s">
        <v>442</v>
      </c>
      <c r="AR15" s="247" t="s">
        <v>442</v>
      </c>
      <c r="AS15" s="247" t="s">
        <v>442</v>
      </c>
      <c r="AT15" s="248" t="s">
        <v>442</v>
      </c>
      <c r="AU15" s="310"/>
      <c r="AV15" s="247" t="s">
        <v>442</v>
      </c>
      <c r="AW15" s="247" t="s">
        <v>442</v>
      </c>
      <c r="AX15" s="249" t="s">
        <v>442</v>
      </c>
      <c r="AY15" s="247" t="s">
        <v>442</v>
      </c>
      <c r="AZ15" s="247" t="s">
        <v>442</v>
      </c>
      <c r="BA15" s="248" t="s">
        <v>442</v>
      </c>
      <c r="BB15" s="310"/>
      <c r="BC15" s="247" t="s">
        <v>442</v>
      </c>
      <c r="BD15" s="247">
        <v>16394</v>
      </c>
      <c r="BE15" s="247" t="s">
        <v>442</v>
      </c>
      <c r="BF15" s="247" t="s">
        <v>442</v>
      </c>
      <c r="BG15" s="247" t="s">
        <v>442</v>
      </c>
      <c r="BH15" s="248" t="s">
        <v>442</v>
      </c>
      <c r="BI15" s="310"/>
      <c r="BJ15" s="247" t="s">
        <v>442</v>
      </c>
      <c r="BK15" s="247" t="s">
        <v>442</v>
      </c>
      <c r="BL15" s="249" t="s">
        <v>442</v>
      </c>
      <c r="BM15" s="247" t="s">
        <v>442</v>
      </c>
      <c r="BN15" s="247" t="s">
        <v>442</v>
      </c>
      <c r="BO15" s="321">
        <v>12300</v>
      </c>
      <c r="BP15" s="326" t="s">
        <v>442</v>
      </c>
      <c r="BQ15" s="331"/>
      <c r="BR15" s="343" t="s">
        <v>442</v>
      </c>
      <c r="BS15" s="316" t="s">
        <v>442</v>
      </c>
      <c r="BT15" s="316" t="s">
        <v>442</v>
      </c>
      <c r="BU15" s="316" t="s">
        <v>442</v>
      </c>
      <c r="BV15" s="316" t="s">
        <v>442</v>
      </c>
      <c r="BW15" s="342" t="s">
        <v>442</v>
      </c>
      <c r="BX15" s="349"/>
      <c r="BY15" s="343" t="s">
        <v>442</v>
      </c>
      <c r="BZ15" s="316" t="s">
        <v>442</v>
      </c>
      <c r="CA15" s="316" t="s">
        <v>442</v>
      </c>
      <c r="CB15" s="316" t="s">
        <v>442</v>
      </c>
      <c r="CC15" s="316" t="s">
        <v>442</v>
      </c>
      <c r="CD15" s="342" t="s">
        <v>442</v>
      </c>
      <c r="CE15" s="349"/>
      <c r="CF15" s="343" t="s">
        <v>442</v>
      </c>
      <c r="CG15" s="329" t="s">
        <v>442</v>
      </c>
      <c r="CH15" s="329" t="s">
        <v>442</v>
      </c>
      <c r="CI15" s="329" t="s">
        <v>442</v>
      </c>
      <c r="CJ15" s="329" t="s">
        <v>442</v>
      </c>
      <c r="CK15" s="342" t="s">
        <v>442</v>
      </c>
      <c r="CL15" s="349"/>
      <c r="CM15" s="343" t="s">
        <v>442</v>
      </c>
      <c r="CN15" s="316" t="s">
        <v>442</v>
      </c>
      <c r="CO15" s="316" t="s">
        <v>442</v>
      </c>
      <c r="CP15" s="316" t="s">
        <v>442</v>
      </c>
      <c r="CQ15" s="316" t="s">
        <v>442</v>
      </c>
      <c r="CR15" s="342" t="s">
        <v>442</v>
      </c>
      <c r="CS15" s="349"/>
      <c r="CT15" s="326" t="s">
        <v>442</v>
      </c>
      <c r="CU15" s="245">
        <v>12300</v>
      </c>
      <c r="CV15" s="329" t="s">
        <v>442</v>
      </c>
      <c r="CW15" s="316" t="s">
        <v>442</v>
      </c>
      <c r="CX15" s="316" t="s">
        <v>442</v>
      </c>
      <c r="CY15" s="316" t="s">
        <v>442</v>
      </c>
      <c r="CZ15" s="342" t="s">
        <v>442</v>
      </c>
      <c r="DA15" s="349" t="s">
        <v>442</v>
      </c>
      <c r="DB15" s="343" t="s">
        <v>442</v>
      </c>
      <c r="DC15" s="316" t="s">
        <v>442</v>
      </c>
      <c r="DD15" s="316" t="s">
        <v>442</v>
      </c>
      <c r="DE15" s="316" t="s">
        <v>442</v>
      </c>
      <c r="DF15" s="316" t="s">
        <v>442</v>
      </c>
      <c r="DG15" s="342" t="s">
        <v>442</v>
      </c>
      <c r="DH15" s="349" t="s">
        <v>442</v>
      </c>
      <c r="DI15" s="343" t="s">
        <v>442</v>
      </c>
      <c r="DJ15" s="316" t="s">
        <v>442</v>
      </c>
      <c r="DK15" s="316" t="s">
        <v>442</v>
      </c>
      <c r="DL15" s="316" t="s">
        <v>442</v>
      </c>
      <c r="DM15" s="316" t="s">
        <v>442</v>
      </c>
      <c r="DN15" s="316" t="s">
        <v>442</v>
      </c>
      <c r="DO15" s="354" t="s">
        <v>442</v>
      </c>
      <c r="DP15" s="343" t="s">
        <v>442</v>
      </c>
    </row>
    <row r="16" spans="1:120" s="9" customFormat="1" ht="57" customHeight="1" x14ac:dyDescent="0.35">
      <c r="A16" s="241"/>
      <c r="B16" s="242">
        <f t="shared" si="41"/>
        <v>8</v>
      </c>
      <c r="C16" s="243" t="s">
        <v>259</v>
      </c>
      <c r="D16" s="338" t="s">
        <v>252</v>
      </c>
      <c r="E16" s="244" t="s">
        <v>466</v>
      </c>
      <c r="F16" s="245">
        <v>12300</v>
      </c>
      <c r="G16" s="259"/>
      <c r="H16" s="247" t="s">
        <v>442</v>
      </c>
      <c r="I16" s="247" t="s">
        <v>442</v>
      </c>
      <c r="J16" s="248" t="s">
        <v>442</v>
      </c>
      <c r="K16" s="310" t="s">
        <v>442</v>
      </c>
      <c r="L16" s="247" t="s">
        <v>442</v>
      </c>
      <c r="M16" s="247" t="s">
        <v>442</v>
      </c>
      <c r="N16" s="249" t="s">
        <v>442</v>
      </c>
      <c r="O16" s="247" t="s">
        <v>442</v>
      </c>
      <c r="P16" s="247" t="s">
        <v>442</v>
      </c>
      <c r="Q16" s="248" t="s">
        <v>442</v>
      </c>
      <c r="R16" s="310" t="s">
        <v>442</v>
      </c>
      <c r="S16" s="257" t="s">
        <v>442</v>
      </c>
      <c r="T16" s="247" t="s">
        <v>442</v>
      </c>
      <c r="U16" s="249" t="s">
        <v>442</v>
      </c>
      <c r="V16" s="247" t="s">
        <v>442</v>
      </c>
      <c r="W16" s="247" t="s">
        <v>442</v>
      </c>
      <c r="X16" s="248" t="s">
        <v>442</v>
      </c>
      <c r="Y16" s="310" t="s">
        <v>442</v>
      </c>
      <c r="Z16" s="257" t="s">
        <v>442</v>
      </c>
      <c r="AA16" s="247" t="s">
        <v>442</v>
      </c>
      <c r="AB16" s="249" t="s">
        <v>442</v>
      </c>
      <c r="AC16" s="247" t="s">
        <v>442</v>
      </c>
      <c r="AD16" s="247" t="s">
        <v>442</v>
      </c>
      <c r="AE16" s="247"/>
      <c r="AF16" s="262"/>
      <c r="AG16" s="257"/>
      <c r="AH16" s="248"/>
      <c r="AI16" s="249"/>
      <c r="AJ16" s="270"/>
      <c r="AK16" s="248"/>
      <c r="AL16" s="245">
        <v>12300</v>
      </c>
      <c r="AM16" s="246"/>
      <c r="AN16" s="262"/>
      <c r="AO16" s="247" t="s">
        <v>442</v>
      </c>
      <c r="AP16" s="247" t="s">
        <v>442</v>
      </c>
      <c r="AQ16" s="249" t="s">
        <v>442</v>
      </c>
      <c r="AR16" s="247" t="s">
        <v>442</v>
      </c>
      <c r="AS16" s="247" t="s">
        <v>442</v>
      </c>
      <c r="AT16" s="248" t="s">
        <v>442</v>
      </c>
      <c r="AU16" s="310"/>
      <c r="AV16" s="247" t="s">
        <v>442</v>
      </c>
      <c r="AW16" s="247" t="s">
        <v>442</v>
      </c>
      <c r="AX16" s="249" t="s">
        <v>442</v>
      </c>
      <c r="AY16" s="247" t="s">
        <v>442</v>
      </c>
      <c r="AZ16" s="247" t="s">
        <v>442</v>
      </c>
      <c r="BA16" s="248" t="s">
        <v>442</v>
      </c>
      <c r="BB16" s="310"/>
      <c r="BC16" s="247" t="s">
        <v>442</v>
      </c>
      <c r="BD16" s="247" t="s">
        <v>442</v>
      </c>
      <c r="BE16" s="247" t="s">
        <v>442</v>
      </c>
      <c r="BF16" s="247" t="s">
        <v>442</v>
      </c>
      <c r="BG16" s="247" t="s">
        <v>442</v>
      </c>
      <c r="BH16" s="248">
        <v>17060.842696629214</v>
      </c>
      <c r="BI16" s="310"/>
      <c r="BJ16" s="247" t="s">
        <v>442</v>
      </c>
      <c r="BK16" s="247" t="s">
        <v>442</v>
      </c>
      <c r="BL16" s="249">
        <v>12300</v>
      </c>
      <c r="BM16" s="247" t="s">
        <v>442</v>
      </c>
      <c r="BN16" s="247" t="s">
        <v>442</v>
      </c>
      <c r="BO16" s="321">
        <v>12300</v>
      </c>
      <c r="BP16" s="326" t="s">
        <v>442</v>
      </c>
      <c r="BQ16" s="331"/>
      <c r="BR16" s="343" t="s">
        <v>442</v>
      </c>
      <c r="BS16" s="316" t="s">
        <v>442</v>
      </c>
      <c r="BT16" s="316" t="s">
        <v>442</v>
      </c>
      <c r="BU16" s="316" t="s">
        <v>442</v>
      </c>
      <c r="BV16" s="316" t="s">
        <v>442</v>
      </c>
      <c r="BW16" s="342" t="s">
        <v>442</v>
      </c>
      <c r="BX16" s="349"/>
      <c r="BY16" s="343" t="s">
        <v>442</v>
      </c>
      <c r="BZ16" s="316" t="s">
        <v>442</v>
      </c>
      <c r="CA16" s="316" t="s">
        <v>442</v>
      </c>
      <c r="CB16" s="316" t="s">
        <v>442</v>
      </c>
      <c r="CC16" s="316" t="s">
        <v>442</v>
      </c>
      <c r="CD16" s="342" t="s">
        <v>442</v>
      </c>
      <c r="CE16" s="349"/>
      <c r="CF16" s="343" t="s">
        <v>442</v>
      </c>
      <c r="CG16" s="329" t="s">
        <v>442</v>
      </c>
      <c r="CH16" s="329" t="s">
        <v>442</v>
      </c>
      <c r="CI16" s="329" t="s">
        <v>442</v>
      </c>
      <c r="CJ16" s="329" t="s">
        <v>442</v>
      </c>
      <c r="CK16" s="342" t="s">
        <v>442</v>
      </c>
      <c r="CL16" s="349"/>
      <c r="CM16" s="343" t="s">
        <v>442</v>
      </c>
      <c r="CN16" s="316" t="s">
        <v>442</v>
      </c>
      <c r="CO16" s="316" t="s">
        <v>442</v>
      </c>
      <c r="CP16" s="316" t="s">
        <v>442</v>
      </c>
      <c r="CQ16" s="316">
        <v>12300</v>
      </c>
      <c r="CR16" s="342" t="s">
        <v>442</v>
      </c>
      <c r="CS16" s="349"/>
      <c r="CT16" s="326" t="s">
        <v>442</v>
      </c>
      <c r="CU16" s="245">
        <v>12300</v>
      </c>
      <c r="CV16" s="329" t="s">
        <v>442</v>
      </c>
      <c r="CW16" s="316" t="s">
        <v>442</v>
      </c>
      <c r="CX16" s="316" t="s">
        <v>442</v>
      </c>
      <c r="CY16" s="316" t="s">
        <v>442</v>
      </c>
      <c r="CZ16" s="342" t="s">
        <v>442</v>
      </c>
      <c r="DA16" s="349" t="s">
        <v>442</v>
      </c>
      <c r="DB16" s="343" t="s">
        <v>442</v>
      </c>
      <c r="DC16" s="316" t="s">
        <v>442</v>
      </c>
      <c r="DD16" s="316" t="s">
        <v>442</v>
      </c>
      <c r="DE16" s="316" t="s">
        <v>442</v>
      </c>
      <c r="DF16" s="316" t="s">
        <v>442</v>
      </c>
      <c r="DG16" s="342" t="s">
        <v>442</v>
      </c>
      <c r="DH16" s="349" t="s">
        <v>442</v>
      </c>
      <c r="DI16" s="343" t="s">
        <v>442</v>
      </c>
      <c r="DJ16" s="316" t="s">
        <v>442</v>
      </c>
      <c r="DK16" s="316" t="s">
        <v>442</v>
      </c>
      <c r="DL16" s="316" t="s">
        <v>442</v>
      </c>
      <c r="DM16" s="316" t="s">
        <v>442</v>
      </c>
      <c r="DN16" s="316" t="s">
        <v>442</v>
      </c>
      <c r="DO16" s="354" t="s">
        <v>442</v>
      </c>
      <c r="DP16" s="343" t="s">
        <v>442</v>
      </c>
    </row>
    <row r="17" spans="1:120" s="9" customFormat="1" ht="57" customHeight="1" x14ac:dyDescent="0.35">
      <c r="A17" s="241"/>
      <c r="B17" s="242">
        <f t="shared" si="41"/>
        <v>9</v>
      </c>
      <c r="C17" s="243" t="s">
        <v>259</v>
      </c>
      <c r="D17" s="338" t="s">
        <v>252</v>
      </c>
      <c r="E17" s="244" t="s">
        <v>458</v>
      </c>
      <c r="F17" s="245">
        <v>14000</v>
      </c>
      <c r="G17" s="259"/>
      <c r="H17" s="247" t="s">
        <v>442</v>
      </c>
      <c r="I17" s="247" t="s">
        <v>442</v>
      </c>
      <c r="J17" s="248" t="s">
        <v>442</v>
      </c>
      <c r="K17" s="310"/>
      <c r="L17" s="247" t="s">
        <v>442</v>
      </c>
      <c r="M17" s="247">
        <v>14300</v>
      </c>
      <c r="N17" s="249" t="s">
        <v>442</v>
      </c>
      <c r="O17" s="247">
        <v>14300</v>
      </c>
      <c r="P17" s="247">
        <v>14300</v>
      </c>
      <c r="Q17" s="248" t="s">
        <v>442</v>
      </c>
      <c r="R17" s="310"/>
      <c r="S17" s="257">
        <v>14300</v>
      </c>
      <c r="T17" s="247" t="s">
        <v>442</v>
      </c>
      <c r="U17" s="249" t="s">
        <v>442</v>
      </c>
      <c r="V17" s="247">
        <v>17030</v>
      </c>
      <c r="W17" s="247" t="s">
        <v>442</v>
      </c>
      <c r="X17" s="248" t="s">
        <v>442</v>
      </c>
      <c r="Y17" s="310"/>
      <c r="Z17" s="257">
        <v>14300</v>
      </c>
      <c r="AA17" s="247">
        <v>16914.36329588015</v>
      </c>
      <c r="AB17" s="249">
        <v>15765.842588121681</v>
      </c>
      <c r="AC17" s="247">
        <v>17030</v>
      </c>
      <c r="AD17" s="247">
        <v>17522</v>
      </c>
      <c r="AE17" s="247"/>
      <c r="AF17" s="262"/>
      <c r="AG17" s="257"/>
      <c r="AH17" s="248"/>
      <c r="AI17" s="249"/>
      <c r="AJ17" s="270"/>
      <c r="AK17" s="248"/>
      <c r="AL17" s="245">
        <f>(17522+17030)/2</f>
        <v>17276</v>
      </c>
      <c r="AM17" s="246"/>
      <c r="AN17" s="262"/>
      <c r="AO17" s="247" t="s">
        <v>442</v>
      </c>
      <c r="AP17" s="247">
        <v>17030</v>
      </c>
      <c r="AQ17" s="249">
        <v>17030</v>
      </c>
      <c r="AR17" s="247">
        <v>17030</v>
      </c>
      <c r="AS17" s="247">
        <v>17030</v>
      </c>
      <c r="AT17" s="248">
        <v>17290.86059479554</v>
      </c>
      <c r="AU17" s="310"/>
      <c r="AV17" s="247">
        <v>17030</v>
      </c>
      <c r="AW17" s="247" t="s">
        <v>442</v>
      </c>
      <c r="AX17" s="249">
        <v>17030</v>
      </c>
      <c r="AY17" s="247">
        <v>17030</v>
      </c>
      <c r="AZ17" s="247">
        <v>17030</v>
      </c>
      <c r="BA17" s="248">
        <v>17030</v>
      </c>
      <c r="BB17" s="310"/>
      <c r="BC17" s="247">
        <v>17522</v>
      </c>
      <c r="BD17" s="247">
        <v>17030</v>
      </c>
      <c r="BE17" s="247" t="s">
        <v>442</v>
      </c>
      <c r="BF17" s="247">
        <v>17060.678954325158</v>
      </c>
      <c r="BG17" s="247" t="s">
        <v>442</v>
      </c>
      <c r="BH17" s="248" t="s">
        <v>442</v>
      </c>
      <c r="BI17" s="310"/>
      <c r="BJ17" s="247" t="s">
        <v>442</v>
      </c>
      <c r="BK17" s="247" t="s">
        <v>442</v>
      </c>
      <c r="BL17" s="249">
        <v>17030</v>
      </c>
      <c r="BM17" s="247">
        <v>16832.084210526315</v>
      </c>
      <c r="BN17" s="247" t="s">
        <v>442</v>
      </c>
      <c r="BO17" s="321">
        <f>(17750+17250+19300+18800)/4</f>
        <v>18275</v>
      </c>
      <c r="BP17" s="326" t="s">
        <v>442</v>
      </c>
      <c r="BQ17" s="331"/>
      <c r="BR17" s="343">
        <v>17030</v>
      </c>
      <c r="BS17" s="316">
        <v>17522</v>
      </c>
      <c r="BT17" s="316">
        <v>17030</v>
      </c>
      <c r="BU17" s="316" t="s">
        <v>442</v>
      </c>
      <c r="BV17" s="316">
        <v>17030</v>
      </c>
      <c r="BW17" s="342">
        <v>17030</v>
      </c>
      <c r="BX17" s="349"/>
      <c r="BY17" s="343" t="s">
        <v>442</v>
      </c>
      <c r="BZ17" s="316">
        <v>17118.86164043082</v>
      </c>
      <c r="CA17" s="316">
        <v>17030</v>
      </c>
      <c r="CB17" s="316">
        <v>13500</v>
      </c>
      <c r="CC17" s="316">
        <v>17030</v>
      </c>
      <c r="CD17" s="342">
        <v>17030</v>
      </c>
      <c r="CE17" s="349"/>
      <c r="CF17" s="343" t="s">
        <v>442</v>
      </c>
      <c r="CG17" s="329">
        <v>17750</v>
      </c>
      <c r="CH17" s="329">
        <v>17750</v>
      </c>
      <c r="CI17" s="329">
        <v>18000.041065482797</v>
      </c>
      <c r="CJ17" s="329">
        <v>17750</v>
      </c>
      <c r="CK17" s="342">
        <v>17750</v>
      </c>
      <c r="CL17" s="349"/>
      <c r="CM17" s="343" t="s">
        <v>442</v>
      </c>
      <c r="CN17" s="316">
        <v>17217.189908899789</v>
      </c>
      <c r="CO17" s="316" t="s">
        <v>442</v>
      </c>
      <c r="CP17" s="316">
        <v>17750</v>
      </c>
      <c r="CQ17" s="316">
        <v>17750</v>
      </c>
      <c r="CR17" s="342">
        <v>17750</v>
      </c>
      <c r="CS17" s="349"/>
      <c r="CT17" s="326">
        <v>17748.866933689365</v>
      </c>
      <c r="CU17" s="245">
        <f>(17750+17250+19300+18800)/4</f>
        <v>18275</v>
      </c>
      <c r="CV17" s="329" t="s">
        <v>442</v>
      </c>
      <c r="CW17" s="316">
        <v>17750</v>
      </c>
      <c r="CX17" s="316" t="s">
        <v>442</v>
      </c>
      <c r="CY17" s="316">
        <v>17750</v>
      </c>
      <c r="CZ17" s="342">
        <v>17750</v>
      </c>
      <c r="DA17" s="349" t="s">
        <v>442</v>
      </c>
      <c r="DB17" s="343" t="s">
        <v>442</v>
      </c>
      <c r="DC17" s="316">
        <v>18361.66833566994</v>
      </c>
      <c r="DD17" s="316" t="s">
        <v>442</v>
      </c>
      <c r="DE17" s="316">
        <v>17750</v>
      </c>
      <c r="DF17" s="316" t="s">
        <v>442</v>
      </c>
      <c r="DG17" s="342">
        <v>18890</v>
      </c>
      <c r="DH17" s="349" t="s">
        <v>442</v>
      </c>
      <c r="DI17" s="343" t="s">
        <v>442</v>
      </c>
      <c r="DJ17" s="316">
        <v>17750</v>
      </c>
      <c r="DK17" s="316">
        <v>18731.787220240025</v>
      </c>
      <c r="DL17" s="316">
        <v>18388.587992785364</v>
      </c>
      <c r="DM17" s="316">
        <v>17750</v>
      </c>
      <c r="DN17" s="316">
        <v>17750</v>
      </c>
      <c r="DO17" s="354" t="s">
        <v>442</v>
      </c>
      <c r="DP17" s="343">
        <v>18103.722188815394</v>
      </c>
    </row>
    <row r="18" spans="1:120" s="9" customFormat="1" ht="57" customHeight="1" x14ac:dyDescent="0.35">
      <c r="A18" s="241"/>
      <c r="B18" s="242">
        <f t="shared" si="41"/>
        <v>10</v>
      </c>
      <c r="C18" s="243">
        <v>150000005</v>
      </c>
      <c r="D18" s="338" t="s">
        <v>8</v>
      </c>
      <c r="E18" s="244" t="s">
        <v>9</v>
      </c>
      <c r="F18" s="245">
        <v>16800</v>
      </c>
      <c r="G18" s="259"/>
      <c r="H18" s="247" t="s">
        <v>442</v>
      </c>
      <c r="I18" s="247" t="s">
        <v>442</v>
      </c>
      <c r="J18" s="248" t="s">
        <v>442</v>
      </c>
      <c r="K18" s="310"/>
      <c r="L18" s="247" t="s">
        <v>442</v>
      </c>
      <c r="M18" s="247" t="s">
        <v>442</v>
      </c>
      <c r="N18" s="249" t="s">
        <v>442</v>
      </c>
      <c r="O18" s="247" t="s">
        <v>442</v>
      </c>
      <c r="P18" s="247" t="s">
        <v>442</v>
      </c>
      <c r="Q18" s="248" t="s">
        <v>442</v>
      </c>
      <c r="R18" s="310"/>
      <c r="S18" s="247" t="s">
        <v>442</v>
      </c>
      <c r="T18" s="247" t="s">
        <v>442</v>
      </c>
      <c r="U18" s="249" t="s">
        <v>442</v>
      </c>
      <c r="V18" s="247" t="s">
        <v>442</v>
      </c>
      <c r="W18" s="247" t="s">
        <v>442</v>
      </c>
      <c r="X18" s="248" t="s">
        <v>442</v>
      </c>
      <c r="Y18" s="310"/>
      <c r="Z18" s="247" t="s">
        <v>442</v>
      </c>
      <c r="AA18" s="247" t="s">
        <v>442</v>
      </c>
      <c r="AB18" s="249" t="s">
        <v>442</v>
      </c>
      <c r="AC18" s="247" t="s">
        <v>442</v>
      </c>
      <c r="AD18" s="247" t="s">
        <v>442</v>
      </c>
      <c r="AE18" s="247"/>
      <c r="AF18" s="262"/>
      <c r="AG18" s="257"/>
      <c r="AH18" s="248"/>
      <c r="AI18" s="249"/>
      <c r="AJ18" s="270"/>
      <c r="AK18" s="248"/>
      <c r="AL18" s="245">
        <v>16800</v>
      </c>
      <c r="AM18" s="246"/>
      <c r="AN18" s="262"/>
      <c r="AO18" s="247" t="s">
        <v>442</v>
      </c>
      <c r="AP18" s="247" t="s">
        <v>442</v>
      </c>
      <c r="AQ18" s="249" t="s">
        <v>442</v>
      </c>
      <c r="AR18" s="247">
        <v>17030</v>
      </c>
      <c r="AS18" s="247" t="s">
        <v>442</v>
      </c>
      <c r="AT18" s="248">
        <v>17030</v>
      </c>
      <c r="AU18" s="310"/>
      <c r="AV18" s="247" t="s">
        <v>442</v>
      </c>
      <c r="AW18" s="247" t="s">
        <v>442</v>
      </c>
      <c r="AX18" s="249">
        <v>17030</v>
      </c>
      <c r="AY18" s="247">
        <v>17030</v>
      </c>
      <c r="AZ18" s="247" t="s">
        <v>442</v>
      </c>
      <c r="BA18" s="248" t="s">
        <v>442</v>
      </c>
      <c r="BB18" s="310"/>
      <c r="BC18" s="247" t="s">
        <v>442</v>
      </c>
      <c r="BD18" s="247" t="s">
        <v>442</v>
      </c>
      <c r="BE18" s="247" t="s">
        <v>442</v>
      </c>
      <c r="BF18" s="247" t="s">
        <v>442</v>
      </c>
      <c r="BG18" s="247" t="s">
        <v>442</v>
      </c>
      <c r="BH18" s="248" t="s">
        <v>442</v>
      </c>
      <c r="BI18" s="310"/>
      <c r="BJ18" s="247" t="s">
        <v>442</v>
      </c>
      <c r="BK18" s="247" t="s">
        <v>442</v>
      </c>
      <c r="BL18" s="249" t="s">
        <v>442</v>
      </c>
      <c r="BM18" s="247" t="s">
        <v>442</v>
      </c>
      <c r="BN18" s="247">
        <v>16600</v>
      </c>
      <c r="BO18" s="321">
        <v>17200</v>
      </c>
      <c r="BP18" s="326" t="s">
        <v>442</v>
      </c>
      <c r="BQ18" s="331"/>
      <c r="BR18" s="343" t="s">
        <v>442</v>
      </c>
      <c r="BS18" s="316" t="s">
        <v>442</v>
      </c>
      <c r="BT18" s="316" t="s">
        <v>442</v>
      </c>
      <c r="BU18" s="316" t="s">
        <v>442</v>
      </c>
      <c r="BV18" s="316" t="s">
        <v>442</v>
      </c>
      <c r="BW18" s="342" t="s">
        <v>442</v>
      </c>
      <c r="BX18" s="349"/>
      <c r="BY18" s="343" t="s">
        <v>442</v>
      </c>
      <c r="BZ18" s="316" t="s">
        <v>442</v>
      </c>
      <c r="CA18" s="316" t="s">
        <v>442</v>
      </c>
      <c r="CB18" s="316" t="s">
        <v>442</v>
      </c>
      <c r="CC18" s="316" t="s">
        <v>442</v>
      </c>
      <c r="CD18" s="342" t="s">
        <v>442</v>
      </c>
      <c r="CE18" s="349"/>
      <c r="CF18" s="343" t="s">
        <v>442</v>
      </c>
      <c r="CG18" s="329" t="s">
        <v>442</v>
      </c>
      <c r="CH18" s="329" t="s">
        <v>442</v>
      </c>
      <c r="CI18" s="329" t="s">
        <v>442</v>
      </c>
      <c r="CJ18" s="329" t="s">
        <v>442</v>
      </c>
      <c r="CK18" s="342" t="s">
        <v>442</v>
      </c>
      <c r="CL18" s="349"/>
      <c r="CM18" s="343" t="s">
        <v>442</v>
      </c>
      <c r="CN18" s="316" t="s">
        <v>442</v>
      </c>
      <c r="CO18" s="316" t="s">
        <v>442</v>
      </c>
      <c r="CP18" s="316" t="s">
        <v>442</v>
      </c>
      <c r="CQ18" s="316" t="s">
        <v>442</v>
      </c>
      <c r="CR18" s="342" t="s">
        <v>442</v>
      </c>
      <c r="CS18" s="349"/>
      <c r="CT18" s="326" t="s">
        <v>442</v>
      </c>
      <c r="CU18" s="245">
        <v>18000</v>
      </c>
      <c r="CV18" s="329" t="s">
        <v>442</v>
      </c>
      <c r="CW18" s="316" t="s">
        <v>442</v>
      </c>
      <c r="CX18" s="316" t="s">
        <v>442</v>
      </c>
      <c r="CY18" s="316" t="s">
        <v>442</v>
      </c>
      <c r="CZ18" s="342" t="s">
        <v>442</v>
      </c>
      <c r="DA18" s="349" t="s">
        <v>442</v>
      </c>
      <c r="DB18" s="343" t="s">
        <v>442</v>
      </c>
      <c r="DC18" s="316" t="s">
        <v>442</v>
      </c>
      <c r="DD18" s="316" t="s">
        <v>442</v>
      </c>
      <c r="DE18" s="316" t="s">
        <v>442</v>
      </c>
      <c r="DF18" s="316" t="s">
        <v>442</v>
      </c>
      <c r="DG18" s="342" t="s">
        <v>442</v>
      </c>
      <c r="DH18" s="349" t="s">
        <v>442</v>
      </c>
      <c r="DI18" s="343" t="s">
        <v>442</v>
      </c>
      <c r="DJ18" s="316" t="s">
        <v>442</v>
      </c>
      <c r="DK18" s="316" t="s">
        <v>442</v>
      </c>
      <c r="DL18" s="316" t="s">
        <v>442</v>
      </c>
      <c r="DM18" s="316" t="s">
        <v>442</v>
      </c>
      <c r="DN18" s="316" t="s">
        <v>442</v>
      </c>
      <c r="DO18" s="354" t="s">
        <v>442</v>
      </c>
      <c r="DP18" s="343" t="s">
        <v>442</v>
      </c>
    </row>
    <row r="19" spans="1:120" s="9" customFormat="1" ht="57" customHeight="1" x14ac:dyDescent="0.35">
      <c r="A19" s="241"/>
      <c r="B19" s="242">
        <f t="shared" si="41"/>
        <v>11</v>
      </c>
      <c r="C19" s="243">
        <v>150000014</v>
      </c>
      <c r="D19" s="338" t="s">
        <v>214</v>
      </c>
      <c r="E19" s="244" t="s">
        <v>459</v>
      </c>
      <c r="F19" s="245">
        <v>12300</v>
      </c>
      <c r="G19" s="259"/>
      <c r="H19" s="247" t="s">
        <v>442</v>
      </c>
      <c r="I19" s="247" t="s">
        <v>442</v>
      </c>
      <c r="J19" s="248" t="s">
        <v>442</v>
      </c>
      <c r="K19" s="310" t="s">
        <v>442</v>
      </c>
      <c r="L19" s="247" t="s">
        <v>442</v>
      </c>
      <c r="M19" s="247" t="s">
        <v>442</v>
      </c>
      <c r="N19" s="249" t="s">
        <v>442</v>
      </c>
      <c r="O19" s="247" t="s">
        <v>442</v>
      </c>
      <c r="P19" s="247" t="s">
        <v>442</v>
      </c>
      <c r="Q19" s="248" t="s">
        <v>442</v>
      </c>
      <c r="R19" s="310" t="s">
        <v>442</v>
      </c>
      <c r="S19" s="257" t="s">
        <v>442</v>
      </c>
      <c r="T19" s="247" t="s">
        <v>442</v>
      </c>
      <c r="U19" s="249" t="s">
        <v>442</v>
      </c>
      <c r="V19" s="247" t="s">
        <v>442</v>
      </c>
      <c r="W19" s="247" t="s">
        <v>442</v>
      </c>
      <c r="X19" s="248" t="s">
        <v>442</v>
      </c>
      <c r="Y19" s="310" t="s">
        <v>442</v>
      </c>
      <c r="Z19" s="257" t="s">
        <v>442</v>
      </c>
      <c r="AA19" s="247" t="s">
        <v>442</v>
      </c>
      <c r="AB19" s="249" t="s">
        <v>442</v>
      </c>
      <c r="AC19" s="247" t="s">
        <v>442</v>
      </c>
      <c r="AD19" s="247" t="s">
        <v>442</v>
      </c>
      <c r="AE19" s="247" t="s">
        <v>442</v>
      </c>
      <c r="AF19" s="262" t="s">
        <v>442</v>
      </c>
      <c r="AG19" s="257" t="s">
        <v>442</v>
      </c>
      <c r="AH19" s="248" t="s">
        <v>442</v>
      </c>
      <c r="AI19" s="249" t="s">
        <v>442</v>
      </c>
      <c r="AJ19" s="270" t="s">
        <v>442</v>
      </c>
      <c r="AK19" s="248" t="s">
        <v>442</v>
      </c>
      <c r="AL19" s="245">
        <v>12300</v>
      </c>
      <c r="AM19" s="246"/>
      <c r="AN19" s="262"/>
      <c r="AO19" s="247" t="s">
        <v>442</v>
      </c>
      <c r="AP19" s="247" t="s">
        <v>442</v>
      </c>
      <c r="AQ19" s="249" t="s">
        <v>442</v>
      </c>
      <c r="AR19" s="247" t="s">
        <v>442</v>
      </c>
      <c r="AS19" s="247" t="s">
        <v>442</v>
      </c>
      <c r="AT19" s="248" t="s">
        <v>442</v>
      </c>
      <c r="AU19" s="310"/>
      <c r="AV19" s="247" t="s">
        <v>442</v>
      </c>
      <c r="AW19" s="247" t="s">
        <v>442</v>
      </c>
      <c r="AX19" s="249" t="s">
        <v>442</v>
      </c>
      <c r="AY19" s="247" t="s">
        <v>442</v>
      </c>
      <c r="AZ19" s="247" t="s">
        <v>442</v>
      </c>
      <c r="BA19" s="248" t="s">
        <v>442</v>
      </c>
      <c r="BB19" s="310"/>
      <c r="BC19" s="247" t="s">
        <v>442</v>
      </c>
      <c r="BD19" s="247" t="s">
        <v>442</v>
      </c>
      <c r="BE19" s="247" t="s">
        <v>442</v>
      </c>
      <c r="BF19" s="247" t="s">
        <v>442</v>
      </c>
      <c r="BG19" s="247" t="s">
        <v>442</v>
      </c>
      <c r="BH19" s="248" t="s">
        <v>442</v>
      </c>
      <c r="BI19" s="310"/>
      <c r="BJ19" s="247" t="s">
        <v>442</v>
      </c>
      <c r="BK19" s="247" t="s">
        <v>442</v>
      </c>
      <c r="BL19" s="249" t="s">
        <v>442</v>
      </c>
      <c r="BM19" s="247" t="s">
        <v>442</v>
      </c>
      <c r="BN19" s="247" t="s">
        <v>442</v>
      </c>
      <c r="BO19" s="321">
        <v>12300</v>
      </c>
      <c r="BP19" s="326" t="s">
        <v>442</v>
      </c>
      <c r="BQ19" s="331"/>
      <c r="BR19" s="343">
        <v>17522</v>
      </c>
      <c r="BS19" s="316" t="s">
        <v>442</v>
      </c>
      <c r="BT19" s="316" t="s">
        <v>442</v>
      </c>
      <c r="BU19" s="316" t="s">
        <v>442</v>
      </c>
      <c r="BV19" s="316" t="s">
        <v>442</v>
      </c>
      <c r="BW19" s="342" t="s">
        <v>442</v>
      </c>
      <c r="BX19" s="349"/>
      <c r="BY19" s="343" t="s">
        <v>442</v>
      </c>
      <c r="BZ19" s="316" t="s">
        <v>442</v>
      </c>
      <c r="CA19" s="316" t="s">
        <v>442</v>
      </c>
      <c r="CB19" s="316" t="s">
        <v>442</v>
      </c>
      <c r="CC19" s="316" t="s">
        <v>442</v>
      </c>
      <c r="CD19" s="342" t="s">
        <v>442</v>
      </c>
      <c r="CE19" s="349"/>
      <c r="CF19" s="343" t="s">
        <v>442</v>
      </c>
      <c r="CG19" s="329" t="s">
        <v>442</v>
      </c>
      <c r="CH19" s="329" t="s">
        <v>442</v>
      </c>
      <c r="CI19" s="329" t="s">
        <v>442</v>
      </c>
      <c r="CJ19" s="329" t="s">
        <v>442</v>
      </c>
      <c r="CK19" s="342" t="s">
        <v>442</v>
      </c>
      <c r="CL19" s="349"/>
      <c r="CM19" s="343" t="s">
        <v>442</v>
      </c>
      <c r="CN19" s="316" t="s">
        <v>442</v>
      </c>
      <c r="CO19" s="316" t="s">
        <v>442</v>
      </c>
      <c r="CP19" s="316" t="s">
        <v>442</v>
      </c>
      <c r="CQ19" s="316">
        <v>12300</v>
      </c>
      <c r="CR19" s="342" t="s">
        <v>442</v>
      </c>
      <c r="CS19" s="349"/>
      <c r="CT19" s="326" t="s">
        <v>442</v>
      </c>
      <c r="CU19" s="245">
        <v>12300</v>
      </c>
      <c r="CV19" s="329" t="s">
        <v>442</v>
      </c>
      <c r="CW19" s="316" t="s">
        <v>442</v>
      </c>
      <c r="CX19" s="316" t="s">
        <v>442</v>
      </c>
      <c r="CY19" s="316" t="s">
        <v>442</v>
      </c>
      <c r="CZ19" s="342" t="s">
        <v>442</v>
      </c>
      <c r="DA19" s="349" t="s">
        <v>442</v>
      </c>
      <c r="DB19" s="343" t="s">
        <v>442</v>
      </c>
      <c r="DC19" s="316" t="s">
        <v>442</v>
      </c>
      <c r="DD19" s="316" t="s">
        <v>442</v>
      </c>
      <c r="DE19" s="316" t="s">
        <v>442</v>
      </c>
      <c r="DF19" s="316" t="s">
        <v>442</v>
      </c>
      <c r="DG19" s="342" t="s">
        <v>442</v>
      </c>
      <c r="DH19" s="349" t="s">
        <v>442</v>
      </c>
      <c r="DI19" s="343" t="s">
        <v>442</v>
      </c>
      <c r="DJ19" s="316" t="s">
        <v>442</v>
      </c>
      <c r="DK19" s="316" t="s">
        <v>442</v>
      </c>
      <c r="DL19" s="316" t="s">
        <v>442</v>
      </c>
      <c r="DM19" s="316">
        <v>18890</v>
      </c>
      <c r="DN19" s="316" t="s">
        <v>442</v>
      </c>
      <c r="DO19" s="354" t="s">
        <v>442</v>
      </c>
      <c r="DP19" s="343" t="s">
        <v>442</v>
      </c>
    </row>
    <row r="20" spans="1:120" s="9" customFormat="1" ht="57" customHeight="1" x14ac:dyDescent="0.35">
      <c r="A20" s="241"/>
      <c r="B20" s="242">
        <f t="shared" si="41"/>
        <v>12</v>
      </c>
      <c r="C20" s="243">
        <v>150000014</v>
      </c>
      <c r="D20" s="338" t="s">
        <v>214</v>
      </c>
      <c r="E20" s="244" t="s">
        <v>460</v>
      </c>
      <c r="F20" s="245">
        <v>14300</v>
      </c>
      <c r="G20" s="259"/>
      <c r="H20" s="247" t="s">
        <v>442</v>
      </c>
      <c r="I20" s="247" t="s">
        <v>442</v>
      </c>
      <c r="J20" s="248">
        <v>14300</v>
      </c>
      <c r="K20" s="310"/>
      <c r="L20" s="247" t="s">
        <v>442</v>
      </c>
      <c r="M20" s="247" t="s">
        <v>442</v>
      </c>
      <c r="N20" s="249">
        <v>14300</v>
      </c>
      <c r="O20" s="247">
        <v>14300</v>
      </c>
      <c r="P20" s="247" t="s">
        <v>442</v>
      </c>
      <c r="Q20" s="248">
        <v>14300</v>
      </c>
      <c r="R20" s="310"/>
      <c r="S20" s="257">
        <v>14300</v>
      </c>
      <c r="T20" s="247" t="s">
        <v>442</v>
      </c>
      <c r="U20" s="249" t="s">
        <v>442</v>
      </c>
      <c r="V20" s="247" t="s">
        <v>442</v>
      </c>
      <c r="W20" s="247" t="s">
        <v>442</v>
      </c>
      <c r="X20" s="248" t="s">
        <v>442</v>
      </c>
      <c r="Y20" s="310"/>
      <c r="Z20" s="257">
        <v>14300</v>
      </c>
      <c r="AA20" s="247" t="s">
        <v>442</v>
      </c>
      <c r="AB20" s="249">
        <v>14300</v>
      </c>
      <c r="AC20" s="247" t="s">
        <v>442</v>
      </c>
      <c r="AD20" s="247" t="s">
        <v>442</v>
      </c>
      <c r="AE20" s="247"/>
      <c r="AF20" s="262"/>
      <c r="AG20" s="257"/>
      <c r="AH20" s="248"/>
      <c r="AI20" s="249"/>
      <c r="AJ20" s="270"/>
      <c r="AK20" s="248"/>
      <c r="AL20" s="245">
        <f>(17522+17030)/2</f>
        <v>17276</v>
      </c>
      <c r="AM20" s="246"/>
      <c r="AN20" s="262"/>
      <c r="AO20" s="247" t="s">
        <v>442</v>
      </c>
      <c r="AP20" s="247" t="s">
        <v>442</v>
      </c>
      <c r="AQ20" s="249">
        <v>16922.167254955199</v>
      </c>
      <c r="AR20" s="247">
        <v>17030</v>
      </c>
      <c r="AS20" s="247">
        <v>17522</v>
      </c>
      <c r="AT20" s="248">
        <v>17030</v>
      </c>
      <c r="AU20" s="310"/>
      <c r="AV20" s="247" t="s">
        <v>442</v>
      </c>
      <c r="AW20" s="247">
        <v>17522</v>
      </c>
      <c r="AX20" s="249">
        <v>17030</v>
      </c>
      <c r="AY20" s="247" t="s">
        <v>442</v>
      </c>
      <c r="AZ20" s="247">
        <v>17030</v>
      </c>
      <c r="BA20" s="248" t="s">
        <v>442</v>
      </c>
      <c r="BB20" s="310"/>
      <c r="BC20" s="247" t="s">
        <v>442</v>
      </c>
      <c r="BD20" s="247">
        <v>17170.644668287601</v>
      </c>
      <c r="BE20" s="247" t="s">
        <v>442</v>
      </c>
      <c r="BF20" s="247" t="s">
        <v>442</v>
      </c>
      <c r="BG20" s="247" t="s">
        <v>442</v>
      </c>
      <c r="BH20" s="248" t="s">
        <v>442</v>
      </c>
      <c r="BI20" s="310"/>
      <c r="BJ20" s="247" t="s">
        <v>442</v>
      </c>
      <c r="BK20" s="247">
        <v>17030</v>
      </c>
      <c r="BL20" s="249">
        <v>17522</v>
      </c>
      <c r="BM20" s="247">
        <v>16964.975283901134</v>
      </c>
      <c r="BN20" s="247" t="s">
        <v>442</v>
      </c>
      <c r="BO20" s="321">
        <f>(17750+17250+19300+18800)/4</f>
        <v>18275</v>
      </c>
      <c r="BP20" s="326" t="s">
        <v>442</v>
      </c>
      <c r="BQ20" s="331"/>
      <c r="BR20" s="343" t="s">
        <v>442</v>
      </c>
      <c r="BS20" s="316">
        <v>17030</v>
      </c>
      <c r="BT20" s="316" t="s">
        <v>442</v>
      </c>
      <c r="BU20" s="316" t="s">
        <v>442</v>
      </c>
      <c r="BV20" s="316" t="s">
        <v>442</v>
      </c>
      <c r="BW20" s="342" t="s">
        <v>442</v>
      </c>
      <c r="BX20" s="349"/>
      <c r="BY20" s="343" t="s">
        <v>442</v>
      </c>
      <c r="BZ20" s="316">
        <v>17030</v>
      </c>
      <c r="CA20" s="316">
        <v>17030</v>
      </c>
      <c r="CB20" s="316">
        <v>13500</v>
      </c>
      <c r="CC20" s="316" t="s">
        <v>442</v>
      </c>
      <c r="CD20" s="342">
        <v>17030</v>
      </c>
      <c r="CE20" s="349"/>
      <c r="CF20" s="343" t="s">
        <v>442</v>
      </c>
      <c r="CG20" s="329" t="s">
        <v>442</v>
      </c>
      <c r="CH20" s="329" t="s">
        <v>442</v>
      </c>
      <c r="CI20" s="329" t="s">
        <v>442</v>
      </c>
      <c r="CJ20" s="329">
        <v>17577.431192660551</v>
      </c>
      <c r="CK20" s="342" t="s">
        <v>442</v>
      </c>
      <c r="CL20" s="349"/>
      <c r="CM20" s="343">
        <v>17750</v>
      </c>
      <c r="CN20" s="316">
        <v>17750</v>
      </c>
      <c r="CO20" s="316">
        <v>17030</v>
      </c>
      <c r="CP20" s="316" t="s">
        <v>442</v>
      </c>
      <c r="CQ20" s="316" t="s">
        <v>442</v>
      </c>
      <c r="CR20" s="342" t="s">
        <v>442</v>
      </c>
      <c r="CS20" s="349"/>
      <c r="CT20" s="326">
        <v>17750</v>
      </c>
      <c r="CU20" s="245">
        <f>(17750+17250+19300+18800)/4</f>
        <v>18275</v>
      </c>
      <c r="CV20" s="329" t="s">
        <v>442</v>
      </c>
      <c r="CW20" s="316">
        <v>17750</v>
      </c>
      <c r="CX20" s="316" t="s">
        <v>442</v>
      </c>
      <c r="CY20" s="316">
        <v>17750</v>
      </c>
      <c r="CZ20" s="342" t="s">
        <v>442</v>
      </c>
      <c r="DA20" s="349" t="s">
        <v>442</v>
      </c>
      <c r="DB20" s="343" t="s">
        <v>442</v>
      </c>
      <c r="DC20" s="316" t="s">
        <v>442</v>
      </c>
      <c r="DD20" s="316">
        <v>17888.405931417979</v>
      </c>
      <c r="DE20" s="316" t="s">
        <v>442</v>
      </c>
      <c r="DF20" s="316" t="s">
        <v>442</v>
      </c>
      <c r="DG20" s="342" t="s">
        <v>442</v>
      </c>
      <c r="DH20" s="349" t="s">
        <v>442</v>
      </c>
      <c r="DI20" s="343" t="s">
        <v>442</v>
      </c>
      <c r="DJ20" s="316" t="s">
        <v>442</v>
      </c>
      <c r="DK20" s="316">
        <v>18890</v>
      </c>
      <c r="DL20" s="316">
        <v>18480.570202329858</v>
      </c>
      <c r="DM20" s="316" t="s">
        <v>442</v>
      </c>
      <c r="DN20" s="316" t="s">
        <v>442</v>
      </c>
      <c r="DO20" s="354" t="s">
        <v>442</v>
      </c>
      <c r="DP20" s="343" t="s">
        <v>442</v>
      </c>
    </row>
    <row r="21" spans="1:120" s="9" customFormat="1" ht="57" customHeight="1" x14ac:dyDescent="0.35">
      <c r="A21" s="241"/>
      <c r="B21" s="242">
        <f t="shared" si="41"/>
        <v>13</v>
      </c>
      <c r="C21" s="250">
        <v>150000015</v>
      </c>
      <c r="D21" s="338" t="s">
        <v>10</v>
      </c>
      <c r="E21" s="244" t="s">
        <v>461</v>
      </c>
      <c r="F21" s="245">
        <v>12300</v>
      </c>
      <c r="G21" s="259"/>
      <c r="H21" s="247" t="s">
        <v>442</v>
      </c>
      <c r="I21" s="247" t="s">
        <v>442</v>
      </c>
      <c r="J21" s="248" t="s">
        <v>442</v>
      </c>
      <c r="K21" s="310" t="s">
        <v>442</v>
      </c>
      <c r="L21" s="247" t="s">
        <v>442</v>
      </c>
      <c r="M21" s="247" t="s">
        <v>442</v>
      </c>
      <c r="N21" s="249" t="s">
        <v>442</v>
      </c>
      <c r="O21" s="247" t="s">
        <v>442</v>
      </c>
      <c r="P21" s="247" t="s">
        <v>442</v>
      </c>
      <c r="Q21" s="248" t="s">
        <v>442</v>
      </c>
      <c r="R21" s="310" t="s">
        <v>442</v>
      </c>
      <c r="S21" s="257" t="s">
        <v>442</v>
      </c>
      <c r="T21" s="247" t="s">
        <v>442</v>
      </c>
      <c r="U21" s="249" t="s">
        <v>442</v>
      </c>
      <c r="V21" s="247" t="s">
        <v>442</v>
      </c>
      <c r="W21" s="247" t="s">
        <v>442</v>
      </c>
      <c r="X21" s="248" t="s">
        <v>442</v>
      </c>
      <c r="Y21" s="310" t="s">
        <v>442</v>
      </c>
      <c r="Z21" s="257" t="s">
        <v>442</v>
      </c>
      <c r="AA21" s="247" t="s">
        <v>442</v>
      </c>
      <c r="AB21" s="249" t="s">
        <v>442</v>
      </c>
      <c r="AC21" s="247" t="s">
        <v>442</v>
      </c>
      <c r="AD21" s="247" t="s">
        <v>442</v>
      </c>
      <c r="AE21" s="247" t="s">
        <v>442</v>
      </c>
      <c r="AF21" s="262" t="s">
        <v>442</v>
      </c>
      <c r="AG21" s="257" t="s">
        <v>442</v>
      </c>
      <c r="AH21" s="248" t="s">
        <v>442</v>
      </c>
      <c r="AI21" s="249" t="s">
        <v>442</v>
      </c>
      <c r="AJ21" s="270" t="s">
        <v>442</v>
      </c>
      <c r="AK21" s="248" t="s">
        <v>442</v>
      </c>
      <c r="AL21" s="245">
        <v>12300</v>
      </c>
      <c r="AM21" s="246"/>
      <c r="AN21" s="262"/>
      <c r="AO21" s="247" t="s">
        <v>442</v>
      </c>
      <c r="AP21" s="247" t="s">
        <v>442</v>
      </c>
      <c r="AQ21" s="249" t="s">
        <v>442</v>
      </c>
      <c r="AR21" s="247" t="s">
        <v>442</v>
      </c>
      <c r="AS21" s="247" t="s">
        <v>442</v>
      </c>
      <c r="AT21" s="248" t="s">
        <v>442</v>
      </c>
      <c r="AU21" s="310"/>
      <c r="AV21" s="247" t="s">
        <v>442</v>
      </c>
      <c r="AW21" s="247" t="s">
        <v>442</v>
      </c>
      <c r="AX21" s="249" t="s">
        <v>442</v>
      </c>
      <c r="AY21" s="247">
        <v>17030</v>
      </c>
      <c r="AZ21" s="247" t="s">
        <v>442</v>
      </c>
      <c r="BA21" s="248" t="s">
        <v>442</v>
      </c>
      <c r="BB21" s="310"/>
      <c r="BC21" s="247" t="s">
        <v>442</v>
      </c>
      <c r="BD21" s="247" t="s">
        <v>442</v>
      </c>
      <c r="BE21" s="247" t="s">
        <v>442</v>
      </c>
      <c r="BF21" s="247" t="s">
        <v>442</v>
      </c>
      <c r="BG21" s="247" t="s">
        <v>442</v>
      </c>
      <c r="BH21" s="248" t="s">
        <v>442</v>
      </c>
      <c r="BI21" s="310"/>
      <c r="BJ21" s="247" t="s">
        <v>442</v>
      </c>
      <c r="BK21" s="247" t="s">
        <v>442</v>
      </c>
      <c r="BL21" s="249">
        <v>12300</v>
      </c>
      <c r="BM21" s="247" t="s">
        <v>442</v>
      </c>
      <c r="BN21" s="247" t="s">
        <v>442</v>
      </c>
      <c r="BO21" s="321">
        <v>12300</v>
      </c>
      <c r="BP21" s="326" t="s">
        <v>442</v>
      </c>
      <c r="BQ21" s="331"/>
      <c r="BR21" s="343" t="s">
        <v>442</v>
      </c>
      <c r="BS21" s="316" t="s">
        <v>442</v>
      </c>
      <c r="BT21" s="316" t="s">
        <v>442</v>
      </c>
      <c r="BU21" s="316" t="s">
        <v>442</v>
      </c>
      <c r="BV21" s="316" t="s">
        <v>442</v>
      </c>
      <c r="BW21" s="342" t="s">
        <v>442</v>
      </c>
      <c r="BX21" s="349"/>
      <c r="BY21" s="343" t="s">
        <v>442</v>
      </c>
      <c r="BZ21" s="316" t="s">
        <v>442</v>
      </c>
      <c r="CA21" s="316" t="s">
        <v>442</v>
      </c>
      <c r="CB21" s="316" t="s">
        <v>442</v>
      </c>
      <c r="CC21" s="316" t="s">
        <v>442</v>
      </c>
      <c r="CD21" s="342" t="s">
        <v>442</v>
      </c>
      <c r="CE21" s="349"/>
      <c r="CF21" s="343" t="s">
        <v>442</v>
      </c>
      <c r="CG21" s="329" t="s">
        <v>442</v>
      </c>
      <c r="CH21" s="329" t="s">
        <v>442</v>
      </c>
      <c r="CI21" s="329" t="s">
        <v>442</v>
      </c>
      <c r="CJ21" s="329" t="s">
        <v>442</v>
      </c>
      <c r="CK21" s="342" t="s">
        <v>442</v>
      </c>
      <c r="CL21" s="349"/>
      <c r="CM21" s="343" t="s">
        <v>442</v>
      </c>
      <c r="CN21" s="316" t="s">
        <v>442</v>
      </c>
      <c r="CO21" s="316" t="s">
        <v>442</v>
      </c>
      <c r="CP21" s="316" t="s">
        <v>442</v>
      </c>
      <c r="CQ21" s="316" t="s">
        <v>442</v>
      </c>
      <c r="CR21" s="342" t="s">
        <v>442</v>
      </c>
      <c r="CS21" s="349"/>
      <c r="CT21" s="326" t="s">
        <v>442</v>
      </c>
      <c r="CU21" s="245">
        <v>12300</v>
      </c>
      <c r="CV21" s="329" t="s">
        <v>442</v>
      </c>
      <c r="CW21" s="316" t="s">
        <v>442</v>
      </c>
      <c r="CX21" s="316" t="s">
        <v>442</v>
      </c>
      <c r="CY21" s="316" t="s">
        <v>442</v>
      </c>
      <c r="CZ21" s="342" t="s">
        <v>442</v>
      </c>
      <c r="DA21" s="349" t="s">
        <v>442</v>
      </c>
      <c r="DB21" s="343" t="s">
        <v>442</v>
      </c>
      <c r="DC21" s="316" t="s">
        <v>442</v>
      </c>
      <c r="DD21" s="316" t="s">
        <v>442</v>
      </c>
      <c r="DE21" s="316" t="s">
        <v>442</v>
      </c>
      <c r="DF21" s="316" t="s">
        <v>442</v>
      </c>
      <c r="DG21" s="342" t="s">
        <v>442</v>
      </c>
      <c r="DH21" s="349" t="s">
        <v>442</v>
      </c>
      <c r="DI21" s="343" t="s">
        <v>442</v>
      </c>
      <c r="DJ21" s="316" t="s">
        <v>442</v>
      </c>
      <c r="DK21" s="316" t="s">
        <v>442</v>
      </c>
      <c r="DL21" s="316" t="s">
        <v>442</v>
      </c>
      <c r="DM21" s="316" t="s">
        <v>442</v>
      </c>
      <c r="DN21" s="316" t="s">
        <v>442</v>
      </c>
      <c r="DO21" s="354" t="s">
        <v>442</v>
      </c>
      <c r="DP21" s="343" t="s">
        <v>442</v>
      </c>
    </row>
    <row r="22" spans="1:120" s="9" customFormat="1" ht="57" customHeight="1" x14ac:dyDescent="0.35">
      <c r="A22" s="241"/>
      <c r="B22" s="242">
        <f t="shared" si="41"/>
        <v>14</v>
      </c>
      <c r="C22" s="250">
        <v>150000015</v>
      </c>
      <c r="D22" s="338" t="s">
        <v>10</v>
      </c>
      <c r="E22" s="244" t="s">
        <v>462</v>
      </c>
      <c r="F22" s="245">
        <v>14300</v>
      </c>
      <c r="G22" s="259"/>
      <c r="H22" s="247" t="s">
        <v>442</v>
      </c>
      <c r="I22" s="247" t="s">
        <v>442</v>
      </c>
      <c r="J22" s="248" t="s">
        <v>442</v>
      </c>
      <c r="K22" s="310"/>
      <c r="L22" s="247" t="s">
        <v>442</v>
      </c>
      <c r="M22" s="247" t="s">
        <v>442</v>
      </c>
      <c r="N22" s="249" t="s">
        <v>442</v>
      </c>
      <c r="O22" s="247">
        <v>14300</v>
      </c>
      <c r="P22" s="247">
        <v>14300</v>
      </c>
      <c r="Q22" s="248">
        <v>14300</v>
      </c>
      <c r="R22" s="310"/>
      <c r="S22" s="257">
        <v>14300</v>
      </c>
      <c r="T22" s="247" t="s">
        <v>442</v>
      </c>
      <c r="U22" s="249" t="s">
        <v>442</v>
      </c>
      <c r="V22" s="247" t="s">
        <v>442</v>
      </c>
      <c r="W22" s="247">
        <v>17030</v>
      </c>
      <c r="X22" s="248" t="s">
        <v>442</v>
      </c>
      <c r="Y22" s="310"/>
      <c r="Z22" s="257">
        <v>14300</v>
      </c>
      <c r="AA22" s="247" t="s">
        <v>442</v>
      </c>
      <c r="AB22" s="249">
        <v>14300</v>
      </c>
      <c r="AC22" s="247">
        <v>17030</v>
      </c>
      <c r="AD22" s="247">
        <v>17522</v>
      </c>
      <c r="AE22" s="247"/>
      <c r="AF22" s="262"/>
      <c r="AG22" s="257"/>
      <c r="AH22" s="248"/>
      <c r="AI22" s="249"/>
      <c r="AJ22" s="270"/>
      <c r="AK22" s="248"/>
      <c r="AL22" s="245">
        <f>(17522+17030)/2</f>
        <v>17276</v>
      </c>
      <c r="AM22" s="246"/>
      <c r="AN22" s="262"/>
      <c r="AO22" s="247">
        <v>17030</v>
      </c>
      <c r="AP22" s="247" t="s">
        <v>442</v>
      </c>
      <c r="AQ22" s="249" t="s">
        <v>442</v>
      </c>
      <c r="AR22" s="247" t="s">
        <v>442</v>
      </c>
      <c r="AS22" s="247">
        <v>17030</v>
      </c>
      <c r="AT22" s="248">
        <v>17522</v>
      </c>
      <c r="AU22" s="310"/>
      <c r="AV22" s="247" t="s">
        <v>442</v>
      </c>
      <c r="AW22" s="247" t="s">
        <v>442</v>
      </c>
      <c r="AX22" s="249">
        <v>17030</v>
      </c>
      <c r="AY22" s="247" t="s">
        <v>442</v>
      </c>
      <c r="AZ22" s="247">
        <v>17251.416280608868</v>
      </c>
      <c r="BA22" s="248" t="s">
        <v>442</v>
      </c>
      <c r="BB22" s="310"/>
      <c r="BC22" s="247" t="s">
        <v>442</v>
      </c>
      <c r="BD22" s="247">
        <v>17522</v>
      </c>
      <c r="BE22" s="247" t="s">
        <v>442</v>
      </c>
      <c r="BF22" s="247" t="s">
        <v>442</v>
      </c>
      <c r="BG22" s="247" t="s">
        <v>442</v>
      </c>
      <c r="BH22" s="248" t="s">
        <v>442</v>
      </c>
      <c r="BI22" s="310"/>
      <c r="BJ22" s="247" t="s">
        <v>442</v>
      </c>
      <c r="BK22" s="247">
        <v>17030</v>
      </c>
      <c r="BL22" s="249" t="s">
        <v>442</v>
      </c>
      <c r="BM22" s="247">
        <v>17265.485753052919</v>
      </c>
      <c r="BN22" s="247">
        <v>17030</v>
      </c>
      <c r="BO22" s="321">
        <f>(17750+17250+19300+18800)/4</f>
        <v>18275</v>
      </c>
      <c r="BP22" s="326" t="s">
        <v>442</v>
      </c>
      <c r="BQ22" s="331"/>
      <c r="BR22" s="343" t="s">
        <v>442</v>
      </c>
      <c r="BS22" s="316">
        <v>17030</v>
      </c>
      <c r="BT22" s="316" t="s">
        <v>442</v>
      </c>
      <c r="BU22" s="316" t="s">
        <v>442</v>
      </c>
      <c r="BV22" s="316" t="s">
        <v>442</v>
      </c>
      <c r="BW22" s="342" t="s">
        <v>442</v>
      </c>
      <c r="BX22" s="349"/>
      <c r="BY22" s="343" t="s">
        <v>442</v>
      </c>
      <c r="BZ22" s="316">
        <v>17263.510879025238</v>
      </c>
      <c r="CA22" s="316" t="s">
        <v>442</v>
      </c>
      <c r="CB22" s="316" t="s">
        <v>442</v>
      </c>
      <c r="CC22" s="316" t="s">
        <v>442</v>
      </c>
      <c r="CD22" s="342">
        <v>17030</v>
      </c>
      <c r="CE22" s="349"/>
      <c r="CF22" s="343" t="s">
        <v>442</v>
      </c>
      <c r="CG22" s="329" t="s">
        <v>442</v>
      </c>
      <c r="CH22" s="329" t="s">
        <v>442</v>
      </c>
      <c r="CI22" s="329">
        <v>18321</v>
      </c>
      <c r="CJ22" s="329">
        <v>17631.020487050639</v>
      </c>
      <c r="CK22" s="342" t="s">
        <v>442</v>
      </c>
      <c r="CL22" s="349"/>
      <c r="CM22" s="343" t="s">
        <v>442</v>
      </c>
      <c r="CN22" s="316" t="s">
        <v>442</v>
      </c>
      <c r="CO22" s="316" t="s">
        <v>442</v>
      </c>
      <c r="CP22" s="316" t="s">
        <v>442</v>
      </c>
      <c r="CQ22" s="316" t="s">
        <v>442</v>
      </c>
      <c r="CR22" s="342">
        <v>17750</v>
      </c>
      <c r="CS22" s="349"/>
      <c r="CT22" s="326">
        <v>17750</v>
      </c>
      <c r="CU22" s="245">
        <f>(17750+17250+19300+18800)/4</f>
        <v>18275</v>
      </c>
      <c r="CV22" s="329" t="s">
        <v>442</v>
      </c>
      <c r="CW22" s="316" t="s">
        <v>442</v>
      </c>
      <c r="CX22" s="316" t="s">
        <v>442</v>
      </c>
      <c r="CY22" s="316">
        <v>17750</v>
      </c>
      <c r="CZ22" s="342" t="s">
        <v>442</v>
      </c>
      <c r="DA22" s="349" t="s">
        <v>442</v>
      </c>
      <c r="DB22" s="343" t="s">
        <v>442</v>
      </c>
      <c r="DC22" s="316">
        <v>17750</v>
      </c>
      <c r="DD22" s="316">
        <v>17750</v>
      </c>
      <c r="DE22" s="316" t="s">
        <v>442</v>
      </c>
      <c r="DF22" s="316">
        <v>17750</v>
      </c>
      <c r="DG22" s="342">
        <v>18890</v>
      </c>
      <c r="DH22" s="349" t="s">
        <v>442</v>
      </c>
      <c r="DI22" s="343" t="s">
        <v>442</v>
      </c>
      <c r="DJ22" s="316" t="s">
        <v>442</v>
      </c>
      <c r="DK22" s="316">
        <v>17795.968418110675</v>
      </c>
      <c r="DL22" s="316" t="s">
        <v>442</v>
      </c>
      <c r="DM22" s="316" t="s">
        <v>442</v>
      </c>
      <c r="DN22" s="316" t="s">
        <v>442</v>
      </c>
      <c r="DO22" s="354" t="s">
        <v>442</v>
      </c>
      <c r="DP22" s="343" t="s">
        <v>442</v>
      </c>
    </row>
    <row r="23" spans="1:120" s="9" customFormat="1" ht="57" customHeight="1" x14ac:dyDescent="0.35">
      <c r="A23" s="241"/>
      <c r="B23" s="242">
        <f t="shared" si="41"/>
        <v>15</v>
      </c>
      <c r="C23" s="250">
        <v>150000016</v>
      </c>
      <c r="D23" s="338" t="s">
        <v>404</v>
      </c>
      <c r="E23" s="244" t="s">
        <v>468</v>
      </c>
      <c r="F23" s="245">
        <v>12300</v>
      </c>
      <c r="G23" s="259"/>
      <c r="H23" s="247" t="s">
        <v>442</v>
      </c>
      <c r="I23" s="247" t="s">
        <v>442</v>
      </c>
      <c r="J23" s="248" t="s">
        <v>442</v>
      </c>
      <c r="K23" s="310" t="s">
        <v>442</v>
      </c>
      <c r="L23" s="247" t="s">
        <v>442</v>
      </c>
      <c r="M23" s="247" t="s">
        <v>442</v>
      </c>
      <c r="N23" s="249" t="s">
        <v>442</v>
      </c>
      <c r="O23" s="247" t="s">
        <v>442</v>
      </c>
      <c r="P23" s="247" t="s">
        <v>442</v>
      </c>
      <c r="Q23" s="248" t="s">
        <v>442</v>
      </c>
      <c r="R23" s="310" t="s">
        <v>442</v>
      </c>
      <c r="S23" s="257" t="s">
        <v>442</v>
      </c>
      <c r="T23" s="247" t="s">
        <v>442</v>
      </c>
      <c r="U23" s="249" t="s">
        <v>442</v>
      </c>
      <c r="V23" s="247" t="s">
        <v>442</v>
      </c>
      <c r="W23" s="247" t="s">
        <v>442</v>
      </c>
      <c r="X23" s="248" t="s">
        <v>442</v>
      </c>
      <c r="Y23" s="310" t="s">
        <v>442</v>
      </c>
      <c r="Z23" s="257" t="s">
        <v>442</v>
      </c>
      <c r="AA23" s="247" t="s">
        <v>442</v>
      </c>
      <c r="AB23" s="249" t="s">
        <v>442</v>
      </c>
      <c r="AC23" s="247" t="s">
        <v>442</v>
      </c>
      <c r="AD23" s="247" t="s">
        <v>442</v>
      </c>
      <c r="AE23" s="247"/>
      <c r="AF23" s="262"/>
      <c r="AG23" s="257"/>
      <c r="AH23" s="248"/>
      <c r="AI23" s="249"/>
      <c r="AJ23" s="270"/>
      <c r="AK23" s="248"/>
      <c r="AL23" s="245">
        <v>12300</v>
      </c>
      <c r="AM23" s="246"/>
      <c r="AN23" s="262"/>
      <c r="AO23" s="247" t="s">
        <v>442</v>
      </c>
      <c r="AP23" s="247" t="s">
        <v>442</v>
      </c>
      <c r="AQ23" s="249" t="s">
        <v>442</v>
      </c>
      <c r="AR23" s="247" t="s">
        <v>442</v>
      </c>
      <c r="AS23" s="247" t="s">
        <v>442</v>
      </c>
      <c r="AT23" s="248" t="s">
        <v>442</v>
      </c>
      <c r="AU23" s="310"/>
      <c r="AV23" s="247" t="s">
        <v>442</v>
      </c>
      <c r="AW23" s="247" t="s">
        <v>442</v>
      </c>
      <c r="AX23" s="249" t="s">
        <v>442</v>
      </c>
      <c r="AY23" s="247" t="s">
        <v>442</v>
      </c>
      <c r="AZ23" s="247" t="s">
        <v>442</v>
      </c>
      <c r="BA23" s="248" t="s">
        <v>442</v>
      </c>
      <c r="BB23" s="310"/>
      <c r="BC23" s="247" t="s">
        <v>442</v>
      </c>
      <c r="BD23" s="247" t="s">
        <v>442</v>
      </c>
      <c r="BE23" s="247" t="s">
        <v>442</v>
      </c>
      <c r="BF23" s="247" t="s">
        <v>442</v>
      </c>
      <c r="BG23" s="247" t="s">
        <v>442</v>
      </c>
      <c r="BH23" s="248" t="s">
        <v>442</v>
      </c>
      <c r="BI23" s="310"/>
      <c r="BJ23" s="247" t="s">
        <v>442</v>
      </c>
      <c r="BK23" s="247" t="s">
        <v>442</v>
      </c>
      <c r="BL23" s="249">
        <v>12300</v>
      </c>
      <c r="BM23" s="247" t="s">
        <v>442</v>
      </c>
      <c r="BN23" s="247" t="s">
        <v>442</v>
      </c>
      <c r="BO23" s="321">
        <v>12300</v>
      </c>
      <c r="BP23" s="326" t="s">
        <v>442</v>
      </c>
      <c r="BQ23" s="331"/>
      <c r="BR23" s="343" t="s">
        <v>442</v>
      </c>
      <c r="BS23" s="316" t="s">
        <v>442</v>
      </c>
      <c r="BT23" s="316" t="s">
        <v>442</v>
      </c>
      <c r="BU23" s="316" t="s">
        <v>442</v>
      </c>
      <c r="BV23" s="316" t="s">
        <v>442</v>
      </c>
      <c r="BW23" s="342" t="s">
        <v>442</v>
      </c>
      <c r="BX23" s="349"/>
      <c r="BY23" s="343" t="s">
        <v>442</v>
      </c>
      <c r="BZ23" s="316" t="s">
        <v>442</v>
      </c>
      <c r="CA23" s="316" t="s">
        <v>442</v>
      </c>
      <c r="CB23" s="316" t="s">
        <v>442</v>
      </c>
      <c r="CC23" s="316" t="s">
        <v>442</v>
      </c>
      <c r="CD23" s="342" t="s">
        <v>442</v>
      </c>
      <c r="CE23" s="349"/>
      <c r="CF23" s="343" t="s">
        <v>442</v>
      </c>
      <c r="CG23" s="329" t="s">
        <v>442</v>
      </c>
      <c r="CH23" s="329" t="s">
        <v>442</v>
      </c>
      <c r="CI23" s="329" t="s">
        <v>442</v>
      </c>
      <c r="CJ23" s="329" t="s">
        <v>442</v>
      </c>
      <c r="CK23" s="342" t="s">
        <v>442</v>
      </c>
      <c r="CL23" s="349"/>
      <c r="CM23" s="343" t="s">
        <v>442</v>
      </c>
      <c r="CN23" s="316" t="s">
        <v>442</v>
      </c>
      <c r="CO23" s="316" t="s">
        <v>442</v>
      </c>
      <c r="CP23" s="316" t="s">
        <v>442</v>
      </c>
      <c r="CQ23" s="316">
        <v>12300</v>
      </c>
      <c r="CR23" s="342" t="s">
        <v>442</v>
      </c>
      <c r="CS23" s="349"/>
      <c r="CT23" s="326" t="s">
        <v>442</v>
      </c>
      <c r="CU23" s="245">
        <v>12300</v>
      </c>
      <c r="CV23" s="329" t="s">
        <v>442</v>
      </c>
      <c r="CW23" s="316" t="s">
        <v>442</v>
      </c>
      <c r="CX23" s="316" t="s">
        <v>442</v>
      </c>
      <c r="CY23" s="316" t="s">
        <v>442</v>
      </c>
      <c r="CZ23" s="342" t="s">
        <v>442</v>
      </c>
      <c r="DA23" s="349" t="s">
        <v>442</v>
      </c>
      <c r="DB23" s="343" t="s">
        <v>442</v>
      </c>
      <c r="DC23" s="316" t="s">
        <v>442</v>
      </c>
      <c r="DD23" s="316" t="s">
        <v>442</v>
      </c>
      <c r="DE23" s="316" t="s">
        <v>442</v>
      </c>
      <c r="DF23" s="316" t="s">
        <v>442</v>
      </c>
      <c r="DG23" s="342" t="s">
        <v>442</v>
      </c>
      <c r="DH23" s="349" t="s">
        <v>442</v>
      </c>
      <c r="DI23" s="343" t="s">
        <v>442</v>
      </c>
      <c r="DJ23" s="316" t="s">
        <v>442</v>
      </c>
      <c r="DK23" s="316" t="s">
        <v>442</v>
      </c>
      <c r="DL23" s="316" t="s">
        <v>442</v>
      </c>
      <c r="DM23" s="316" t="s">
        <v>442</v>
      </c>
      <c r="DN23" s="316" t="s">
        <v>442</v>
      </c>
      <c r="DO23" s="354" t="s">
        <v>442</v>
      </c>
      <c r="DP23" s="343" t="s">
        <v>442</v>
      </c>
    </row>
    <row r="24" spans="1:120" s="9" customFormat="1" ht="57" customHeight="1" x14ac:dyDescent="0.35">
      <c r="A24" s="241">
        <f>A9+1</f>
        <v>3</v>
      </c>
      <c r="B24" s="242">
        <f t="shared" si="41"/>
        <v>16</v>
      </c>
      <c r="C24" s="243">
        <v>150000114</v>
      </c>
      <c r="D24" s="338" t="s">
        <v>250</v>
      </c>
      <c r="E24" s="244" t="s">
        <v>467</v>
      </c>
      <c r="F24" s="245">
        <v>10000</v>
      </c>
      <c r="G24" s="259"/>
      <c r="H24" s="247" t="s">
        <v>442</v>
      </c>
      <c r="I24" s="247" t="s">
        <v>442</v>
      </c>
      <c r="J24" s="248" t="s">
        <v>442</v>
      </c>
      <c r="K24" s="310"/>
      <c r="L24" s="247" t="s">
        <v>442</v>
      </c>
      <c r="M24" s="247" t="s">
        <v>442</v>
      </c>
      <c r="N24" s="249" t="s">
        <v>442</v>
      </c>
      <c r="O24" s="247" t="s">
        <v>442</v>
      </c>
      <c r="P24" s="247" t="s">
        <v>442</v>
      </c>
      <c r="Q24" s="248" t="s">
        <v>442</v>
      </c>
      <c r="R24" s="310" t="s">
        <v>442</v>
      </c>
      <c r="S24" s="247" t="s">
        <v>442</v>
      </c>
      <c r="T24" s="247" t="s">
        <v>442</v>
      </c>
      <c r="U24" s="249" t="s">
        <v>442</v>
      </c>
      <c r="V24" s="247" t="s">
        <v>442</v>
      </c>
      <c r="W24" s="247" t="s">
        <v>442</v>
      </c>
      <c r="X24" s="248" t="s">
        <v>442</v>
      </c>
      <c r="Y24" s="310" t="s">
        <v>442</v>
      </c>
      <c r="Z24" s="257" t="s">
        <v>442</v>
      </c>
      <c r="AA24" s="247" t="s">
        <v>442</v>
      </c>
      <c r="AB24" s="249" t="s">
        <v>442</v>
      </c>
      <c r="AC24" s="247" t="s">
        <v>442</v>
      </c>
      <c r="AD24" s="247" t="s">
        <v>442</v>
      </c>
      <c r="AE24" s="247" t="s">
        <v>442</v>
      </c>
      <c r="AF24" s="262" t="s">
        <v>442</v>
      </c>
      <c r="AG24" s="257" t="s">
        <v>442</v>
      </c>
      <c r="AH24" s="248" t="s">
        <v>442</v>
      </c>
      <c r="AI24" s="249" t="s">
        <v>442</v>
      </c>
      <c r="AJ24" s="270" t="s">
        <v>442</v>
      </c>
      <c r="AK24" s="248" t="s">
        <v>442</v>
      </c>
      <c r="AL24" s="245">
        <v>10000</v>
      </c>
      <c r="AM24" s="246"/>
      <c r="AN24" s="262"/>
      <c r="AO24" s="247" t="s">
        <v>442</v>
      </c>
      <c r="AP24" s="247" t="s">
        <v>442</v>
      </c>
      <c r="AQ24" s="249" t="s">
        <v>442</v>
      </c>
      <c r="AR24" s="247" t="s">
        <v>442</v>
      </c>
      <c r="AS24" s="247" t="s">
        <v>442</v>
      </c>
      <c r="AT24" s="248" t="s">
        <v>442</v>
      </c>
      <c r="AU24" s="310"/>
      <c r="AV24" s="247" t="s">
        <v>442</v>
      </c>
      <c r="AW24" s="247" t="s">
        <v>442</v>
      </c>
      <c r="AX24" s="249" t="s">
        <v>442</v>
      </c>
      <c r="AY24" s="247" t="s">
        <v>442</v>
      </c>
      <c r="AZ24" s="247" t="s">
        <v>442</v>
      </c>
      <c r="BA24" s="248" t="s">
        <v>442</v>
      </c>
      <c r="BB24" s="310"/>
      <c r="BC24" s="247" t="s">
        <v>442</v>
      </c>
      <c r="BD24" s="247">
        <v>16946.312618416068</v>
      </c>
      <c r="BE24" s="247" t="s">
        <v>442</v>
      </c>
      <c r="BF24" s="247" t="s">
        <v>442</v>
      </c>
      <c r="BG24" s="247" t="s">
        <v>442</v>
      </c>
      <c r="BH24" s="248" t="s">
        <v>442</v>
      </c>
      <c r="BI24" s="310"/>
      <c r="BJ24" s="247" t="s">
        <v>442</v>
      </c>
      <c r="BK24" s="247" t="s">
        <v>442</v>
      </c>
      <c r="BL24" s="249" t="s">
        <v>442</v>
      </c>
      <c r="BM24" s="247">
        <v>17956.951408570942</v>
      </c>
      <c r="BN24" s="247" t="s">
        <v>442</v>
      </c>
      <c r="BO24" s="321">
        <v>10000</v>
      </c>
      <c r="BP24" s="326" t="s">
        <v>442</v>
      </c>
      <c r="BQ24" s="331"/>
      <c r="BR24" s="343" t="s">
        <v>442</v>
      </c>
      <c r="BS24" s="316" t="s">
        <v>442</v>
      </c>
      <c r="BT24" s="316" t="s">
        <v>442</v>
      </c>
      <c r="BU24" s="316" t="s">
        <v>442</v>
      </c>
      <c r="BV24" s="316" t="s">
        <v>442</v>
      </c>
      <c r="BW24" s="342" t="s">
        <v>442</v>
      </c>
      <c r="BX24" s="349"/>
      <c r="BY24" s="343" t="s">
        <v>442</v>
      </c>
      <c r="BZ24" s="316" t="s">
        <v>442</v>
      </c>
      <c r="CA24" s="316" t="s">
        <v>442</v>
      </c>
      <c r="CB24" s="316" t="s">
        <v>442</v>
      </c>
      <c r="CC24" s="316" t="s">
        <v>442</v>
      </c>
      <c r="CD24" s="342" t="s">
        <v>442</v>
      </c>
      <c r="CE24" s="349"/>
      <c r="CF24" s="343" t="s">
        <v>442</v>
      </c>
      <c r="CG24" s="329" t="s">
        <v>442</v>
      </c>
      <c r="CH24" s="329" t="s">
        <v>442</v>
      </c>
      <c r="CI24" s="329" t="s">
        <v>442</v>
      </c>
      <c r="CJ24" s="329" t="s">
        <v>442</v>
      </c>
      <c r="CK24" s="342" t="s">
        <v>442</v>
      </c>
      <c r="CL24" s="349"/>
      <c r="CM24" s="343" t="s">
        <v>442</v>
      </c>
      <c r="CN24" s="316" t="s">
        <v>442</v>
      </c>
      <c r="CO24" s="316" t="s">
        <v>442</v>
      </c>
      <c r="CP24" s="316" t="s">
        <v>442</v>
      </c>
      <c r="CQ24" s="316" t="s">
        <v>442</v>
      </c>
      <c r="CR24" s="342" t="s">
        <v>442</v>
      </c>
      <c r="CS24" s="349"/>
      <c r="CT24" s="326" t="s">
        <v>442</v>
      </c>
      <c r="CU24" s="245">
        <v>10000</v>
      </c>
      <c r="CV24" s="329" t="s">
        <v>442</v>
      </c>
      <c r="CW24" s="316" t="s">
        <v>442</v>
      </c>
      <c r="CX24" s="316" t="s">
        <v>442</v>
      </c>
      <c r="CY24" s="316" t="s">
        <v>442</v>
      </c>
      <c r="CZ24" s="342" t="s">
        <v>442</v>
      </c>
      <c r="DA24" s="349" t="s">
        <v>442</v>
      </c>
      <c r="DB24" s="343" t="s">
        <v>442</v>
      </c>
      <c r="DC24" s="316" t="s">
        <v>442</v>
      </c>
      <c r="DD24" s="316" t="s">
        <v>442</v>
      </c>
      <c r="DE24" s="316" t="s">
        <v>442</v>
      </c>
      <c r="DF24" s="316" t="s">
        <v>442</v>
      </c>
      <c r="DG24" s="342" t="s">
        <v>442</v>
      </c>
      <c r="DH24" s="349" t="s">
        <v>442</v>
      </c>
      <c r="DI24" s="343" t="s">
        <v>442</v>
      </c>
      <c r="DJ24" s="316" t="s">
        <v>442</v>
      </c>
      <c r="DK24" s="316" t="s">
        <v>442</v>
      </c>
      <c r="DL24" s="316" t="s">
        <v>442</v>
      </c>
      <c r="DM24" s="316" t="s">
        <v>442</v>
      </c>
      <c r="DN24" s="316" t="s">
        <v>442</v>
      </c>
      <c r="DO24" s="354" t="s">
        <v>442</v>
      </c>
      <c r="DP24" s="343">
        <v>18220.828611898018</v>
      </c>
    </row>
    <row r="25" spans="1:120" s="9" customFormat="1" ht="57" hidden="1" customHeight="1" x14ac:dyDescent="0.35">
      <c r="A25" s="241">
        <f>A24+1</f>
        <v>4</v>
      </c>
      <c r="B25" s="242">
        <f t="shared" si="41"/>
        <v>17</v>
      </c>
      <c r="C25" s="243">
        <v>150000016</v>
      </c>
      <c r="D25" s="338" t="s">
        <v>11</v>
      </c>
      <c r="E25" s="244" t="s">
        <v>12</v>
      </c>
      <c r="F25" s="245"/>
      <c r="G25" s="259"/>
      <c r="H25" s="247" t="s">
        <v>442</v>
      </c>
      <c r="I25" s="247" t="s">
        <v>442</v>
      </c>
      <c r="J25" s="248" t="s">
        <v>442</v>
      </c>
      <c r="K25" s="310"/>
      <c r="L25" s="247" t="s">
        <v>442</v>
      </c>
      <c r="M25" s="247" t="s">
        <v>442</v>
      </c>
      <c r="N25" s="249" t="s">
        <v>442</v>
      </c>
      <c r="O25" s="247" t="s">
        <v>442</v>
      </c>
      <c r="P25" s="247" t="s">
        <v>442</v>
      </c>
      <c r="Q25" s="248" t="s">
        <v>442</v>
      </c>
      <c r="R25" s="310"/>
      <c r="S25" s="247" t="s">
        <v>442</v>
      </c>
      <c r="T25" s="247" t="s">
        <v>442</v>
      </c>
      <c r="U25" s="249" t="s">
        <v>442</v>
      </c>
      <c r="V25" s="247" t="s">
        <v>442</v>
      </c>
      <c r="W25" s="247" t="s">
        <v>442</v>
      </c>
      <c r="X25" s="248" t="s">
        <v>442</v>
      </c>
      <c r="Y25" s="310"/>
      <c r="Z25" s="247" t="s">
        <v>442</v>
      </c>
      <c r="AA25" s="247" t="s">
        <v>442</v>
      </c>
      <c r="AB25" s="249"/>
      <c r="AC25" s="247"/>
      <c r="AD25" s="247" t="s">
        <v>442</v>
      </c>
      <c r="AE25" s="247"/>
      <c r="AF25" s="262"/>
      <c r="AG25" s="257"/>
      <c r="AH25" s="248"/>
      <c r="AI25" s="249"/>
      <c r="AJ25" s="270"/>
      <c r="AK25" s="248"/>
      <c r="AL25" s="245"/>
      <c r="AM25" s="246"/>
      <c r="AN25" s="262"/>
      <c r="AO25" s="247" t="s">
        <v>442</v>
      </c>
      <c r="AP25" s="247" t="s">
        <v>442</v>
      </c>
      <c r="AQ25" s="249" t="s">
        <v>442</v>
      </c>
      <c r="AR25" s="247"/>
      <c r="AS25" s="247"/>
      <c r="AT25" s="248" t="s">
        <v>442</v>
      </c>
      <c r="AU25" s="310"/>
      <c r="AV25" s="247"/>
      <c r="AW25" s="247" t="s">
        <v>442</v>
      </c>
      <c r="AX25" s="249" t="s">
        <v>442</v>
      </c>
      <c r="AY25" s="247" t="s">
        <v>442</v>
      </c>
      <c r="AZ25" s="247"/>
      <c r="BA25" s="248"/>
      <c r="BB25" s="310"/>
      <c r="BC25" s="247"/>
      <c r="BD25" s="247"/>
      <c r="BE25" s="249"/>
      <c r="BF25" s="247"/>
      <c r="BG25" s="247"/>
      <c r="BH25" s="248" t="s">
        <v>442</v>
      </c>
      <c r="BI25" s="310"/>
      <c r="BJ25" s="247"/>
      <c r="BK25" s="247"/>
      <c r="BL25" s="249" t="s">
        <v>442</v>
      </c>
      <c r="BM25" s="247"/>
      <c r="BN25" s="247"/>
      <c r="BO25" s="321"/>
      <c r="BP25" s="326"/>
      <c r="BQ25" s="331"/>
      <c r="BR25" s="343"/>
      <c r="BS25" s="316"/>
      <c r="BT25" s="316"/>
      <c r="BU25" s="316"/>
      <c r="BV25" s="316"/>
      <c r="BW25" s="342"/>
      <c r="BX25" s="349"/>
      <c r="BY25" s="343"/>
      <c r="BZ25" s="316"/>
      <c r="CA25" s="316"/>
      <c r="CB25" s="316"/>
      <c r="CC25" s="316"/>
      <c r="CD25" s="342"/>
      <c r="CE25" s="349"/>
      <c r="CF25" s="343" t="s">
        <v>442</v>
      </c>
      <c r="CG25" s="329"/>
      <c r="CH25" s="329"/>
      <c r="CI25" s="329"/>
      <c r="CJ25" s="329"/>
      <c r="CK25" s="342"/>
      <c r="CL25" s="349"/>
      <c r="CM25" s="343"/>
      <c r="CN25" s="316"/>
      <c r="CO25" s="316"/>
      <c r="CP25" s="316"/>
      <c r="CQ25" s="316"/>
      <c r="CR25" s="342"/>
      <c r="CS25" s="349"/>
      <c r="CT25" s="326"/>
      <c r="CU25" s="245"/>
      <c r="CV25" s="329" t="s">
        <v>442</v>
      </c>
      <c r="CW25" s="316"/>
      <c r="CX25" s="316"/>
      <c r="CY25" s="316"/>
      <c r="CZ25" s="342"/>
      <c r="DA25" s="349" t="s">
        <v>442</v>
      </c>
      <c r="DB25" s="343" t="s">
        <v>442</v>
      </c>
      <c r="DC25" s="316"/>
      <c r="DD25" s="316"/>
      <c r="DE25" s="316"/>
      <c r="DF25" s="316"/>
      <c r="DG25" s="342"/>
      <c r="DH25" s="349" t="s">
        <v>442</v>
      </c>
      <c r="DI25" s="343" t="s">
        <v>442</v>
      </c>
      <c r="DJ25" s="316"/>
      <c r="DK25" s="316"/>
      <c r="DL25" s="316"/>
      <c r="DM25" s="316"/>
      <c r="DN25" s="316"/>
      <c r="DO25" s="354" t="s">
        <v>442</v>
      </c>
      <c r="DP25" s="343"/>
    </row>
    <row r="26" spans="1:120" s="9" customFormat="1" ht="57" hidden="1" customHeight="1" x14ac:dyDescent="0.35">
      <c r="A26" s="241">
        <f t="shared" si="40"/>
        <v>5</v>
      </c>
      <c r="B26" s="242">
        <f t="shared" si="41"/>
        <v>18</v>
      </c>
      <c r="C26" s="250">
        <v>150000019</v>
      </c>
      <c r="D26" s="338" t="s">
        <v>2</v>
      </c>
      <c r="E26" s="244" t="s">
        <v>154</v>
      </c>
      <c r="F26" s="245"/>
      <c r="G26" s="259"/>
      <c r="H26" s="247" t="s">
        <v>442</v>
      </c>
      <c r="I26" s="247" t="s">
        <v>442</v>
      </c>
      <c r="J26" s="248" t="s">
        <v>442</v>
      </c>
      <c r="K26" s="310"/>
      <c r="L26" s="247" t="s">
        <v>442</v>
      </c>
      <c r="M26" s="247" t="s">
        <v>442</v>
      </c>
      <c r="N26" s="249" t="s">
        <v>442</v>
      </c>
      <c r="O26" s="247" t="s">
        <v>442</v>
      </c>
      <c r="P26" s="247" t="s">
        <v>442</v>
      </c>
      <c r="Q26" s="248" t="s">
        <v>442</v>
      </c>
      <c r="R26" s="310"/>
      <c r="S26" s="247" t="s">
        <v>442</v>
      </c>
      <c r="T26" s="247" t="s">
        <v>442</v>
      </c>
      <c r="U26" s="249" t="s">
        <v>442</v>
      </c>
      <c r="V26" s="247" t="s">
        <v>442</v>
      </c>
      <c r="W26" s="247" t="s">
        <v>442</v>
      </c>
      <c r="X26" s="248" t="s">
        <v>442</v>
      </c>
      <c r="Y26" s="310"/>
      <c r="Z26" s="247" t="s">
        <v>442</v>
      </c>
      <c r="AA26" s="247" t="s">
        <v>442</v>
      </c>
      <c r="AB26" s="249"/>
      <c r="AC26" s="247"/>
      <c r="AD26" s="247" t="s">
        <v>442</v>
      </c>
      <c r="AE26" s="247"/>
      <c r="AF26" s="262"/>
      <c r="AG26" s="257"/>
      <c r="AH26" s="248"/>
      <c r="AI26" s="249"/>
      <c r="AJ26" s="270"/>
      <c r="AK26" s="248"/>
      <c r="AL26" s="245"/>
      <c r="AM26" s="246"/>
      <c r="AN26" s="262"/>
      <c r="AO26" s="247" t="s">
        <v>442</v>
      </c>
      <c r="AP26" s="247" t="s">
        <v>442</v>
      </c>
      <c r="AQ26" s="249" t="s">
        <v>442</v>
      </c>
      <c r="AR26" s="247"/>
      <c r="AS26" s="247"/>
      <c r="AT26" s="248" t="s">
        <v>442</v>
      </c>
      <c r="AU26" s="310"/>
      <c r="AV26" s="247"/>
      <c r="AW26" s="247" t="s">
        <v>442</v>
      </c>
      <c r="AX26" s="249" t="s">
        <v>442</v>
      </c>
      <c r="AY26" s="247" t="s">
        <v>442</v>
      </c>
      <c r="AZ26" s="247"/>
      <c r="BA26" s="248"/>
      <c r="BB26" s="310"/>
      <c r="BC26" s="247"/>
      <c r="BD26" s="247"/>
      <c r="BE26" s="249"/>
      <c r="BF26" s="247"/>
      <c r="BG26" s="247"/>
      <c r="BH26" s="248" t="s">
        <v>442</v>
      </c>
      <c r="BI26" s="310"/>
      <c r="BJ26" s="247"/>
      <c r="BK26" s="247"/>
      <c r="BL26" s="249" t="s">
        <v>442</v>
      </c>
      <c r="BM26" s="247"/>
      <c r="BN26" s="247"/>
      <c r="BO26" s="321"/>
      <c r="BP26" s="326"/>
      <c r="BQ26" s="331"/>
      <c r="BR26" s="343"/>
      <c r="BS26" s="316"/>
      <c r="BT26" s="316"/>
      <c r="BU26" s="316"/>
      <c r="BV26" s="316"/>
      <c r="BW26" s="342"/>
      <c r="BX26" s="349"/>
      <c r="BY26" s="343"/>
      <c r="BZ26" s="316"/>
      <c r="CA26" s="316"/>
      <c r="CB26" s="316"/>
      <c r="CC26" s="316"/>
      <c r="CD26" s="342"/>
      <c r="CE26" s="349"/>
      <c r="CF26" s="343" t="s">
        <v>442</v>
      </c>
      <c r="CG26" s="329"/>
      <c r="CH26" s="329"/>
      <c r="CI26" s="329"/>
      <c r="CJ26" s="329"/>
      <c r="CK26" s="342"/>
      <c r="CL26" s="349"/>
      <c r="CM26" s="343"/>
      <c r="CN26" s="316"/>
      <c r="CO26" s="316"/>
      <c r="CP26" s="316"/>
      <c r="CQ26" s="316"/>
      <c r="CR26" s="342"/>
      <c r="CS26" s="349"/>
      <c r="CT26" s="326"/>
      <c r="CU26" s="245"/>
      <c r="CV26" s="329" t="s">
        <v>442</v>
      </c>
      <c r="CW26" s="316"/>
      <c r="CX26" s="316"/>
      <c r="CY26" s="316"/>
      <c r="CZ26" s="342"/>
      <c r="DA26" s="349" t="s">
        <v>442</v>
      </c>
      <c r="DB26" s="343" t="s">
        <v>442</v>
      </c>
      <c r="DC26" s="316"/>
      <c r="DD26" s="316"/>
      <c r="DE26" s="316"/>
      <c r="DF26" s="316"/>
      <c r="DG26" s="342"/>
      <c r="DH26" s="349" t="s">
        <v>442</v>
      </c>
      <c r="DI26" s="343" t="s">
        <v>442</v>
      </c>
      <c r="DJ26" s="316"/>
      <c r="DK26" s="316"/>
      <c r="DL26" s="316"/>
      <c r="DM26" s="316"/>
      <c r="DN26" s="316"/>
      <c r="DO26" s="354" t="s">
        <v>442</v>
      </c>
      <c r="DP26" s="343"/>
    </row>
    <row r="27" spans="1:120" s="9" customFormat="1" ht="57" customHeight="1" x14ac:dyDescent="0.35">
      <c r="A27" s="241"/>
      <c r="B27" s="242">
        <v>15</v>
      </c>
      <c r="C27" s="243">
        <v>150000114</v>
      </c>
      <c r="D27" s="338" t="s">
        <v>250</v>
      </c>
      <c r="E27" s="244" t="s">
        <v>463</v>
      </c>
      <c r="F27" s="245">
        <v>16000</v>
      </c>
      <c r="G27" s="259"/>
      <c r="H27" s="247" t="s">
        <v>442</v>
      </c>
      <c r="I27" s="247" t="s">
        <v>442</v>
      </c>
      <c r="J27" s="248" t="s">
        <v>442</v>
      </c>
      <c r="K27" s="310"/>
      <c r="L27" s="247" t="s">
        <v>442</v>
      </c>
      <c r="M27" s="247" t="s">
        <v>442</v>
      </c>
      <c r="N27" s="249" t="s">
        <v>442</v>
      </c>
      <c r="O27" s="247" t="s">
        <v>442</v>
      </c>
      <c r="P27" s="247" t="s">
        <v>442</v>
      </c>
      <c r="Q27" s="248">
        <v>16000</v>
      </c>
      <c r="R27" s="310"/>
      <c r="S27" s="257" t="s">
        <v>442</v>
      </c>
      <c r="T27" s="247" t="s">
        <v>442</v>
      </c>
      <c r="U27" s="249" t="s">
        <v>442</v>
      </c>
      <c r="V27" s="247" t="s">
        <v>442</v>
      </c>
      <c r="W27" s="247" t="s">
        <v>442</v>
      </c>
      <c r="X27" s="248">
        <v>16000</v>
      </c>
      <c r="Y27" s="310"/>
      <c r="Z27" s="247">
        <v>16000</v>
      </c>
      <c r="AA27" s="247" t="s">
        <v>442</v>
      </c>
      <c r="AB27" s="249" t="s">
        <v>442</v>
      </c>
      <c r="AC27" s="247" t="s">
        <v>442</v>
      </c>
      <c r="AD27" s="247" t="s">
        <v>442</v>
      </c>
      <c r="AE27" s="247"/>
      <c r="AF27" s="262"/>
      <c r="AG27" s="257"/>
      <c r="AH27" s="248"/>
      <c r="AI27" s="249"/>
      <c r="AJ27" s="270"/>
      <c r="AK27" s="248"/>
      <c r="AL27" s="245">
        <f>(17522+17030)/2</f>
        <v>17276</v>
      </c>
      <c r="AM27" s="246"/>
      <c r="AN27" s="262"/>
      <c r="AO27" s="247" t="s">
        <v>442</v>
      </c>
      <c r="AP27" s="247" t="s">
        <v>442</v>
      </c>
      <c r="AQ27" s="249" t="s">
        <v>442</v>
      </c>
      <c r="AR27" s="247" t="s">
        <v>442</v>
      </c>
      <c r="AS27" s="247">
        <v>17030</v>
      </c>
      <c r="AT27" s="248" t="s">
        <v>442</v>
      </c>
      <c r="AU27" s="310"/>
      <c r="AV27" s="282">
        <v>19846</v>
      </c>
      <c r="AW27" s="247" t="s">
        <v>442</v>
      </c>
      <c r="AX27" s="249" t="s">
        <v>442</v>
      </c>
      <c r="AY27" s="247" t="s">
        <v>442</v>
      </c>
      <c r="AZ27" s="247">
        <v>18028.26510830109</v>
      </c>
      <c r="BA27" s="248">
        <v>17030</v>
      </c>
      <c r="BB27" s="310"/>
      <c r="BC27" s="247">
        <v>17030</v>
      </c>
      <c r="BD27" s="247" t="s">
        <v>442</v>
      </c>
      <c r="BE27" s="249">
        <v>17636.16861950489</v>
      </c>
      <c r="BF27" s="247">
        <v>17380.577089501254</v>
      </c>
      <c r="BG27" s="247">
        <v>17030</v>
      </c>
      <c r="BH27" s="248" t="s">
        <v>442</v>
      </c>
      <c r="BI27" s="310"/>
      <c r="BJ27" s="247">
        <v>17522</v>
      </c>
      <c r="BK27" s="247">
        <v>17176.571295818274</v>
      </c>
      <c r="BL27" s="249" t="s">
        <v>442</v>
      </c>
      <c r="BM27" s="247" t="s">
        <v>442</v>
      </c>
      <c r="BN27" s="247">
        <v>17414.762259136212</v>
      </c>
      <c r="BO27" s="321">
        <f>(17750+17250+19300+18800)/4</f>
        <v>18275</v>
      </c>
      <c r="BP27" s="326" t="s">
        <v>442</v>
      </c>
      <c r="BQ27" s="331"/>
      <c r="BR27" s="343">
        <v>19090</v>
      </c>
      <c r="BS27" s="316">
        <v>19090</v>
      </c>
      <c r="BT27" s="316">
        <v>17522</v>
      </c>
      <c r="BU27" s="316">
        <v>19073.632106079844</v>
      </c>
      <c r="BV27" s="316">
        <v>18284.153605015676</v>
      </c>
      <c r="BW27" s="342">
        <v>17522</v>
      </c>
      <c r="BX27" s="349"/>
      <c r="BY27" s="343">
        <v>17030</v>
      </c>
      <c r="BZ27" s="316">
        <v>17855.714343729695</v>
      </c>
      <c r="CA27" s="316">
        <v>17030</v>
      </c>
      <c r="CB27" s="316">
        <v>17030</v>
      </c>
      <c r="CC27" s="316">
        <v>18341.837368094351</v>
      </c>
      <c r="CD27" s="342">
        <v>17030</v>
      </c>
      <c r="CE27" s="349"/>
      <c r="CF27" s="343">
        <v>17574.226454474301</v>
      </c>
      <c r="CG27" s="329">
        <v>17921.71372757947</v>
      </c>
      <c r="CH27" s="329">
        <v>17279.072753209701</v>
      </c>
      <c r="CI27" s="329">
        <v>18109.003428801938</v>
      </c>
      <c r="CJ27" s="329">
        <v>18196.30882462826</v>
      </c>
      <c r="CK27" s="342">
        <v>17139.475970676078</v>
      </c>
      <c r="CL27" s="349"/>
      <c r="CM27" s="343">
        <v>18986.905801621961</v>
      </c>
      <c r="CN27" s="316">
        <v>18356.312828362221</v>
      </c>
      <c r="CO27" s="316">
        <v>17109.264179867143</v>
      </c>
      <c r="CP27" s="316">
        <v>18935.162955543572</v>
      </c>
      <c r="CQ27" s="316">
        <v>18894.895139709999</v>
      </c>
      <c r="CR27" s="342">
        <v>18149.028390940741</v>
      </c>
      <c r="CS27" s="349"/>
      <c r="CT27" s="326">
        <v>18115.861842824354</v>
      </c>
      <c r="CU27" s="245">
        <f>(17750+17250+19300+18800)/4</f>
        <v>18275</v>
      </c>
      <c r="CV27" s="329" t="s">
        <v>442</v>
      </c>
      <c r="CW27" s="316">
        <v>17030</v>
      </c>
      <c r="CX27" s="316">
        <v>17750</v>
      </c>
      <c r="CY27" s="316">
        <v>18045.268270695389</v>
      </c>
      <c r="CZ27" s="342">
        <v>18890</v>
      </c>
      <c r="DA27" s="349" t="s">
        <v>442</v>
      </c>
      <c r="DB27" s="343" t="s">
        <v>442</v>
      </c>
      <c r="DC27" s="316">
        <v>18110.570941627611</v>
      </c>
      <c r="DD27" s="316">
        <v>18272.14190093708</v>
      </c>
      <c r="DE27" s="316">
        <v>18890</v>
      </c>
      <c r="DF27" s="316">
        <v>18890</v>
      </c>
      <c r="DG27" s="342">
        <v>18890</v>
      </c>
      <c r="DH27" s="349" t="s">
        <v>442</v>
      </c>
      <c r="DI27" s="343" t="s">
        <v>442</v>
      </c>
      <c r="DJ27" s="316">
        <v>17630.574282147314</v>
      </c>
      <c r="DK27" s="316">
        <v>18521.236867823114</v>
      </c>
      <c r="DL27" s="316">
        <v>18305.292529252925</v>
      </c>
      <c r="DM27" s="316">
        <v>19460</v>
      </c>
      <c r="DN27" s="316">
        <v>19003.512594787764</v>
      </c>
      <c r="DO27" s="354" t="s">
        <v>442</v>
      </c>
      <c r="DP27" s="343" t="s">
        <v>442</v>
      </c>
    </row>
    <row r="28" spans="1:120" s="9" customFormat="1" ht="57" customHeight="1" x14ac:dyDescent="0.35">
      <c r="A28" s="241">
        <f>A26+1</f>
        <v>6</v>
      </c>
      <c r="B28" s="242">
        <v>16</v>
      </c>
      <c r="C28" s="250">
        <v>150000051</v>
      </c>
      <c r="D28" s="338" t="s">
        <v>97</v>
      </c>
      <c r="E28" s="244" t="s">
        <v>155</v>
      </c>
      <c r="F28" s="245">
        <v>18200</v>
      </c>
      <c r="G28" s="259"/>
      <c r="H28" s="247" t="s">
        <v>442</v>
      </c>
      <c r="I28" s="247">
        <v>18200</v>
      </c>
      <c r="J28" s="248">
        <v>18200</v>
      </c>
      <c r="K28" s="310"/>
      <c r="L28" s="247">
        <v>18200</v>
      </c>
      <c r="M28" s="247">
        <v>18200</v>
      </c>
      <c r="N28" s="249">
        <v>18200</v>
      </c>
      <c r="O28" s="247" t="s">
        <v>442</v>
      </c>
      <c r="P28" s="247">
        <v>18200</v>
      </c>
      <c r="Q28" s="248">
        <v>18200</v>
      </c>
      <c r="R28" s="310"/>
      <c r="S28" s="257">
        <v>18200</v>
      </c>
      <c r="T28" s="247">
        <v>18200</v>
      </c>
      <c r="U28" s="249" t="s">
        <v>442</v>
      </c>
      <c r="V28" s="247" t="s">
        <v>442</v>
      </c>
      <c r="W28" s="247" t="s">
        <v>442</v>
      </c>
      <c r="X28" s="248" t="s">
        <v>442</v>
      </c>
      <c r="Y28" s="310"/>
      <c r="Z28" s="247" t="s">
        <v>442</v>
      </c>
      <c r="AA28" s="247">
        <v>18200</v>
      </c>
      <c r="AB28" s="249">
        <v>18200</v>
      </c>
      <c r="AC28" s="247">
        <v>18200</v>
      </c>
      <c r="AD28" s="247">
        <v>18200</v>
      </c>
      <c r="AE28" s="247"/>
      <c r="AF28" s="262"/>
      <c r="AG28" s="257"/>
      <c r="AH28" s="248"/>
      <c r="AI28" s="249"/>
      <c r="AJ28" s="270"/>
      <c r="AK28" s="248"/>
      <c r="AL28" s="283">
        <f>((18200+300)+19000)/2</f>
        <v>18750</v>
      </c>
      <c r="AM28" s="246"/>
      <c r="AN28" s="262"/>
      <c r="AO28" s="247" t="s">
        <v>442</v>
      </c>
      <c r="AP28" s="247" t="s">
        <v>442</v>
      </c>
      <c r="AQ28" s="249" t="s">
        <v>442</v>
      </c>
      <c r="AR28" s="247">
        <v>18500</v>
      </c>
      <c r="AS28" s="247">
        <v>18500</v>
      </c>
      <c r="AT28" s="248">
        <v>18500</v>
      </c>
      <c r="AU28" s="310"/>
      <c r="AV28" s="247">
        <v>18500</v>
      </c>
      <c r="AW28" s="247" t="s">
        <v>442</v>
      </c>
      <c r="AX28" s="249" t="s">
        <v>442</v>
      </c>
      <c r="AY28" s="247">
        <v>18500</v>
      </c>
      <c r="AZ28" s="247" t="s">
        <v>442</v>
      </c>
      <c r="BA28" s="248" t="s">
        <v>442</v>
      </c>
      <c r="BB28" s="310"/>
      <c r="BC28" s="247">
        <v>18500</v>
      </c>
      <c r="BD28" s="247" t="s">
        <v>442</v>
      </c>
      <c r="BE28" s="249">
        <v>18500</v>
      </c>
      <c r="BF28" s="247">
        <v>18500</v>
      </c>
      <c r="BG28" s="247">
        <v>18681.037576254679</v>
      </c>
      <c r="BH28" s="248">
        <v>18782.774506182228</v>
      </c>
      <c r="BI28" s="310"/>
      <c r="BJ28" s="247">
        <v>19000</v>
      </c>
      <c r="BK28" s="247">
        <v>18253.946987253767</v>
      </c>
      <c r="BL28" s="249">
        <v>18887.186247988222</v>
      </c>
      <c r="BM28" s="247">
        <v>19000</v>
      </c>
      <c r="BN28" s="247">
        <v>19000</v>
      </c>
      <c r="BO28" s="321">
        <v>19200</v>
      </c>
      <c r="BP28" s="326">
        <v>19200</v>
      </c>
      <c r="BQ28" s="331"/>
      <c r="BR28" s="343">
        <v>19200</v>
      </c>
      <c r="BS28" s="316">
        <v>19200</v>
      </c>
      <c r="BT28" s="316">
        <v>19200</v>
      </c>
      <c r="BU28" s="316">
        <v>19200</v>
      </c>
      <c r="BV28" s="316">
        <v>19200</v>
      </c>
      <c r="BW28" s="342">
        <v>19200</v>
      </c>
      <c r="BX28" s="349"/>
      <c r="BY28" s="343">
        <v>19137.983271506553</v>
      </c>
      <c r="BZ28" s="316">
        <v>19200</v>
      </c>
      <c r="CA28" s="316">
        <v>19200</v>
      </c>
      <c r="CB28" s="316">
        <v>19200</v>
      </c>
      <c r="CC28" s="316">
        <v>19200</v>
      </c>
      <c r="CD28" s="342">
        <v>19200</v>
      </c>
      <c r="CE28" s="349"/>
      <c r="CF28" s="343">
        <v>19200</v>
      </c>
      <c r="CG28" s="329">
        <v>19200</v>
      </c>
      <c r="CH28" s="329">
        <v>19200</v>
      </c>
      <c r="CI28" s="329">
        <v>19200</v>
      </c>
      <c r="CJ28" s="329">
        <v>19200</v>
      </c>
      <c r="CK28" s="342">
        <v>19200</v>
      </c>
      <c r="CL28" s="349"/>
      <c r="CM28" s="343">
        <v>19200</v>
      </c>
      <c r="CN28" s="316">
        <v>19200</v>
      </c>
      <c r="CO28" s="316">
        <v>19200</v>
      </c>
      <c r="CP28" s="316">
        <v>19200</v>
      </c>
      <c r="CQ28" s="316">
        <v>19200</v>
      </c>
      <c r="CR28" s="342">
        <v>19200</v>
      </c>
      <c r="CS28" s="349"/>
      <c r="CT28" s="326">
        <v>19200</v>
      </c>
      <c r="CU28" s="245">
        <v>19700</v>
      </c>
      <c r="CV28" s="329">
        <v>19700</v>
      </c>
      <c r="CW28" s="316">
        <v>20082.765595921999</v>
      </c>
      <c r="CX28" s="316">
        <v>20256.887498603508</v>
      </c>
      <c r="CY28" s="316">
        <v>20117.281581746513</v>
      </c>
      <c r="CZ28" s="342">
        <v>20003.598306679211</v>
      </c>
      <c r="DA28" s="349">
        <v>19976.598341330817</v>
      </c>
      <c r="DB28" s="343" t="s">
        <v>442</v>
      </c>
      <c r="DC28" s="316">
        <v>19839.246653250502</v>
      </c>
      <c r="DD28" s="316">
        <v>19963.592625238725</v>
      </c>
      <c r="DE28" s="316">
        <v>19803.617059032294</v>
      </c>
      <c r="DF28" s="316">
        <v>19852.978107150371</v>
      </c>
      <c r="DG28" s="342">
        <v>19973.038251366121</v>
      </c>
      <c r="DH28" s="349">
        <v>19976.598341330817</v>
      </c>
      <c r="DI28" s="343">
        <v>19976.598341330817</v>
      </c>
      <c r="DJ28" s="316">
        <v>19833.196935193093</v>
      </c>
      <c r="DK28" s="316">
        <v>19891.575436088435</v>
      </c>
      <c r="DL28" s="316">
        <v>19860.76125541464</v>
      </c>
      <c r="DM28" s="316">
        <v>19791.282563242858</v>
      </c>
      <c r="DN28" s="316">
        <v>19913.515821521723</v>
      </c>
      <c r="DO28" s="354">
        <v>19976.598341330817</v>
      </c>
      <c r="DP28" s="343" t="s">
        <v>442</v>
      </c>
    </row>
    <row r="29" spans="1:120" s="9" customFormat="1" ht="57" customHeight="1" x14ac:dyDescent="0.35">
      <c r="A29" s="241"/>
      <c r="B29" s="242">
        <v>17</v>
      </c>
      <c r="C29" s="250">
        <v>150000052</v>
      </c>
      <c r="D29" s="338" t="s">
        <v>98</v>
      </c>
      <c r="E29" s="244" t="s">
        <v>158</v>
      </c>
      <c r="F29" s="245">
        <v>17700</v>
      </c>
      <c r="G29" s="259"/>
      <c r="H29" s="247" t="s">
        <v>442</v>
      </c>
      <c r="I29" s="247">
        <v>17700</v>
      </c>
      <c r="J29" s="248" t="s">
        <v>442</v>
      </c>
      <c r="K29" s="310"/>
      <c r="L29" s="247" t="s">
        <v>442</v>
      </c>
      <c r="M29" s="247" t="s">
        <v>442</v>
      </c>
      <c r="N29" s="249" t="s">
        <v>442</v>
      </c>
      <c r="O29" s="247" t="s">
        <v>442</v>
      </c>
      <c r="P29" s="247" t="s">
        <v>442</v>
      </c>
      <c r="Q29" s="248" t="s">
        <v>442</v>
      </c>
      <c r="R29" s="310"/>
      <c r="S29" s="247" t="s">
        <v>442</v>
      </c>
      <c r="T29" s="247" t="s">
        <v>442</v>
      </c>
      <c r="U29" s="249" t="s">
        <v>442</v>
      </c>
      <c r="V29" s="247" t="s">
        <v>442</v>
      </c>
      <c r="W29" s="247" t="s">
        <v>442</v>
      </c>
      <c r="X29" s="248" t="s">
        <v>442</v>
      </c>
      <c r="Y29" s="310"/>
      <c r="Z29" s="257">
        <v>17700</v>
      </c>
      <c r="AA29" s="247" t="s">
        <v>442</v>
      </c>
      <c r="AB29" s="249">
        <v>17700</v>
      </c>
      <c r="AC29" s="247" t="s">
        <v>442</v>
      </c>
      <c r="AD29" s="247">
        <v>17700</v>
      </c>
      <c r="AE29" s="247"/>
      <c r="AF29" s="262"/>
      <c r="AG29" s="257"/>
      <c r="AH29" s="248"/>
      <c r="AI29" s="249"/>
      <c r="AJ29" s="270"/>
      <c r="AK29" s="248"/>
      <c r="AL29" s="283">
        <f>17700+300</f>
        <v>18000</v>
      </c>
      <c r="AM29" s="246"/>
      <c r="AN29" s="262"/>
      <c r="AO29" s="247" t="s">
        <v>442</v>
      </c>
      <c r="AP29" s="247" t="s">
        <v>442</v>
      </c>
      <c r="AQ29" s="249" t="s">
        <v>442</v>
      </c>
      <c r="AR29" s="247" t="s">
        <v>442</v>
      </c>
      <c r="AS29" s="247" t="s">
        <v>442</v>
      </c>
      <c r="AT29" s="248" t="s">
        <v>442</v>
      </c>
      <c r="AU29" s="310"/>
      <c r="AV29" s="247">
        <v>18000</v>
      </c>
      <c r="AW29" s="247">
        <v>18000</v>
      </c>
      <c r="AX29" s="249">
        <v>17887.956403269756</v>
      </c>
      <c r="AY29" s="247">
        <v>18000</v>
      </c>
      <c r="AZ29" s="247" t="s">
        <v>442</v>
      </c>
      <c r="BA29" s="248" t="s">
        <v>442</v>
      </c>
      <c r="BB29" s="310"/>
      <c r="BC29" s="247" t="s">
        <v>442</v>
      </c>
      <c r="BD29" s="247" t="s">
        <v>442</v>
      </c>
      <c r="BE29" s="247" t="s">
        <v>442</v>
      </c>
      <c r="BF29" s="247" t="s">
        <v>442</v>
      </c>
      <c r="BG29" s="247" t="s">
        <v>442</v>
      </c>
      <c r="BH29" s="248" t="s">
        <v>442</v>
      </c>
      <c r="BI29" s="310"/>
      <c r="BJ29" s="247" t="s">
        <v>442</v>
      </c>
      <c r="BK29" s="247">
        <v>18000</v>
      </c>
      <c r="BL29" s="249" t="s">
        <v>442</v>
      </c>
      <c r="BM29" s="247" t="s">
        <v>442</v>
      </c>
      <c r="BN29" s="247" t="s">
        <v>442</v>
      </c>
      <c r="BO29" s="321">
        <v>18700</v>
      </c>
      <c r="BP29" s="326" t="s">
        <v>442</v>
      </c>
      <c r="BQ29" s="331"/>
      <c r="BR29" s="343" t="s">
        <v>442</v>
      </c>
      <c r="BS29" s="316" t="s">
        <v>442</v>
      </c>
      <c r="BT29" s="316" t="s">
        <v>442</v>
      </c>
      <c r="BU29" s="316" t="s">
        <v>442</v>
      </c>
      <c r="BV29" s="316" t="s">
        <v>442</v>
      </c>
      <c r="BW29" s="342" t="s">
        <v>442</v>
      </c>
      <c r="BX29" s="349"/>
      <c r="BY29" s="343">
        <v>18700</v>
      </c>
      <c r="BZ29" s="316" t="s">
        <v>442</v>
      </c>
      <c r="CA29" s="316">
        <v>18700</v>
      </c>
      <c r="CB29" s="316" t="s">
        <v>442</v>
      </c>
      <c r="CC29" s="316">
        <v>18700</v>
      </c>
      <c r="CD29" s="342" t="s">
        <v>442</v>
      </c>
      <c r="CE29" s="349"/>
      <c r="CF29" s="343">
        <v>18700</v>
      </c>
      <c r="CG29" s="329" t="s">
        <v>442</v>
      </c>
      <c r="CH29" s="329" t="s">
        <v>442</v>
      </c>
      <c r="CI29" s="329">
        <v>18700</v>
      </c>
      <c r="CJ29" s="329">
        <v>18700</v>
      </c>
      <c r="CK29" s="342" t="s">
        <v>442</v>
      </c>
      <c r="CL29" s="349"/>
      <c r="CM29" s="343" t="s">
        <v>442</v>
      </c>
      <c r="CN29" s="316">
        <v>18700</v>
      </c>
      <c r="CO29" s="316" t="s">
        <v>442</v>
      </c>
      <c r="CP29" s="316" t="s">
        <v>442</v>
      </c>
      <c r="CQ29" s="316" t="s">
        <v>442</v>
      </c>
      <c r="CR29" s="342" t="s">
        <v>442</v>
      </c>
      <c r="CS29" s="349"/>
      <c r="CT29" s="326" t="s">
        <v>442</v>
      </c>
      <c r="CU29" s="245">
        <v>19200</v>
      </c>
      <c r="CV29" s="329" t="s">
        <v>442</v>
      </c>
      <c r="CW29" s="316" t="s">
        <v>442</v>
      </c>
      <c r="CX29" s="316" t="s">
        <v>442</v>
      </c>
      <c r="CY29" s="316" t="s">
        <v>442</v>
      </c>
      <c r="CZ29" s="342" t="s">
        <v>442</v>
      </c>
      <c r="DA29" s="349">
        <v>19200</v>
      </c>
      <c r="DB29" s="343" t="s">
        <v>442</v>
      </c>
      <c r="DC29" s="316" t="s">
        <v>442</v>
      </c>
      <c r="DD29" s="316" t="s">
        <v>442</v>
      </c>
      <c r="DE29" s="316">
        <v>19660.168483647176</v>
      </c>
      <c r="DF29" s="316" t="s">
        <v>442</v>
      </c>
      <c r="DG29" s="342" t="s">
        <v>442</v>
      </c>
      <c r="DH29" s="349">
        <v>19200</v>
      </c>
      <c r="DI29" s="343">
        <v>19200</v>
      </c>
      <c r="DJ29" s="316">
        <v>19900</v>
      </c>
      <c r="DK29" s="316" t="s">
        <v>442</v>
      </c>
      <c r="DL29" s="316">
        <v>19900</v>
      </c>
      <c r="DM29" s="316" t="s">
        <v>442</v>
      </c>
      <c r="DN29" s="316">
        <v>19900</v>
      </c>
      <c r="DO29" s="354">
        <v>19200</v>
      </c>
      <c r="DP29" s="343" t="s">
        <v>442</v>
      </c>
    </row>
    <row r="30" spans="1:120" s="9" customFormat="1" ht="57" customHeight="1" x14ac:dyDescent="0.35">
      <c r="A30" s="241"/>
      <c r="B30" s="242">
        <v>18</v>
      </c>
      <c r="C30" s="250">
        <v>150000053</v>
      </c>
      <c r="D30" s="338" t="s">
        <v>24</v>
      </c>
      <c r="E30" s="244" t="s">
        <v>152</v>
      </c>
      <c r="F30" s="245">
        <v>17200</v>
      </c>
      <c r="G30" s="259"/>
      <c r="H30" s="247" t="s">
        <v>442</v>
      </c>
      <c r="I30" s="247" t="s">
        <v>442</v>
      </c>
      <c r="J30" s="248" t="s">
        <v>442</v>
      </c>
      <c r="K30" s="310"/>
      <c r="L30" s="247" t="s">
        <v>442</v>
      </c>
      <c r="M30" s="247" t="s">
        <v>442</v>
      </c>
      <c r="N30" s="249" t="s">
        <v>442</v>
      </c>
      <c r="O30" s="247" t="s">
        <v>442</v>
      </c>
      <c r="P30" s="247" t="s">
        <v>442</v>
      </c>
      <c r="Q30" s="248">
        <v>11293.478260869566</v>
      </c>
      <c r="R30" s="310"/>
      <c r="S30" s="247" t="s">
        <v>442</v>
      </c>
      <c r="T30" s="247" t="s">
        <v>442</v>
      </c>
      <c r="U30" s="249" t="s">
        <v>442</v>
      </c>
      <c r="V30" s="247" t="s">
        <v>442</v>
      </c>
      <c r="W30" s="247" t="s">
        <v>442</v>
      </c>
      <c r="X30" s="248" t="s">
        <v>442</v>
      </c>
      <c r="Y30" s="310"/>
      <c r="Z30" s="247" t="s">
        <v>442</v>
      </c>
      <c r="AA30" s="247" t="s">
        <v>442</v>
      </c>
      <c r="AB30" s="249" t="s">
        <v>442</v>
      </c>
      <c r="AC30" s="247" t="s">
        <v>442</v>
      </c>
      <c r="AD30" s="247" t="s">
        <v>442</v>
      </c>
      <c r="AE30" s="247"/>
      <c r="AF30" s="262"/>
      <c r="AG30" s="257"/>
      <c r="AH30" s="248"/>
      <c r="AI30" s="249"/>
      <c r="AJ30" s="270"/>
      <c r="AK30" s="248"/>
      <c r="AL30" s="283">
        <f>17200+300</f>
        <v>17500</v>
      </c>
      <c r="AM30" s="246"/>
      <c r="AN30" s="262"/>
      <c r="AO30" s="247" t="s">
        <v>442</v>
      </c>
      <c r="AP30" s="247" t="s">
        <v>442</v>
      </c>
      <c r="AQ30" s="249" t="s">
        <v>442</v>
      </c>
      <c r="AR30" s="247" t="s">
        <v>442</v>
      </c>
      <c r="AS30" s="247" t="s">
        <v>442</v>
      </c>
      <c r="AT30" s="248" t="s">
        <v>442</v>
      </c>
      <c r="AU30" s="310"/>
      <c r="AV30" s="247" t="s">
        <v>442</v>
      </c>
      <c r="AW30" s="247" t="s">
        <v>442</v>
      </c>
      <c r="AX30" s="249" t="s">
        <v>442</v>
      </c>
      <c r="AY30" s="247" t="s">
        <v>442</v>
      </c>
      <c r="AZ30" s="247" t="s">
        <v>442</v>
      </c>
      <c r="BA30" s="248" t="s">
        <v>442</v>
      </c>
      <c r="BB30" s="310"/>
      <c r="BC30" s="247" t="s">
        <v>442</v>
      </c>
      <c r="BD30" s="247" t="s">
        <v>442</v>
      </c>
      <c r="BE30" s="247" t="s">
        <v>442</v>
      </c>
      <c r="BF30" s="247" t="s">
        <v>442</v>
      </c>
      <c r="BG30" s="247" t="s">
        <v>442</v>
      </c>
      <c r="BH30" s="248" t="s">
        <v>442</v>
      </c>
      <c r="BI30" s="310"/>
      <c r="BJ30" s="247" t="s">
        <v>442</v>
      </c>
      <c r="BK30" s="247" t="s">
        <v>442</v>
      </c>
      <c r="BL30" s="249" t="s">
        <v>442</v>
      </c>
      <c r="BM30" s="247" t="s">
        <v>442</v>
      </c>
      <c r="BN30" s="247" t="s">
        <v>442</v>
      </c>
      <c r="BO30" s="321">
        <v>18200</v>
      </c>
      <c r="BP30" s="326" t="s">
        <v>442</v>
      </c>
      <c r="BQ30" s="331"/>
      <c r="BR30" s="343" t="s">
        <v>442</v>
      </c>
      <c r="BS30" s="316" t="s">
        <v>442</v>
      </c>
      <c r="BT30" s="316" t="s">
        <v>442</v>
      </c>
      <c r="BU30" s="316" t="s">
        <v>442</v>
      </c>
      <c r="BV30" s="316" t="s">
        <v>442</v>
      </c>
      <c r="BW30" s="342" t="s">
        <v>442</v>
      </c>
      <c r="BX30" s="349"/>
      <c r="BY30" s="343" t="s">
        <v>442</v>
      </c>
      <c r="BZ30" s="316" t="s">
        <v>442</v>
      </c>
      <c r="CA30" s="316" t="s">
        <v>442</v>
      </c>
      <c r="CB30" s="316" t="s">
        <v>442</v>
      </c>
      <c r="CC30" s="316" t="s">
        <v>442</v>
      </c>
      <c r="CD30" s="342" t="s">
        <v>442</v>
      </c>
      <c r="CE30" s="349"/>
      <c r="CF30" s="343" t="s">
        <v>442</v>
      </c>
      <c r="CG30" s="329" t="s">
        <v>442</v>
      </c>
      <c r="CH30" s="329" t="s">
        <v>442</v>
      </c>
      <c r="CI30" s="329" t="s">
        <v>442</v>
      </c>
      <c r="CJ30" s="329" t="s">
        <v>442</v>
      </c>
      <c r="CK30" s="342" t="s">
        <v>442</v>
      </c>
      <c r="CL30" s="349"/>
      <c r="CM30" s="343" t="s">
        <v>442</v>
      </c>
      <c r="CN30" s="316" t="s">
        <v>442</v>
      </c>
      <c r="CO30" s="316" t="s">
        <v>442</v>
      </c>
      <c r="CP30" s="316" t="s">
        <v>442</v>
      </c>
      <c r="CQ30" s="316" t="s">
        <v>442</v>
      </c>
      <c r="CR30" s="342" t="s">
        <v>442</v>
      </c>
      <c r="CS30" s="349"/>
      <c r="CT30" s="326" t="s">
        <v>442</v>
      </c>
      <c r="CU30" s="245">
        <v>18700</v>
      </c>
      <c r="CV30" s="329" t="s">
        <v>442</v>
      </c>
      <c r="CW30" s="316" t="s">
        <v>442</v>
      </c>
      <c r="CX30" s="316">
        <v>19791.678453102901</v>
      </c>
      <c r="CY30" s="316" t="s">
        <v>442</v>
      </c>
      <c r="CZ30" s="342" t="s">
        <v>442</v>
      </c>
      <c r="DA30" s="349" t="s">
        <v>442</v>
      </c>
      <c r="DB30" s="343" t="s">
        <v>442</v>
      </c>
      <c r="DC30" s="316" t="s">
        <v>442</v>
      </c>
      <c r="DD30" s="316" t="s">
        <v>442</v>
      </c>
      <c r="DE30" s="316" t="s">
        <v>442</v>
      </c>
      <c r="DF30" s="316" t="s">
        <v>442</v>
      </c>
      <c r="DG30" s="342" t="s">
        <v>442</v>
      </c>
      <c r="DH30" s="349" t="s">
        <v>442</v>
      </c>
      <c r="DI30" s="343" t="s">
        <v>442</v>
      </c>
      <c r="DJ30" s="316" t="s">
        <v>442</v>
      </c>
      <c r="DK30" s="316" t="s">
        <v>442</v>
      </c>
      <c r="DL30" s="316" t="s">
        <v>442</v>
      </c>
      <c r="DM30" s="316">
        <v>20300</v>
      </c>
      <c r="DN30" s="316">
        <v>20300</v>
      </c>
      <c r="DO30" s="354" t="s">
        <v>442</v>
      </c>
      <c r="DP30" s="343" t="s">
        <v>442</v>
      </c>
    </row>
    <row r="31" spans="1:120" s="9" customFormat="1" ht="57" hidden="1" customHeight="1" x14ac:dyDescent="0.35">
      <c r="A31" s="241" t="e">
        <f>#REF!+1</f>
        <v>#REF!</v>
      </c>
      <c r="B31" s="242">
        <f>ROW()-ROW($B$8)</f>
        <v>23</v>
      </c>
      <c r="C31" s="250">
        <v>150000078</v>
      </c>
      <c r="D31" s="338" t="s">
        <v>97</v>
      </c>
      <c r="E31" s="244" t="s">
        <v>220</v>
      </c>
      <c r="F31" s="245"/>
      <c r="G31" s="259"/>
      <c r="H31" s="247" t="s">
        <v>442</v>
      </c>
      <c r="I31" s="247" t="s">
        <v>442</v>
      </c>
      <c r="J31" s="248" t="s">
        <v>442</v>
      </c>
      <c r="K31" s="310"/>
      <c r="L31" s="247" t="s">
        <v>442</v>
      </c>
      <c r="M31" s="247" t="s">
        <v>442</v>
      </c>
      <c r="N31" s="249" t="s">
        <v>442</v>
      </c>
      <c r="O31" s="247" t="s">
        <v>442</v>
      </c>
      <c r="P31" s="247" t="s">
        <v>442</v>
      </c>
      <c r="Q31" s="248" t="s">
        <v>442</v>
      </c>
      <c r="R31" s="310"/>
      <c r="S31" s="247" t="s">
        <v>442</v>
      </c>
      <c r="T31" s="247" t="s">
        <v>442</v>
      </c>
      <c r="U31" s="249" t="s">
        <v>442</v>
      </c>
      <c r="V31" s="247" t="s">
        <v>442</v>
      </c>
      <c r="W31" s="247" t="s">
        <v>442</v>
      </c>
      <c r="X31" s="248" t="s">
        <v>442</v>
      </c>
      <c r="Y31" s="310"/>
      <c r="Z31" s="247" t="s">
        <v>442</v>
      </c>
      <c r="AA31" s="247" t="s">
        <v>442</v>
      </c>
      <c r="AB31" s="249"/>
      <c r="AC31" s="247"/>
      <c r="AD31" s="247" t="s">
        <v>442</v>
      </c>
      <c r="AE31" s="247"/>
      <c r="AF31" s="262"/>
      <c r="AG31" s="257"/>
      <c r="AH31" s="248"/>
      <c r="AI31" s="249"/>
      <c r="AJ31" s="270"/>
      <c r="AK31" s="248"/>
      <c r="AL31" s="245"/>
      <c r="AM31" s="246"/>
      <c r="AN31" s="262"/>
      <c r="AO31" s="247" t="s">
        <v>442</v>
      </c>
      <c r="AP31" s="247" t="s">
        <v>442</v>
      </c>
      <c r="AQ31" s="249" t="s">
        <v>442</v>
      </c>
      <c r="AR31" s="247" t="s">
        <v>442</v>
      </c>
      <c r="AS31" s="247" t="s">
        <v>442</v>
      </c>
      <c r="AT31" s="248" t="s">
        <v>442</v>
      </c>
      <c r="AU31" s="310"/>
      <c r="AV31" s="247" t="s">
        <v>442</v>
      </c>
      <c r="AW31" s="247" t="s">
        <v>442</v>
      </c>
      <c r="AX31" s="249" t="s">
        <v>442</v>
      </c>
      <c r="AY31" s="247" t="s">
        <v>442</v>
      </c>
      <c r="AZ31" s="247" t="s">
        <v>442</v>
      </c>
      <c r="BA31" s="248" t="s">
        <v>442</v>
      </c>
      <c r="BB31" s="310"/>
      <c r="BC31" s="247" t="s">
        <v>442</v>
      </c>
      <c r="BD31" s="247" t="s">
        <v>442</v>
      </c>
      <c r="BE31" s="247" t="s">
        <v>442</v>
      </c>
      <c r="BF31" s="247" t="s">
        <v>442</v>
      </c>
      <c r="BG31" s="247" t="s">
        <v>442</v>
      </c>
      <c r="BH31" s="248" t="s">
        <v>442</v>
      </c>
      <c r="BI31" s="310"/>
      <c r="BJ31" s="247" t="s">
        <v>442</v>
      </c>
      <c r="BK31" s="247" t="s">
        <v>442</v>
      </c>
      <c r="BL31" s="249" t="s">
        <v>442</v>
      </c>
      <c r="BM31" s="247" t="s">
        <v>442</v>
      </c>
      <c r="BN31" s="247" t="s">
        <v>442</v>
      </c>
      <c r="BO31" s="321"/>
      <c r="BP31" s="326" t="s">
        <v>442</v>
      </c>
      <c r="BQ31" s="331"/>
      <c r="BR31" s="343" t="s">
        <v>442</v>
      </c>
      <c r="BS31" s="316" t="s">
        <v>442</v>
      </c>
      <c r="BT31" s="316"/>
      <c r="BU31" s="316" t="s">
        <v>442</v>
      </c>
      <c r="BV31" s="316" t="s">
        <v>442</v>
      </c>
      <c r="BW31" s="342" t="s">
        <v>442</v>
      </c>
      <c r="BX31" s="349"/>
      <c r="BY31" s="343" t="s">
        <v>442</v>
      </c>
      <c r="BZ31" s="316" t="s">
        <v>442</v>
      </c>
      <c r="CA31" s="316" t="s">
        <v>442</v>
      </c>
      <c r="CB31" s="316" t="s">
        <v>442</v>
      </c>
      <c r="CC31" s="316" t="s">
        <v>442</v>
      </c>
      <c r="CD31" s="342" t="s">
        <v>442</v>
      </c>
      <c r="CE31" s="349"/>
      <c r="CF31" s="343" t="s">
        <v>442</v>
      </c>
      <c r="CG31" s="329" t="s">
        <v>442</v>
      </c>
      <c r="CH31" s="329" t="s">
        <v>442</v>
      </c>
      <c r="CI31" s="329" t="s">
        <v>442</v>
      </c>
      <c r="CJ31" s="329" t="s">
        <v>442</v>
      </c>
      <c r="CK31" s="342"/>
      <c r="CL31" s="349"/>
      <c r="CM31" s="343" t="s">
        <v>442</v>
      </c>
      <c r="CN31" s="316" t="s">
        <v>442</v>
      </c>
      <c r="CO31" s="316"/>
      <c r="CP31" s="316"/>
      <c r="CQ31" s="316" t="s">
        <v>442</v>
      </c>
      <c r="CR31" s="342"/>
      <c r="CS31" s="349"/>
      <c r="CT31" s="326"/>
      <c r="CU31" s="245"/>
      <c r="CV31" s="329" t="s">
        <v>442</v>
      </c>
      <c r="CW31" s="316"/>
      <c r="CX31" s="316"/>
      <c r="CY31" s="316"/>
      <c r="CZ31" s="342" t="s">
        <v>442</v>
      </c>
      <c r="DA31" s="349" t="s">
        <v>442</v>
      </c>
      <c r="DB31" s="343" t="s">
        <v>442</v>
      </c>
      <c r="DC31" s="316" t="s">
        <v>442</v>
      </c>
      <c r="DD31" s="316" t="s">
        <v>442</v>
      </c>
      <c r="DE31" s="316" t="s">
        <v>442</v>
      </c>
      <c r="DF31" s="316" t="s">
        <v>442</v>
      </c>
      <c r="DG31" s="342"/>
      <c r="DH31" s="349" t="s">
        <v>442</v>
      </c>
      <c r="DI31" s="343" t="s">
        <v>442</v>
      </c>
      <c r="DJ31" s="316" t="s">
        <v>442</v>
      </c>
      <c r="DK31" s="316" t="s">
        <v>442</v>
      </c>
      <c r="DL31" s="316" t="s">
        <v>442</v>
      </c>
      <c r="DM31" s="316"/>
      <c r="DN31" s="316"/>
      <c r="DO31" s="354" t="s">
        <v>442</v>
      </c>
      <c r="DP31" s="343" t="s">
        <v>442</v>
      </c>
    </row>
    <row r="32" spans="1:120" s="9" customFormat="1" ht="57" hidden="1" customHeight="1" x14ac:dyDescent="0.35">
      <c r="A32" s="241" t="e">
        <f t="shared" si="40"/>
        <v>#REF!</v>
      </c>
      <c r="B32" s="242">
        <f>ROW()-ROW($B$8)</f>
        <v>24</v>
      </c>
      <c r="C32" s="250">
        <v>150000079</v>
      </c>
      <c r="D32" s="338" t="s">
        <v>98</v>
      </c>
      <c r="E32" s="244" t="s">
        <v>219</v>
      </c>
      <c r="F32" s="245"/>
      <c r="G32" s="259"/>
      <c r="H32" s="247" t="s">
        <v>442</v>
      </c>
      <c r="I32" s="247" t="s">
        <v>442</v>
      </c>
      <c r="J32" s="248" t="s">
        <v>442</v>
      </c>
      <c r="K32" s="310"/>
      <c r="L32" s="247" t="s">
        <v>442</v>
      </c>
      <c r="M32" s="247" t="s">
        <v>442</v>
      </c>
      <c r="N32" s="249" t="s">
        <v>442</v>
      </c>
      <c r="O32" s="247" t="s">
        <v>442</v>
      </c>
      <c r="P32" s="247" t="s">
        <v>442</v>
      </c>
      <c r="Q32" s="248" t="s">
        <v>442</v>
      </c>
      <c r="R32" s="310"/>
      <c r="S32" s="247" t="s">
        <v>442</v>
      </c>
      <c r="T32" s="247" t="s">
        <v>442</v>
      </c>
      <c r="U32" s="249" t="s">
        <v>442</v>
      </c>
      <c r="V32" s="247" t="s">
        <v>442</v>
      </c>
      <c r="W32" s="247" t="s">
        <v>442</v>
      </c>
      <c r="X32" s="248" t="s">
        <v>442</v>
      </c>
      <c r="Y32" s="310"/>
      <c r="Z32" s="247" t="s">
        <v>442</v>
      </c>
      <c r="AA32" s="247" t="s">
        <v>442</v>
      </c>
      <c r="AB32" s="249"/>
      <c r="AC32" s="247"/>
      <c r="AD32" s="247" t="s">
        <v>442</v>
      </c>
      <c r="AE32" s="247"/>
      <c r="AF32" s="262"/>
      <c r="AG32" s="257"/>
      <c r="AH32" s="248"/>
      <c r="AI32" s="249"/>
      <c r="AJ32" s="270"/>
      <c r="AK32" s="248"/>
      <c r="AL32" s="245"/>
      <c r="AM32" s="246"/>
      <c r="AN32" s="262"/>
      <c r="AO32" s="247" t="s">
        <v>442</v>
      </c>
      <c r="AP32" s="247" t="s">
        <v>442</v>
      </c>
      <c r="AQ32" s="249" t="s">
        <v>442</v>
      </c>
      <c r="AR32" s="247" t="s">
        <v>442</v>
      </c>
      <c r="AS32" s="247" t="s">
        <v>442</v>
      </c>
      <c r="AT32" s="248" t="s">
        <v>442</v>
      </c>
      <c r="AU32" s="310"/>
      <c r="AV32" s="247" t="s">
        <v>442</v>
      </c>
      <c r="AW32" s="247" t="s">
        <v>442</v>
      </c>
      <c r="AX32" s="249" t="s">
        <v>442</v>
      </c>
      <c r="AY32" s="247" t="s">
        <v>442</v>
      </c>
      <c r="AZ32" s="247" t="s">
        <v>442</v>
      </c>
      <c r="BA32" s="248" t="s">
        <v>442</v>
      </c>
      <c r="BB32" s="310"/>
      <c r="BC32" s="247" t="s">
        <v>442</v>
      </c>
      <c r="BD32" s="247" t="s">
        <v>442</v>
      </c>
      <c r="BE32" s="247" t="s">
        <v>442</v>
      </c>
      <c r="BF32" s="247" t="s">
        <v>442</v>
      </c>
      <c r="BG32" s="247" t="s">
        <v>442</v>
      </c>
      <c r="BH32" s="248" t="s">
        <v>442</v>
      </c>
      <c r="BI32" s="310"/>
      <c r="BJ32" s="247" t="s">
        <v>442</v>
      </c>
      <c r="BK32" s="247" t="s">
        <v>442</v>
      </c>
      <c r="BL32" s="249" t="s">
        <v>442</v>
      </c>
      <c r="BM32" s="247" t="s">
        <v>442</v>
      </c>
      <c r="BN32" s="247" t="s">
        <v>442</v>
      </c>
      <c r="BO32" s="321"/>
      <c r="BP32" s="326" t="s">
        <v>442</v>
      </c>
      <c r="BQ32" s="331"/>
      <c r="BR32" s="343" t="s">
        <v>442</v>
      </c>
      <c r="BS32" s="316" t="s">
        <v>442</v>
      </c>
      <c r="BT32" s="316"/>
      <c r="BU32" s="316" t="s">
        <v>442</v>
      </c>
      <c r="BV32" s="316" t="s">
        <v>442</v>
      </c>
      <c r="BW32" s="342" t="s">
        <v>442</v>
      </c>
      <c r="BX32" s="349"/>
      <c r="BY32" s="343" t="s">
        <v>442</v>
      </c>
      <c r="BZ32" s="316" t="s">
        <v>442</v>
      </c>
      <c r="CA32" s="316" t="s">
        <v>442</v>
      </c>
      <c r="CB32" s="316" t="s">
        <v>442</v>
      </c>
      <c r="CC32" s="316" t="s">
        <v>442</v>
      </c>
      <c r="CD32" s="342" t="s">
        <v>442</v>
      </c>
      <c r="CE32" s="349"/>
      <c r="CF32" s="343" t="s">
        <v>442</v>
      </c>
      <c r="CG32" s="329" t="s">
        <v>442</v>
      </c>
      <c r="CH32" s="329" t="s">
        <v>442</v>
      </c>
      <c r="CI32" s="329" t="s">
        <v>442</v>
      </c>
      <c r="CJ32" s="329" t="s">
        <v>442</v>
      </c>
      <c r="CK32" s="342"/>
      <c r="CL32" s="349"/>
      <c r="CM32" s="343" t="s">
        <v>442</v>
      </c>
      <c r="CN32" s="316" t="s">
        <v>442</v>
      </c>
      <c r="CO32" s="316"/>
      <c r="CP32" s="316"/>
      <c r="CQ32" s="316" t="s">
        <v>442</v>
      </c>
      <c r="CR32" s="342"/>
      <c r="CS32" s="349"/>
      <c r="CT32" s="326"/>
      <c r="CU32" s="245"/>
      <c r="CV32" s="329" t="s">
        <v>442</v>
      </c>
      <c r="CW32" s="316"/>
      <c r="CX32" s="316"/>
      <c r="CY32" s="316"/>
      <c r="CZ32" s="342" t="s">
        <v>442</v>
      </c>
      <c r="DA32" s="349" t="s">
        <v>442</v>
      </c>
      <c r="DB32" s="343" t="s">
        <v>442</v>
      </c>
      <c r="DC32" s="316" t="s">
        <v>442</v>
      </c>
      <c r="DD32" s="316" t="s">
        <v>442</v>
      </c>
      <c r="DE32" s="316" t="s">
        <v>442</v>
      </c>
      <c r="DF32" s="316" t="s">
        <v>442</v>
      </c>
      <c r="DG32" s="342"/>
      <c r="DH32" s="349" t="s">
        <v>442</v>
      </c>
      <c r="DI32" s="343" t="s">
        <v>442</v>
      </c>
      <c r="DJ32" s="316" t="s">
        <v>442</v>
      </c>
      <c r="DK32" s="316" t="s">
        <v>442</v>
      </c>
      <c r="DL32" s="316" t="s">
        <v>442</v>
      </c>
      <c r="DM32" s="316"/>
      <c r="DN32" s="316"/>
      <c r="DO32" s="354" t="s">
        <v>442</v>
      </c>
      <c r="DP32" s="343" t="s">
        <v>442</v>
      </c>
    </row>
    <row r="33" spans="1:120" s="9" customFormat="1" ht="57" hidden="1" customHeight="1" x14ac:dyDescent="0.35">
      <c r="A33" s="241" t="e">
        <f>#REF!+1</f>
        <v>#REF!</v>
      </c>
      <c r="B33" s="242">
        <f>ROW()-ROW($B$8)</f>
        <v>25</v>
      </c>
      <c r="C33" s="251">
        <v>150000018</v>
      </c>
      <c r="D33" s="339" t="s">
        <v>24</v>
      </c>
      <c r="E33" s="244" t="s">
        <v>153</v>
      </c>
      <c r="F33" s="245"/>
      <c r="G33" s="259"/>
      <c r="H33" s="247" t="s">
        <v>442</v>
      </c>
      <c r="I33" s="247" t="s">
        <v>442</v>
      </c>
      <c r="J33" s="248" t="s">
        <v>442</v>
      </c>
      <c r="K33" s="310"/>
      <c r="L33" s="247" t="s">
        <v>442</v>
      </c>
      <c r="M33" s="247" t="s">
        <v>442</v>
      </c>
      <c r="N33" s="249" t="s">
        <v>442</v>
      </c>
      <c r="O33" s="247" t="s">
        <v>442</v>
      </c>
      <c r="P33" s="247" t="s">
        <v>442</v>
      </c>
      <c r="Q33" s="248" t="s">
        <v>442</v>
      </c>
      <c r="R33" s="310"/>
      <c r="S33" s="247" t="s">
        <v>442</v>
      </c>
      <c r="T33" s="247" t="s">
        <v>442</v>
      </c>
      <c r="U33" s="249" t="s">
        <v>442</v>
      </c>
      <c r="V33" s="247" t="s">
        <v>442</v>
      </c>
      <c r="W33" s="247" t="s">
        <v>442</v>
      </c>
      <c r="X33" s="248" t="s">
        <v>442</v>
      </c>
      <c r="Y33" s="310"/>
      <c r="Z33" s="247" t="s">
        <v>442</v>
      </c>
      <c r="AA33" s="247" t="s">
        <v>442</v>
      </c>
      <c r="AB33" s="249"/>
      <c r="AC33" s="247"/>
      <c r="AD33" s="247" t="s">
        <v>442</v>
      </c>
      <c r="AE33" s="247"/>
      <c r="AF33" s="262"/>
      <c r="AG33" s="257"/>
      <c r="AH33" s="248"/>
      <c r="AI33" s="249"/>
      <c r="AJ33" s="270"/>
      <c r="AK33" s="248"/>
      <c r="AL33" s="245"/>
      <c r="AM33" s="246"/>
      <c r="AN33" s="262"/>
      <c r="AO33" s="247" t="s">
        <v>442</v>
      </c>
      <c r="AP33" s="247" t="s">
        <v>442</v>
      </c>
      <c r="AQ33" s="249" t="s">
        <v>442</v>
      </c>
      <c r="AR33" s="247" t="s">
        <v>442</v>
      </c>
      <c r="AS33" s="247" t="s">
        <v>442</v>
      </c>
      <c r="AT33" s="248" t="s">
        <v>442</v>
      </c>
      <c r="AU33" s="310"/>
      <c r="AV33" s="247" t="s">
        <v>442</v>
      </c>
      <c r="AW33" s="247" t="s">
        <v>442</v>
      </c>
      <c r="AX33" s="249" t="s">
        <v>442</v>
      </c>
      <c r="AY33" s="247" t="s">
        <v>442</v>
      </c>
      <c r="AZ33" s="247" t="s">
        <v>442</v>
      </c>
      <c r="BA33" s="248" t="s">
        <v>442</v>
      </c>
      <c r="BB33" s="310"/>
      <c r="BC33" s="247" t="s">
        <v>442</v>
      </c>
      <c r="BD33" s="247" t="s">
        <v>442</v>
      </c>
      <c r="BE33" s="247" t="s">
        <v>442</v>
      </c>
      <c r="BF33" s="247" t="s">
        <v>442</v>
      </c>
      <c r="BG33" s="247" t="s">
        <v>442</v>
      </c>
      <c r="BH33" s="248" t="s">
        <v>442</v>
      </c>
      <c r="BI33" s="310"/>
      <c r="BJ33" s="247" t="s">
        <v>442</v>
      </c>
      <c r="BK33" s="247" t="s">
        <v>442</v>
      </c>
      <c r="BL33" s="249" t="s">
        <v>442</v>
      </c>
      <c r="BM33" s="247" t="s">
        <v>442</v>
      </c>
      <c r="BN33" s="247" t="s">
        <v>442</v>
      </c>
      <c r="BO33" s="321"/>
      <c r="BP33" s="326" t="s">
        <v>442</v>
      </c>
      <c r="BQ33" s="331"/>
      <c r="BR33" s="343" t="s">
        <v>442</v>
      </c>
      <c r="BS33" s="316" t="s">
        <v>442</v>
      </c>
      <c r="BT33" s="316"/>
      <c r="BU33" s="316" t="s">
        <v>442</v>
      </c>
      <c r="BV33" s="316" t="s">
        <v>442</v>
      </c>
      <c r="BW33" s="342" t="s">
        <v>442</v>
      </c>
      <c r="BX33" s="349"/>
      <c r="BY33" s="343" t="s">
        <v>442</v>
      </c>
      <c r="BZ33" s="316" t="s">
        <v>442</v>
      </c>
      <c r="CA33" s="316" t="s">
        <v>442</v>
      </c>
      <c r="CB33" s="316" t="s">
        <v>442</v>
      </c>
      <c r="CC33" s="316" t="s">
        <v>442</v>
      </c>
      <c r="CD33" s="342" t="s">
        <v>442</v>
      </c>
      <c r="CE33" s="349"/>
      <c r="CF33" s="343" t="s">
        <v>442</v>
      </c>
      <c r="CG33" s="329" t="s">
        <v>442</v>
      </c>
      <c r="CH33" s="329" t="s">
        <v>442</v>
      </c>
      <c r="CI33" s="329" t="s">
        <v>442</v>
      </c>
      <c r="CJ33" s="329" t="s">
        <v>442</v>
      </c>
      <c r="CK33" s="342"/>
      <c r="CL33" s="349"/>
      <c r="CM33" s="343" t="s">
        <v>442</v>
      </c>
      <c r="CN33" s="316" t="s">
        <v>442</v>
      </c>
      <c r="CO33" s="316"/>
      <c r="CP33" s="316"/>
      <c r="CQ33" s="316" t="s">
        <v>442</v>
      </c>
      <c r="CR33" s="342"/>
      <c r="CS33" s="349"/>
      <c r="CT33" s="326"/>
      <c r="CU33" s="245"/>
      <c r="CV33" s="329" t="s">
        <v>442</v>
      </c>
      <c r="CW33" s="316"/>
      <c r="CX33" s="316"/>
      <c r="CY33" s="316"/>
      <c r="CZ33" s="342" t="s">
        <v>442</v>
      </c>
      <c r="DA33" s="349" t="s">
        <v>442</v>
      </c>
      <c r="DB33" s="343" t="s">
        <v>442</v>
      </c>
      <c r="DC33" s="316" t="s">
        <v>442</v>
      </c>
      <c r="DD33" s="316" t="s">
        <v>442</v>
      </c>
      <c r="DE33" s="316" t="s">
        <v>442</v>
      </c>
      <c r="DF33" s="316" t="s">
        <v>442</v>
      </c>
      <c r="DG33" s="342"/>
      <c r="DH33" s="349" t="s">
        <v>442</v>
      </c>
      <c r="DI33" s="343" t="s">
        <v>442</v>
      </c>
      <c r="DJ33" s="316" t="s">
        <v>442</v>
      </c>
      <c r="DK33" s="316" t="s">
        <v>442</v>
      </c>
      <c r="DL33" s="316" t="s">
        <v>442</v>
      </c>
      <c r="DM33" s="316"/>
      <c r="DN33" s="316"/>
      <c r="DO33" s="354" t="s">
        <v>442</v>
      </c>
      <c r="DP33" s="343" t="s">
        <v>442</v>
      </c>
    </row>
    <row r="34" spans="1:120" s="9" customFormat="1" ht="57" customHeight="1" x14ac:dyDescent="0.35">
      <c r="A34" s="241"/>
      <c r="B34" s="242">
        <v>19</v>
      </c>
      <c r="C34" s="251">
        <v>150000061</v>
      </c>
      <c r="D34" s="339" t="s">
        <v>11</v>
      </c>
      <c r="E34" s="244" t="s">
        <v>254</v>
      </c>
      <c r="F34" s="245">
        <v>18250</v>
      </c>
      <c r="G34" s="259"/>
      <c r="H34" s="247" t="s">
        <v>442</v>
      </c>
      <c r="I34" s="247">
        <v>18250</v>
      </c>
      <c r="J34" s="248">
        <v>18250</v>
      </c>
      <c r="K34" s="310"/>
      <c r="L34" s="247">
        <v>18250</v>
      </c>
      <c r="M34" s="247">
        <v>18250</v>
      </c>
      <c r="N34" s="249" t="s">
        <v>442</v>
      </c>
      <c r="O34" s="247">
        <v>18250</v>
      </c>
      <c r="P34" s="247" t="s">
        <v>442</v>
      </c>
      <c r="Q34" s="248">
        <v>18250</v>
      </c>
      <c r="R34" s="310"/>
      <c r="S34" s="257">
        <v>18250</v>
      </c>
      <c r="T34" s="247">
        <v>18250</v>
      </c>
      <c r="U34" s="249">
        <v>18250</v>
      </c>
      <c r="V34" s="247" t="s">
        <v>442</v>
      </c>
      <c r="W34" s="247">
        <v>18250</v>
      </c>
      <c r="X34" s="248" t="s">
        <v>442</v>
      </c>
      <c r="Y34" s="310"/>
      <c r="Z34" s="257">
        <v>18250</v>
      </c>
      <c r="AA34" s="247" t="s">
        <v>442</v>
      </c>
      <c r="AB34" s="249">
        <v>18250</v>
      </c>
      <c r="AC34" s="247">
        <v>18250</v>
      </c>
      <c r="AD34" s="247" t="s">
        <v>442</v>
      </c>
      <c r="AE34" s="247"/>
      <c r="AF34" s="262"/>
      <c r="AG34" s="257"/>
      <c r="AH34" s="248"/>
      <c r="AI34" s="249"/>
      <c r="AJ34" s="270"/>
      <c r="AK34" s="248"/>
      <c r="AL34" s="245">
        <v>18250</v>
      </c>
      <c r="AM34" s="246"/>
      <c r="AN34" s="262"/>
      <c r="AO34" s="247" t="s">
        <v>442</v>
      </c>
      <c r="AP34" s="247" t="s">
        <v>442</v>
      </c>
      <c r="AQ34" s="249" t="s">
        <v>442</v>
      </c>
      <c r="AR34" s="247" t="s">
        <v>442</v>
      </c>
      <c r="AS34" s="247" t="s">
        <v>442</v>
      </c>
      <c r="AT34" s="248" t="s">
        <v>442</v>
      </c>
      <c r="AU34" s="310"/>
      <c r="AV34" s="247" t="s">
        <v>442</v>
      </c>
      <c r="AW34" s="247" t="s">
        <v>442</v>
      </c>
      <c r="AX34" s="249" t="s">
        <v>442</v>
      </c>
      <c r="AY34" s="247" t="s">
        <v>442</v>
      </c>
      <c r="AZ34" s="247" t="s">
        <v>442</v>
      </c>
      <c r="BA34" s="248" t="s">
        <v>442</v>
      </c>
      <c r="BB34" s="310"/>
      <c r="BC34" s="247" t="s">
        <v>442</v>
      </c>
      <c r="BD34" s="247" t="s">
        <v>442</v>
      </c>
      <c r="BE34" s="247" t="s">
        <v>442</v>
      </c>
      <c r="BF34" s="247" t="s">
        <v>442</v>
      </c>
      <c r="BG34" s="247" t="s">
        <v>442</v>
      </c>
      <c r="BH34" s="248" t="s">
        <v>442</v>
      </c>
      <c r="BI34" s="310"/>
      <c r="BJ34" s="247" t="s">
        <v>442</v>
      </c>
      <c r="BK34" s="247" t="s">
        <v>442</v>
      </c>
      <c r="BL34" s="249" t="s">
        <v>442</v>
      </c>
      <c r="BM34" s="247" t="s">
        <v>442</v>
      </c>
      <c r="BN34" s="247" t="s">
        <v>442</v>
      </c>
      <c r="BO34" s="321">
        <v>18250</v>
      </c>
      <c r="BP34" s="326" t="s">
        <v>442</v>
      </c>
      <c r="BQ34" s="331"/>
      <c r="BR34" s="343" t="s">
        <v>442</v>
      </c>
      <c r="BS34" s="316" t="s">
        <v>442</v>
      </c>
      <c r="BT34" s="316">
        <v>18250</v>
      </c>
      <c r="BU34" s="316" t="s">
        <v>442</v>
      </c>
      <c r="BV34" s="316" t="s">
        <v>442</v>
      </c>
      <c r="BW34" s="342" t="s">
        <v>442</v>
      </c>
      <c r="BX34" s="349"/>
      <c r="BY34" s="343" t="s">
        <v>442</v>
      </c>
      <c r="BZ34" s="316" t="s">
        <v>442</v>
      </c>
      <c r="CA34" s="316" t="s">
        <v>442</v>
      </c>
      <c r="CB34" s="316" t="s">
        <v>442</v>
      </c>
      <c r="CC34" s="316" t="s">
        <v>442</v>
      </c>
      <c r="CD34" s="342" t="s">
        <v>442</v>
      </c>
      <c r="CE34" s="349"/>
      <c r="CF34" s="343">
        <v>22721</v>
      </c>
      <c r="CG34" s="329" t="s">
        <v>442</v>
      </c>
      <c r="CH34" s="329" t="s">
        <v>442</v>
      </c>
      <c r="CI34" s="329" t="s">
        <v>442</v>
      </c>
      <c r="CJ34" s="329" t="s">
        <v>442</v>
      </c>
      <c r="CK34" s="342">
        <v>19000</v>
      </c>
      <c r="CL34" s="349"/>
      <c r="CM34" s="343" t="s">
        <v>442</v>
      </c>
      <c r="CN34" s="316" t="s">
        <v>442</v>
      </c>
      <c r="CO34" s="316">
        <v>19000</v>
      </c>
      <c r="CP34" s="316">
        <v>19000</v>
      </c>
      <c r="CQ34" s="316" t="s">
        <v>442</v>
      </c>
      <c r="CR34" s="342">
        <v>19000</v>
      </c>
      <c r="CS34" s="349"/>
      <c r="CT34" s="326">
        <v>19000</v>
      </c>
      <c r="CU34" s="245">
        <f>13500+6500</f>
        <v>20000</v>
      </c>
      <c r="CV34" s="329" t="s">
        <v>442</v>
      </c>
      <c r="CW34" s="316">
        <v>19000</v>
      </c>
      <c r="CX34" s="316" t="s">
        <v>442</v>
      </c>
      <c r="CY34" s="316">
        <v>20000</v>
      </c>
      <c r="CZ34" s="342" t="s">
        <v>442</v>
      </c>
      <c r="DA34" s="349" t="s">
        <v>442</v>
      </c>
      <c r="DB34" s="343" t="s">
        <v>442</v>
      </c>
      <c r="DC34" s="316" t="s">
        <v>442</v>
      </c>
      <c r="DD34" s="316" t="s">
        <v>442</v>
      </c>
      <c r="DE34" s="316" t="s">
        <v>442</v>
      </c>
      <c r="DF34" s="316" t="s">
        <v>442</v>
      </c>
      <c r="DG34" s="342">
        <v>20000</v>
      </c>
      <c r="DH34" s="349" t="s">
        <v>442</v>
      </c>
      <c r="DI34" s="343" t="s">
        <v>442</v>
      </c>
      <c r="DJ34" s="316" t="s">
        <v>442</v>
      </c>
      <c r="DK34" s="316" t="s">
        <v>442</v>
      </c>
      <c r="DL34" s="316" t="s">
        <v>442</v>
      </c>
      <c r="DM34" s="316">
        <v>20000</v>
      </c>
      <c r="DN34" s="316" t="s">
        <v>442</v>
      </c>
      <c r="DO34" s="354" t="s">
        <v>442</v>
      </c>
      <c r="DP34" s="343" t="s">
        <v>442</v>
      </c>
    </row>
    <row r="35" spans="1:120" s="9" customFormat="1" ht="57" customHeight="1" x14ac:dyDescent="0.35">
      <c r="A35" s="241"/>
      <c r="B35" s="242">
        <v>20</v>
      </c>
      <c r="C35" s="251" t="s">
        <v>441</v>
      </c>
      <c r="D35" s="339"/>
      <c r="E35" s="244" t="s">
        <v>465</v>
      </c>
      <c r="F35" s="245">
        <v>14000</v>
      </c>
      <c r="G35" s="259"/>
      <c r="H35" s="247" t="s">
        <v>442</v>
      </c>
      <c r="I35" s="247" t="s">
        <v>442</v>
      </c>
      <c r="J35" s="248" t="s">
        <v>442</v>
      </c>
      <c r="K35" s="310"/>
      <c r="L35" s="247" t="s">
        <v>442</v>
      </c>
      <c r="M35" s="247">
        <v>14000</v>
      </c>
      <c r="N35" s="249" t="s">
        <v>442</v>
      </c>
      <c r="O35" s="247" t="s">
        <v>442</v>
      </c>
      <c r="P35" s="247" t="s">
        <v>442</v>
      </c>
      <c r="Q35" s="248" t="s">
        <v>442</v>
      </c>
      <c r="R35" s="310"/>
      <c r="S35" s="247" t="s">
        <v>442</v>
      </c>
      <c r="T35" s="247" t="s">
        <v>442</v>
      </c>
      <c r="U35" s="249" t="s">
        <v>442</v>
      </c>
      <c r="V35" s="247" t="s">
        <v>442</v>
      </c>
      <c r="W35" s="247" t="s">
        <v>442</v>
      </c>
      <c r="X35" s="248" t="s">
        <v>442</v>
      </c>
      <c r="Y35" s="310"/>
      <c r="Z35" s="247" t="s">
        <v>442</v>
      </c>
      <c r="AA35" s="247" t="s">
        <v>442</v>
      </c>
      <c r="AB35" s="249" t="s">
        <v>442</v>
      </c>
      <c r="AC35" s="247" t="s">
        <v>442</v>
      </c>
      <c r="AD35" s="247" t="s">
        <v>442</v>
      </c>
      <c r="AE35" s="247"/>
      <c r="AF35" s="262"/>
      <c r="AG35" s="257"/>
      <c r="AH35" s="248"/>
      <c r="AI35" s="249"/>
      <c r="AJ35" s="270"/>
      <c r="AK35" s="248"/>
      <c r="AL35" s="245">
        <v>2800</v>
      </c>
      <c r="AM35" s="246"/>
      <c r="AN35" s="262"/>
      <c r="AO35" s="247" t="s">
        <v>442</v>
      </c>
      <c r="AP35" s="247" t="s">
        <v>442</v>
      </c>
      <c r="AQ35" s="249" t="s">
        <v>442</v>
      </c>
      <c r="AR35" s="247" t="s">
        <v>442</v>
      </c>
      <c r="AS35" s="247" t="s">
        <v>442</v>
      </c>
      <c r="AT35" s="248" t="s">
        <v>442</v>
      </c>
      <c r="AU35" s="310"/>
      <c r="AV35" s="247" t="s">
        <v>442</v>
      </c>
      <c r="AW35" s="247" t="s">
        <v>442</v>
      </c>
      <c r="AX35" s="249" t="s">
        <v>442</v>
      </c>
      <c r="AY35" s="247" t="s">
        <v>442</v>
      </c>
      <c r="AZ35" s="247" t="s">
        <v>442</v>
      </c>
      <c r="BA35" s="248" t="s">
        <v>442</v>
      </c>
      <c r="BB35" s="310"/>
      <c r="BC35" s="247" t="s">
        <v>442</v>
      </c>
      <c r="BD35" s="247" t="s">
        <v>442</v>
      </c>
      <c r="BE35" s="247" t="s">
        <v>442</v>
      </c>
      <c r="BF35" s="247" t="s">
        <v>442</v>
      </c>
      <c r="BG35" s="247" t="s">
        <v>442</v>
      </c>
      <c r="BH35" s="248" t="s">
        <v>442</v>
      </c>
      <c r="BI35" s="310"/>
      <c r="BJ35" s="247" t="s">
        <v>442</v>
      </c>
      <c r="BK35" s="247" t="s">
        <v>442</v>
      </c>
      <c r="BL35" s="249" t="s">
        <v>442</v>
      </c>
      <c r="BM35" s="247" t="s">
        <v>442</v>
      </c>
      <c r="BN35" s="247" t="s">
        <v>442</v>
      </c>
      <c r="BO35" s="321">
        <v>10000</v>
      </c>
      <c r="BP35" s="326" t="s">
        <v>442</v>
      </c>
      <c r="BQ35" s="331"/>
      <c r="BR35" s="343" t="s">
        <v>442</v>
      </c>
      <c r="BS35" s="316" t="s">
        <v>442</v>
      </c>
      <c r="BT35" s="316" t="s">
        <v>442</v>
      </c>
      <c r="BU35" s="316" t="s">
        <v>442</v>
      </c>
      <c r="BV35" s="316" t="s">
        <v>442</v>
      </c>
      <c r="BW35" s="342" t="s">
        <v>442</v>
      </c>
      <c r="BX35" s="349"/>
      <c r="BY35" s="343" t="s">
        <v>442</v>
      </c>
      <c r="BZ35" s="316" t="s">
        <v>442</v>
      </c>
      <c r="CA35" s="316" t="s">
        <v>442</v>
      </c>
      <c r="CB35" s="316" t="s">
        <v>442</v>
      </c>
      <c r="CC35" s="316" t="s">
        <v>442</v>
      </c>
      <c r="CD35" s="342" t="s">
        <v>442</v>
      </c>
      <c r="CE35" s="349"/>
      <c r="CF35" s="343" t="s">
        <v>442</v>
      </c>
      <c r="CG35" s="329" t="s">
        <v>442</v>
      </c>
      <c r="CH35" s="329" t="s">
        <v>442</v>
      </c>
      <c r="CI35" s="329" t="s">
        <v>442</v>
      </c>
      <c r="CJ35" s="329" t="s">
        <v>442</v>
      </c>
      <c r="CK35" s="342" t="s">
        <v>442</v>
      </c>
      <c r="CL35" s="349"/>
      <c r="CM35" s="343" t="s">
        <v>442</v>
      </c>
      <c r="CN35" s="316" t="s">
        <v>442</v>
      </c>
      <c r="CO35" s="316" t="s">
        <v>442</v>
      </c>
      <c r="CP35" s="316" t="s">
        <v>442</v>
      </c>
      <c r="CQ35" s="316" t="s">
        <v>442</v>
      </c>
      <c r="CR35" s="342" t="s">
        <v>442</v>
      </c>
      <c r="CS35" s="349"/>
      <c r="CT35" s="326" t="s">
        <v>442</v>
      </c>
      <c r="CU35" s="245">
        <v>10000</v>
      </c>
      <c r="CV35" s="329" t="s">
        <v>442</v>
      </c>
      <c r="CW35" s="316" t="s">
        <v>442</v>
      </c>
      <c r="CX35" s="316" t="s">
        <v>442</v>
      </c>
      <c r="CY35" s="316" t="s">
        <v>442</v>
      </c>
      <c r="CZ35" s="342" t="s">
        <v>442</v>
      </c>
      <c r="DA35" s="349" t="s">
        <v>442</v>
      </c>
      <c r="DB35" s="343" t="s">
        <v>442</v>
      </c>
      <c r="DC35" s="316" t="s">
        <v>442</v>
      </c>
      <c r="DD35" s="316" t="s">
        <v>442</v>
      </c>
      <c r="DE35" s="316" t="s">
        <v>442</v>
      </c>
      <c r="DF35" s="316" t="s">
        <v>442</v>
      </c>
      <c r="DG35" s="342" t="s">
        <v>442</v>
      </c>
      <c r="DH35" s="349" t="s">
        <v>442</v>
      </c>
      <c r="DI35" s="343" t="s">
        <v>442</v>
      </c>
      <c r="DJ35" s="316" t="s">
        <v>442</v>
      </c>
      <c r="DK35" s="316" t="s">
        <v>442</v>
      </c>
      <c r="DL35" s="316" t="s">
        <v>442</v>
      </c>
      <c r="DM35" s="316" t="s">
        <v>442</v>
      </c>
      <c r="DN35" s="316" t="s">
        <v>442</v>
      </c>
      <c r="DO35" s="354" t="s">
        <v>442</v>
      </c>
      <c r="DP35" s="343" t="s">
        <v>442</v>
      </c>
    </row>
    <row r="36" spans="1:120" ht="26.5" customHeight="1" x14ac:dyDescent="0.35">
      <c r="A36" s="225" t="s">
        <v>150</v>
      </c>
      <c r="B36" s="226" t="s">
        <v>443</v>
      </c>
      <c r="C36" s="227"/>
      <c r="D36" s="228"/>
      <c r="E36" s="229"/>
      <c r="F36" s="230"/>
      <c r="G36" s="231"/>
      <c r="H36" s="232"/>
      <c r="I36" s="232"/>
      <c r="J36" s="229"/>
      <c r="K36" s="311"/>
      <c r="L36" s="232"/>
      <c r="M36" s="232"/>
      <c r="N36" s="266"/>
      <c r="O36" s="232"/>
      <c r="P36" s="232"/>
      <c r="Q36" s="229"/>
      <c r="R36" s="311"/>
      <c r="S36" s="255"/>
      <c r="T36" s="232"/>
      <c r="U36" s="266"/>
      <c r="V36" s="232"/>
      <c r="W36" s="232"/>
      <c r="X36" s="229"/>
      <c r="Y36" s="311"/>
      <c r="Z36" s="255"/>
      <c r="AA36" s="232"/>
      <c r="AB36" s="266"/>
      <c r="AC36" s="232"/>
      <c r="AD36" s="232"/>
      <c r="AE36" s="232"/>
      <c r="AF36" s="261"/>
      <c r="AG36" s="255"/>
      <c r="AH36" s="229"/>
      <c r="AI36" s="266"/>
      <c r="AJ36" s="268"/>
      <c r="AK36" s="229"/>
      <c r="AL36" s="230"/>
      <c r="AM36" s="231"/>
      <c r="AN36" s="261"/>
      <c r="AO36" s="232"/>
      <c r="AP36" s="232"/>
      <c r="AQ36" s="266"/>
      <c r="AR36" s="232"/>
      <c r="AS36" s="232"/>
      <c r="AT36" s="229"/>
      <c r="AU36" s="311"/>
      <c r="AV36" s="232"/>
      <c r="AW36" s="232"/>
      <c r="AX36" s="266"/>
      <c r="AY36" s="224"/>
      <c r="AZ36" s="232"/>
      <c r="BA36" s="229"/>
      <c r="BB36" s="311"/>
      <c r="BC36" s="232"/>
      <c r="BD36" s="232"/>
      <c r="BE36" s="266"/>
      <c r="BF36" s="232"/>
      <c r="BG36" s="232"/>
      <c r="BH36" s="229"/>
      <c r="BI36" s="311"/>
      <c r="BJ36" s="232"/>
      <c r="BK36" s="232"/>
      <c r="BL36" s="266"/>
      <c r="BM36" s="232"/>
      <c r="BN36" s="232"/>
      <c r="BO36" s="319"/>
      <c r="BP36" s="324"/>
      <c r="BQ36" s="330"/>
      <c r="BR36" s="231"/>
      <c r="BS36" s="232"/>
      <c r="BT36" s="232"/>
      <c r="BU36" s="232"/>
      <c r="BV36" s="232"/>
      <c r="BW36" s="255"/>
      <c r="BX36" s="348"/>
      <c r="BY36" s="231"/>
      <c r="BZ36" s="232"/>
      <c r="CA36" s="232"/>
      <c r="CB36" s="232"/>
      <c r="CC36" s="232"/>
      <c r="CD36" s="255"/>
      <c r="CE36" s="348"/>
      <c r="CF36" s="231"/>
      <c r="CG36" s="266"/>
      <c r="CH36" s="266"/>
      <c r="CI36" s="266"/>
      <c r="CJ36" s="266"/>
      <c r="CK36" s="255"/>
      <c r="CL36" s="348"/>
      <c r="CM36" s="231"/>
      <c r="CN36" s="232"/>
      <c r="CO36" s="232"/>
      <c r="CP36" s="232"/>
      <c r="CQ36" s="232"/>
      <c r="CR36" s="255"/>
      <c r="CS36" s="348"/>
      <c r="CT36" s="324"/>
      <c r="CU36" s="230"/>
      <c r="CV36" s="266"/>
      <c r="CW36" s="232"/>
      <c r="CX36" s="232"/>
      <c r="CY36" s="232"/>
      <c r="CZ36" s="255"/>
      <c r="DA36" s="348"/>
      <c r="DB36" s="231"/>
      <c r="DC36" s="232"/>
      <c r="DD36" s="232"/>
      <c r="DE36" s="232"/>
      <c r="DF36" s="232"/>
      <c r="DG36" s="255"/>
      <c r="DH36" s="348"/>
      <c r="DI36" s="231"/>
      <c r="DJ36" s="232"/>
      <c r="DK36" s="232"/>
      <c r="DL36" s="232"/>
      <c r="DM36" s="232"/>
      <c r="DN36" s="232"/>
      <c r="DO36" s="353"/>
      <c r="DP36" s="231"/>
    </row>
    <row r="37" spans="1:120" s="9" customFormat="1" ht="57" customHeight="1" x14ac:dyDescent="0.35">
      <c r="A37" s="241">
        <v>1</v>
      </c>
      <c r="B37" s="242">
        <f>ROW()-ROW($B$36)</f>
        <v>1</v>
      </c>
      <c r="C37" s="251">
        <v>150000008</v>
      </c>
      <c r="D37" s="339" t="s">
        <v>15</v>
      </c>
      <c r="E37" s="252" t="s">
        <v>16</v>
      </c>
      <c r="F37" s="245">
        <v>21500</v>
      </c>
      <c r="G37" s="259"/>
      <c r="H37" s="247" t="s">
        <v>442</v>
      </c>
      <c r="I37" s="247" t="s">
        <v>442</v>
      </c>
      <c r="J37" s="248" t="s">
        <v>442</v>
      </c>
      <c r="K37" s="310"/>
      <c r="L37" s="247" t="s">
        <v>442</v>
      </c>
      <c r="M37" s="247" t="s">
        <v>442</v>
      </c>
      <c r="N37" s="249">
        <v>21500</v>
      </c>
      <c r="O37" s="247" t="s">
        <v>442</v>
      </c>
      <c r="P37" s="247" t="s">
        <v>442</v>
      </c>
      <c r="Q37" s="248" t="s">
        <v>442</v>
      </c>
      <c r="R37" s="310"/>
      <c r="S37" s="247" t="s">
        <v>442</v>
      </c>
      <c r="T37" s="247" t="s">
        <v>442</v>
      </c>
      <c r="U37" s="249" t="s">
        <v>442</v>
      </c>
      <c r="V37" s="247" t="s">
        <v>442</v>
      </c>
      <c r="W37" s="247" t="s">
        <v>442</v>
      </c>
      <c r="X37" s="248" t="s">
        <v>442</v>
      </c>
      <c r="Y37" s="310"/>
      <c r="Z37" s="257">
        <v>21500</v>
      </c>
      <c r="AA37" s="247" t="s">
        <v>442</v>
      </c>
      <c r="AB37" s="249" t="s">
        <v>442</v>
      </c>
      <c r="AC37" s="247">
        <v>21500</v>
      </c>
      <c r="AD37" s="247" t="s">
        <v>442</v>
      </c>
      <c r="AE37" s="247"/>
      <c r="AF37" s="262"/>
      <c r="AG37" s="257"/>
      <c r="AH37" s="248"/>
      <c r="AI37" s="249"/>
      <c r="AJ37" s="270"/>
      <c r="AK37" s="248"/>
      <c r="AL37" s="245">
        <v>21500</v>
      </c>
      <c r="AM37" s="246"/>
      <c r="AN37" s="262"/>
      <c r="AO37" s="247" t="s">
        <v>442</v>
      </c>
      <c r="AP37" s="247" t="s">
        <v>442</v>
      </c>
      <c r="AQ37" s="249" t="s">
        <v>442</v>
      </c>
      <c r="AR37" s="247" t="s">
        <v>442</v>
      </c>
      <c r="AS37" s="247" t="s">
        <v>442</v>
      </c>
      <c r="AT37" s="248" t="s">
        <v>442</v>
      </c>
      <c r="AU37" s="310"/>
      <c r="AV37" s="247" t="s">
        <v>442</v>
      </c>
      <c r="AW37" s="247" t="s">
        <v>442</v>
      </c>
      <c r="AX37" s="249" t="s">
        <v>442</v>
      </c>
      <c r="AY37" s="247">
        <v>21500</v>
      </c>
      <c r="AZ37" s="247" t="s">
        <v>442</v>
      </c>
      <c r="BA37" s="248" t="s">
        <v>442</v>
      </c>
      <c r="BB37" s="310"/>
      <c r="BC37" s="247" t="s">
        <v>442</v>
      </c>
      <c r="BD37" s="247" t="s">
        <v>442</v>
      </c>
      <c r="BE37" s="247" t="s">
        <v>442</v>
      </c>
      <c r="BF37" s="247" t="s">
        <v>442</v>
      </c>
      <c r="BG37" s="247" t="s">
        <v>442</v>
      </c>
      <c r="BH37" s="248" t="s">
        <v>442</v>
      </c>
      <c r="BI37" s="310"/>
      <c r="BJ37" s="247">
        <v>21500</v>
      </c>
      <c r="BK37" s="247" t="s">
        <v>442</v>
      </c>
      <c r="BL37" s="249" t="s">
        <v>442</v>
      </c>
      <c r="BM37" s="247" t="s">
        <v>442</v>
      </c>
      <c r="BN37" s="247">
        <v>21500</v>
      </c>
      <c r="BO37" s="321">
        <v>21500</v>
      </c>
      <c r="BP37" s="326" t="s">
        <v>442</v>
      </c>
      <c r="BQ37" s="331"/>
      <c r="BR37" s="343" t="s">
        <v>442</v>
      </c>
      <c r="BS37" s="316" t="s">
        <v>442</v>
      </c>
      <c r="BT37" s="316" t="s">
        <v>442</v>
      </c>
      <c r="BU37" s="316" t="s">
        <v>442</v>
      </c>
      <c r="BV37" s="316" t="s">
        <v>442</v>
      </c>
      <c r="BW37" s="342">
        <v>21500</v>
      </c>
      <c r="BX37" s="349"/>
      <c r="BY37" s="343" t="s">
        <v>442</v>
      </c>
      <c r="BZ37" s="316" t="s">
        <v>442</v>
      </c>
      <c r="CA37" s="316" t="s">
        <v>442</v>
      </c>
      <c r="CB37" s="316" t="s">
        <v>442</v>
      </c>
      <c r="CC37" s="316" t="s">
        <v>442</v>
      </c>
      <c r="CD37" s="342">
        <v>21500</v>
      </c>
      <c r="CE37" s="349"/>
      <c r="CF37" s="343" t="s">
        <v>442</v>
      </c>
      <c r="CG37" s="329" t="s">
        <v>442</v>
      </c>
      <c r="CH37" s="329" t="s">
        <v>442</v>
      </c>
      <c r="CI37" s="329" t="s">
        <v>442</v>
      </c>
      <c r="CJ37" s="329">
        <v>21500</v>
      </c>
      <c r="CK37" s="342" t="s">
        <v>442</v>
      </c>
      <c r="CL37" s="349"/>
      <c r="CM37" s="343" t="s">
        <v>442</v>
      </c>
      <c r="CN37" s="316" t="s">
        <v>442</v>
      </c>
      <c r="CO37" s="316" t="s">
        <v>442</v>
      </c>
      <c r="CP37" s="316" t="s">
        <v>442</v>
      </c>
      <c r="CQ37" s="316">
        <v>21500</v>
      </c>
      <c r="CR37" s="342" t="s">
        <v>442</v>
      </c>
      <c r="CS37" s="349"/>
      <c r="CT37" s="326" t="s">
        <v>442</v>
      </c>
      <c r="CU37" s="245">
        <v>21500</v>
      </c>
      <c r="CV37" s="329" t="s">
        <v>442</v>
      </c>
      <c r="CW37" s="316" t="s">
        <v>442</v>
      </c>
      <c r="CX37" s="316" t="s">
        <v>442</v>
      </c>
      <c r="CY37" s="316">
        <v>21500</v>
      </c>
      <c r="CZ37" s="342" t="s">
        <v>442</v>
      </c>
      <c r="DA37" s="349" t="s">
        <v>442</v>
      </c>
      <c r="DB37" s="343" t="s">
        <v>442</v>
      </c>
      <c r="DC37" s="316" t="s">
        <v>442</v>
      </c>
      <c r="DD37" s="316" t="s">
        <v>442</v>
      </c>
      <c r="DE37" s="316" t="s">
        <v>442</v>
      </c>
      <c r="DF37" s="316" t="s">
        <v>442</v>
      </c>
      <c r="DG37" s="342">
        <v>21500</v>
      </c>
      <c r="DH37" s="349" t="s">
        <v>442</v>
      </c>
      <c r="DI37" s="343" t="s">
        <v>442</v>
      </c>
      <c r="DJ37" s="316" t="s">
        <v>442</v>
      </c>
      <c r="DK37" s="316" t="s">
        <v>442</v>
      </c>
      <c r="DL37" s="316" t="s">
        <v>442</v>
      </c>
      <c r="DM37" s="316" t="s">
        <v>442</v>
      </c>
      <c r="DN37" s="316">
        <v>21500</v>
      </c>
      <c r="DO37" s="354" t="s">
        <v>442</v>
      </c>
      <c r="DP37" s="343" t="s">
        <v>442</v>
      </c>
    </row>
    <row r="38" spans="1:120" s="9" customFormat="1" ht="57" customHeight="1" x14ac:dyDescent="0.35">
      <c r="A38" s="241"/>
      <c r="B38" s="242">
        <f t="shared" ref="B38:B41" si="42">ROW()-ROW($B$36)</f>
        <v>2</v>
      </c>
      <c r="C38" s="251" t="s">
        <v>183</v>
      </c>
      <c r="D38" s="339" t="s">
        <v>455</v>
      </c>
      <c r="E38" s="252" t="s">
        <v>176</v>
      </c>
      <c r="F38" s="245">
        <v>21200</v>
      </c>
      <c r="G38" s="259"/>
      <c r="H38" s="247" t="s">
        <v>442</v>
      </c>
      <c r="I38" s="247" t="s">
        <v>442</v>
      </c>
      <c r="J38" s="248" t="s">
        <v>442</v>
      </c>
      <c r="K38" s="310"/>
      <c r="L38" s="247" t="s">
        <v>442</v>
      </c>
      <c r="M38" s="247" t="s">
        <v>442</v>
      </c>
      <c r="N38" s="249" t="s">
        <v>442</v>
      </c>
      <c r="O38" s="247" t="s">
        <v>442</v>
      </c>
      <c r="P38" s="247" t="s">
        <v>442</v>
      </c>
      <c r="Q38" s="248" t="s">
        <v>442</v>
      </c>
      <c r="R38" s="310"/>
      <c r="S38" s="247" t="s">
        <v>442</v>
      </c>
      <c r="T38" s="247" t="s">
        <v>442</v>
      </c>
      <c r="U38" s="249" t="s">
        <v>442</v>
      </c>
      <c r="V38" s="247" t="s">
        <v>442</v>
      </c>
      <c r="W38" s="247" t="s">
        <v>442</v>
      </c>
      <c r="X38" s="248" t="s">
        <v>442</v>
      </c>
      <c r="Y38" s="310"/>
      <c r="Z38" s="247" t="s">
        <v>442</v>
      </c>
      <c r="AA38" s="247" t="s">
        <v>442</v>
      </c>
      <c r="AB38" s="249" t="s">
        <v>442</v>
      </c>
      <c r="AC38" s="247" t="s">
        <v>442</v>
      </c>
      <c r="AD38" s="247" t="s">
        <v>442</v>
      </c>
      <c r="AE38" s="247"/>
      <c r="AF38" s="262"/>
      <c r="AG38" s="257"/>
      <c r="AH38" s="248"/>
      <c r="AI38" s="249"/>
      <c r="AJ38" s="270"/>
      <c r="AK38" s="248"/>
      <c r="AL38" s="245">
        <v>21200</v>
      </c>
      <c r="AM38" s="246"/>
      <c r="AN38" s="262"/>
      <c r="AO38" s="247" t="s">
        <v>442</v>
      </c>
      <c r="AP38" s="247" t="s">
        <v>442</v>
      </c>
      <c r="AQ38" s="249" t="s">
        <v>442</v>
      </c>
      <c r="AR38" s="247" t="s">
        <v>442</v>
      </c>
      <c r="AS38" s="247" t="s">
        <v>442</v>
      </c>
      <c r="AT38" s="248" t="s">
        <v>442</v>
      </c>
      <c r="AU38" s="310"/>
      <c r="AV38" s="247" t="s">
        <v>442</v>
      </c>
      <c r="AW38" s="247" t="s">
        <v>442</v>
      </c>
      <c r="AX38" s="249" t="s">
        <v>442</v>
      </c>
      <c r="AY38" s="247" t="s">
        <v>442</v>
      </c>
      <c r="AZ38" s="247" t="s">
        <v>442</v>
      </c>
      <c r="BA38" s="248" t="s">
        <v>442</v>
      </c>
      <c r="BB38" s="310"/>
      <c r="BC38" s="247" t="s">
        <v>442</v>
      </c>
      <c r="BD38" s="247" t="s">
        <v>442</v>
      </c>
      <c r="BE38" s="247" t="s">
        <v>442</v>
      </c>
      <c r="BF38" s="247" t="s">
        <v>442</v>
      </c>
      <c r="BG38" s="247" t="s">
        <v>442</v>
      </c>
      <c r="BH38" s="248" t="s">
        <v>442</v>
      </c>
      <c r="BI38" s="310"/>
      <c r="BJ38" s="247" t="s">
        <v>442</v>
      </c>
      <c r="BK38" s="247" t="s">
        <v>442</v>
      </c>
      <c r="BL38" s="249" t="s">
        <v>442</v>
      </c>
      <c r="BM38" s="247" t="s">
        <v>442</v>
      </c>
      <c r="BN38" s="247" t="s">
        <v>442</v>
      </c>
      <c r="BO38" s="321">
        <v>21200</v>
      </c>
      <c r="BP38" s="326" t="s">
        <v>442</v>
      </c>
      <c r="BQ38" s="331"/>
      <c r="BR38" s="343" t="s">
        <v>442</v>
      </c>
      <c r="BS38" s="316" t="s">
        <v>442</v>
      </c>
      <c r="BT38" s="316" t="s">
        <v>442</v>
      </c>
      <c r="BU38" s="316" t="s">
        <v>442</v>
      </c>
      <c r="BV38" s="316" t="s">
        <v>442</v>
      </c>
      <c r="BW38" s="342" t="s">
        <v>442</v>
      </c>
      <c r="BX38" s="349"/>
      <c r="BY38" s="343" t="s">
        <v>442</v>
      </c>
      <c r="BZ38" s="316" t="s">
        <v>442</v>
      </c>
      <c r="CA38" s="316" t="s">
        <v>442</v>
      </c>
      <c r="CB38" s="316" t="s">
        <v>442</v>
      </c>
      <c r="CC38" s="316" t="s">
        <v>442</v>
      </c>
      <c r="CD38" s="342" t="s">
        <v>442</v>
      </c>
      <c r="CE38" s="349"/>
      <c r="CF38" s="343" t="s">
        <v>442</v>
      </c>
      <c r="CG38" s="329" t="s">
        <v>442</v>
      </c>
      <c r="CH38" s="329" t="s">
        <v>442</v>
      </c>
      <c r="CI38" s="329" t="s">
        <v>442</v>
      </c>
      <c r="CJ38" s="329" t="s">
        <v>442</v>
      </c>
      <c r="CK38" s="342" t="s">
        <v>442</v>
      </c>
      <c r="CL38" s="349"/>
      <c r="CM38" s="343" t="s">
        <v>442</v>
      </c>
      <c r="CN38" s="316" t="s">
        <v>442</v>
      </c>
      <c r="CO38" s="316" t="s">
        <v>442</v>
      </c>
      <c r="CP38" s="316" t="s">
        <v>442</v>
      </c>
      <c r="CQ38" s="316" t="s">
        <v>442</v>
      </c>
      <c r="CR38" s="342" t="s">
        <v>442</v>
      </c>
      <c r="CS38" s="349"/>
      <c r="CT38" s="326" t="s">
        <v>442</v>
      </c>
      <c r="CU38" s="245">
        <v>21200</v>
      </c>
      <c r="CV38" s="329" t="s">
        <v>442</v>
      </c>
      <c r="CW38" s="316" t="s">
        <v>442</v>
      </c>
      <c r="CX38" s="316" t="s">
        <v>442</v>
      </c>
      <c r="CY38" s="316" t="s">
        <v>442</v>
      </c>
      <c r="CZ38" s="342" t="s">
        <v>442</v>
      </c>
      <c r="DA38" s="349" t="s">
        <v>442</v>
      </c>
      <c r="DB38" s="343" t="s">
        <v>442</v>
      </c>
      <c r="DC38" s="316" t="s">
        <v>442</v>
      </c>
      <c r="DD38" s="316" t="s">
        <v>442</v>
      </c>
      <c r="DE38" s="316" t="s">
        <v>442</v>
      </c>
      <c r="DF38" s="316" t="s">
        <v>442</v>
      </c>
      <c r="DG38" s="342" t="s">
        <v>442</v>
      </c>
      <c r="DH38" s="349" t="s">
        <v>442</v>
      </c>
      <c r="DI38" s="343" t="s">
        <v>442</v>
      </c>
      <c r="DJ38" s="316" t="s">
        <v>442</v>
      </c>
      <c r="DK38" s="316" t="s">
        <v>442</v>
      </c>
      <c r="DL38" s="316" t="s">
        <v>442</v>
      </c>
      <c r="DM38" s="316" t="s">
        <v>442</v>
      </c>
      <c r="DN38" s="316" t="s">
        <v>442</v>
      </c>
      <c r="DO38" s="354" t="s">
        <v>442</v>
      </c>
      <c r="DP38" s="343" t="s">
        <v>442</v>
      </c>
    </row>
    <row r="39" spans="1:120" s="9" customFormat="1" ht="57" customHeight="1" x14ac:dyDescent="0.35">
      <c r="A39" s="241"/>
      <c r="B39" s="242">
        <f t="shared" si="42"/>
        <v>3</v>
      </c>
      <c r="C39" s="251">
        <v>150000036</v>
      </c>
      <c r="D39" s="339" t="s">
        <v>17</v>
      </c>
      <c r="E39" s="252" t="s">
        <v>18</v>
      </c>
      <c r="F39" s="245">
        <v>21000</v>
      </c>
      <c r="G39" s="259"/>
      <c r="H39" s="247" t="s">
        <v>442</v>
      </c>
      <c r="I39" s="247" t="s">
        <v>442</v>
      </c>
      <c r="J39" s="248" t="s">
        <v>442</v>
      </c>
      <c r="K39" s="310"/>
      <c r="L39" s="247" t="s">
        <v>442</v>
      </c>
      <c r="M39" s="247" t="s">
        <v>442</v>
      </c>
      <c r="N39" s="249" t="s">
        <v>442</v>
      </c>
      <c r="O39" s="247" t="s">
        <v>442</v>
      </c>
      <c r="P39" s="247" t="s">
        <v>442</v>
      </c>
      <c r="Q39" s="248" t="s">
        <v>442</v>
      </c>
      <c r="R39" s="310"/>
      <c r="S39" s="247" t="s">
        <v>442</v>
      </c>
      <c r="T39" s="247" t="s">
        <v>442</v>
      </c>
      <c r="U39" s="249" t="s">
        <v>442</v>
      </c>
      <c r="V39" s="247" t="s">
        <v>442</v>
      </c>
      <c r="W39" s="247" t="s">
        <v>442</v>
      </c>
      <c r="X39" s="248" t="s">
        <v>442</v>
      </c>
      <c r="Y39" s="310"/>
      <c r="Z39" s="247" t="s">
        <v>442</v>
      </c>
      <c r="AA39" s="247" t="s">
        <v>442</v>
      </c>
      <c r="AB39" s="249" t="s">
        <v>442</v>
      </c>
      <c r="AC39" s="247" t="s">
        <v>442</v>
      </c>
      <c r="AD39" s="247" t="s">
        <v>442</v>
      </c>
      <c r="AE39" s="247"/>
      <c r="AF39" s="262"/>
      <c r="AG39" s="257"/>
      <c r="AH39" s="248"/>
      <c r="AI39" s="249"/>
      <c r="AJ39" s="270"/>
      <c r="AK39" s="248"/>
      <c r="AL39" s="245">
        <v>21000</v>
      </c>
      <c r="AM39" s="246"/>
      <c r="AN39" s="262"/>
      <c r="AO39" s="247" t="s">
        <v>442</v>
      </c>
      <c r="AP39" s="247" t="s">
        <v>442</v>
      </c>
      <c r="AQ39" s="249" t="s">
        <v>442</v>
      </c>
      <c r="AR39" s="247" t="s">
        <v>442</v>
      </c>
      <c r="AS39" s="247" t="s">
        <v>442</v>
      </c>
      <c r="AT39" s="248" t="s">
        <v>442</v>
      </c>
      <c r="AU39" s="310"/>
      <c r="AV39" s="247" t="s">
        <v>442</v>
      </c>
      <c r="AW39" s="247" t="s">
        <v>442</v>
      </c>
      <c r="AX39" s="249" t="s">
        <v>442</v>
      </c>
      <c r="AY39" s="247" t="s">
        <v>442</v>
      </c>
      <c r="AZ39" s="247" t="s">
        <v>442</v>
      </c>
      <c r="BA39" s="248" t="s">
        <v>442</v>
      </c>
      <c r="BB39" s="310"/>
      <c r="BC39" s="247" t="s">
        <v>442</v>
      </c>
      <c r="BD39" s="247" t="s">
        <v>442</v>
      </c>
      <c r="BE39" s="247" t="s">
        <v>442</v>
      </c>
      <c r="BF39" s="247" t="s">
        <v>442</v>
      </c>
      <c r="BG39" s="247" t="s">
        <v>442</v>
      </c>
      <c r="BH39" s="248" t="s">
        <v>442</v>
      </c>
      <c r="BI39" s="310"/>
      <c r="BJ39" s="247" t="s">
        <v>442</v>
      </c>
      <c r="BK39" s="247" t="s">
        <v>442</v>
      </c>
      <c r="BL39" s="249" t="s">
        <v>442</v>
      </c>
      <c r="BM39" s="247" t="s">
        <v>442</v>
      </c>
      <c r="BN39" s="247" t="s">
        <v>442</v>
      </c>
      <c r="BO39" s="321">
        <v>21000</v>
      </c>
      <c r="BP39" s="326" t="s">
        <v>442</v>
      </c>
      <c r="BQ39" s="331"/>
      <c r="BR39" s="343" t="s">
        <v>442</v>
      </c>
      <c r="BS39" s="316" t="s">
        <v>442</v>
      </c>
      <c r="BT39" s="316" t="s">
        <v>442</v>
      </c>
      <c r="BU39" s="316" t="s">
        <v>442</v>
      </c>
      <c r="BV39" s="316" t="s">
        <v>442</v>
      </c>
      <c r="BW39" s="342" t="s">
        <v>442</v>
      </c>
      <c r="BX39" s="349"/>
      <c r="BY39" s="343" t="s">
        <v>442</v>
      </c>
      <c r="BZ39" s="316" t="s">
        <v>442</v>
      </c>
      <c r="CA39" s="316" t="s">
        <v>442</v>
      </c>
      <c r="CB39" s="316" t="s">
        <v>442</v>
      </c>
      <c r="CC39" s="316" t="s">
        <v>442</v>
      </c>
      <c r="CD39" s="342" t="s">
        <v>442</v>
      </c>
      <c r="CE39" s="349"/>
      <c r="CF39" s="343" t="s">
        <v>442</v>
      </c>
      <c r="CG39" s="329" t="s">
        <v>442</v>
      </c>
      <c r="CH39" s="329" t="s">
        <v>442</v>
      </c>
      <c r="CI39" s="329" t="s">
        <v>442</v>
      </c>
      <c r="CJ39" s="329" t="s">
        <v>442</v>
      </c>
      <c r="CK39" s="342" t="s">
        <v>442</v>
      </c>
      <c r="CL39" s="349"/>
      <c r="CM39" s="343" t="s">
        <v>442</v>
      </c>
      <c r="CN39" s="316" t="s">
        <v>442</v>
      </c>
      <c r="CO39" s="316" t="s">
        <v>442</v>
      </c>
      <c r="CP39" s="316" t="s">
        <v>442</v>
      </c>
      <c r="CQ39" s="316" t="s">
        <v>442</v>
      </c>
      <c r="CR39" s="342" t="s">
        <v>442</v>
      </c>
      <c r="CS39" s="349"/>
      <c r="CT39" s="326" t="s">
        <v>442</v>
      </c>
      <c r="CU39" s="245">
        <v>21000</v>
      </c>
      <c r="CV39" s="329" t="s">
        <v>442</v>
      </c>
      <c r="CW39" s="316" t="s">
        <v>442</v>
      </c>
      <c r="CX39" s="316" t="s">
        <v>442</v>
      </c>
      <c r="CY39" s="316" t="s">
        <v>442</v>
      </c>
      <c r="CZ39" s="342" t="s">
        <v>442</v>
      </c>
      <c r="DA39" s="349" t="s">
        <v>442</v>
      </c>
      <c r="DB39" s="343" t="s">
        <v>442</v>
      </c>
      <c r="DC39" s="316" t="s">
        <v>442</v>
      </c>
      <c r="DD39" s="316" t="s">
        <v>442</v>
      </c>
      <c r="DE39" s="316" t="s">
        <v>442</v>
      </c>
      <c r="DF39" s="316" t="s">
        <v>442</v>
      </c>
      <c r="DG39" s="342" t="s">
        <v>442</v>
      </c>
      <c r="DH39" s="349" t="s">
        <v>442</v>
      </c>
      <c r="DI39" s="343" t="s">
        <v>442</v>
      </c>
      <c r="DJ39" s="316" t="s">
        <v>442</v>
      </c>
      <c r="DK39" s="316" t="s">
        <v>442</v>
      </c>
      <c r="DL39" s="316" t="s">
        <v>442</v>
      </c>
      <c r="DM39" s="316" t="s">
        <v>442</v>
      </c>
      <c r="DN39" s="316" t="s">
        <v>442</v>
      </c>
      <c r="DO39" s="354" t="s">
        <v>442</v>
      </c>
      <c r="DP39" s="343" t="s">
        <v>442</v>
      </c>
    </row>
    <row r="40" spans="1:120" s="9" customFormat="1" ht="57" hidden="1" customHeight="1" x14ac:dyDescent="0.35">
      <c r="A40" s="241"/>
      <c r="B40" s="242">
        <f t="shared" si="42"/>
        <v>4</v>
      </c>
      <c r="C40" s="251" t="s">
        <v>182</v>
      </c>
      <c r="D40" s="339" t="s">
        <v>15</v>
      </c>
      <c r="E40" s="252" t="s">
        <v>175</v>
      </c>
      <c r="F40" s="245"/>
      <c r="G40" s="259"/>
      <c r="H40" s="247" t="s">
        <v>442</v>
      </c>
      <c r="I40" s="247" t="s">
        <v>442</v>
      </c>
      <c r="J40" s="248" t="s">
        <v>442</v>
      </c>
      <c r="K40" s="310"/>
      <c r="L40" s="247" t="s">
        <v>442</v>
      </c>
      <c r="M40" s="247" t="s">
        <v>442</v>
      </c>
      <c r="N40" s="249" t="s">
        <v>442</v>
      </c>
      <c r="O40" s="247" t="s">
        <v>442</v>
      </c>
      <c r="P40" s="247" t="s">
        <v>442</v>
      </c>
      <c r="Q40" s="248" t="s">
        <v>442</v>
      </c>
      <c r="R40" s="310"/>
      <c r="S40" s="247" t="s">
        <v>442</v>
      </c>
      <c r="T40" s="247" t="s">
        <v>442</v>
      </c>
      <c r="U40" s="249" t="s">
        <v>442</v>
      </c>
      <c r="V40" s="247" t="s">
        <v>442</v>
      </c>
      <c r="W40" s="247" t="s">
        <v>442</v>
      </c>
      <c r="X40" s="248" t="s">
        <v>442</v>
      </c>
      <c r="Y40" s="310"/>
      <c r="Z40" s="247" t="s">
        <v>442</v>
      </c>
      <c r="AA40" s="247" t="s">
        <v>442</v>
      </c>
      <c r="AB40" s="249" t="s">
        <v>442</v>
      </c>
      <c r="AC40" s="247" t="s">
        <v>442</v>
      </c>
      <c r="AD40" s="247" t="s">
        <v>442</v>
      </c>
      <c r="AE40" s="247"/>
      <c r="AF40" s="262"/>
      <c r="AG40" s="257"/>
      <c r="AH40" s="248"/>
      <c r="AI40" s="249"/>
      <c r="AJ40" s="270"/>
      <c r="AK40" s="248"/>
      <c r="AL40" s="245"/>
      <c r="AM40" s="246"/>
      <c r="AN40" s="262"/>
      <c r="AO40" s="247" t="s">
        <v>442</v>
      </c>
      <c r="AP40" s="247" t="s">
        <v>442</v>
      </c>
      <c r="AQ40" s="249" t="s">
        <v>442</v>
      </c>
      <c r="AR40" s="247" t="s">
        <v>442</v>
      </c>
      <c r="AS40" s="247" t="s">
        <v>442</v>
      </c>
      <c r="AT40" s="248" t="s">
        <v>442</v>
      </c>
      <c r="AU40" s="310"/>
      <c r="AV40" s="247" t="s">
        <v>442</v>
      </c>
      <c r="AW40" s="247" t="s">
        <v>442</v>
      </c>
      <c r="AX40" s="249" t="s">
        <v>442</v>
      </c>
      <c r="AY40" s="247" t="s">
        <v>442</v>
      </c>
      <c r="AZ40" s="247" t="s">
        <v>442</v>
      </c>
      <c r="BA40" s="248" t="s">
        <v>442</v>
      </c>
      <c r="BB40" s="310"/>
      <c r="BC40" s="247" t="s">
        <v>442</v>
      </c>
      <c r="BD40" s="247" t="s">
        <v>442</v>
      </c>
      <c r="BE40" s="247" t="s">
        <v>442</v>
      </c>
      <c r="BF40" s="247" t="s">
        <v>442</v>
      </c>
      <c r="BG40" s="247" t="s">
        <v>442</v>
      </c>
      <c r="BH40" s="248" t="s">
        <v>442</v>
      </c>
      <c r="BI40" s="310"/>
      <c r="BJ40" s="247" t="s">
        <v>442</v>
      </c>
      <c r="BK40" s="247" t="s">
        <v>442</v>
      </c>
      <c r="BL40" s="249" t="s">
        <v>442</v>
      </c>
      <c r="BM40" s="247" t="s">
        <v>442</v>
      </c>
      <c r="BN40" s="247" t="s">
        <v>442</v>
      </c>
      <c r="BO40" s="321"/>
      <c r="BP40" s="326" t="s">
        <v>442</v>
      </c>
      <c r="BQ40" s="331"/>
      <c r="BR40" s="343" t="s">
        <v>442</v>
      </c>
      <c r="BS40" s="316" t="s">
        <v>442</v>
      </c>
      <c r="BT40" s="316" t="s">
        <v>442</v>
      </c>
      <c r="BU40" s="316" t="s">
        <v>442</v>
      </c>
      <c r="BV40" s="316" t="s">
        <v>442</v>
      </c>
      <c r="BW40" s="342" t="s">
        <v>442</v>
      </c>
      <c r="BX40" s="349"/>
      <c r="BY40" s="343" t="s">
        <v>442</v>
      </c>
      <c r="BZ40" s="316" t="s">
        <v>442</v>
      </c>
      <c r="CA40" s="316" t="s">
        <v>442</v>
      </c>
      <c r="CB40" s="316" t="s">
        <v>442</v>
      </c>
      <c r="CC40" s="316" t="s">
        <v>442</v>
      </c>
      <c r="CD40" s="342" t="s">
        <v>442</v>
      </c>
      <c r="CE40" s="349"/>
      <c r="CF40" s="343" t="s">
        <v>442</v>
      </c>
      <c r="CG40" s="329" t="s">
        <v>442</v>
      </c>
      <c r="CH40" s="329" t="s">
        <v>442</v>
      </c>
      <c r="CI40" s="329" t="s">
        <v>442</v>
      </c>
      <c r="CJ40" s="329" t="s">
        <v>442</v>
      </c>
      <c r="CK40" s="342" t="s">
        <v>442</v>
      </c>
      <c r="CL40" s="349"/>
      <c r="CM40" s="343" t="s">
        <v>442</v>
      </c>
      <c r="CN40" s="316" t="s">
        <v>442</v>
      </c>
      <c r="CO40" s="316" t="s">
        <v>442</v>
      </c>
      <c r="CP40" s="316" t="s">
        <v>442</v>
      </c>
      <c r="CQ40" s="316" t="s">
        <v>442</v>
      </c>
      <c r="CR40" s="342" t="s">
        <v>442</v>
      </c>
      <c r="CS40" s="349"/>
      <c r="CT40" s="326" t="s">
        <v>442</v>
      </c>
      <c r="CU40" s="245"/>
      <c r="CV40" s="329" t="s">
        <v>442</v>
      </c>
      <c r="CW40" s="316" t="s">
        <v>442</v>
      </c>
      <c r="CX40" s="316" t="s">
        <v>442</v>
      </c>
      <c r="CY40" s="316" t="s">
        <v>442</v>
      </c>
      <c r="CZ40" s="342" t="s">
        <v>442</v>
      </c>
      <c r="DA40" s="349" t="s">
        <v>442</v>
      </c>
      <c r="DB40" s="343" t="s">
        <v>442</v>
      </c>
      <c r="DC40" s="316" t="s">
        <v>442</v>
      </c>
      <c r="DD40" s="316" t="s">
        <v>442</v>
      </c>
      <c r="DE40" s="316" t="s">
        <v>442</v>
      </c>
      <c r="DF40" s="316" t="s">
        <v>442</v>
      </c>
      <c r="DG40" s="342" t="s">
        <v>442</v>
      </c>
      <c r="DH40" s="349" t="s">
        <v>442</v>
      </c>
      <c r="DI40" s="343" t="s">
        <v>442</v>
      </c>
      <c r="DJ40" s="316" t="s">
        <v>442</v>
      </c>
      <c r="DK40" s="316" t="s">
        <v>442</v>
      </c>
      <c r="DL40" s="316" t="s">
        <v>442</v>
      </c>
      <c r="DM40" s="316" t="s">
        <v>442</v>
      </c>
      <c r="DN40" s="316" t="s">
        <v>442</v>
      </c>
      <c r="DO40" s="354" t="s">
        <v>442</v>
      </c>
      <c r="DP40" s="343" t="s">
        <v>442</v>
      </c>
    </row>
    <row r="41" spans="1:120" s="9" customFormat="1" ht="57" hidden="1" customHeight="1" x14ac:dyDescent="0.35">
      <c r="A41" s="241"/>
      <c r="B41" s="242">
        <f t="shared" si="42"/>
        <v>5</v>
      </c>
      <c r="C41" s="251" t="s">
        <v>248</v>
      </c>
      <c r="D41" s="339" t="s">
        <v>15</v>
      </c>
      <c r="E41" s="252" t="s">
        <v>237</v>
      </c>
      <c r="F41" s="245"/>
      <c r="G41" s="259"/>
      <c r="H41" s="247" t="s">
        <v>442</v>
      </c>
      <c r="I41" s="247" t="s">
        <v>442</v>
      </c>
      <c r="J41" s="248" t="s">
        <v>442</v>
      </c>
      <c r="K41" s="310"/>
      <c r="L41" s="247" t="s">
        <v>442</v>
      </c>
      <c r="M41" s="247" t="s">
        <v>442</v>
      </c>
      <c r="N41" s="249" t="s">
        <v>442</v>
      </c>
      <c r="O41" s="247" t="s">
        <v>442</v>
      </c>
      <c r="P41" s="247" t="s">
        <v>442</v>
      </c>
      <c r="Q41" s="248" t="s">
        <v>442</v>
      </c>
      <c r="R41" s="310"/>
      <c r="S41" s="247" t="s">
        <v>442</v>
      </c>
      <c r="T41" s="247" t="s">
        <v>442</v>
      </c>
      <c r="U41" s="249" t="s">
        <v>442</v>
      </c>
      <c r="V41" s="247" t="s">
        <v>442</v>
      </c>
      <c r="W41" s="247" t="s">
        <v>442</v>
      </c>
      <c r="X41" s="248" t="s">
        <v>442</v>
      </c>
      <c r="Y41" s="310"/>
      <c r="Z41" s="247" t="s">
        <v>442</v>
      </c>
      <c r="AA41" s="247" t="s">
        <v>442</v>
      </c>
      <c r="AB41" s="249" t="s">
        <v>442</v>
      </c>
      <c r="AC41" s="247" t="s">
        <v>442</v>
      </c>
      <c r="AD41" s="247" t="s">
        <v>442</v>
      </c>
      <c r="AE41" s="247"/>
      <c r="AF41" s="262"/>
      <c r="AG41" s="257"/>
      <c r="AH41" s="248"/>
      <c r="AI41" s="249"/>
      <c r="AJ41" s="270"/>
      <c r="AK41" s="248"/>
      <c r="AL41" s="245"/>
      <c r="AM41" s="246"/>
      <c r="AN41" s="262"/>
      <c r="AO41" s="247" t="s">
        <v>442</v>
      </c>
      <c r="AP41" s="247" t="s">
        <v>442</v>
      </c>
      <c r="AQ41" s="249" t="s">
        <v>442</v>
      </c>
      <c r="AR41" s="247" t="s">
        <v>442</v>
      </c>
      <c r="AS41" s="247" t="s">
        <v>442</v>
      </c>
      <c r="AT41" s="248" t="s">
        <v>442</v>
      </c>
      <c r="AU41" s="310"/>
      <c r="AV41" s="247" t="s">
        <v>442</v>
      </c>
      <c r="AW41" s="247" t="s">
        <v>442</v>
      </c>
      <c r="AX41" s="249" t="s">
        <v>442</v>
      </c>
      <c r="AY41" s="247" t="s">
        <v>442</v>
      </c>
      <c r="AZ41" s="247" t="s">
        <v>442</v>
      </c>
      <c r="BA41" s="248" t="s">
        <v>442</v>
      </c>
      <c r="BB41" s="310"/>
      <c r="BC41" s="247" t="s">
        <v>442</v>
      </c>
      <c r="BD41" s="247" t="s">
        <v>442</v>
      </c>
      <c r="BE41" s="247" t="s">
        <v>442</v>
      </c>
      <c r="BF41" s="247" t="s">
        <v>442</v>
      </c>
      <c r="BG41" s="247" t="s">
        <v>442</v>
      </c>
      <c r="BH41" s="248" t="s">
        <v>442</v>
      </c>
      <c r="BI41" s="310"/>
      <c r="BJ41" s="247" t="s">
        <v>442</v>
      </c>
      <c r="BK41" s="247" t="s">
        <v>442</v>
      </c>
      <c r="BL41" s="249" t="s">
        <v>442</v>
      </c>
      <c r="BM41" s="247" t="s">
        <v>442</v>
      </c>
      <c r="BN41" s="247" t="s">
        <v>442</v>
      </c>
      <c r="BO41" s="321"/>
      <c r="BP41" s="326" t="s">
        <v>442</v>
      </c>
      <c r="BQ41" s="331"/>
      <c r="BR41" s="343" t="s">
        <v>442</v>
      </c>
      <c r="BS41" s="316" t="s">
        <v>442</v>
      </c>
      <c r="BT41" s="316" t="s">
        <v>442</v>
      </c>
      <c r="BU41" s="316" t="s">
        <v>442</v>
      </c>
      <c r="BV41" s="316" t="s">
        <v>442</v>
      </c>
      <c r="BW41" s="342" t="s">
        <v>442</v>
      </c>
      <c r="BX41" s="349"/>
      <c r="BY41" s="343" t="s">
        <v>442</v>
      </c>
      <c r="BZ41" s="316" t="s">
        <v>442</v>
      </c>
      <c r="CA41" s="316" t="s">
        <v>442</v>
      </c>
      <c r="CB41" s="316" t="s">
        <v>442</v>
      </c>
      <c r="CC41" s="316" t="s">
        <v>442</v>
      </c>
      <c r="CD41" s="342" t="s">
        <v>442</v>
      </c>
      <c r="CE41" s="349"/>
      <c r="CF41" s="343" t="s">
        <v>442</v>
      </c>
      <c r="CG41" s="329" t="s">
        <v>442</v>
      </c>
      <c r="CH41" s="329" t="s">
        <v>442</v>
      </c>
      <c r="CI41" s="329" t="s">
        <v>442</v>
      </c>
      <c r="CJ41" s="329" t="s">
        <v>442</v>
      </c>
      <c r="CK41" s="342" t="s">
        <v>442</v>
      </c>
      <c r="CL41" s="349"/>
      <c r="CM41" s="343" t="s">
        <v>442</v>
      </c>
      <c r="CN41" s="316" t="s">
        <v>442</v>
      </c>
      <c r="CO41" s="316" t="s">
        <v>442</v>
      </c>
      <c r="CP41" s="316" t="s">
        <v>442</v>
      </c>
      <c r="CQ41" s="316" t="s">
        <v>442</v>
      </c>
      <c r="CR41" s="342" t="s">
        <v>442</v>
      </c>
      <c r="CS41" s="349"/>
      <c r="CT41" s="326" t="s">
        <v>442</v>
      </c>
      <c r="CU41" s="245"/>
      <c r="CV41" s="329" t="s">
        <v>442</v>
      </c>
      <c r="CW41" s="316" t="s">
        <v>442</v>
      </c>
      <c r="CX41" s="316" t="s">
        <v>442</v>
      </c>
      <c r="CY41" s="316" t="s">
        <v>442</v>
      </c>
      <c r="CZ41" s="342" t="s">
        <v>442</v>
      </c>
      <c r="DA41" s="349" t="s">
        <v>442</v>
      </c>
      <c r="DB41" s="343" t="s">
        <v>442</v>
      </c>
      <c r="DC41" s="316" t="s">
        <v>442</v>
      </c>
      <c r="DD41" s="316" t="s">
        <v>442</v>
      </c>
      <c r="DE41" s="316" t="s">
        <v>442</v>
      </c>
      <c r="DF41" s="316" t="s">
        <v>442</v>
      </c>
      <c r="DG41" s="342" t="s">
        <v>442</v>
      </c>
      <c r="DH41" s="349" t="s">
        <v>442</v>
      </c>
      <c r="DI41" s="343" t="s">
        <v>442</v>
      </c>
      <c r="DJ41" s="316" t="s">
        <v>442</v>
      </c>
      <c r="DK41" s="316" t="s">
        <v>442</v>
      </c>
      <c r="DL41" s="316" t="s">
        <v>442</v>
      </c>
      <c r="DM41" s="316" t="s">
        <v>442</v>
      </c>
      <c r="DN41" s="316" t="s">
        <v>442</v>
      </c>
      <c r="DO41" s="354" t="s">
        <v>442</v>
      </c>
      <c r="DP41" s="343" t="s">
        <v>442</v>
      </c>
    </row>
    <row r="42" spans="1:120" s="9" customFormat="1" ht="57" customHeight="1" x14ac:dyDescent="0.35">
      <c r="A42" s="241"/>
      <c r="B42" s="242">
        <v>4</v>
      </c>
      <c r="C42" s="251">
        <v>150000047</v>
      </c>
      <c r="D42" s="339" t="s">
        <v>34</v>
      </c>
      <c r="E42" s="252" t="s">
        <v>35</v>
      </c>
      <c r="F42" s="245">
        <v>22000</v>
      </c>
      <c r="G42" s="259"/>
      <c r="H42" s="247" t="s">
        <v>442</v>
      </c>
      <c r="I42" s="247" t="s">
        <v>442</v>
      </c>
      <c r="J42" s="248" t="s">
        <v>442</v>
      </c>
      <c r="K42" s="310"/>
      <c r="L42" s="247" t="s">
        <v>442</v>
      </c>
      <c r="M42" s="247" t="s">
        <v>442</v>
      </c>
      <c r="N42" s="249" t="s">
        <v>442</v>
      </c>
      <c r="O42" s="247" t="s">
        <v>442</v>
      </c>
      <c r="P42" s="247" t="s">
        <v>442</v>
      </c>
      <c r="Q42" s="248" t="s">
        <v>442</v>
      </c>
      <c r="R42" s="310"/>
      <c r="S42" s="247" t="s">
        <v>442</v>
      </c>
      <c r="T42" s="247" t="s">
        <v>442</v>
      </c>
      <c r="U42" s="249" t="s">
        <v>442</v>
      </c>
      <c r="V42" s="247" t="s">
        <v>442</v>
      </c>
      <c r="W42" s="247" t="s">
        <v>442</v>
      </c>
      <c r="X42" s="248" t="s">
        <v>442</v>
      </c>
      <c r="Y42" s="310"/>
      <c r="Z42" s="247" t="s">
        <v>442</v>
      </c>
      <c r="AA42" s="247" t="s">
        <v>442</v>
      </c>
      <c r="AB42" s="249" t="s">
        <v>442</v>
      </c>
      <c r="AC42" s="247" t="s">
        <v>442</v>
      </c>
      <c r="AD42" s="247" t="s">
        <v>442</v>
      </c>
      <c r="AE42" s="247"/>
      <c r="AF42" s="262"/>
      <c r="AG42" s="257"/>
      <c r="AH42" s="248"/>
      <c r="AI42" s="249"/>
      <c r="AJ42" s="270"/>
      <c r="AK42" s="248"/>
      <c r="AL42" s="245">
        <v>22000</v>
      </c>
      <c r="AM42" s="246"/>
      <c r="AN42" s="262"/>
      <c r="AO42" s="247" t="s">
        <v>442</v>
      </c>
      <c r="AP42" s="247" t="s">
        <v>442</v>
      </c>
      <c r="AQ42" s="249" t="s">
        <v>442</v>
      </c>
      <c r="AR42" s="247" t="s">
        <v>442</v>
      </c>
      <c r="AS42" s="247" t="s">
        <v>442</v>
      </c>
      <c r="AT42" s="248" t="s">
        <v>442</v>
      </c>
      <c r="AU42" s="310"/>
      <c r="AV42" s="247" t="s">
        <v>442</v>
      </c>
      <c r="AW42" s="247" t="s">
        <v>442</v>
      </c>
      <c r="AX42" s="249" t="s">
        <v>442</v>
      </c>
      <c r="AY42" s="247" t="s">
        <v>442</v>
      </c>
      <c r="AZ42" s="247" t="s">
        <v>442</v>
      </c>
      <c r="BA42" s="248" t="s">
        <v>442</v>
      </c>
      <c r="BB42" s="310"/>
      <c r="BC42" s="247" t="s">
        <v>442</v>
      </c>
      <c r="BD42" s="247" t="s">
        <v>442</v>
      </c>
      <c r="BE42" s="247" t="s">
        <v>442</v>
      </c>
      <c r="BF42" s="247" t="s">
        <v>442</v>
      </c>
      <c r="BG42" s="247" t="s">
        <v>442</v>
      </c>
      <c r="BH42" s="248" t="s">
        <v>442</v>
      </c>
      <c r="BI42" s="310"/>
      <c r="BJ42" s="247" t="s">
        <v>442</v>
      </c>
      <c r="BK42" s="247" t="s">
        <v>442</v>
      </c>
      <c r="BL42" s="249" t="s">
        <v>442</v>
      </c>
      <c r="BM42" s="247" t="s">
        <v>442</v>
      </c>
      <c r="BN42" s="247" t="s">
        <v>442</v>
      </c>
      <c r="BO42" s="321">
        <v>22000</v>
      </c>
      <c r="BP42" s="326" t="s">
        <v>442</v>
      </c>
      <c r="BQ42" s="331"/>
      <c r="BR42" s="343" t="s">
        <v>442</v>
      </c>
      <c r="BS42" s="316" t="s">
        <v>442</v>
      </c>
      <c r="BT42" s="316" t="s">
        <v>442</v>
      </c>
      <c r="BU42" s="316" t="s">
        <v>442</v>
      </c>
      <c r="BV42" s="316" t="s">
        <v>442</v>
      </c>
      <c r="BW42" s="342" t="s">
        <v>442</v>
      </c>
      <c r="BX42" s="349"/>
      <c r="BY42" s="343" t="s">
        <v>442</v>
      </c>
      <c r="BZ42" s="316" t="s">
        <v>442</v>
      </c>
      <c r="CA42" s="316" t="s">
        <v>442</v>
      </c>
      <c r="CB42" s="316" t="s">
        <v>442</v>
      </c>
      <c r="CC42" s="316" t="s">
        <v>442</v>
      </c>
      <c r="CD42" s="342" t="s">
        <v>442</v>
      </c>
      <c r="CE42" s="349"/>
      <c r="CF42" s="343" t="s">
        <v>442</v>
      </c>
      <c r="CG42" s="329" t="s">
        <v>442</v>
      </c>
      <c r="CH42" s="329" t="s">
        <v>442</v>
      </c>
      <c r="CI42" s="329" t="s">
        <v>442</v>
      </c>
      <c r="CJ42" s="329" t="s">
        <v>442</v>
      </c>
      <c r="CK42" s="342" t="s">
        <v>442</v>
      </c>
      <c r="CL42" s="349"/>
      <c r="CM42" s="343" t="s">
        <v>442</v>
      </c>
      <c r="CN42" s="316" t="s">
        <v>442</v>
      </c>
      <c r="CO42" s="316" t="s">
        <v>442</v>
      </c>
      <c r="CP42" s="316" t="s">
        <v>442</v>
      </c>
      <c r="CQ42" s="316" t="s">
        <v>442</v>
      </c>
      <c r="CR42" s="342" t="s">
        <v>442</v>
      </c>
      <c r="CS42" s="349"/>
      <c r="CT42" s="326" t="s">
        <v>442</v>
      </c>
      <c r="CU42" s="245">
        <v>22000</v>
      </c>
      <c r="CV42" s="329" t="s">
        <v>442</v>
      </c>
      <c r="CW42" s="316" t="s">
        <v>442</v>
      </c>
      <c r="CX42" s="316" t="s">
        <v>442</v>
      </c>
      <c r="CY42" s="316" t="s">
        <v>442</v>
      </c>
      <c r="CZ42" s="342" t="s">
        <v>442</v>
      </c>
      <c r="DA42" s="349" t="s">
        <v>442</v>
      </c>
      <c r="DB42" s="343" t="s">
        <v>442</v>
      </c>
      <c r="DC42" s="316" t="s">
        <v>442</v>
      </c>
      <c r="DD42" s="316" t="s">
        <v>442</v>
      </c>
      <c r="DE42" s="316" t="s">
        <v>442</v>
      </c>
      <c r="DF42" s="316" t="s">
        <v>442</v>
      </c>
      <c r="DG42" s="342" t="s">
        <v>442</v>
      </c>
      <c r="DH42" s="349" t="s">
        <v>442</v>
      </c>
      <c r="DI42" s="343" t="s">
        <v>442</v>
      </c>
      <c r="DJ42" s="316" t="s">
        <v>442</v>
      </c>
      <c r="DK42" s="316" t="s">
        <v>442</v>
      </c>
      <c r="DL42" s="316" t="s">
        <v>442</v>
      </c>
      <c r="DM42" s="316" t="s">
        <v>442</v>
      </c>
      <c r="DN42" s="316" t="s">
        <v>442</v>
      </c>
      <c r="DO42" s="354" t="s">
        <v>442</v>
      </c>
      <c r="DP42" s="343" t="s">
        <v>442</v>
      </c>
    </row>
    <row r="43" spans="1:120" s="9" customFormat="1" ht="57" hidden="1" customHeight="1" x14ac:dyDescent="0.35">
      <c r="A43" s="241"/>
      <c r="B43" s="242">
        <v>20</v>
      </c>
      <c r="C43" s="251" t="s">
        <v>100</v>
      </c>
      <c r="D43" s="339" t="s">
        <v>30</v>
      </c>
      <c r="E43" s="252" t="s">
        <v>32</v>
      </c>
      <c r="F43" s="245">
        <v>19500</v>
      </c>
      <c r="G43" s="259"/>
      <c r="H43" s="247" t="s">
        <v>442</v>
      </c>
      <c r="I43" s="247" t="s">
        <v>442</v>
      </c>
      <c r="J43" s="248" t="s">
        <v>442</v>
      </c>
      <c r="K43" s="310"/>
      <c r="L43" s="247" t="s">
        <v>442</v>
      </c>
      <c r="M43" s="247" t="s">
        <v>442</v>
      </c>
      <c r="N43" s="249" t="s">
        <v>442</v>
      </c>
      <c r="O43" s="247" t="s">
        <v>442</v>
      </c>
      <c r="P43" s="247" t="s">
        <v>442</v>
      </c>
      <c r="Q43" s="248" t="s">
        <v>442</v>
      </c>
      <c r="R43" s="310"/>
      <c r="S43" s="247" t="s">
        <v>442</v>
      </c>
      <c r="T43" s="247" t="s">
        <v>442</v>
      </c>
      <c r="U43" s="249" t="s">
        <v>442</v>
      </c>
      <c r="V43" s="247" t="s">
        <v>442</v>
      </c>
      <c r="W43" s="247" t="s">
        <v>442</v>
      </c>
      <c r="X43" s="248" t="s">
        <v>442</v>
      </c>
      <c r="Y43" s="310"/>
      <c r="Z43" s="247" t="s">
        <v>442</v>
      </c>
      <c r="AA43" s="247" t="s">
        <v>442</v>
      </c>
      <c r="AB43" s="249" t="s">
        <v>442</v>
      </c>
      <c r="AC43" s="247" t="s">
        <v>442</v>
      </c>
      <c r="AD43" s="247" t="s">
        <v>442</v>
      </c>
      <c r="AE43" s="247"/>
      <c r="AF43" s="262"/>
      <c r="AG43" s="257"/>
      <c r="AH43" s="248"/>
      <c r="AI43" s="249"/>
      <c r="AJ43" s="270"/>
      <c r="AK43" s="248"/>
      <c r="AL43" s="245"/>
      <c r="AM43" s="246"/>
      <c r="AN43" s="262"/>
      <c r="AO43" s="247" t="s">
        <v>442</v>
      </c>
      <c r="AP43" s="247" t="s">
        <v>442</v>
      </c>
      <c r="AQ43" s="249" t="s">
        <v>442</v>
      </c>
      <c r="AR43" s="247" t="s">
        <v>442</v>
      </c>
      <c r="AS43" s="247" t="s">
        <v>442</v>
      </c>
      <c r="AT43" s="248" t="s">
        <v>442</v>
      </c>
      <c r="AU43" s="310"/>
      <c r="AV43" s="247" t="s">
        <v>442</v>
      </c>
      <c r="AW43" s="247" t="s">
        <v>442</v>
      </c>
      <c r="AX43" s="249" t="s">
        <v>442</v>
      </c>
      <c r="AY43" s="247" t="s">
        <v>442</v>
      </c>
      <c r="AZ43" s="247" t="s">
        <v>442</v>
      </c>
      <c r="BA43" s="248" t="s">
        <v>442</v>
      </c>
      <c r="BB43" s="310"/>
      <c r="BC43" s="247" t="s">
        <v>442</v>
      </c>
      <c r="BD43" s="247" t="s">
        <v>442</v>
      </c>
      <c r="BE43" s="247" t="s">
        <v>442</v>
      </c>
      <c r="BF43" s="247" t="s">
        <v>442</v>
      </c>
      <c r="BG43" s="247" t="s">
        <v>442</v>
      </c>
      <c r="BH43" s="248" t="s">
        <v>442</v>
      </c>
      <c r="BI43" s="310"/>
      <c r="BJ43" s="247" t="s">
        <v>442</v>
      </c>
      <c r="BK43" s="247" t="s">
        <v>442</v>
      </c>
      <c r="BL43" s="249" t="s">
        <v>442</v>
      </c>
      <c r="BM43" s="247" t="s">
        <v>442</v>
      </c>
      <c r="BN43" s="247"/>
      <c r="BO43" s="321">
        <v>19500</v>
      </c>
      <c r="BP43" s="326" t="s">
        <v>442</v>
      </c>
      <c r="BQ43" s="331"/>
      <c r="BR43" s="343" t="s">
        <v>442</v>
      </c>
      <c r="BS43" s="316" t="s">
        <v>442</v>
      </c>
      <c r="BT43" s="316" t="s">
        <v>442</v>
      </c>
      <c r="BU43" s="316" t="s">
        <v>442</v>
      </c>
      <c r="BV43" s="316" t="s">
        <v>442</v>
      </c>
      <c r="BW43" s="342" t="s">
        <v>442</v>
      </c>
      <c r="BX43" s="349"/>
      <c r="BY43" s="343" t="s">
        <v>442</v>
      </c>
      <c r="BZ43" s="316" t="s">
        <v>442</v>
      </c>
      <c r="CA43" s="316" t="s">
        <v>442</v>
      </c>
      <c r="CB43" s="316" t="s">
        <v>442</v>
      </c>
      <c r="CC43" s="316" t="s">
        <v>442</v>
      </c>
      <c r="CD43" s="342" t="s">
        <v>442</v>
      </c>
      <c r="CE43" s="349"/>
      <c r="CF43" s="343" t="s">
        <v>442</v>
      </c>
      <c r="CG43" s="329" t="s">
        <v>442</v>
      </c>
      <c r="CH43" s="329" t="s">
        <v>442</v>
      </c>
      <c r="CI43" s="329" t="s">
        <v>442</v>
      </c>
      <c r="CJ43" s="329" t="s">
        <v>442</v>
      </c>
      <c r="CK43" s="342" t="s">
        <v>442</v>
      </c>
      <c r="CL43" s="349"/>
      <c r="CM43" s="343" t="s">
        <v>442</v>
      </c>
      <c r="CN43" s="316" t="s">
        <v>442</v>
      </c>
      <c r="CO43" s="316" t="s">
        <v>442</v>
      </c>
      <c r="CP43" s="316" t="s">
        <v>442</v>
      </c>
      <c r="CQ43" s="316" t="s">
        <v>442</v>
      </c>
      <c r="CR43" s="342" t="s">
        <v>442</v>
      </c>
      <c r="CS43" s="349"/>
      <c r="CT43" s="326" t="s">
        <v>442</v>
      </c>
      <c r="CU43" s="245">
        <v>19500</v>
      </c>
      <c r="CV43" s="329" t="s">
        <v>442</v>
      </c>
      <c r="CW43" s="316" t="s">
        <v>442</v>
      </c>
      <c r="CX43" s="316" t="s">
        <v>442</v>
      </c>
      <c r="CY43" s="316" t="s">
        <v>442</v>
      </c>
      <c r="CZ43" s="342" t="s">
        <v>442</v>
      </c>
      <c r="DA43" s="349"/>
      <c r="DB43" s="343" t="s">
        <v>442</v>
      </c>
      <c r="DC43" s="316" t="s">
        <v>442</v>
      </c>
      <c r="DD43" s="316" t="s">
        <v>442</v>
      </c>
      <c r="DE43" s="316" t="s">
        <v>442</v>
      </c>
      <c r="DF43" s="316" t="s">
        <v>442</v>
      </c>
      <c r="DG43" s="342" t="s">
        <v>442</v>
      </c>
      <c r="DH43" s="349"/>
      <c r="DI43" s="343"/>
      <c r="DJ43" s="316"/>
      <c r="DK43" s="316" t="s">
        <v>442</v>
      </c>
      <c r="DL43" s="316" t="s">
        <v>442</v>
      </c>
      <c r="DM43" s="316" t="s">
        <v>442</v>
      </c>
      <c r="DN43" s="316" t="s">
        <v>442</v>
      </c>
      <c r="DO43" s="354"/>
      <c r="DP43" s="343" t="s">
        <v>442</v>
      </c>
    </row>
    <row r="44" spans="1:120" s="9" customFormat="1" ht="57" hidden="1" customHeight="1" x14ac:dyDescent="0.35">
      <c r="A44" s="241"/>
      <c r="B44" s="242">
        <v>21</v>
      </c>
      <c r="C44" s="251">
        <v>150000048</v>
      </c>
      <c r="D44" s="339" t="s">
        <v>31</v>
      </c>
      <c r="E44" s="252" t="s">
        <v>33</v>
      </c>
      <c r="F44" s="245">
        <v>18000</v>
      </c>
      <c r="G44" s="259"/>
      <c r="H44" s="247" t="s">
        <v>442</v>
      </c>
      <c r="I44" s="247" t="s">
        <v>442</v>
      </c>
      <c r="J44" s="248" t="s">
        <v>442</v>
      </c>
      <c r="K44" s="310"/>
      <c r="L44" s="247" t="s">
        <v>442</v>
      </c>
      <c r="M44" s="247" t="s">
        <v>442</v>
      </c>
      <c r="N44" s="249" t="s">
        <v>442</v>
      </c>
      <c r="O44" s="247" t="s">
        <v>442</v>
      </c>
      <c r="P44" s="247" t="s">
        <v>442</v>
      </c>
      <c r="Q44" s="248" t="s">
        <v>442</v>
      </c>
      <c r="R44" s="310"/>
      <c r="S44" s="247" t="s">
        <v>442</v>
      </c>
      <c r="T44" s="247" t="s">
        <v>442</v>
      </c>
      <c r="U44" s="249" t="s">
        <v>442</v>
      </c>
      <c r="V44" s="247" t="s">
        <v>442</v>
      </c>
      <c r="W44" s="247" t="s">
        <v>442</v>
      </c>
      <c r="X44" s="248" t="s">
        <v>442</v>
      </c>
      <c r="Y44" s="310"/>
      <c r="Z44" s="247" t="s">
        <v>442</v>
      </c>
      <c r="AA44" s="247" t="s">
        <v>442</v>
      </c>
      <c r="AB44" s="249" t="s">
        <v>442</v>
      </c>
      <c r="AC44" s="247" t="s">
        <v>442</v>
      </c>
      <c r="AD44" s="247" t="s">
        <v>442</v>
      </c>
      <c r="AE44" s="247"/>
      <c r="AF44" s="262"/>
      <c r="AG44" s="257"/>
      <c r="AH44" s="248"/>
      <c r="AI44" s="249"/>
      <c r="AJ44" s="270"/>
      <c r="AK44" s="248"/>
      <c r="AL44" s="245"/>
      <c r="AM44" s="246"/>
      <c r="AN44" s="262"/>
      <c r="AO44" s="247" t="s">
        <v>442</v>
      </c>
      <c r="AP44" s="247" t="s">
        <v>442</v>
      </c>
      <c r="AQ44" s="249" t="s">
        <v>442</v>
      </c>
      <c r="AR44" s="247" t="s">
        <v>442</v>
      </c>
      <c r="AS44" s="247" t="s">
        <v>442</v>
      </c>
      <c r="AT44" s="248" t="s">
        <v>442</v>
      </c>
      <c r="AU44" s="310"/>
      <c r="AV44" s="247" t="s">
        <v>442</v>
      </c>
      <c r="AW44" s="247" t="s">
        <v>442</v>
      </c>
      <c r="AX44" s="249" t="s">
        <v>442</v>
      </c>
      <c r="AY44" s="247" t="s">
        <v>442</v>
      </c>
      <c r="AZ44" s="247" t="s">
        <v>442</v>
      </c>
      <c r="BA44" s="248" t="s">
        <v>442</v>
      </c>
      <c r="BB44" s="310"/>
      <c r="BC44" s="247" t="s">
        <v>442</v>
      </c>
      <c r="BD44" s="247" t="s">
        <v>442</v>
      </c>
      <c r="BE44" s="247" t="s">
        <v>442</v>
      </c>
      <c r="BF44" s="247" t="s">
        <v>442</v>
      </c>
      <c r="BG44" s="247" t="s">
        <v>442</v>
      </c>
      <c r="BH44" s="248" t="s">
        <v>442</v>
      </c>
      <c r="BI44" s="310"/>
      <c r="BJ44" s="247" t="s">
        <v>442</v>
      </c>
      <c r="BK44" s="247" t="s">
        <v>442</v>
      </c>
      <c r="BL44" s="249" t="s">
        <v>442</v>
      </c>
      <c r="BM44" s="247" t="s">
        <v>442</v>
      </c>
      <c r="BN44" s="247"/>
      <c r="BO44" s="321">
        <v>18000</v>
      </c>
      <c r="BP44" s="326" t="s">
        <v>442</v>
      </c>
      <c r="BQ44" s="331"/>
      <c r="BR44" s="343" t="s">
        <v>442</v>
      </c>
      <c r="BS44" s="316" t="s">
        <v>442</v>
      </c>
      <c r="BT44" s="316" t="s">
        <v>442</v>
      </c>
      <c r="BU44" s="316" t="s">
        <v>442</v>
      </c>
      <c r="BV44" s="316" t="s">
        <v>442</v>
      </c>
      <c r="BW44" s="342" t="s">
        <v>442</v>
      </c>
      <c r="BX44" s="349"/>
      <c r="BY44" s="343" t="s">
        <v>442</v>
      </c>
      <c r="BZ44" s="316" t="s">
        <v>442</v>
      </c>
      <c r="CA44" s="316" t="s">
        <v>442</v>
      </c>
      <c r="CB44" s="316" t="s">
        <v>442</v>
      </c>
      <c r="CC44" s="316" t="s">
        <v>442</v>
      </c>
      <c r="CD44" s="342" t="s">
        <v>442</v>
      </c>
      <c r="CE44" s="349"/>
      <c r="CF44" s="343" t="s">
        <v>442</v>
      </c>
      <c r="CG44" s="329" t="s">
        <v>442</v>
      </c>
      <c r="CH44" s="329" t="s">
        <v>442</v>
      </c>
      <c r="CI44" s="329" t="s">
        <v>442</v>
      </c>
      <c r="CJ44" s="329" t="s">
        <v>442</v>
      </c>
      <c r="CK44" s="342" t="s">
        <v>442</v>
      </c>
      <c r="CL44" s="349"/>
      <c r="CM44" s="343" t="s">
        <v>442</v>
      </c>
      <c r="CN44" s="316" t="s">
        <v>442</v>
      </c>
      <c r="CO44" s="316" t="s">
        <v>442</v>
      </c>
      <c r="CP44" s="316" t="s">
        <v>442</v>
      </c>
      <c r="CQ44" s="316" t="s">
        <v>442</v>
      </c>
      <c r="CR44" s="342" t="s">
        <v>442</v>
      </c>
      <c r="CS44" s="349"/>
      <c r="CT44" s="326" t="s">
        <v>442</v>
      </c>
      <c r="CU44" s="245">
        <v>18000</v>
      </c>
      <c r="CV44" s="329" t="s">
        <v>442</v>
      </c>
      <c r="CW44" s="316" t="s">
        <v>442</v>
      </c>
      <c r="CX44" s="316" t="s">
        <v>442</v>
      </c>
      <c r="CY44" s="316" t="s">
        <v>442</v>
      </c>
      <c r="CZ44" s="342" t="s">
        <v>442</v>
      </c>
      <c r="DA44" s="349"/>
      <c r="DB44" s="343" t="s">
        <v>442</v>
      </c>
      <c r="DC44" s="316" t="s">
        <v>442</v>
      </c>
      <c r="DD44" s="316" t="s">
        <v>442</v>
      </c>
      <c r="DE44" s="316" t="s">
        <v>442</v>
      </c>
      <c r="DF44" s="316" t="s">
        <v>442</v>
      </c>
      <c r="DG44" s="342" t="s">
        <v>442</v>
      </c>
      <c r="DH44" s="349"/>
      <c r="DI44" s="343"/>
      <c r="DJ44" s="316"/>
      <c r="DK44" s="316" t="s">
        <v>442</v>
      </c>
      <c r="DL44" s="316" t="s">
        <v>442</v>
      </c>
      <c r="DM44" s="316" t="s">
        <v>442</v>
      </c>
      <c r="DN44" s="316" t="s">
        <v>442</v>
      </c>
      <c r="DO44" s="354"/>
      <c r="DP44" s="343" t="s">
        <v>442</v>
      </c>
    </row>
    <row r="45" spans="1:120" s="9" customFormat="1" ht="57" customHeight="1" x14ac:dyDescent="0.35">
      <c r="A45" s="241"/>
      <c r="B45" s="242">
        <v>5</v>
      </c>
      <c r="C45" s="251">
        <v>150000012</v>
      </c>
      <c r="D45" s="339" t="s">
        <v>19</v>
      </c>
      <c r="E45" s="252" t="s">
        <v>290</v>
      </c>
      <c r="F45" s="245">
        <v>19000</v>
      </c>
      <c r="G45" s="259"/>
      <c r="H45" s="247" t="s">
        <v>442</v>
      </c>
      <c r="I45" s="247" t="s">
        <v>442</v>
      </c>
      <c r="J45" s="248" t="s">
        <v>442</v>
      </c>
      <c r="K45" s="310"/>
      <c r="L45" s="247" t="s">
        <v>442</v>
      </c>
      <c r="M45" s="247" t="s">
        <v>442</v>
      </c>
      <c r="N45" s="249" t="s">
        <v>442</v>
      </c>
      <c r="O45" s="247" t="s">
        <v>442</v>
      </c>
      <c r="P45" s="247" t="s">
        <v>442</v>
      </c>
      <c r="Q45" s="248" t="s">
        <v>442</v>
      </c>
      <c r="R45" s="310"/>
      <c r="S45" s="247" t="s">
        <v>442</v>
      </c>
      <c r="T45" s="247" t="s">
        <v>442</v>
      </c>
      <c r="U45" s="249" t="s">
        <v>442</v>
      </c>
      <c r="V45" s="247" t="s">
        <v>442</v>
      </c>
      <c r="W45" s="247" t="s">
        <v>442</v>
      </c>
      <c r="X45" s="248" t="s">
        <v>442</v>
      </c>
      <c r="Y45" s="310"/>
      <c r="Z45" s="247" t="s">
        <v>442</v>
      </c>
      <c r="AA45" s="247" t="s">
        <v>442</v>
      </c>
      <c r="AB45" s="249" t="s">
        <v>442</v>
      </c>
      <c r="AC45" s="247">
        <v>19000</v>
      </c>
      <c r="AD45" s="247" t="s">
        <v>442</v>
      </c>
      <c r="AE45" s="247"/>
      <c r="AF45" s="262"/>
      <c r="AG45" s="257"/>
      <c r="AH45" s="248"/>
      <c r="AI45" s="249"/>
      <c r="AJ45" s="270"/>
      <c r="AK45" s="248"/>
      <c r="AL45" s="245">
        <v>19000</v>
      </c>
      <c r="AM45" s="246"/>
      <c r="AN45" s="262"/>
      <c r="AO45" s="247" t="s">
        <v>442</v>
      </c>
      <c r="AP45" s="247" t="s">
        <v>442</v>
      </c>
      <c r="AQ45" s="249" t="s">
        <v>442</v>
      </c>
      <c r="AR45" s="247" t="s">
        <v>442</v>
      </c>
      <c r="AS45" s="247" t="s">
        <v>442</v>
      </c>
      <c r="AT45" s="248" t="s">
        <v>442</v>
      </c>
      <c r="AU45" s="310"/>
      <c r="AV45" s="247" t="s">
        <v>442</v>
      </c>
      <c r="AW45" s="247" t="s">
        <v>442</v>
      </c>
      <c r="AX45" s="249" t="s">
        <v>442</v>
      </c>
      <c r="AY45" s="247" t="s">
        <v>442</v>
      </c>
      <c r="AZ45" s="247" t="s">
        <v>442</v>
      </c>
      <c r="BA45" s="248" t="s">
        <v>442</v>
      </c>
      <c r="BB45" s="310"/>
      <c r="BC45" s="247" t="s">
        <v>442</v>
      </c>
      <c r="BD45" s="247" t="s">
        <v>442</v>
      </c>
      <c r="BE45" s="247" t="s">
        <v>442</v>
      </c>
      <c r="BF45" s="247" t="s">
        <v>442</v>
      </c>
      <c r="BG45" s="247" t="s">
        <v>442</v>
      </c>
      <c r="BH45" s="248" t="s">
        <v>442</v>
      </c>
      <c r="BI45" s="310"/>
      <c r="BJ45" s="247" t="s">
        <v>442</v>
      </c>
      <c r="BK45" s="247" t="s">
        <v>442</v>
      </c>
      <c r="BL45" s="249" t="s">
        <v>442</v>
      </c>
      <c r="BM45" s="247" t="s">
        <v>442</v>
      </c>
      <c r="BN45" s="247">
        <v>19475</v>
      </c>
      <c r="BO45" s="321">
        <v>19000</v>
      </c>
      <c r="BP45" s="326" t="s">
        <v>442</v>
      </c>
      <c r="BQ45" s="331"/>
      <c r="BR45" s="343" t="s">
        <v>442</v>
      </c>
      <c r="BS45" s="316" t="s">
        <v>442</v>
      </c>
      <c r="BT45" s="316" t="s">
        <v>442</v>
      </c>
      <c r="BU45" s="316" t="s">
        <v>442</v>
      </c>
      <c r="BV45" s="316" t="s">
        <v>442</v>
      </c>
      <c r="BW45" s="342" t="s">
        <v>442</v>
      </c>
      <c r="BX45" s="349"/>
      <c r="BY45" s="343" t="s">
        <v>442</v>
      </c>
      <c r="BZ45" s="316" t="s">
        <v>442</v>
      </c>
      <c r="CA45" s="316" t="s">
        <v>442</v>
      </c>
      <c r="CB45" s="316" t="s">
        <v>442</v>
      </c>
      <c r="CC45" s="316" t="s">
        <v>442</v>
      </c>
      <c r="CD45" s="342" t="s">
        <v>442</v>
      </c>
      <c r="CE45" s="349"/>
      <c r="CF45" s="343" t="s">
        <v>442</v>
      </c>
      <c r="CG45" s="329" t="s">
        <v>442</v>
      </c>
      <c r="CH45" s="329" t="s">
        <v>442</v>
      </c>
      <c r="CI45" s="329" t="s">
        <v>442</v>
      </c>
      <c r="CJ45" s="329" t="s">
        <v>442</v>
      </c>
      <c r="CK45" s="342" t="s">
        <v>442</v>
      </c>
      <c r="CL45" s="349"/>
      <c r="CM45" s="343" t="s">
        <v>442</v>
      </c>
      <c r="CN45" s="316" t="s">
        <v>442</v>
      </c>
      <c r="CO45" s="316" t="s">
        <v>442</v>
      </c>
      <c r="CP45" s="316" t="s">
        <v>442</v>
      </c>
      <c r="CQ45" s="316" t="s">
        <v>442</v>
      </c>
      <c r="CR45" s="342" t="s">
        <v>442</v>
      </c>
      <c r="CS45" s="349"/>
      <c r="CT45" s="326" t="s">
        <v>442</v>
      </c>
      <c r="CU45" s="245">
        <v>19500</v>
      </c>
      <c r="CV45" s="329" t="s">
        <v>442</v>
      </c>
      <c r="CW45" s="316" t="s">
        <v>442</v>
      </c>
      <c r="CX45" s="316" t="s">
        <v>442</v>
      </c>
      <c r="CY45" s="316" t="s">
        <v>442</v>
      </c>
      <c r="CZ45" s="342" t="s">
        <v>442</v>
      </c>
      <c r="DA45" s="349">
        <v>19500</v>
      </c>
      <c r="DB45" s="343" t="s">
        <v>442</v>
      </c>
      <c r="DC45" s="316" t="s">
        <v>442</v>
      </c>
      <c r="DD45" s="316" t="s">
        <v>442</v>
      </c>
      <c r="DE45" s="316" t="s">
        <v>442</v>
      </c>
      <c r="DF45" s="316" t="s">
        <v>442</v>
      </c>
      <c r="DG45" s="342" t="s">
        <v>442</v>
      </c>
      <c r="DH45" s="349">
        <v>19500</v>
      </c>
      <c r="DI45" s="343">
        <v>19500</v>
      </c>
      <c r="DJ45" s="316">
        <v>19500</v>
      </c>
      <c r="DK45" s="316" t="s">
        <v>442</v>
      </c>
      <c r="DL45" s="316" t="s">
        <v>442</v>
      </c>
      <c r="DM45" s="316" t="s">
        <v>442</v>
      </c>
      <c r="DN45" s="316" t="s">
        <v>442</v>
      </c>
      <c r="DO45" s="354">
        <v>19500</v>
      </c>
      <c r="DP45" s="343" t="s">
        <v>442</v>
      </c>
    </row>
    <row r="46" spans="1:120" s="9" customFormat="1" ht="57" customHeight="1" x14ac:dyDescent="0.35">
      <c r="A46" s="241"/>
      <c r="B46" s="242">
        <v>6</v>
      </c>
      <c r="C46" s="251">
        <v>150000179</v>
      </c>
      <c r="D46" s="339" t="s">
        <v>454</v>
      </c>
      <c r="E46" s="252" t="s">
        <v>456</v>
      </c>
      <c r="F46" s="245">
        <v>19000</v>
      </c>
      <c r="G46" s="259"/>
      <c r="H46" s="247" t="s">
        <v>442</v>
      </c>
      <c r="I46" s="247" t="s">
        <v>442</v>
      </c>
      <c r="J46" s="248" t="s">
        <v>442</v>
      </c>
      <c r="K46" s="310" t="s">
        <v>442</v>
      </c>
      <c r="L46" s="247" t="s">
        <v>442</v>
      </c>
      <c r="M46" s="247" t="s">
        <v>442</v>
      </c>
      <c r="N46" s="249" t="s">
        <v>442</v>
      </c>
      <c r="O46" s="247" t="s">
        <v>442</v>
      </c>
      <c r="P46" s="247" t="s">
        <v>442</v>
      </c>
      <c r="Q46" s="248" t="s">
        <v>442</v>
      </c>
      <c r="R46" s="310" t="s">
        <v>442</v>
      </c>
      <c r="S46" s="247" t="s">
        <v>442</v>
      </c>
      <c r="T46" s="247" t="s">
        <v>442</v>
      </c>
      <c r="U46" s="249" t="s">
        <v>442</v>
      </c>
      <c r="V46" s="247" t="s">
        <v>442</v>
      </c>
      <c r="W46" s="247" t="s">
        <v>442</v>
      </c>
      <c r="X46" s="248" t="s">
        <v>442</v>
      </c>
      <c r="Y46" s="310" t="s">
        <v>442</v>
      </c>
      <c r="Z46" s="247" t="s">
        <v>442</v>
      </c>
      <c r="AA46" s="247" t="s">
        <v>442</v>
      </c>
      <c r="AB46" s="270" t="s">
        <v>442</v>
      </c>
      <c r="AC46" s="247" t="s">
        <v>442</v>
      </c>
      <c r="AD46" s="247" t="s">
        <v>442</v>
      </c>
      <c r="AE46" s="247"/>
      <c r="AF46" s="262"/>
      <c r="AG46" s="257"/>
      <c r="AH46" s="248"/>
      <c r="AI46" s="249"/>
      <c r="AJ46" s="270"/>
      <c r="AK46" s="248"/>
      <c r="AL46" s="245">
        <v>19000</v>
      </c>
      <c r="AM46" s="246"/>
      <c r="AN46" s="262"/>
      <c r="AO46" s="247" t="s">
        <v>442</v>
      </c>
      <c r="AP46" s="247" t="s">
        <v>442</v>
      </c>
      <c r="AQ46" s="249" t="s">
        <v>442</v>
      </c>
      <c r="AR46" s="247" t="s">
        <v>442</v>
      </c>
      <c r="AS46" s="247" t="s">
        <v>442</v>
      </c>
      <c r="AT46" s="248" t="s">
        <v>442</v>
      </c>
      <c r="AU46" s="310"/>
      <c r="AV46" s="247" t="s">
        <v>442</v>
      </c>
      <c r="AW46" s="247" t="s">
        <v>442</v>
      </c>
      <c r="AX46" s="249" t="s">
        <v>442</v>
      </c>
      <c r="AY46" s="247" t="s">
        <v>442</v>
      </c>
      <c r="AZ46" s="247" t="s">
        <v>442</v>
      </c>
      <c r="BA46" s="248" t="s">
        <v>442</v>
      </c>
      <c r="BB46" s="310"/>
      <c r="BC46" s="247" t="s">
        <v>442</v>
      </c>
      <c r="BD46" s="247" t="s">
        <v>442</v>
      </c>
      <c r="BE46" s="247" t="s">
        <v>442</v>
      </c>
      <c r="BF46" s="247" t="s">
        <v>442</v>
      </c>
      <c r="BG46" s="247" t="s">
        <v>442</v>
      </c>
      <c r="BH46" s="248" t="s">
        <v>442</v>
      </c>
      <c r="BI46" s="310"/>
      <c r="BJ46" s="247" t="s">
        <v>442</v>
      </c>
      <c r="BK46" s="247" t="s">
        <v>442</v>
      </c>
      <c r="BL46" s="249" t="s">
        <v>442</v>
      </c>
      <c r="BM46" s="247" t="s">
        <v>442</v>
      </c>
      <c r="BN46" s="247" t="s">
        <v>442</v>
      </c>
      <c r="BO46" s="321">
        <v>19000</v>
      </c>
      <c r="BP46" s="326" t="s">
        <v>442</v>
      </c>
      <c r="BQ46" s="331"/>
      <c r="BR46" s="343" t="s">
        <v>442</v>
      </c>
      <c r="BS46" s="316" t="s">
        <v>442</v>
      </c>
      <c r="BT46" s="316" t="s">
        <v>442</v>
      </c>
      <c r="BU46" s="316" t="s">
        <v>442</v>
      </c>
      <c r="BV46" s="316" t="s">
        <v>442</v>
      </c>
      <c r="BW46" s="342" t="s">
        <v>442</v>
      </c>
      <c r="BX46" s="349"/>
      <c r="BY46" s="343" t="s">
        <v>442</v>
      </c>
      <c r="BZ46" s="316" t="s">
        <v>442</v>
      </c>
      <c r="CA46" s="316" t="s">
        <v>442</v>
      </c>
      <c r="CB46" s="316" t="s">
        <v>442</v>
      </c>
      <c r="CC46" s="316" t="s">
        <v>442</v>
      </c>
      <c r="CD46" s="342" t="s">
        <v>442</v>
      </c>
      <c r="CE46" s="349"/>
      <c r="CF46" s="343" t="s">
        <v>442</v>
      </c>
      <c r="CG46" s="329" t="s">
        <v>442</v>
      </c>
      <c r="CH46" s="329" t="s">
        <v>442</v>
      </c>
      <c r="CI46" s="329" t="s">
        <v>442</v>
      </c>
      <c r="CJ46" s="329" t="s">
        <v>442</v>
      </c>
      <c r="CK46" s="342" t="s">
        <v>442</v>
      </c>
      <c r="CL46" s="349"/>
      <c r="CM46" s="343" t="s">
        <v>442</v>
      </c>
      <c r="CN46" s="316" t="s">
        <v>442</v>
      </c>
      <c r="CO46" s="316" t="s">
        <v>442</v>
      </c>
      <c r="CP46" s="316" t="s">
        <v>442</v>
      </c>
      <c r="CQ46" s="316" t="s">
        <v>442</v>
      </c>
      <c r="CR46" s="342" t="s">
        <v>442</v>
      </c>
      <c r="CS46" s="349"/>
      <c r="CT46" s="326" t="s">
        <v>442</v>
      </c>
      <c r="CU46" s="245">
        <v>19500</v>
      </c>
      <c r="CV46" s="329" t="s">
        <v>442</v>
      </c>
      <c r="CW46" s="316" t="s">
        <v>442</v>
      </c>
      <c r="CX46" s="316" t="s">
        <v>442</v>
      </c>
      <c r="CY46" s="316" t="s">
        <v>442</v>
      </c>
      <c r="CZ46" s="342" t="s">
        <v>442</v>
      </c>
      <c r="DA46" s="349" t="s">
        <v>442</v>
      </c>
      <c r="DB46" s="343" t="s">
        <v>442</v>
      </c>
      <c r="DC46" s="316" t="s">
        <v>442</v>
      </c>
      <c r="DD46" s="316" t="s">
        <v>442</v>
      </c>
      <c r="DE46" s="316" t="s">
        <v>442</v>
      </c>
      <c r="DF46" s="316" t="s">
        <v>442</v>
      </c>
      <c r="DG46" s="342" t="s">
        <v>442</v>
      </c>
      <c r="DH46" s="349" t="s">
        <v>442</v>
      </c>
      <c r="DI46" s="343" t="s">
        <v>442</v>
      </c>
      <c r="DJ46" s="316" t="s">
        <v>442</v>
      </c>
      <c r="DK46" s="316" t="s">
        <v>442</v>
      </c>
      <c r="DL46" s="316" t="s">
        <v>442</v>
      </c>
      <c r="DM46" s="316" t="s">
        <v>442</v>
      </c>
      <c r="DN46" s="316" t="s">
        <v>442</v>
      </c>
      <c r="DO46" s="354" t="s">
        <v>442</v>
      </c>
      <c r="DP46" s="343" t="s">
        <v>442</v>
      </c>
    </row>
    <row r="47" spans="1:120" s="9" customFormat="1" ht="57" customHeight="1" x14ac:dyDescent="0.35">
      <c r="A47" s="241"/>
      <c r="B47" s="242">
        <v>7</v>
      </c>
      <c r="C47" s="251">
        <v>150000038</v>
      </c>
      <c r="D47" s="339" t="s">
        <v>29</v>
      </c>
      <c r="E47" s="252" t="s">
        <v>289</v>
      </c>
      <c r="F47" s="245">
        <v>18000</v>
      </c>
      <c r="G47" s="259"/>
      <c r="H47" s="247" t="s">
        <v>442</v>
      </c>
      <c r="I47" s="247" t="s">
        <v>442</v>
      </c>
      <c r="J47" s="248" t="s">
        <v>442</v>
      </c>
      <c r="K47" s="310"/>
      <c r="L47" s="247" t="s">
        <v>442</v>
      </c>
      <c r="M47" s="247" t="s">
        <v>442</v>
      </c>
      <c r="N47" s="249" t="s">
        <v>442</v>
      </c>
      <c r="O47" s="247" t="s">
        <v>442</v>
      </c>
      <c r="P47" s="247" t="s">
        <v>442</v>
      </c>
      <c r="Q47" s="248" t="s">
        <v>442</v>
      </c>
      <c r="R47" s="310"/>
      <c r="S47" s="247" t="s">
        <v>442</v>
      </c>
      <c r="T47" s="247" t="s">
        <v>442</v>
      </c>
      <c r="U47" s="249" t="s">
        <v>442</v>
      </c>
      <c r="V47" s="247" t="s">
        <v>442</v>
      </c>
      <c r="W47" s="247" t="s">
        <v>442</v>
      </c>
      <c r="X47" s="248" t="s">
        <v>442</v>
      </c>
      <c r="Y47" s="310"/>
      <c r="Z47" s="247" t="s">
        <v>442</v>
      </c>
      <c r="AA47" s="247" t="s">
        <v>442</v>
      </c>
      <c r="AB47" s="249" t="s">
        <v>442</v>
      </c>
      <c r="AC47" s="274" t="s">
        <v>442</v>
      </c>
      <c r="AD47" s="247" t="s">
        <v>442</v>
      </c>
      <c r="AE47" s="247"/>
      <c r="AF47" s="262"/>
      <c r="AG47" s="257"/>
      <c r="AH47" s="248"/>
      <c r="AI47" s="249"/>
      <c r="AJ47" s="270"/>
      <c r="AK47" s="248"/>
      <c r="AL47" s="245">
        <v>18200</v>
      </c>
      <c r="AM47" s="246"/>
      <c r="AN47" s="262"/>
      <c r="AO47" s="247" t="s">
        <v>442</v>
      </c>
      <c r="AP47" s="247" t="s">
        <v>442</v>
      </c>
      <c r="AQ47" s="249" t="s">
        <v>442</v>
      </c>
      <c r="AR47" s="247" t="s">
        <v>442</v>
      </c>
      <c r="AS47" s="247" t="s">
        <v>442</v>
      </c>
      <c r="AT47" s="248" t="s">
        <v>442</v>
      </c>
      <c r="AU47" s="310"/>
      <c r="AV47" s="247" t="s">
        <v>442</v>
      </c>
      <c r="AW47" s="247" t="s">
        <v>442</v>
      </c>
      <c r="AX47" s="249" t="s">
        <v>442</v>
      </c>
      <c r="AY47" s="247" t="s">
        <v>442</v>
      </c>
      <c r="AZ47" s="247" t="s">
        <v>442</v>
      </c>
      <c r="BA47" s="248" t="s">
        <v>442</v>
      </c>
      <c r="BB47" s="310"/>
      <c r="BC47" s="247" t="s">
        <v>442</v>
      </c>
      <c r="BD47" s="247" t="s">
        <v>442</v>
      </c>
      <c r="BE47" s="247" t="s">
        <v>442</v>
      </c>
      <c r="BF47" s="247" t="s">
        <v>442</v>
      </c>
      <c r="BG47" s="247" t="s">
        <v>442</v>
      </c>
      <c r="BH47" s="248" t="s">
        <v>442</v>
      </c>
      <c r="BI47" s="310"/>
      <c r="BJ47" s="247" t="s">
        <v>442</v>
      </c>
      <c r="BK47" s="247" t="s">
        <v>442</v>
      </c>
      <c r="BL47" s="249" t="s">
        <v>442</v>
      </c>
      <c r="BM47" s="247" t="s">
        <v>442</v>
      </c>
      <c r="BN47" s="247" t="s">
        <v>442</v>
      </c>
      <c r="BO47" s="321">
        <v>18000</v>
      </c>
      <c r="BP47" s="326" t="s">
        <v>442</v>
      </c>
      <c r="BQ47" s="331"/>
      <c r="BR47" s="343" t="s">
        <v>442</v>
      </c>
      <c r="BS47" s="316" t="s">
        <v>442</v>
      </c>
      <c r="BT47" s="316" t="s">
        <v>442</v>
      </c>
      <c r="BU47" s="316" t="s">
        <v>442</v>
      </c>
      <c r="BV47" s="316" t="s">
        <v>442</v>
      </c>
      <c r="BW47" s="342" t="s">
        <v>442</v>
      </c>
      <c r="BX47" s="349"/>
      <c r="BY47" s="343" t="s">
        <v>442</v>
      </c>
      <c r="BZ47" s="316" t="s">
        <v>442</v>
      </c>
      <c r="CA47" s="316" t="s">
        <v>442</v>
      </c>
      <c r="CB47" s="316" t="s">
        <v>442</v>
      </c>
      <c r="CC47" s="316" t="s">
        <v>442</v>
      </c>
      <c r="CD47" s="342" t="s">
        <v>442</v>
      </c>
      <c r="CE47" s="349"/>
      <c r="CF47" s="343" t="s">
        <v>442</v>
      </c>
      <c r="CG47" s="329" t="s">
        <v>442</v>
      </c>
      <c r="CH47" s="329" t="s">
        <v>442</v>
      </c>
      <c r="CI47" s="329" t="s">
        <v>442</v>
      </c>
      <c r="CJ47" s="329" t="s">
        <v>442</v>
      </c>
      <c r="CK47" s="342" t="s">
        <v>442</v>
      </c>
      <c r="CL47" s="349"/>
      <c r="CM47" s="343" t="s">
        <v>442</v>
      </c>
      <c r="CN47" s="316" t="s">
        <v>442</v>
      </c>
      <c r="CO47" s="316" t="s">
        <v>442</v>
      </c>
      <c r="CP47" s="316" t="s">
        <v>442</v>
      </c>
      <c r="CQ47" s="316" t="s">
        <v>442</v>
      </c>
      <c r="CR47" s="342" t="s">
        <v>442</v>
      </c>
      <c r="CS47" s="349"/>
      <c r="CT47" s="326" t="s">
        <v>442</v>
      </c>
      <c r="CU47" s="245">
        <v>18500</v>
      </c>
      <c r="CV47" s="329" t="s">
        <v>442</v>
      </c>
      <c r="CW47" s="316" t="s">
        <v>442</v>
      </c>
      <c r="CX47" s="316" t="s">
        <v>442</v>
      </c>
      <c r="CY47" s="316" t="s">
        <v>442</v>
      </c>
      <c r="CZ47" s="342" t="s">
        <v>442</v>
      </c>
      <c r="DA47" s="349" t="s">
        <v>442</v>
      </c>
      <c r="DB47" s="343" t="s">
        <v>442</v>
      </c>
      <c r="DC47" s="316" t="s">
        <v>442</v>
      </c>
      <c r="DD47" s="316" t="s">
        <v>442</v>
      </c>
      <c r="DE47" s="316" t="s">
        <v>442</v>
      </c>
      <c r="DF47" s="316" t="s">
        <v>442</v>
      </c>
      <c r="DG47" s="342" t="s">
        <v>442</v>
      </c>
      <c r="DH47" s="349" t="s">
        <v>442</v>
      </c>
      <c r="DI47" s="343" t="s">
        <v>442</v>
      </c>
      <c r="DJ47" s="316" t="s">
        <v>442</v>
      </c>
      <c r="DK47" s="316" t="s">
        <v>442</v>
      </c>
      <c r="DL47" s="316" t="s">
        <v>442</v>
      </c>
      <c r="DM47" s="316" t="s">
        <v>442</v>
      </c>
      <c r="DN47" s="316" t="s">
        <v>442</v>
      </c>
      <c r="DO47" s="354" t="s">
        <v>442</v>
      </c>
      <c r="DP47" s="343" t="s">
        <v>442</v>
      </c>
    </row>
    <row r="48" spans="1:120" s="9" customFormat="1" ht="57" hidden="1" customHeight="1" x14ac:dyDescent="0.35">
      <c r="A48" s="241"/>
      <c r="B48" s="242">
        <f t="shared" ref="B48:B60" si="43">ROW()-ROW($B$36)</f>
        <v>12</v>
      </c>
      <c r="C48" s="251" t="s">
        <v>101</v>
      </c>
      <c r="D48" s="339" t="s">
        <v>21</v>
      </c>
      <c r="E48" s="252" t="s">
        <v>102</v>
      </c>
      <c r="F48" s="245"/>
      <c r="G48" s="259"/>
      <c r="H48" s="247" t="s">
        <v>442</v>
      </c>
      <c r="I48" s="247" t="s">
        <v>442</v>
      </c>
      <c r="J48" s="248" t="s">
        <v>442</v>
      </c>
      <c r="K48" s="310"/>
      <c r="L48" s="247" t="s">
        <v>442</v>
      </c>
      <c r="M48" s="247" t="s">
        <v>442</v>
      </c>
      <c r="N48" s="249" t="s">
        <v>442</v>
      </c>
      <c r="O48" s="247" t="s">
        <v>442</v>
      </c>
      <c r="P48" s="247" t="s">
        <v>442</v>
      </c>
      <c r="Q48" s="248" t="s">
        <v>442</v>
      </c>
      <c r="R48" s="310"/>
      <c r="S48" s="247" t="s">
        <v>442</v>
      </c>
      <c r="T48" s="247" t="s">
        <v>442</v>
      </c>
      <c r="U48" s="249" t="s">
        <v>442</v>
      </c>
      <c r="V48" s="247" t="s">
        <v>442</v>
      </c>
      <c r="W48" s="247" t="s">
        <v>442</v>
      </c>
      <c r="X48" s="248" t="s">
        <v>442</v>
      </c>
      <c r="Y48" s="310"/>
      <c r="Z48" s="247" t="s">
        <v>442</v>
      </c>
      <c r="AA48" s="247" t="s">
        <v>442</v>
      </c>
      <c r="AB48" s="249" t="s">
        <v>442</v>
      </c>
      <c r="AC48" s="247" t="s">
        <v>442</v>
      </c>
      <c r="AD48" s="247" t="s">
        <v>442</v>
      </c>
      <c r="AE48" s="247"/>
      <c r="AF48" s="262"/>
      <c r="AG48" s="257"/>
      <c r="AH48" s="248"/>
      <c r="AI48" s="249"/>
      <c r="AJ48" s="270"/>
      <c r="AK48" s="248"/>
      <c r="AL48" s="245"/>
      <c r="AM48" s="246"/>
      <c r="AN48" s="262"/>
      <c r="AO48" s="247" t="s">
        <v>442</v>
      </c>
      <c r="AP48" s="247" t="s">
        <v>442</v>
      </c>
      <c r="AQ48" s="249"/>
      <c r="AR48" s="247"/>
      <c r="AS48" s="247"/>
      <c r="AT48" s="248" t="s">
        <v>442</v>
      </c>
      <c r="AU48" s="310"/>
      <c r="AV48" s="247" t="s">
        <v>442</v>
      </c>
      <c r="AW48" s="247"/>
      <c r="AX48" s="249" t="s">
        <v>442</v>
      </c>
      <c r="AY48" s="247" t="s">
        <v>442</v>
      </c>
      <c r="AZ48" s="247" t="s">
        <v>442</v>
      </c>
      <c r="BA48" s="248" t="s">
        <v>442</v>
      </c>
      <c r="BB48" s="310"/>
      <c r="BC48" s="247" t="s">
        <v>442</v>
      </c>
      <c r="BD48" s="247"/>
      <c r="BE48" s="249"/>
      <c r="BF48" s="247"/>
      <c r="BG48" s="247" t="s">
        <v>442</v>
      </c>
      <c r="BH48" s="248" t="s">
        <v>442</v>
      </c>
      <c r="BI48" s="310"/>
      <c r="BJ48" s="247" t="s">
        <v>442</v>
      </c>
      <c r="BK48" s="247" t="s">
        <v>442</v>
      </c>
      <c r="BL48" s="249"/>
      <c r="BM48" s="247" t="s">
        <v>442</v>
      </c>
      <c r="BN48" s="247" t="s">
        <v>442</v>
      </c>
      <c r="BO48" s="321"/>
      <c r="BP48" s="326" t="s">
        <v>442</v>
      </c>
      <c r="BQ48" s="331"/>
      <c r="BR48" s="343" t="s">
        <v>442</v>
      </c>
      <c r="BS48" s="316" t="s">
        <v>442</v>
      </c>
      <c r="BT48" s="316" t="s">
        <v>442</v>
      </c>
      <c r="BU48" s="316" t="s">
        <v>442</v>
      </c>
      <c r="BV48" s="316" t="s">
        <v>442</v>
      </c>
      <c r="BW48" s="342" t="s">
        <v>442</v>
      </c>
      <c r="BX48" s="349"/>
      <c r="BY48" s="343" t="s">
        <v>442</v>
      </c>
      <c r="BZ48" s="316" t="s">
        <v>442</v>
      </c>
      <c r="CA48" s="316" t="s">
        <v>442</v>
      </c>
      <c r="CB48" s="316" t="s">
        <v>442</v>
      </c>
      <c r="CC48" s="316" t="s">
        <v>442</v>
      </c>
      <c r="CD48" s="342" t="s">
        <v>442</v>
      </c>
      <c r="CE48" s="349"/>
      <c r="CF48" s="343" t="s">
        <v>442</v>
      </c>
      <c r="CG48" s="329" t="s">
        <v>442</v>
      </c>
      <c r="CH48" s="329" t="s">
        <v>442</v>
      </c>
      <c r="CI48" s="329" t="s">
        <v>442</v>
      </c>
      <c r="CJ48" s="329" t="s">
        <v>442</v>
      </c>
      <c r="CK48" s="342" t="s">
        <v>442</v>
      </c>
      <c r="CL48" s="349"/>
      <c r="CM48" s="343" t="s">
        <v>442</v>
      </c>
      <c r="CN48" s="316" t="s">
        <v>442</v>
      </c>
      <c r="CO48" s="316"/>
      <c r="CP48" s="316" t="s">
        <v>442</v>
      </c>
      <c r="CQ48" s="316" t="s">
        <v>442</v>
      </c>
      <c r="CR48" s="342" t="s">
        <v>442</v>
      </c>
      <c r="CS48" s="349"/>
      <c r="CT48" s="326" t="s">
        <v>442</v>
      </c>
      <c r="CU48" s="245"/>
      <c r="CV48" s="329" t="s">
        <v>442</v>
      </c>
      <c r="CW48" s="316" t="s">
        <v>442</v>
      </c>
      <c r="CX48" s="316" t="s">
        <v>442</v>
      </c>
      <c r="CY48" s="316" t="s">
        <v>442</v>
      </c>
      <c r="CZ48" s="342" t="s">
        <v>442</v>
      </c>
      <c r="DA48" s="349" t="s">
        <v>442</v>
      </c>
      <c r="DB48" s="343" t="s">
        <v>442</v>
      </c>
      <c r="DC48" s="316" t="s">
        <v>442</v>
      </c>
      <c r="DD48" s="316" t="s">
        <v>442</v>
      </c>
      <c r="DE48" s="316" t="s">
        <v>442</v>
      </c>
      <c r="DF48" s="316" t="s">
        <v>442</v>
      </c>
      <c r="DG48" s="342" t="s">
        <v>442</v>
      </c>
      <c r="DH48" s="349" t="s">
        <v>442</v>
      </c>
      <c r="DI48" s="343" t="s">
        <v>442</v>
      </c>
      <c r="DJ48" s="316" t="s">
        <v>442</v>
      </c>
      <c r="DK48" s="316" t="s">
        <v>442</v>
      </c>
      <c r="DL48" s="316" t="s">
        <v>442</v>
      </c>
      <c r="DM48" s="316" t="s">
        <v>442</v>
      </c>
      <c r="DN48" s="316" t="s">
        <v>442</v>
      </c>
      <c r="DO48" s="354" t="s">
        <v>442</v>
      </c>
      <c r="DP48" s="343" t="s">
        <v>442</v>
      </c>
    </row>
    <row r="49" spans="1:120" s="9" customFormat="1" ht="57" hidden="1" customHeight="1" x14ac:dyDescent="0.35">
      <c r="A49" s="241"/>
      <c r="B49" s="242">
        <f t="shared" si="43"/>
        <v>13</v>
      </c>
      <c r="C49" s="251" t="s">
        <v>103</v>
      </c>
      <c r="D49" s="339" t="s">
        <v>20</v>
      </c>
      <c r="E49" s="252" t="s">
        <v>104</v>
      </c>
      <c r="F49" s="245"/>
      <c r="G49" s="259"/>
      <c r="H49" s="247" t="s">
        <v>442</v>
      </c>
      <c r="I49" s="247" t="s">
        <v>442</v>
      </c>
      <c r="J49" s="248" t="s">
        <v>442</v>
      </c>
      <c r="K49" s="310"/>
      <c r="L49" s="247" t="s">
        <v>442</v>
      </c>
      <c r="M49" s="247" t="s">
        <v>442</v>
      </c>
      <c r="N49" s="249" t="s">
        <v>442</v>
      </c>
      <c r="O49" s="247" t="s">
        <v>442</v>
      </c>
      <c r="P49" s="247" t="s">
        <v>442</v>
      </c>
      <c r="Q49" s="248" t="s">
        <v>442</v>
      </c>
      <c r="R49" s="310"/>
      <c r="S49" s="247" t="s">
        <v>442</v>
      </c>
      <c r="T49" s="247" t="s">
        <v>442</v>
      </c>
      <c r="U49" s="249" t="s">
        <v>442</v>
      </c>
      <c r="V49" s="247" t="s">
        <v>442</v>
      </c>
      <c r="W49" s="247" t="s">
        <v>442</v>
      </c>
      <c r="X49" s="248" t="s">
        <v>442</v>
      </c>
      <c r="Y49" s="310"/>
      <c r="Z49" s="247" t="s">
        <v>442</v>
      </c>
      <c r="AA49" s="247" t="s">
        <v>442</v>
      </c>
      <c r="AB49" s="249" t="s">
        <v>442</v>
      </c>
      <c r="AC49" s="247" t="s">
        <v>442</v>
      </c>
      <c r="AD49" s="247" t="s">
        <v>442</v>
      </c>
      <c r="AE49" s="247"/>
      <c r="AF49" s="262"/>
      <c r="AG49" s="257"/>
      <c r="AH49" s="248"/>
      <c r="AI49" s="249"/>
      <c r="AJ49" s="270"/>
      <c r="AK49" s="248"/>
      <c r="AL49" s="245"/>
      <c r="AM49" s="246"/>
      <c r="AN49" s="262"/>
      <c r="AO49" s="247" t="s">
        <v>442</v>
      </c>
      <c r="AP49" s="247" t="s">
        <v>442</v>
      </c>
      <c r="AQ49" s="249"/>
      <c r="AR49" s="247"/>
      <c r="AS49" s="247"/>
      <c r="AT49" s="248" t="s">
        <v>442</v>
      </c>
      <c r="AU49" s="310"/>
      <c r="AV49" s="247" t="s">
        <v>442</v>
      </c>
      <c r="AW49" s="247"/>
      <c r="AX49" s="249" t="s">
        <v>442</v>
      </c>
      <c r="AY49" s="247" t="s">
        <v>442</v>
      </c>
      <c r="AZ49" s="247" t="s">
        <v>442</v>
      </c>
      <c r="BA49" s="248" t="s">
        <v>442</v>
      </c>
      <c r="BB49" s="310"/>
      <c r="BC49" s="247" t="s">
        <v>442</v>
      </c>
      <c r="BD49" s="247"/>
      <c r="BE49" s="249"/>
      <c r="BF49" s="247"/>
      <c r="BG49" s="247" t="s">
        <v>442</v>
      </c>
      <c r="BH49" s="248" t="s">
        <v>442</v>
      </c>
      <c r="BI49" s="310"/>
      <c r="BJ49" s="247" t="s">
        <v>442</v>
      </c>
      <c r="BK49" s="247" t="s">
        <v>442</v>
      </c>
      <c r="BL49" s="249"/>
      <c r="BM49" s="247" t="s">
        <v>442</v>
      </c>
      <c r="BN49" s="247" t="s">
        <v>442</v>
      </c>
      <c r="BO49" s="321"/>
      <c r="BP49" s="326" t="s">
        <v>442</v>
      </c>
      <c r="BQ49" s="331"/>
      <c r="BR49" s="343" t="s">
        <v>442</v>
      </c>
      <c r="BS49" s="316" t="s">
        <v>442</v>
      </c>
      <c r="BT49" s="316" t="s">
        <v>442</v>
      </c>
      <c r="BU49" s="316" t="s">
        <v>442</v>
      </c>
      <c r="BV49" s="316" t="s">
        <v>442</v>
      </c>
      <c r="BW49" s="342" t="s">
        <v>442</v>
      </c>
      <c r="BX49" s="349"/>
      <c r="BY49" s="343" t="s">
        <v>442</v>
      </c>
      <c r="BZ49" s="316" t="s">
        <v>442</v>
      </c>
      <c r="CA49" s="316" t="s">
        <v>442</v>
      </c>
      <c r="CB49" s="316" t="s">
        <v>442</v>
      </c>
      <c r="CC49" s="316" t="s">
        <v>442</v>
      </c>
      <c r="CD49" s="342" t="s">
        <v>442</v>
      </c>
      <c r="CE49" s="349"/>
      <c r="CF49" s="343" t="s">
        <v>442</v>
      </c>
      <c r="CG49" s="329" t="s">
        <v>442</v>
      </c>
      <c r="CH49" s="329" t="s">
        <v>442</v>
      </c>
      <c r="CI49" s="329" t="s">
        <v>442</v>
      </c>
      <c r="CJ49" s="329" t="s">
        <v>442</v>
      </c>
      <c r="CK49" s="342" t="s">
        <v>442</v>
      </c>
      <c r="CL49" s="349"/>
      <c r="CM49" s="343" t="s">
        <v>442</v>
      </c>
      <c r="CN49" s="316" t="s">
        <v>442</v>
      </c>
      <c r="CO49" s="316"/>
      <c r="CP49" s="316" t="s">
        <v>442</v>
      </c>
      <c r="CQ49" s="316" t="s">
        <v>442</v>
      </c>
      <c r="CR49" s="342" t="s">
        <v>442</v>
      </c>
      <c r="CS49" s="349"/>
      <c r="CT49" s="326" t="s">
        <v>442</v>
      </c>
      <c r="CU49" s="245"/>
      <c r="CV49" s="329" t="s">
        <v>442</v>
      </c>
      <c r="CW49" s="316" t="s">
        <v>442</v>
      </c>
      <c r="CX49" s="316" t="s">
        <v>442</v>
      </c>
      <c r="CY49" s="316" t="s">
        <v>442</v>
      </c>
      <c r="CZ49" s="342" t="s">
        <v>442</v>
      </c>
      <c r="DA49" s="349" t="s">
        <v>442</v>
      </c>
      <c r="DB49" s="343" t="s">
        <v>442</v>
      </c>
      <c r="DC49" s="316" t="s">
        <v>442</v>
      </c>
      <c r="DD49" s="316" t="s">
        <v>442</v>
      </c>
      <c r="DE49" s="316" t="s">
        <v>442</v>
      </c>
      <c r="DF49" s="316" t="s">
        <v>442</v>
      </c>
      <c r="DG49" s="342" t="s">
        <v>442</v>
      </c>
      <c r="DH49" s="349" t="s">
        <v>442</v>
      </c>
      <c r="DI49" s="343" t="s">
        <v>442</v>
      </c>
      <c r="DJ49" s="316" t="s">
        <v>442</v>
      </c>
      <c r="DK49" s="316" t="s">
        <v>442</v>
      </c>
      <c r="DL49" s="316" t="s">
        <v>442</v>
      </c>
      <c r="DM49" s="316" t="s">
        <v>442</v>
      </c>
      <c r="DN49" s="316" t="s">
        <v>442</v>
      </c>
      <c r="DO49" s="354" t="s">
        <v>442</v>
      </c>
      <c r="DP49" s="343" t="s">
        <v>442</v>
      </c>
    </row>
    <row r="50" spans="1:120" s="9" customFormat="1" ht="57" hidden="1" customHeight="1" x14ac:dyDescent="0.35">
      <c r="A50" s="241"/>
      <c r="B50" s="242">
        <f t="shared" si="43"/>
        <v>14</v>
      </c>
      <c r="C50" s="251" t="s">
        <v>105</v>
      </c>
      <c r="D50" s="339" t="s">
        <v>22</v>
      </c>
      <c r="E50" s="252" t="s">
        <v>106</v>
      </c>
      <c r="F50" s="245"/>
      <c r="G50" s="259"/>
      <c r="H50" s="247" t="s">
        <v>442</v>
      </c>
      <c r="I50" s="247" t="s">
        <v>442</v>
      </c>
      <c r="J50" s="248" t="s">
        <v>442</v>
      </c>
      <c r="K50" s="310"/>
      <c r="L50" s="247" t="s">
        <v>442</v>
      </c>
      <c r="M50" s="247" t="s">
        <v>442</v>
      </c>
      <c r="N50" s="249" t="s">
        <v>442</v>
      </c>
      <c r="O50" s="247" t="s">
        <v>442</v>
      </c>
      <c r="P50" s="247" t="s">
        <v>442</v>
      </c>
      <c r="Q50" s="248" t="s">
        <v>442</v>
      </c>
      <c r="R50" s="310"/>
      <c r="S50" s="247" t="s">
        <v>442</v>
      </c>
      <c r="T50" s="247" t="s">
        <v>442</v>
      </c>
      <c r="U50" s="249" t="s">
        <v>442</v>
      </c>
      <c r="V50" s="247" t="s">
        <v>442</v>
      </c>
      <c r="W50" s="247" t="s">
        <v>442</v>
      </c>
      <c r="X50" s="248" t="s">
        <v>442</v>
      </c>
      <c r="Y50" s="310"/>
      <c r="Z50" s="247" t="s">
        <v>442</v>
      </c>
      <c r="AA50" s="247" t="s">
        <v>442</v>
      </c>
      <c r="AB50" s="249" t="s">
        <v>442</v>
      </c>
      <c r="AC50" s="247" t="s">
        <v>442</v>
      </c>
      <c r="AD50" s="247" t="s">
        <v>442</v>
      </c>
      <c r="AE50" s="247"/>
      <c r="AF50" s="262"/>
      <c r="AG50" s="257"/>
      <c r="AH50" s="248"/>
      <c r="AI50" s="249"/>
      <c r="AJ50" s="270"/>
      <c r="AK50" s="248"/>
      <c r="AL50" s="245"/>
      <c r="AM50" s="246"/>
      <c r="AN50" s="262"/>
      <c r="AO50" s="247" t="s">
        <v>442</v>
      </c>
      <c r="AP50" s="247" t="s">
        <v>442</v>
      </c>
      <c r="AQ50" s="249"/>
      <c r="AR50" s="247"/>
      <c r="AS50" s="247"/>
      <c r="AT50" s="248" t="s">
        <v>442</v>
      </c>
      <c r="AU50" s="310"/>
      <c r="AV50" s="247" t="s">
        <v>442</v>
      </c>
      <c r="AW50" s="247"/>
      <c r="AX50" s="249" t="s">
        <v>442</v>
      </c>
      <c r="AY50" s="247" t="s">
        <v>442</v>
      </c>
      <c r="AZ50" s="247" t="s">
        <v>442</v>
      </c>
      <c r="BA50" s="248" t="s">
        <v>442</v>
      </c>
      <c r="BB50" s="310"/>
      <c r="BC50" s="247" t="s">
        <v>442</v>
      </c>
      <c r="BD50" s="247"/>
      <c r="BE50" s="249"/>
      <c r="BF50" s="247"/>
      <c r="BG50" s="247" t="s">
        <v>442</v>
      </c>
      <c r="BH50" s="248" t="s">
        <v>442</v>
      </c>
      <c r="BI50" s="310"/>
      <c r="BJ50" s="247" t="s">
        <v>442</v>
      </c>
      <c r="BK50" s="247" t="s">
        <v>442</v>
      </c>
      <c r="BL50" s="249"/>
      <c r="BM50" s="247" t="s">
        <v>442</v>
      </c>
      <c r="BN50" s="247" t="s">
        <v>442</v>
      </c>
      <c r="BO50" s="321"/>
      <c r="BP50" s="326" t="s">
        <v>442</v>
      </c>
      <c r="BQ50" s="331"/>
      <c r="BR50" s="343" t="s">
        <v>442</v>
      </c>
      <c r="BS50" s="316" t="s">
        <v>442</v>
      </c>
      <c r="BT50" s="316" t="s">
        <v>442</v>
      </c>
      <c r="BU50" s="316" t="s">
        <v>442</v>
      </c>
      <c r="BV50" s="316" t="s">
        <v>442</v>
      </c>
      <c r="BW50" s="342" t="s">
        <v>442</v>
      </c>
      <c r="BX50" s="349"/>
      <c r="BY50" s="343" t="s">
        <v>442</v>
      </c>
      <c r="BZ50" s="316" t="s">
        <v>442</v>
      </c>
      <c r="CA50" s="316" t="s">
        <v>442</v>
      </c>
      <c r="CB50" s="316" t="s">
        <v>442</v>
      </c>
      <c r="CC50" s="316" t="s">
        <v>442</v>
      </c>
      <c r="CD50" s="342" t="s">
        <v>442</v>
      </c>
      <c r="CE50" s="349"/>
      <c r="CF50" s="343" t="s">
        <v>442</v>
      </c>
      <c r="CG50" s="329" t="s">
        <v>442</v>
      </c>
      <c r="CH50" s="329" t="s">
        <v>442</v>
      </c>
      <c r="CI50" s="329" t="s">
        <v>442</v>
      </c>
      <c r="CJ50" s="329" t="s">
        <v>442</v>
      </c>
      <c r="CK50" s="342" t="s">
        <v>442</v>
      </c>
      <c r="CL50" s="349"/>
      <c r="CM50" s="343" t="s">
        <v>442</v>
      </c>
      <c r="CN50" s="316" t="s">
        <v>442</v>
      </c>
      <c r="CO50" s="316"/>
      <c r="CP50" s="316" t="s">
        <v>442</v>
      </c>
      <c r="CQ50" s="316" t="s">
        <v>442</v>
      </c>
      <c r="CR50" s="342" t="s">
        <v>442</v>
      </c>
      <c r="CS50" s="349"/>
      <c r="CT50" s="326" t="s">
        <v>442</v>
      </c>
      <c r="CU50" s="245"/>
      <c r="CV50" s="329" t="s">
        <v>442</v>
      </c>
      <c r="CW50" s="316" t="s">
        <v>442</v>
      </c>
      <c r="CX50" s="316" t="s">
        <v>442</v>
      </c>
      <c r="CY50" s="316" t="s">
        <v>442</v>
      </c>
      <c r="CZ50" s="342" t="s">
        <v>442</v>
      </c>
      <c r="DA50" s="349" t="s">
        <v>442</v>
      </c>
      <c r="DB50" s="343" t="s">
        <v>442</v>
      </c>
      <c r="DC50" s="316" t="s">
        <v>442</v>
      </c>
      <c r="DD50" s="316" t="s">
        <v>442</v>
      </c>
      <c r="DE50" s="316" t="s">
        <v>442</v>
      </c>
      <c r="DF50" s="316" t="s">
        <v>442</v>
      </c>
      <c r="DG50" s="342" t="s">
        <v>442</v>
      </c>
      <c r="DH50" s="349" t="s">
        <v>442</v>
      </c>
      <c r="DI50" s="343" t="s">
        <v>442</v>
      </c>
      <c r="DJ50" s="316" t="s">
        <v>442</v>
      </c>
      <c r="DK50" s="316" t="s">
        <v>442</v>
      </c>
      <c r="DL50" s="316" t="s">
        <v>442</v>
      </c>
      <c r="DM50" s="316" t="s">
        <v>442</v>
      </c>
      <c r="DN50" s="316" t="s">
        <v>442</v>
      </c>
      <c r="DO50" s="354" t="s">
        <v>442</v>
      </c>
      <c r="DP50" s="343" t="s">
        <v>442</v>
      </c>
    </row>
    <row r="51" spans="1:120" s="9" customFormat="1" ht="57" hidden="1" customHeight="1" x14ac:dyDescent="0.35">
      <c r="A51" s="241"/>
      <c r="B51" s="242">
        <f t="shared" si="43"/>
        <v>15</v>
      </c>
      <c r="C51" s="251" t="s">
        <v>107</v>
      </c>
      <c r="D51" s="339" t="s">
        <v>36</v>
      </c>
      <c r="E51" s="252" t="s">
        <v>108</v>
      </c>
      <c r="F51" s="245"/>
      <c r="G51" s="259"/>
      <c r="H51" s="247" t="s">
        <v>442</v>
      </c>
      <c r="I51" s="247" t="s">
        <v>442</v>
      </c>
      <c r="J51" s="248" t="s">
        <v>442</v>
      </c>
      <c r="K51" s="310"/>
      <c r="L51" s="247" t="s">
        <v>442</v>
      </c>
      <c r="M51" s="247" t="s">
        <v>442</v>
      </c>
      <c r="N51" s="249" t="s">
        <v>442</v>
      </c>
      <c r="O51" s="247" t="s">
        <v>442</v>
      </c>
      <c r="P51" s="247" t="s">
        <v>442</v>
      </c>
      <c r="Q51" s="248" t="s">
        <v>442</v>
      </c>
      <c r="R51" s="310"/>
      <c r="S51" s="247" t="s">
        <v>442</v>
      </c>
      <c r="T51" s="247" t="s">
        <v>442</v>
      </c>
      <c r="U51" s="249" t="s">
        <v>442</v>
      </c>
      <c r="V51" s="247" t="s">
        <v>442</v>
      </c>
      <c r="W51" s="247" t="s">
        <v>442</v>
      </c>
      <c r="X51" s="248" t="s">
        <v>442</v>
      </c>
      <c r="Y51" s="310"/>
      <c r="Z51" s="247" t="s">
        <v>442</v>
      </c>
      <c r="AA51" s="247" t="s">
        <v>442</v>
      </c>
      <c r="AB51" s="249" t="s">
        <v>442</v>
      </c>
      <c r="AC51" s="247" t="s">
        <v>442</v>
      </c>
      <c r="AD51" s="247" t="s">
        <v>442</v>
      </c>
      <c r="AE51" s="247"/>
      <c r="AF51" s="262"/>
      <c r="AG51" s="257"/>
      <c r="AH51" s="248"/>
      <c r="AI51" s="249"/>
      <c r="AJ51" s="270"/>
      <c r="AK51" s="248"/>
      <c r="AL51" s="245"/>
      <c r="AM51" s="246"/>
      <c r="AN51" s="262"/>
      <c r="AO51" s="247" t="s">
        <v>442</v>
      </c>
      <c r="AP51" s="247" t="s">
        <v>442</v>
      </c>
      <c r="AQ51" s="249"/>
      <c r="AR51" s="247"/>
      <c r="AS51" s="247"/>
      <c r="AT51" s="248" t="s">
        <v>442</v>
      </c>
      <c r="AU51" s="310"/>
      <c r="AV51" s="247" t="s">
        <v>442</v>
      </c>
      <c r="AW51" s="247"/>
      <c r="AX51" s="249" t="s">
        <v>442</v>
      </c>
      <c r="AY51" s="247" t="s">
        <v>442</v>
      </c>
      <c r="AZ51" s="247" t="s">
        <v>442</v>
      </c>
      <c r="BA51" s="248" t="s">
        <v>442</v>
      </c>
      <c r="BB51" s="310"/>
      <c r="BC51" s="247" t="s">
        <v>442</v>
      </c>
      <c r="BD51" s="247"/>
      <c r="BE51" s="249"/>
      <c r="BF51" s="247"/>
      <c r="BG51" s="247" t="s">
        <v>442</v>
      </c>
      <c r="BH51" s="248" t="s">
        <v>442</v>
      </c>
      <c r="BI51" s="310"/>
      <c r="BJ51" s="247" t="s">
        <v>442</v>
      </c>
      <c r="BK51" s="247" t="s">
        <v>442</v>
      </c>
      <c r="BL51" s="249"/>
      <c r="BM51" s="247" t="s">
        <v>442</v>
      </c>
      <c r="BN51" s="247" t="s">
        <v>442</v>
      </c>
      <c r="BO51" s="321"/>
      <c r="BP51" s="326" t="s">
        <v>442</v>
      </c>
      <c r="BQ51" s="331"/>
      <c r="BR51" s="343" t="s">
        <v>442</v>
      </c>
      <c r="BS51" s="316" t="s">
        <v>442</v>
      </c>
      <c r="BT51" s="316" t="s">
        <v>442</v>
      </c>
      <c r="BU51" s="316" t="s">
        <v>442</v>
      </c>
      <c r="BV51" s="316" t="s">
        <v>442</v>
      </c>
      <c r="BW51" s="342" t="s">
        <v>442</v>
      </c>
      <c r="BX51" s="349"/>
      <c r="BY51" s="343" t="s">
        <v>442</v>
      </c>
      <c r="BZ51" s="316" t="s">
        <v>442</v>
      </c>
      <c r="CA51" s="316" t="s">
        <v>442</v>
      </c>
      <c r="CB51" s="316" t="s">
        <v>442</v>
      </c>
      <c r="CC51" s="316" t="s">
        <v>442</v>
      </c>
      <c r="CD51" s="342" t="s">
        <v>442</v>
      </c>
      <c r="CE51" s="349"/>
      <c r="CF51" s="343" t="s">
        <v>442</v>
      </c>
      <c r="CG51" s="329" t="s">
        <v>442</v>
      </c>
      <c r="CH51" s="329" t="s">
        <v>442</v>
      </c>
      <c r="CI51" s="329" t="s">
        <v>442</v>
      </c>
      <c r="CJ51" s="329" t="s">
        <v>442</v>
      </c>
      <c r="CK51" s="342" t="s">
        <v>442</v>
      </c>
      <c r="CL51" s="349"/>
      <c r="CM51" s="343" t="s">
        <v>442</v>
      </c>
      <c r="CN51" s="316" t="s">
        <v>442</v>
      </c>
      <c r="CO51" s="316"/>
      <c r="CP51" s="316" t="s">
        <v>442</v>
      </c>
      <c r="CQ51" s="316" t="s">
        <v>442</v>
      </c>
      <c r="CR51" s="342" t="s">
        <v>442</v>
      </c>
      <c r="CS51" s="349"/>
      <c r="CT51" s="326" t="s">
        <v>442</v>
      </c>
      <c r="CU51" s="245"/>
      <c r="CV51" s="329" t="s">
        <v>442</v>
      </c>
      <c r="CW51" s="316" t="s">
        <v>442</v>
      </c>
      <c r="CX51" s="316" t="s">
        <v>442</v>
      </c>
      <c r="CY51" s="316" t="s">
        <v>442</v>
      </c>
      <c r="CZ51" s="342" t="s">
        <v>442</v>
      </c>
      <c r="DA51" s="349" t="s">
        <v>442</v>
      </c>
      <c r="DB51" s="343" t="s">
        <v>442</v>
      </c>
      <c r="DC51" s="316" t="s">
        <v>442</v>
      </c>
      <c r="DD51" s="316" t="s">
        <v>442</v>
      </c>
      <c r="DE51" s="316" t="s">
        <v>442</v>
      </c>
      <c r="DF51" s="316" t="s">
        <v>442</v>
      </c>
      <c r="DG51" s="342" t="s">
        <v>442</v>
      </c>
      <c r="DH51" s="349" t="s">
        <v>442</v>
      </c>
      <c r="DI51" s="343" t="s">
        <v>442</v>
      </c>
      <c r="DJ51" s="316" t="s">
        <v>442</v>
      </c>
      <c r="DK51" s="316" t="s">
        <v>442</v>
      </c>
      <c r="DL51" s="316" t="s">
        <v>442</v>
      </c>
      <c r="DM51" s="316" t="s">
        <v>442</v>
      </c>
      <c r="DN51" s="316" t="s">
        <v>442</v>
      </c>
      <c r="DO51" s="354" t="s">
        <v>442</v>
      </c>
      <c r="DP51" s="343" t="s">
        <v>442</v>
      </c>
    </row>
    <row r="52" spans="1:120" s="9" customFormat="1" ht="57" hidden="1" customHeight="1" x14ac:dyDescent="0.35">
      <c r="A52" s="241"/>
      <c r="B52" s="242">
        <f t="shared" si="43"/>
        <v>16</v>
      </c>
      <c r="C52" s="251" t="s">
        <v>109</v>
      </c>
      <c r="D52" s="339" t="s">
        <v>23</v>
      </c>
      <c r="E52" s="252" t="s">
        <v>110</v>
      </c>
      <c r="F52" s="245"/>
      <c r="G52" s="259"/>
      <c r="H52" s="247" t="s">
        <v>442</v>
      </c>
      <c r="I52" s="247" t="s">
        <v>442</v>
      </c>
      <c r="J52" s="248" t="s">
        <v>442</v>
      </c>
      <c r="K52" s="310"/>
      <c r="L52" s="247" t="s">
        <v>442</v>
      </c>
      <c r="M52" s="247" t="s">
        <v>442</v>
      </c>
      <c r="N52" s="249" t="s">
        <v>442</v>
      </c>
      <c r="O52" s="247" t="s">
        <v>442</v>
      </c>
      <c r="P52" s="247" t="s">
        <v>442</v>
      </c>
      <c r="Q52" s="248" t="s">
        <v>442</v>
      </c>
      <c r="R52" s="310"/>
      <c r="S52" s="247" t="s">
        <v>442</v>
      </c>
      <c r="T52" s="247" t="s">
        <v>442</v>
      </c>
      <c r="U52" s="249" t="s">
        <v>442</v>
      </c>
      <c r="V52" s="247" t="s">
        <v>442</v>
      </c>
      <c r="W52" s="247" t="s">
        <v>442</v>
      </c>
      <c r="X52" s="248" t="s">
        <v>442</v>
      </c>
      <c r="Y52" s="310"/>
      <c r="Z52" s="247" t="s">
        <v>442</v>
      </c>
      <c r="AA52" s="247" t="s">
        <v>442</v>
      </c>
      <c r="AB52" s="249" t="s">
        <v>442</v>
      </c>
      <c r="AC52" s="247" t="s">
        <v>442</v>
      </c>
      <c r="AD52" s="247" t="s">
        <v>442</v>
      </c>
      <c r="AE52" s="247"/>
      <c r="AF52" s="262"/>
      <c r="AG52" s="257"/>
      <c r="AH52" s="248"/>
      <c r="AI52" s="249"/>
      <c r="AJ52" s="270"/>
      <c r="AK52" s="248"/>
      <c r="AL52" s="245"/>
      <c r="AM52" s="246"/>
      <c r="AN52" s="262"/>
      <c r="AO52" s="247" t="s">
        <v>442</v>
      </c>
      <c r="AP52" s="247" t="s">
        <v>442</v>
      </c>
      <c r="AQ52" s="249"/>
      <c r="AR52" s="247"/>
      <c r="AS52" s="247"/>
      <c r="AT52" s="248" t="s">
        <v>442</v>
      </c>
      <c r="AU52" s="310"/>
      <c r="AV52" s="247" t="s">
        <v>442</v>
      </c>
      <c r="AW52" s="247"/>
      <c r="AX52" s="249" t="s">
        <v>442</v>
      </c>
      <c r="AY52" s="247" t="s">
        <v>442</v>
      </c>
      <c r="AZ52" s="247" t="s">
        <v>442</v>
      </c>
      <c r="BA52" s="248" t="s">
        <v>442</v>
      </c>
      <c r="BB52" s="310"/>
      <c r="BC52" s="247" t="s">
        <v>442</v>
      </c>
      <c r="BD52" s="247"/>
      <c r="BE52" s="249"/>
      <c r="BF52" s="247"/>
      <c r="BG52" s="247" t="s">
        <v>442</v>
      </c>
      <c r="BH52" s="248" t="s">
        <v>442</v>
      </c>
      <c r="BI52" s="310"/>
      <c r="BJ52" s="247" t="s">
        <v>442</v>
      </c>
      <c r="BK52" s="247" t="s">
        <v>442</v>
      </c>
      <c r="BL52" s="249"/>
      <c r="BM52" s="247" t="s">
        <v>442</v>
      </c>
      <c r="BN52" s="247" t="s">
        <v>442</v>
      </c>
      <c r="BO52" s="321"/>
      <c r="BP52" s="326" t="s">
        <v>442</v>
      </c>
      <c r="BQ52" s="331"/>
      <c r="BR52" s="343" t="s">
        <v>442</v>
      </c>
      <c r="BS52" s="316" t="s">
        <v>442</v>
      </c>
      <c r="BT52" s="316" t="s">
        <v>442</v>
      </c>
      <c r="BU52" s="316" t="s">
        <v>442</v>
      </c>
      <c r="BV52" s="316" t="s">
        <v>442</v>
      </c>
      <c r="BW52" s="342" t="s">
        <v>442</v>
      </c>
      <c r="BX52" s="349"/>
      <c r="BY52" s="343" t="s">
        <v>442</v>
      </c>
      <c r="BZ52" s="316" t="s">
        <v>442</v>
      </c>
      <c r="CA52" s="316" t="s">
        <v>442</v>
      </c>
      <c r="CB52" s="316" t="s">
        <v>442</v>
      </c>
      <c r="CC52" s="316" t="s">
        <v>442</v>
      </c>
      <c r="CD52" s="342" t="s">
        <v>442</v>
      </c>
      <c r="CE52" s="349"/>
      <c r="CF52" s="343" t="s">
        <v>442</v>
      </c>
      <c r="CG52" s="329" t="s">
        <v>442</v>
      </c>
      <c r="CH52" s="329" t="s">
        <v>442</v>
      </c>
      <c r="CI52" s="329" t="s">
        <v>442</v>
      </c>
      <c r="CJ52" s="329" t="s">
        <v>442</v>
      </c>
      <c r="CK52" s="342" t="s">
        <v>442</v>
      </c>
      <c r="CL52" s="349"/>
      <c r="CM52" s="343" t="s">
        <v>442</v>
      </c>
      <c r="CN52" s="316" t="s">
        <v>442</v>
      </c>
      <c r="CO52" s="316"/>
      <c r="CP52" s="316" t="s">
        <v>442</v>
      </c>
      <c r="CQ52" s="316" t="s">
        <v>442</v>
      </c>
      <c r="CR52" s="342" t="s">
        <v>442</v>
      </c>
      <c r="CS52" s="349"/>
      <c r="CT52" s="326" t="s">
        <v>442</v>
      </c>
      <c r="CU52" s="245"/>
      <c r="CV52" s="329" t="s">
        <v>442</v>
      </c>
      <c r="CW52" s="316" t="s">
        <v>442</v>
      </c>
      <c r="CX52" s="316" t="s">
        <v>442</v>
      </c>
      <c r="CY52" s="316" t="s">
        <v>442</v>
      </c>
      <c r="CZ52" s="342" t="s">
        <v>442</v>
      </c>
      <c r="DA52" s="349" t="s">
        <v>442</v>
      </c>
      <c r="DB52" s="343" t="s">
        <v>442</v>
      </c>
      <c r="DC52" s="316" t="s">
        <v>442</v>
      </c>
      <c r="DD52" s="316" t="s">
        <v>442</v>
      </c>
      <c r="DE52" s="316" t="s">
        <v>442</v>
      </c>
      <c r="DF52" s="316" t="s">
        <v>442</v>
      </c>
      <c r="DG52" s="342" t="s">
        <v>442</v>
      </c>
      <c r="DH52" s="349" t="s">
        <v>442</v>
      </c>
      <c r="DI52" s="343" t="s">
        <v>442</v>
      </c>
      <c r="DJ52" s="316" t="s">
        <v>442</v>
      </c>
      <c r="DK52" s="316" t="s">
        <v>442</v>
      </c>
      <c r="DL52" s="316" t="s">
        <v>442</v>
      </c>
      <c r="DM52" s="316" t="s">
        <v>442</v>
      </c>
      <c r="DN52" s="316" t="s">
        <v>442</v>
      </c>
      <c r="DO52" s="354" t="s">
        <v>442</v>
      </c>
      <c r="DP52" s="343" t="s">
        <v>442</v>
      </c>
    </row>
    <row r="53" spans="1:120" s="9" customFormat="1" ht="57" hidden="1" customHeight="1" x14ac:dyDescent="0.35">
      <c r="A53" s="241"/>
      <c r="B53" s="242">
        <f t="shared" si="43"/>
        <v>17</v>
      </c>
      <c r="C53" s="251">
        <v>150000021</v>
      </c>
      <c r="D53" s="339"/>
      <c r="E53" s="252" t="s">
        <v>111</v>
      </c>
      <c r="F53" s="245"/>
      <c r="G53" s="259"/>
      <c r="H53" s="247" t="s">
        <v>442</v>
      </c>
      <c r="I53" s="247" t="s">
        <v>442</v>
      </c>
      <c r="J53" s="248" t="s">
        <v>442</v>
      </c>
      <c r="K53" s="310"/>
      <c r="L53" s="247" t="s">
        <v>442</v>
      </c>
      <c r="M53" s="247" t="s">
        <v>442</v>
      </c>
      <c r="N53" s="249" t="s">
        <v>442</v>
      </c>
      <c r="O53" s="247" t="s">
        <v>442</v>
      </c>
      <c r="P53" s="247" t="s">
        <v>442</v>
      </c>
      <c r="Q53" s="248" t="s">
        <v>442</v>
      </c>
      <c r="R53" s="310"/>
      <c r="S53" s="247" t="s">
        <v>442</v>
      </c>
      <c r="T53" s="247" t="s">
        <v>442</v>
      </c>
      <c r="U53" s="249" t="s">
        <v>442</v>
      </c>
      <c r="V53" s="247" t="s">
        <v>442</v>
      </c>
      <c r="W53" s="247" t="s">
        <v>442</v>
      </c>
      <c r="X53" s="248" t="s">
        <v>442</v>
      </c>
      <c r="Y53" s="310"/>
      <c r="Z53" s="247" t="s">
        <v>442</v>
      </c>
      <c r="AA53" s="247" t="s">
        <v>442</v>
      </c>
      <c r="AB53" s="249" t="s">
        <v>442</v>
      </c>
      <c r="AC53" s="247" t="s">
        <v>442</v>
      </c>
      <c r="AD53" s="247" t="s">
        <v>442</v>
      </c>
      <c r="AE53" s="247"/>
      <c r="AF53" s="262"/>
      <c r="AG53" s="257"/>
      <c r="AH53" s="248"/>
      <c r="AI53" s="249"/>
      <c r="AJ53" s="270"/>
      <c r="AK53" s="248"/>
      <c r="AL53" s="245"/>
      <c r="AM53" s="246"/>
      <c r="AN53" s="262"/>
      <c r="AO53" s="247" t="s">
        <v>442</v>
      </c>
      <c r="AP53" s="247" t="s">
        <v>442</v>
      </c>
      <c r="AQ53" s="249"/>
      <c r="AR53" s="247"/>
      <c r="AS53" s="247"/>
      <c r="AT53" s="248" t="s">
        <v>442</v>
      </c>
      <c r="AU53" s="310"/>
      <c r="AV53" s="247" t="s">
        <v>442</v>
      </c>
      <c r="AW53" s="247"/>
      <c r="AX53" s="249" t="s">
        <v>442</v>
      </c>
      <c r="AY53" s="247" t="s">
        <v>442</v>
      </c>
      <c r="AZ53" s="247" t="s">
        <v>442</v>
      </c>
      <c r="BA53" s="248" t="s">
        <v>442</v>
      </c>
      <c r="BB53" s="310"/>
      <c r="BC53" s="247" t="s">
        <v>442</v>
      </c>
      <c r="BD53" s="247"/>
      <c r="BE53" s="249"/>
      <c r="BF53" s="247"/>
      <c r="BG53" s="247" t="s">
        <v>442</v>
      </c>
      <c r="BH53" s="248" t="s">
        <v>442</v>
      </c>
      <c r="BI53" s="310"/>
      <c r="BJ53" s="247" t="s">
        <v>442</v>
      </c>
      <c r="BK53" s="247" t="s">
        <v>442</v>
      </c>
      <c r="BL53" s="249"/>
      <c r="BM53" s="247" t="s">
        <v>442</v>
      </c>
      <c r="BN53" s="247" t="s">
        <v>442</v>
      </c>
      <c r="BO53" s="321"/>
      <c r="BP53" s="326" t="s">
        <v>442</v>
      </c>
      <c r="BQ53" s="331"/>
      <c r="BR53" s="343" t="s">
        <v>442</v>
      </c>
      <c r="BS53" s="316" t="s">
        <v>442</v>
      </c>
      <c r="BT53" s="316" t="s">
        <v>442</v>
      </c>
      <c r="BU53" s="316" t="s">
        <v>442</v>
      </c>
      <c r="BV53" s="316" t="s">
        <v>442</v>
      </c>
      <c r="BW53" s="342" t="s">
        <v>442</v>
      </c>
      <c r="BX53" s="349"/>
      <c r="BY53" s="343" t="s">
        <v>442</v>
      </c>
      <c r="BZ53" s="316" t="s">
        <v>442</v>
      </c>
      <c r="CA53" s="316" t="s">
        <v>442</v>
      </c>
      <c r="CB53" s="316" t="s">
        <v>442</v>
      </c>
      <c r="CC53" s="316" t="s">
        <v>442</v>
      </c>
      <c r="CD53" s="342" t="s">
        <v>442</v>
      </c>
      <c r="CE53" s="349"/>
      <c r="CF53" s="343" t="s">
        <v>442</v>
      </c>
      <c r="CG53" s="329" t="s">
        <v>442</v>
      </c>
      <c r="CH53" s="329" t="s">
        <v>442</v>
      </c>
      <c r="CI53" s="329" t="s">
        <v>442</v>
      </c>
      <c r="CJ53" s="329" t="s">
        <v>442</v>
      </c>
      <c r="CK53" s="342" t="s">
        <v>442</v>
      </c>
      <c r="CL53" s="349"/>
      <c r="CM53" s="343" t="s">
        <v>442</v>
      </c>
      <c r="CN53" s="316" t="s">
        <v>442</v>
      </c>
      <c r="CO53" s="316"/>
      <c r="CP53" s="316" t="s">
        <v>442</v>
      </c>
      <c r="CQ53" s="316" t="s">
        <v>442</v>
      </c>
      <c r="CR53" s="342" t="s">
        <v>442</v>
      </c>
      <c r="CS53" s="349"/>
      <c r="CT53" s="326" t="s">
        <v>442</v>
      </c>
      <c r="CU53" s="245"/>
      <c r="CV53" s="329" t="s">
        <v>442</v>
      </c>
      <c r="CW53" s="316" t="s">
        <v>442</v>
      </c>
      <c r="CX53" s="316" t="s">
        <v>442</v>
      </c>
      <c r="CY53" s="316" t="s">
        <v>442</v>
      </c>
      <c r="CZ53" s="342" t="s">
        <v>442</v>
      </c>
      <c r="DA53" s="349" t="s">
        <v>442</v>
      </c>
      <c r="DB53" s="343" t="s">
        <v>442</v>
      </c>
      <c r="DC53" s="316" t="s">
        <v>442</v>
      </c>
      <c r="DD53" s="316" t="s">
        <v>442</v>
      </c>
      <c r="DE53" s="316" t="s">
        <v>442</v>
      </c>
      <c r="DF53" s="316" t="s">
        <v>442</v>
      </c>
      <c r="DG53" s="342" t="s">
        <v>442</v>
      </c>
      <c r="DH53" s="349" t="s">
        <v>442</v>
      </c>
      <c r="DI53" s="343" t="s">
        <v>442</v>
      </c>
      <c r="DJ53" s="316" t="s">
        <v>442</v>
      </c>
      <c r="DK53" s="316" t="s">
        <v>442</v>
      </c>
      <c r="DL53" s="316" t="s">
        <v>442</v>
      </c>
      <c r="DM53" s="316" t="s">
        <v>442</v>
      </c>
      <c r="DN53" s="316" t="s">
        <v>442</v>
      </c>
      <c r="DO53" s="354" t="s">
        <v>442</v>
      </c>
      <c r="DP53" s="343" t="s">
        <v>442</v>
      </c>
    </row>
    <row r="54" spans="1:120" s="9" customFormat="1" ht="57" hidden="1" customHeight="1" x14ac:dyDescent="0.35">
      <c r="A54" s="241"/>
      <c r="B54" s="242">
        <f t="shared" si="43"/>
        <v>18</v>
      </c>
      <c r="C54" s="251" t="s">
        <v>112</v>
      </c>
      <c r="D54" s="339"/>
      <c r="E54" s="252" t="s">
        <v>113</v>
      </c>
      <c r="F54" s="245"/>
      <c r="G54" s="259"/>
      <c r="H54" s="247" t="s">
        <v>442</v>
      </c>
      <c r="I54" s="247" t="s">
        <v>442</v>
      </c>
      <c r="J54" s="248" t="s">
        <v>442</v>
      </c>
      <c r="K54" s="310"/>
      <c r="L54" s="247" t="s">
        <v>442</v>
      </c>
      <c r="M54" s="247" t="s">
        <v>442</v>
      </c>
      <c r="N54" s="249" t="s">
        <v>442</v>
      </c>
      <c r="O54" s="247" t="s">
        <v>442</v>
      </c>
      <c r="P54" s="247" t="s">
        <v>442</v>
      </c>
      <c r="Q54" s="248" t="s">
        <v>442</v>
      </c>
      <c r="R54" s="310"/>
      <c r="S54" s="247" t="s">
        <v>442</v>
      </c>
      <c r="T54" s="247" t="s">
        <v>442</v>
      </c>
      <c r="U54" s="249" t="s">
        <v>442</v>
      </c>
      <c r="V54" s="247" t="s">
        <v>442</v>
      </c>
      <c r="W54" s="247" t="s">
        <v>442</v>
      </c>
      <c r="X54" s="248" t="s">
        <v>442</v>
      </c>
      <c r="Y54" s="310"/>
      <c r="Z54" s="247" t="s">
        <v>442</v>
      </c>
      <c r="AA54" s="247" t="s">
        <v>442</v>
      </c>
      <c r="AB54" s="249" t="s">
        <v>442</v>
      </c>
      <c r="AC54" s="247" t="s">
        <v>442</v>
      </c>
      <c r="AD54" s="247" t="s">
        <v>442</v>
      </c>
      <c r="AE54" s="247"/>
      <c r="AF54" s="262"/>
      <c r="AG54" s="257"/>
      <c r="AH54" s="248"/>
      <c r="AI54" s="249"/>
      <c r="AJ54" s="270"/>
      <c r="AK54" s="248"/>
      <c r="AL54" s="245"/>
      <c r="AM54" s="246"/>
      <c r="AN54" s="262"/>
      <c r="AO54" s="247" t="s">
        <v>442</v>
      </c>
      <c r="AP54" s="247" t="s">
        <v>442</v>
      </c>
      <c r="AQ54" s="249"/>
      <c r="AR54" s="247"/>
      <c r="AS54" s="247"/>
      <c r="AT54" s="248" t="s">
        <v>442</v>
      </c>
      <c r="AU54" s="310"/>
      <c r="AV54" s="247" t="s">
        <v>442</v>
      </c>
      <c r="AW54" s="247"/>
      <c r="AX54" s="249" t="s">
        <v>442</v>
      </c>
      <c r="AY54" s="247" t="s">
        <v>442</v>
      </c>
      <c r="AZ54" s="247" t="s">
        <v>442</v>
      </c>
      <c r="BA54" s="248" t="s">
        <v>442</v>
      </c>
      <c r="BB54" s="310"/>
      <c r="BC54" s="247" t="s">
        <v>442</v>
      </c>
      <c r="BD54" s="247"/>
      <c r="BE54" s="249"/>
      <c r="BF54" s="247"/>
      <c r="BG54" s="247" t="s">
        <v>442</v>
      </c>
      <c r="BH54" s="248" t="s">
        <v>442</v>
      </c>
      <c r="BI54" s="310"/>
      <c r="BJ54" s="247" t="s">
        <v>442</v>
      </c>
      <c r="BK54" s="247" t="s">
        <v>442</v>
      </c>
      <c r="BL54" s="249"/>
      <c r="BM54" s="247" t="s">
        <v>442</v>
      </c>
      <c r="BN54" s="247" t="s">
        <v>442</v>
      </c>
      <c r="BO54" s="321"/>
      <c r="BP54" s="326" t="s">
        <v>442</v>
      </c>
      <c r="BQ54" s="331"/>
      <c r="BR54" s="343" t="s">
        <v>442</v>
      </c>
      <c r="BS54" s="316" t="s">
        <v>442</v>
      </c>
      <c r="BT54" s="316" t="s">
        <v>442</v>
      </c>
      <c r="BU54" s="316" t="s">
        <v>442</v>
      </c>
      <c r="BV54" s="316" t="s">
        <v>442</v>
      </c>
      <c r="BW54" s="342" t="s">
        <v>442</v>
      </c>
      <c r="BX54" s="349"/>
      <c r="BY54" s="343" t="s">
        <v>442</v>
      </c>
      <c r="BZ54" s="316" t="s">
        <v>442</v>
      </c>
      <c r="CA54" s="316" t="s">
        <v>442</v>
      </c>
      <c r="CB54" s="316" t="s">
        <v>442</v>
      </c>
      <c r="CC54" s="316" t="s">
        <v>442</v>
      </c>
      <c r="CD54" s="342" t="s">
        <v>442</v>
      </c>
      <c r="CE54" s="349"/>
      <c r="CF54" s="343" t="s">
        <v>442</v>
      </c>
      <c r="CG54" s="329" t="s">
        <v>442</v>
      </c>
      <c r="CH54" s="329" t="s">
        <v>442</v>
      </c>
      <c r="CI54" s="329" t="s">
        <v>442</v>
      </c>
      <c r="CJ54" s="329" t="s">
        <v>442</v>
      </c>
      <c r="CK54" s="342" t="s">
        <v>442</v>
      </c>
      <c r="CL54" s="349"/>
      <c r="CM54" s="343" t="s">
        <v>442</v>
      </c>
      <c r="CN54" s="316" t="s">
        <v>442</v>
      </c>
      <c r="CO54" s="316"/>
      <c r="CP54" s="316" t="s">
        <v>442</v>
      </c>
      <c r="CQ54" s="316" t="s">
        <v>442</v>
      </c>
      <c r="CR54" s="342" t="s">
        <v>442</v>
      </c>
      <c r="CS54" s="349"/>
      <c r="CT54" s="326" t="s">
        <v>442</v>
      </c>
      <c r="CU54" s="245"/>
      <c r="CV54" s="329" t="s">
        <v>442</v>
      </c>
      <c r="CW54" s="316" t="s">
        <v>442</v>
      </c>
      <c r="CX54" s="316" t="s">
        <v>442</v>
      </c>
      <c r="CY54" s="316" t="s">
        <v>442</v>
      </c>
      <c r="CZ54" s="342" t="s">
        <v>442</v>
      </c>
      <c r="DA54" s="349" t="s">
        <v>442</v>
      </c>
      <c r="DB54" s="343" t="s">
        <v>442</v>
      </c>
      <c r="DC54" s="316" t="s">
        <v>442</v>
      </c>
      <c r="DD54" s="316" t="s">
        <v>442</v>
      </c>
      <c r="DE54" s="316" t="s">
        <v>442</v>
      </c>
      <c r="DF54" s="316" t="s">
        <v>442</v>
      </c>
      <c r="DG54" s="342" t="s">
        <v>442</v>
      </c>
      <c r="DH54" s="349" t="s">
        <v>442</v>
      </c>
      <c r="DI54" s="343" t="s">
        <v>442</v>
      </c>
      <c r="DJ54" s="316" t="s">
        <v>442</v>
      </c>
      <c r="DK54" s="316" t="s">
        <v>442</v>
      </c>
      <c r="DL54" s="316" t="s">
        <v>442</v>
      </c>
      <c r="DM54" s="316" t="s">
        <v>442</v>
      </c>
      <c r="DN54" s="316" t="s">
        <v>442</v>
      </c>
      <c r="DO54" s="354" t="s">
        <v>442</v>
      </c>
      <c r="DP54" s="343" t="s">
        <v>442</v>
      </c>
    </row>
    <row r="55" spans="1:120" s="9" customFormat="1" ht="57" hidden="1" customHeight="1" x14ac:dyDescent="0.35">
      <c r="A55" s="241"/>
      <c r="B55" s="242">
        <f t="shared" si="43"/>
        <v>19</v>
      </c>
      <c r="C55" s="251" t="s">
        <v>114</v>
      </c>
      <c r="D55" s="339"/>
      <c r="E55" s="252" t="s">
        <v>115</v>
      </c>
      <c r="F55" s="245"/>
      <c r="G55" s="259"/>
      <c r="H55" s="247" t="s">
        <v>442</v>
      </c>
      <c r="I55" s="247" t="s">
        <v>442</v>
      </c>
      <c r="J55" s="248" t="s">
        <v>442</v>
      </c>
      <c r="K55" s="310"/>
      <c r="L55" s="247" t="s">
        <v>442</v>
      </c>
      <c r="M55" s="247" t="s">
        <v>442</v>
      </c>
      <c r="N55" s="249" t="s">
        <v>442</v>
      </c>
      <c r="O55" s="247" t="s">
        <v>442</v>
      </c>
      <c r="P55" s="247" t="s">
        <v>442</v>
      </c>
      <c r="Q55" s="248" t="s">
        <v>442</v>
      </c>
      <c r="R55" s="310"/>
      <c r="S55" s="247" t="s">
        <v>442</v>
      </c>
      <c r="T55" s="247" t="s">
        <v>442</v>
      </c>
      <c r="U55" s="249" t="s">
        <v>442</v>
      </c>
      <c r="V55" s="247" t="s">
        <v>442</v>
      </c>
      <c r="W55" s="247" t="s">
        <v>442</v>
      </c>
      <c r="X55" s="248" t="s">
        <v>442</v>
      </c>
      <c r="Y55" s="310"/>
      <c r="Z55" s="247" t="s">
        <v>442</v>
      </c>
      <c r="AA55" s="247" t="s">
        <v>442</v>
      </c>
      <c r="AB55" s="249" t="s">
        <v>442</v>
      </c>
      <c r="AC55" s="247" t="s">
        <v>442</v>
      </c>
      <c r="AD55" s="247" t="s">
        <v>442</v>
      </c>
      <c r="AE55" s="247"/>
      <c r="AF55" s="262"/>
      <c r="AG55" s="257"/>
      <c r="AH55" s="248"/>
      <c r="AI55" s="249"/>
      <c r="AJ55" s="270"/>
      <c r="AK55" s="248"/>
      <c r="AL55" s="245"/>
      <c r="AM55" s="246"/>
      <c r="AN55" s="262"/>
      <c r="AO55" s="247" t="s">
        <v>442</v>
      </c>
      <c r="AP55" s="247" t="s">
        <v>442</v>
      </c>
      <c r="AQ55" s="249"/>
      <c r="AR55" s="247"/>
      <c r="AS55" s="247"/>
      <c r="AT55" s="248" t="s">
        <v>442</v>
      </c>
      <c r="AU55" s="310"/>
      <c r="AV55" s="247" t="s">
        <v>442</v>
      </c>
      <c r="AW55" s="247"/>
      <c r="AX55" s="249" t="s">
        <v>442</v>
      </c>
      <c r="AY55" s="247" t="s">
        <v>442</v>
      </c>
      <c r="AZ55" s="247" t="s">
        <v>442</v>
      </c>
      <c r="BA55" s="248" t="s">
        <v>442</v>
      </c>
      <c r="BB55" s="310"/>
      <c r="BC55" s="247" t="s">
        <v>442</v>
      </c>
      <c r="BD55" s="247"/>
      <c r="BE55" s="249"/>
      <c r="BF55" s="247"/>
      <c r="BG55" s="247" t="s">
        <v>442</v>
      </c>
      <c r="BH55" s="248" t="s">
        <v>442</v>
      </c>
      <c r="BI55" s="310"/>
      <c r="BJ55" s="247" t="s">
        <v>442</v>
      </c>
      <c r="BK55" s="247" t="s">
        <v>442</v>
      </c>
      <c r="BL55" s="249"/>
      <c r="BM55" s="247" t="s">
        <v>442</v>
      </c>
      <c r="BN55" s="247" t="s">
        <v>442</v>
      </c>
      <c r="BO55" s="321"/>
      <c r="BP55" s="326" t="s">
        <v>442</v>
      </c>
      <c r="BQ55" s="331"/>
      <c r="BR55" s="343" t="s">
        <v>442</v>
      </c>
      <c r="BS55" s="316" t="s">
        <v>442</v>
      </c>
      <c r="BT55" s="316" t="s">
        <v>442</v>
      </c>
      <c r="BU55" s="316" t="s">
        <v>442</v>
      </c>
      <c r="BV55" s="316" t="s">
        <v>442</v>
      </c>
      <c r="BW55" s="342" t="s">
        <v>442</v>
      </c>
      <c r="BX55" s="349"/>
      <c r="BY55" s="343" t="s">
        <v>442</v>
      </c>
      <c r="BZ55" s="316" t="s">
        <v>442</v>
      </c>
      <c r="CA55" s="316" t="s">
        <v>442</v>
      </c>
      <c r="CB55" s="316" t="s">
        <v>442</v>
      </c>
      <c r="CC55" s="316" t="s">
        <v>442</v>
      </c>
      <c r="CD55" s="342" t="s">
        <v>442</v>
      </c>
      <c r="CE55" s="349"/>
      <c r="CF55" s="343" t="s">
        <v>442</v>
      </c>
      <c r="CG55" s="329" t="s">
        <v>442</v>
      </c>
      <c r="CH55" s="329" t="s">
        <v>442</v>
      </c>
      <c r="CI55" s="329" t="s">
        <v>442</v>
      </c>
      <c r="CJ55" s="329" t="s">
        <v>442</v>
      </c>
      <c r="CK55" s="342" t="s">
        <v>442</v>
      </c>
      <c r="CL55" s="349"/>
      <c r="CM55" s="343" t="s">
        <v>442</v>
      </c>
      <c r="CN55" s="316" t="s">
        <v>442</v>
      </c>
      <c r="CO55" s="316"/>
      <c r="CP55" s="316" t="s">
        <v>442</v>
      </c>
      <c r="CQ55" s="316" t="s">
        <v>442</v>
      </c>
      <c r="CR55" s="342" t="s">
        <v>442</v>
      </c>
      <c r="CS55" s="349"/>
      <c r="CT55" s="326" t="s">
        <v>442</v>
      </c>
      <c r="CU55" s="245"/>
      <c r="CV55" s="329" t="s">
        <v>442</v>
      </c>
      <c r="CW55" s="316" t="s">
        <v>442</v>
      </c>
      <c r="CX55" s="316" t="s">
        <v>442</v>
      </c>
      <c r="CY55" s="316" t="s">
        <v>442</v>
      </c>
      <c r="CZ55" s="342" t="s">
        <v>442</v>
      </c>
      <c r="DA55" s="349" t="s">
        <v>442</v>
      </c>
      <c r="DB55" s="343" t="s">
        <v>442</v>
      </c>
      <c r="DC55" s="316" t="s">
        <v>442</v>
      </c>
      <c r="DD55" s="316" t="s">
        <v>442</v>
      </c>
      <c r="DE55" s="316" t="s">
        <v>442</v>
      </c>
      <c r="DF55" s="316" t="s">
        <v>442</v>
      </c>
      <c r="DG55" s="342" t="s">
        <v>442</v>
      </c>
      <c r="DH55" s="349" t="s">
        <v>442</v>
      </c>
      <c r="DI55" s="343" t="s">
        <v>442</v>
      </c>
      <c r="DJ55" s="316" t="s">
        <v>442</v>
      </c>
      <c r="DK55" s="316" t="s">
        <v>442</v>
      </c>
      <c r="DL55" s="316" t="s">
        <v>442</v>
      </c>
      <c r="DM55" s="316" t="s">
        <v>442</v>
      </c>
      <c r="DN55" s="316" t="s">
        <v>442</v>
      </c>
      <c r="DO55" s="354" t="s">
        <v>442</v>
      </c>
      <c r="DP55" s="343" t="s">
        <v>442</v>
      </c>
    </row>
    <row r="56" spans="1:120" s="9" customFormat="1" ht="57" hidden="1" customHeight="1" x14ac:dyDescent="0.35">
      <c r="A56" s="241"/>
      <c r="B56" s="242">
        <f t="shared" si="43"/>
        <v>20</v>
      </c>
      <c r="C56" s="251" t="s">
        <v>116</v>
      </c>
      <c r="D56" s="339"/>
      <c r="E56" s="252" t="s">
        <v>117</v>
      </c>
      <c r="F56" s="245"/>
      <c r="G56" s="259"/>
      <c r="H56" s="247" t="s">
        <v>442</v>
      </c>
      <c r="I56" s="247" t="s">
        <v>442</v>
      </c>
      <c r="J56" s="248" t="s">
        <v>442</v>
      </c>
      <c r="K56" s="310"/>
      <c r="L56" s="247" t="s">
        <v>442</v>
      </c>
      <c r="M56" s="247" t="s">
        <v>442</v>
      </c>
      <c r="N56" s="249" t="s">
        <v>442</v>
      </c>
      <c r="O56" s="247" t="s">
        <v>442</v>
      </c>
      <c r="P56" s="247" t="s">
        <v>442</v>
      </c>
      <c r="Q56" s="248" t="s">
        <v>442</v>
      </c>
      <c r="R56" s="310"/>
      <c r="S56" s="247" t="s">
        <v>442</v>
      </c>
      <c r="T56" s="247" t="s">
        <v>442</v>
      </c>
      <c r="U56" s="249" t="s">
        <v>442</v>
      </c>
      <c r="V56" s="247" t="s">
        <v>442</v>
      </c>
      <c r="W56" s="247" t="s">
        <v>442</v>
      </c>
      <c r="X56" s="248" t="s">
        <v>442</v>
      </c>
      <c r="Y56" s="310"/>
      <c r="Z56" s="247" t="s">
        <v>442</v>
      </c>
      <c r="AA56" s="247" t="s">
        <v>442</v>
      </c>
      <c r="AB56" s="249" t="s">
        <v>442</v>
      </c>
      <c r="AC56" s="247" t="s">
        <v>442</v>
      </c>
      <c r="AD56" s="247" t="s">
        <v>442</v>
      </c>
      <c r="AE56" s="247"/>
      <c r="AF56" s="262"/>
      <c r="AG56" s="257"/>
      <c r="AH56" s="248"/>
      <c r="AI56" s="249"/>
      <c r="AJ56" s="270"/>
      <c r="AK56" s="248"/>
      <c r="AL56" s="245"/>
      <c r="AM56" s="246"/>
      <c r="AN56" s="262"/>
      <c r="AO56" s="247" t="s">
        <v>442</v>
      </c>
      <c r="AP56" s="247" t="s">
        <v>442</v>
      </c>
      <c r="AQ56" s="249"/>
      <c r="AR56" s="247"/>
      <c r="AS56" s="247"/>
      <c r="AT56" s="248" t="s">
        <v>442</v>
      </c>
      <c r="AU56" s="310"/>
      <c r="AV56" s="247" t="s">
        <v>442</v>
      </c>
      <c r="AW56" s="247"/>
      <c r="AX56" s="249" t="s">
        <v>442</v>
      </c>
      <c r="AY56" s="247" t="s">
        <v>442</v>
      </c>
      <c r="AZ56" s="247" t="s">
        <v>442</v>
      </c>
      <c r="BA56" s="248" t="s">
        <v>442</v>
      </c>
      <c r="BB56" s="310"/>
      <c r="BC56" s="247" t="s">
        <v>442</v>
      </c>
      <c r="BD56" s="247"/>
      <c r="BE56" s="249"/>
      <c r="BF56" s="247"/>
      <c r="BG56" s="247" t="s">
        <v>442</v>
      </c>
      <c r="BH56" s="248" t="s">
        <v>442</v>
      </c>
      <c r="BI56" s="310"/>
      <c r="BJ56" s="247" t="s">
        <v>442</v>
      </c>
      <c r="BK56" s="247" t="s">
        <v>442</v>
      </c>
      <c r="BL56" s="249"/>
      <c r="BM56" s="247" t="s">
        <v>442</v>
      </c>
      <c r="BN56" s="247" t="s">
        <v>442</v>
      </c>
      <c r="BO56" s="321"/>
      <c r="BP56" s="326" t="s">
        <v>442</v>
      </c>
      <c r="BQ56" s="331"/>
      <c r="BR56" s="343" t="s">
        <v>442</v>
      </c>
      <c r="BS56" s="316" t="s">
        <v>442</v>
      </c>
      <c r="BT56" s="316" t="s">
        <v>442</v>
      </c>
      <c r="BU56" s="316" t="s">
        <v>442</v>
      </c>
      <c r="BV56" s="316" t="s">
        <v>442</v>
      </c>
      <c r="BW56" s="342" t="s">
        <v>442</v>
      </c>
      <c r="BX56" s="349"/>
      <c r="BY56" s="343" t="s">
        <v>442</v>
      </c>
      <c r="BZ56" s="316" t="s">
        <v>442</v>
      </c>
      <c r="CA56" s="316" t="s">
        <v>442</v>
      </c>
      <c r="CB56" s="316" t="s">
        <v>442</v>
      </c>
      <c r="CC56" s="316" t="s">
        <v>442</v>
      </c>
      <c r="CD56" s="342" t="s">
        <v>442</v>
      </c>
      <c r="CE56" s="349"/>
      <c r="CF56" s="343" t="s">
        <v>442</v>
      </c>
      <c r="CG56" s="329" t="s">
        <v>442</v>
      </c>
      <c r="CH56" s="329" t="s">
        <v>442</v>
      </c>
      <c r="CI56" s="329" t="s">
        <v>442</v>
      </c>
      <c r="CJ56" s="329" t="s">
        <v>442</v>
      </c>
      <c r="CK56" s="342" t="s">
        <v>442</v>
      </c>
      <c r="CL56" s="349"/>
      <c r="CM56" s="343" t="s">
        <v>442</v>
      </c>
      <c r="CN56" s="316" t="s">
        <v>442</v>
      </c>
      <c r="CO56" s="316"/>
      <c r="CP56" s="316" t="s">
        <v>442</v>
      </c>
      <c r="CQ56" s="316" t="s">
        <v>442</v>
      </c>
      <c r="CR56" s="342" t="s">
        <v>442</v>
      </c>
      <c r="CS56" s="349"/>
      <c r="CT56" s="326" t="s">
        <v>442</v>
      </c>
      <c r="CU56" s="245"/>
      <c r="CV56" s="329" t="s">
        <v>442</v>
      </c>
      <c r="CW56" s="316" t="s">
        <v>442</v>
      </c>
      <c r="CX56" s="316" t="s">
        <v>442</v>
      </c>
      <c r="CY56" s="316" t="s">
        <v>442</v>
      </c>
      <c r="CZ56" s="342" t="s">
        <v>442</v>
      </c>
      <c r="DA56" s="349" t="s">
        <v>442</v>
      </c>
      <c r="DB56" s="343" t="s">
        <v>442</v>
      </c>
      <c r="DC56" s="316" t="s">
        <v>442</v>
      </c>
      <c r="DD56" s="316" t="s">
        <v>442</v>
      </c>
      <c r="DE56" s="316" t="s">
        <v>442</v>
      </c>
      <c r="DF56" s="316" t="s">
        <v>442</v>
      </c>
      <c r="DG56" s="342" t="s">
        <v>442</v>
      </c>
      <c r="DH56" s="349" t="s">
        <v>442</v>
      </c>
      <c r="DI56" s="343" t="s">
        <v>442</v>
      </c>
      <c r="DJ56" s="316" t="s">
        <v>442</v>
      </c>
      <c r="DK56" s="316" t="s">
        <v>442</v>
      </c>
      <c r="DL56" s="316" t="s">
        <v>442</v>
      </c>
      <c r="DM56" s="316" t="s">
        <v>442</v>
      </c>
      <c r="DN56" s="316" t="s">
        <v>442</v>
      </c>
      <c r="DO56" s="354" t="s">
        <v>442</v>
      </c>
      <c r="DP56" s="343" t="s">
        <v>442</v>
      </c>
    </row>
    <row r="57" spans="1:120" s="9" customFormat="1" ht="57" hidden="1" customHeight="1" x14ac:dyDescent="0.35">
      <c r="A57" s="241"/>
      <c r="B57" s="242">
        <f t="shared" si="43"/>
        <v>21</v>
      </c>
      <c r="C57" s="251" t="s">
        <v>205</v>
      </c>
      <c r="D57" s="339"/>
      <c r="E57" s="252" t="s">
        <v>207</v>
      </c>
      <c r="F57" s="245"/>
      <c r="G57" s="259"/>
      <c r="H57" s="247" t="s">
        <v>442</v>
      </c>
      <c r="I57" s="247" t="s">
        <v>442</v>
      </c>
      <c r="J57" s="248" t="s">
        <v>442</v>
      </c>
      <c r="K57" s="310"/>
      <c r="L57" s="247" t="s">
        <v>442</v>
      </c>
      <c r="M57" s="247" t="s">
        <v>442</v>
      </c>
      <c r="N57" s="249" t="s">
        <v>442</v>
      </c>
      <c r="O57" s="247" t="s">
        <v>442</v>
      </c>
      <c r="P57" s="247" t="s">
        <v>442</v>
      </c>
      <c r="Q57" s="248" t="s">
        <v>442</v>
      </c>
      <c r="R57" s="310"/>
      <c r="S57" s="247" t="s">
        <v>442</v>
      </c>
      <c r="T57" s="247" t="s">
        <v>442</v>
      </c>
      <c r="U57" s="249" t="s">
        <v>442</v>
      </c>
      <c r="V57" s="247" t="s">
        <v>442</v>
      </c>
      <c r="W57" s="247" t="s">
        <v>442</v>
      </c>
      <c r="X57" s="248" t="s">
        <v>442</v>
      </c>
      <c r="Y57" s="310"/>
      <c r="Z57" s="247" t="s">
        <v>442</v>
      </c>
      <c r="AA57" s="247" t="s">
        <v>442</v>
      </c>
      <c r="AB57" s="249" t="s">
        <v>442</v>
      </c>
      <c r="AC57" s="247" t="s">
        <v>442</v>
      </c>
      <c r="AD57" s="247" t="s">
        <v>442</v>
      </c>
      <c r="AE57" s="247"/>
      <c r="AF57" s="262"/>
      <c r="AG57" s="257"/>
      <c r="AH57" s="248"/>
      <c r="AI57" s="249"/>
      <c r="AJ57" s="270"/>
      <c r="AK57" s="248"/>
      <c r="AL57" s="245"/>
      <c r="AM57" s="246"/>
      <c r="AN57" s="262"/>
      <c r="AO57" s="247" t="s">
        <v>442</v>
      </c>
      <c r="AP57" s="247" t="s">
        <v>442</v>
      </c>
      <c r="AQ57" s="249"/>
      <c r="AR57" s="247"/>
      <c r="AS57" s="247"/>
      <c r="AT57" s="248" t="s">
        <v>442</v>
      </c>
      <c r="AU57" s="310"/>
      <c r="AV57" s="247" t="s">
        <v>442</v>
      </c>
      <c r="AW57" s="247"/>
      <c r="AX57" s="249" t="s">
        <v>442</v>
      </c>
      <c r="AY57" s="247" t="s">
        <v>442</v>
      </c>
      <c r="AZ57" s="247" t="s">
        <v>442</v>
      </c>
      <c r="BA57" s="248" t="s">
        <v>442</v>
      </c>
      <c r="BB57" s="310"/>
      <c r="BC57" s="247" t="s">
        <v>442</v>
      </c>
      <c r="BD57" s="247"/>
      <c r="BE57" s="249"/>
      <c r="BF57" s="247"/>
      <c r="BG57" s="247" t="s">
        <v>442</v>
      </c>
      <c r="BH57" s="248" t="s">
        <v>442</v>
      </c>
      <c r="BI57" s="310"/>
      <c r="BJ57" s="247" t="s">
        <v>442</v>
      </c>
      <c r="BK57" s="247" t="s">
        <v>442</v>
      </c>
      <c r="BL57" s="249"/>
      <c r="BM57" s="247" t="s">
        <v>442</v>
      </c>
      <c r="BN57" s="247" t="s">
        <v>442</v>
      </c>
      <c r="BO57" s="321"/>
      <c r="BP57" s="326" t="s">
        <v>442</v>
      </c>
      <c r="BQ57" s="331"/>
      <c r="BR57" s="343" t="s">
        <v>442</v>
      </c>
      <c r="BS57" s="316" t="s">
        <v>442</v>
      </c>
      <c r="BT57" s="316" t="s">
        <v>442</v>
      </c>
      <c r="BU57" s="316" t="s">
        <v>442</v>
      </c>
      <c r="BV57" s="316" t="s">
        <v>442</v>
      </c>
      <c r="BW57" s="342" t="s">
        <v>442</v>
      </c>
      <c r="BX57" s="349"/>
      <c r="BY57" s="343" t="s">
        <v>442</v>
      </c>
      <c r="BZ57" s="316" t="s">
        <v>442</v>
      </c>
      <c r="CA57" s="316" t="s">
        <v>442</v>
      </c>
      <c r="CB57" s="316" t="s">
        <v>442</v>
      </c>
      <c r="CC57" s="316" t="s">
        <v>442</v>
      </c>
      <c r="CD57" s="342" t="s">
        <v>442</v>
      </c>
      <c r="CE57" s="349"/>
      <c r="CF57" s="343" t="s">
        <v>442</v>
      </c>
      <c r="CG57" s="329" t="s">
        <v>442</v>
      </c>
      <c r="CH57" s="329" t="s">
        <v>442</v>
      </c>
      <c r="CI57" s="329" t="s">
        <v>442</v>
      </c>
      <c r="CJ57" s="329" t="s">
        <v>442</v>
      </c>
      <c r="CK57" s="342" t="s">
        <v>442</v>
      </c>
      <c r="CL57" s="349"/>
      <c r="CM57" s="343" t="s">
        <v>442</v>
      </c>
      <c r="CN57" s="316" t="s">
        <v>442</v>
      </c>
      <c r="CO57" s="316"/>
      <c r="CP57" s="316" t="s">
        <v>442</v>
      </c>
      <c r="CQ57" s="316" t="s">
        <v>442</v>
      </c>
      <c r="CR57" s="342" t="s">
        <v>442</v>
      </c>
      <c r="CS57" s="349"/>
      <c r="CT57" s="326" t="s">
        <v>442</v>
      </c>
      <c r="CU57" s="245"/>
      <c r="CV57" s="329" t="s">
        <v>442</v>
      </c>
      <c r="CW57" s="316" t="s">
        <v>442</v>
      </c>
      <c r="CX57" s="316" t="s">
        <v>442</v>
      </c>
      <c r="CY57" s="316" t="s">
        <v>442</v>
      </c>
      <c r="CZ57" s="342" t="s">
        <v>442</v>
      </c>
      <c r="DA57" s="349" t="s">
        <v>442</v>
      </c>
      <c r="DB57" s="343" t="s">
        <v>442</v>
      </c>
      <c r="DC57" s="316" t="s">
        <v>442</v>
      </c>
      <c r="DD57" s="316" t="s">
        <v>442</v>
      </c>
      <c r="DE57" s="316" t="s">
        <v>442</v>
      </c>
      <c r="DF57" s="316" t="s">
        <v>442</v>
      </c>
      <c r="DG57" s="342" t="s">
        <v>442</v>
      </c>
      <c r="DH57" s="349" t="s">
        <v>442</v>
      </c>
      <c r="DI57" s="343" t="s">
        <v>442</v>
      </c>
      <c r="DJ57" s="316" t="s">
        <v>442</v>
      </c>
      <c r="DK57" s="316" t="s">
        <v>442</v>
      </c>
      <c r="DL57" s="316" t="s">
        <v>442</v>
      </c>
      <c r="DM57" s="316" t="s">
        <v>442</v>
      </c>
      <c r="DN57" s="316" t="s">
        <v>442</v>
      </c>
      <c r="DO57" s="354" t="s">
        <v>442</v>
      </c>
      <c r="DP57" s="343" t="s">
        <v>442</v>
      </c>
    </row>
    <row r="58" spans="1:120" s="9" customFormat="1" ht="57" hidden="1" customHeight="1" x14ac:dyDescent="0.35">
      <c r="A58" s="241"/>
      <c r="B58" s="242">
        <f t="shared" si="43"/>
        <v>22</v>
      </c>
      <c r="C58" s="251" t="s">
        <v>206</v>
      </c>
      <c r="D58" s="339"/>
      <c r="E58" s="252" t="s">
        <v>208</v>
      </c>
      <c r="F58" s="245"/>
      <c r="G58" s="259"/>
      <c r="H58" s="247" t="s">
        <v>442</v>
      </c>
      <c r="I58" s="247" t="s">
        <v>442</v>
      </c>
      <c r="J58" s="248" t="s">
        <v>442</v>
      </c>
      <c r="K58" s="310"/>
      <c r="L58" s="247" t="s">
        <v>442</v>
      </c>
      <c r="M58" s="247" t="s">
        <v>442</v>
      </c>
      <c r="N58" s="249" t="s">
        <v>442</v>
      </c>
      <c r="O58" s="247" t="s">
        <v>442</v>
      </c>
      <c r="P58" s="247" t="s">
        <v>442</v>
      </c>
      <c r="Q58" s="248" t="s">
        <v>442</v>
      </c>
      <c r="R58" s="310"/>
      <c r="S58" s="247" t="s">
        <v>442</v>
      </c>
      <c r="T58" s="247" t="s">
        <v>442</v>
      </c>
      <c r="U58" s="249" t="s">
        <v>442</v>
      </c>
      <c r="V58" s="247" t="s">
        <v>442</v>
      </c>
      <c r="W58" s="247" t="s">
        <v>442</v>
      </c>
      <c r="X58" s="248" t="s">
        <v>442</v>
      </c>
      <c r="Y58" s="310"/>
      <c r="Z58" s="247" t="s">
        <v>442</v>
      </c>
      <c r="AA58" s="247" t="s">
        <v>442</v>
      </c>
      <c r="AB58" s="249" t="s">
        <v>442</v>
      </c>
      <c r="AC58" s="247" t="s">
        <v>442</v>
      </c>
      <c r="AD58" s="247" t="s">
        <v>442</v>
      </c>
      <c r="AE58" s="247"/>
      <c r="AF58" s="262"/>
      <c r="AG58" s="257"/>
      <c r="AH58" s="248"/>
      <c r="AI58" s="249"/>
      <c r="AJ58" s="270"/>
      <c r="AK58" s="248"/>
      <c r="AL58" s="245"/>
      <c r="AM58" s="246"/>
      <c r="AN58" s="262"/>
      <c r="AO58" s="247" t="s">
        <v>442</v>
      </c>
      <c r="AP58" s="247" t="s">
        <v>442</v>
      </c>
      <c r="AQ58" s="249"/>
      <c r="AR58" s="247"/>
      <c r="AS58" s="247"/>
      <c r="AT58" s="248" t="s">
        <v>442</v>
      </c>
      <c r="AU58" s="310"/>
      <c r="AV58" s="247" t="s">
        <v>442</v>
      </c>
      <c r="AW58" s="247"/>
      <c r="AX58" s="249" t="s">
        <v>442</v>
      </c>
      <c r="AY58" s="247" t="s">
        <v>442</v>
      </c>
      <c r="AZ58" s="247" t="s">
        <v>442</v>
      </c>
      <c r="BA58" s="248" t="s">
        <v>442</v>
      </c>
      <c r="BB58" s="310"/>
      <c r="BC58" s="247" t="s">
        <v>442</v>
      </c>
      <c r="BD58" s="247"/>
      <c r="BE58" s="249"/>
      <c r="BF58" s="247"/>
      <c r="BG58" s="247" t="s">
        <v>442</v>
      </c>
      <c r="BH58" s="248" t="s">
        <v>442</v>
      </c>
      <c r="BI58" s="310"/>
      <c r="BJ58" s="247" t="s">
        <v>442</v>
      </c>
      <c r="BK58" s="247" t="s">
        <v>442</v>
      </c>
      <c r="BL58" s="249"/>
      <c r="BM58" s="247" t="s">
        <v>442</v>
      </c>
      <c r="BN58" s="247" t="s">
        <v>442</v>
      </c>
      <c r="BO58" s="321"/>
      <c r="BP58" s="326" t="s">
        <v>442</v>
      </c>
      <c r="BQ58" s="331"/>
      <c r="BR58" s="343" t="s">
        <v>442</v>
      </c>
      <c r="BS58" s="316" t="s">
        <v>442</v>
      </c>
      <c r="BT58" s="316" t="s">
        <v>442</v>
      </c>
      <c r="BU58" s="316" t="s">
        <v>442</v>
      </c>
      <c r="BV58" s="316" t="s">
        <v>442</v>
      </c>
      <c r="BW58" s="342" t="s">
        <v>442</v>
      </c>
      <c r="BX58" s="349"/>
      <c r="BY58" s="343" t="s">
        <v>442</v>
      </c>
      <c r="BZ58" s="316" t="s">
        <v>442</v>
      </c>
      <c r="CA58" s="316" t="s">
        <v>442</v>
      </c>
      <c r="CB58" s="316" t="s">
        <v>442</v>
      </c>
      <c r="CC58" s="316" t="s">
        <v>442</v>
      </c>
      <c r="CD58" s="342" t="s">
        <v>442</v>
      </c>
      <c r="CE58" s="349"/>
      <c r="CF58" s="343" t="s">
        <v>442</v>
      </c>
      <c r="CG58" s="329" t="s">
        <v>442</v>
      </c>
      <c r="CH58" s="329" t="s">
        <v>442</v>
      </c>
      <c r="CI58" s="329" t="s">
        <v>442</v>
      </c>
      <c r="CJ58" s="329" t="s">
        <v>442</v>
      </c>
      <c r="CK58" s="342" t="s">
        <v>442</v>
      </c>
      <c r="CL58" s="349"/>
      <c r="CM58" s="343" t="s">
        <v>442</v>
      </c>
      <c r="CN58" s="316" t="s">
        <v>442</v>
      </c>
      <c r="CO58" s="316"/>
      <c r="CP58" s="316" t="s">
        <v>442</v>
      </c>
      <c r="CQ58" s="316" t="s">
        <v>442</v>
      </c>
      <c r="CR58" s="342" t="s">
        <v>442</v>
      </c>
      <c r="CS58" s="349"/>
      <c r="CT58" s="326" t="s">
        <v>442</v>
      </c>
      <c r="CU58" s="245"/>
      <c r="CV58" s="329" t="s">
        <v>442</v>
      </c>
      <c r="CW58" s="316" t="s">
        <v>442</v>
      </c>
      <c r="CX58" s="316" t="s">
        <v>442</v>
      </c>
      <c r="CY58" s="316" t="s">
        <v>442</v>
      </c>
      <c r="CZ58" s="342" t="s">
        <v>442</v>
      </c>
      <c r="DA58" s="349" t="s">
        <v>442</v>
      </c>
      <c r="DB58" s="343" t="s">
        <v>442</v>
      </c>
      <c r="DC58" s="316" t="s">
        <v>442</v>
      </c>
      <c r="DD58" s="316" t="s">
        <v>442</v>
      </c>
      <c r="DE58" s="316" t="s">
        <v>442</v>
      </c>
      <c r="DF58" s="316" t="s">
        <v>442</v>
      </c>
      <c r="DG58" s="342" t="s">
        <v>442</v>
      </c>
      <c r="DH58" s="349" t="s">
        <v>442</v>
      </c>
      <c r="DI58" s="343" t="s">
        <v>442</v>
      </c>
      <c r="DJ58" s="316" t="s">
        <v>442</v>
      </c>
      <c r="DK58" s="316" t="s">
        <v>442</v>
      </c>
      <c r="DL58" s="316" t="s">
        <v>442</v>
      </c>
      <c r="DM58" s="316" t="s">
        <v>442</v>
      </c>
      <c r="DN58" s="316" t="s">
        <v>442</v>
      </c>
      <c r="DO58" s="354" t="s">
        <v>442</v>
      </c>
      <c r="DP58" s="343" t="s">
        <v>442</v>
      </c>
    </row>
    <row r="59" spans="1:120" s="9" customFormat="1" ht="57" hidden="1" customHeight="1" x14ac:dyDescent="0.35">
      <c r="A59" s="241"/>
      <c r="B59" s="242">
        <f t="shared" si="43"/>
        <v>23</v>
      </c>
      <c r="C59" s="251" t="s">
        <v>209</v>
      </c>
      <c r="D59" s="339"/>
      <c r="E59" s="252" t="s">
        <v>211</v>
      </c>
      <c r="F59" s="245"/>
      <c r="G59" s="259"/>
      <c r="H59" s="247" t="s">
        <v>442</v>
      </c>
      <c r="I59" s="247" t="s">
        <v>442</v>
      </c>
      <c r="J59" s="248" t="s">
        <v>442</v>
      </c>
      <c r="K59" s="310"/>
      <c r="L59" s="247" t="s">
        <v>442</v>
      </c>
      <c r="M59" s="247" t="s">
        <v>442</v>
      </c>
      <c r="N59" s="249" t="s">
        <v>442</v>
      </c>
      <c r="O59" s="247" t="s">
        <v>442</v>
      </c>
      <c r="P59" s="247" t="s">
        <v>442</v>
      </c>
      <c r="Q59" s="248" t="s">
        <v>442</v>
      </c>
      <c r="R59" s="310"/>
      <c r="S59" s="247" t="s">
        <v>442</v>
      </c>
      <c r="T59" s="247" t="s">
        <v>442</v>
      </c>
      <c r="U59" s="249" t="s">
        <v>442</v>
      </c>
      <c r="V59" s="247" t="s">
        <v>442</v>
      </c>
      <c r="W59" s="247" t="s">
        <v>442</v>
      </c>
      <c r="X59" s="248" t="s">
        <v>442</v>
      </c>
      <c r="Y59" s="310"/>
      <c r="Z59" s="247" t="s">
        <v>442</v>
      </c>
      <c r="AA59" s="247" t="s">
        <v>442</v>
      </c>
      <c r="AB59" s="249" t="s">
        <v>442</v>
      </c>
      <c r="AC59" s="247" t="s">
        <v>442</v>
      </c>
      <c r="AD59" s="247" t="s">
        <v>442</v>
      </c>
      <c r="AE59" s="247"/>
      <c r="AF59" s="262"/>
      <c r="AG59" s="257"/>
      <c r="AH59" s="248"/>
      <c r="AI59" s="249"/>
      <c r="AJ59" s="270"/>
      <c r="AK59" s="248"/>
      <c r="AL59" s="245"/>
      <c r="AM59" s="246"/>
      <c r="AN59" s="262"/>
      <c r="AO59" s="247" t="s">
        <v>442</v>
      </c>
      <c r="AP59" s="247" t="s">
        <v>442</v>
      </c>
      <c r="AQ59" s="249"/>
      <c r="AR59" s="247"/>
      <c r="AS59" s="247"/>
      <c r="AT59" s="248" t="s">
        <v>442</v>
      </c>
      <c r="AU59" s="310"/>
      <c r="AV59" s="247" t="s">
        <v>442</v>
      </c>
      <c r="AW59" s="247"/>
      <c r="AX59" s="249" t="s">
        <v>442</v>
      </c>
      <c r="AY59" s="247" t="s">
        <v>442</v>
      </c>
      <c r="AZ59" s="247" t="s">
        <v>442</v>
      </c>
      <c r="BA59" s="248" t="s">
        <v>442</v>
      </c>
      <c r="BB59" s="310"/>
      <c r="BC59" s="247" t="s">
        <v>442</v>
      </c>
      <c r="BD59" s="247"/>
      <c r="BE59" s="249"/>
      <c r="BF59" s="247"/>
      <c r="BG59" s="247" t="s">
        <v>442</v>
      </c>
      <c r="BH59" s="248" t="s">
        <v>442</v>
      </c>
      <c r="BI59" s="310"/>
      <c r="BJ59" s="247" t="s">
        <v>442</v>
      </c>
      <c r="BK59" s="247" t="s">
        <v>442</v>
      </c>
      <c r="BL59" s="249"/>
      <c r="BM59" s="247" t="s">
        <v>442</v>
      </c>
      <c r="BN59" s="247" t="s">
        <v>442</v>
      </c>
      <c r="BO59" s="321"/>
      <c r="BP59" s="326" t="s">
        <v>442</v>
      </c>
      <c r="BQ59" s="331"/>
      <c r="BR59" s="343" t="s">
        <v>442</v>
      </c>
      <c r="BS59" s="316" t="s">
        <v>442</v>
      </c>
      <c r="BT59" s="316" t="s">
        <v>442</v>
      </c>
      <c r="BU59" s="316" t="s">
        <v>442</v>
      </c>
      <c r="BV59" s="316" t="s">
        <v>442</v>
      </c>
      <c r="BW59" s="342" t="s">
        <v>442</v>
      </c>
      <c r="BX59" s="349"/>
      <c r="BY59" s="343" t="s">
        <v>442</v>
      </c>
      <c r="BZ59" s="316" t="s">
        <v>442</v>
      </c>
      <c r="CA59" s="316" t="s">
        <v>442</v>
      </c>
      <c r="CB59" s="316" t="s">
        <v>442</v>
      </c>
      <c r="CC59" s="316" t="s">
        <v>442</v>
      </c>
      <c r="CD59" s="342" t="s">
        <v>442</v>
      </c>
      <c r="CE59" s="349"/>
      <c r="CF59" s="343" t="s">
        <v>442</v>
      </c>
      <c r="CG59" s="329" t="s">
        <v>442</v>
      </c>
      <c r="CH59" s="329" t="s">
        <v>442</v>
      </c>
      <c r="CI59" s="329" t="s">
        <v>442</v>
      </c>
      <c r="CJ59" s="329" t="s">
        <v>442</v>
      </c>
      <c r="CK59" s="342" t="s">
        <v>442</v>
      </c>
      <c r="CL59" s="349"/>
      <c r="CM59" s="343" t="s">
        <v>442</v>
      </c>
      <c r="CN59" s="316" t="s">
        <v>442</v>
      </c>
      <c r="CO59" s="316"/>
      <c r="CP59" s="316" t="s">
        <v>442</v>
      </c>
      <c r="CQ59" s="316" t="s">
        <v>442</v>
      </c>
      <c r="CR59" s="342" t="s">
        <v>442</v>
      </c>
      <c r="CS59" s="349"/>
      <c r="CT59" s="326" t="s">
        <v>442</v>
      </c>
      <c r="CU59" s="245"/>
      <c r="CV59" s="329" t="s">
        <v>442</v>
      </c>
      <c r="CW59" s="316" t="s">
        <v>442</v>
      </c>
      <c r="CX59" s="316" t="s">
        <v>442</v>
      </c>
      <c r="CY59" s="316" t="s">
        <v>442</v>
      </c>
      <c r="CZ59" s="342" t="s">
        <v>442</v>
      </c>
      <c r="DA59" s="349" t="s">
        <v>442</v>
      </c>
      <c r="DB59" s="343" t="s">
        <v>442</v>
      </c>
      <c r="DC59" s="316" t="s">
        <v>442</v>
      </c>
      <c r="DD59" s="316" t="s">
        <v>442</v>
      </c>
      <c r="DE59" s="316" t="s">
        <v>442</v>
      </c>
      <c r="DF59" s="316" t="s">
        <v>442</v>
      </c>
      <c r="DG59" s="342" t="s">
        <v>442</v>
      </c>
      <c r="DH59" s="349" t="s">
        <v>442</v>
      </c>
      <c r="DI59" s="343" t="s">
        <v>442</v>
      </c>
      <c r="DJ59" s="316" t="s">
        <v>442</v>
      </c>
      <c r="DK59" s="316" t="s">
        <v>442</v>
      </c>
      <c r="DL59" s="316" t="s">
        <v>442</v>
      </c>
      <c r="DM59" s="316" t="s">
        <v>442</v>
      </c>
      <c r="DN59" s="316" t="s">
        <v>442</v>
      </c>
      <c r="DO59" s="354" t="s">
        <v>442</v>
      </c>
      <c r="DP59" s="343" t="s">
        <v>442</v>
      </c>
    </row>
    <row r="60" spans="1:120" s="9" customFormat="1" ht="57" hidden="1" customHeight="1" x14ac:dyDescent="0.35">
      <c r="A60" s="241"/>
      <c r="B60" s="242">
        <f t="shared" si="43"/>
        <v>24</v>
      </c>
      <c r="C60" s="251" t="s">
        <v>210</v>
      </c>
      <c r="D60" s="339"/>
      <c r="E60" s="252" t="s">
        <v>212</v>
      </c>
      <c r="F60" s="245"/>
      <c r="G60" s="259"/>
      <c r="H60" s="247" t="s">
        <v>442</v>
      </c>
      <c r="I60" s="247" t="s">
        <v>442</v>
      </c>
      <c r="J60" s="248" t="s">
        <v>442</v>
      </c>
      <c r="K60" s="310"/>
      <c r="L60" s="247" t="s">
        <v>442</v>
      </c>
      <c r="M60" s="247" t="s">
        <v>442</v>
      </c>
      <c r="N60" s="249" t="s">
        <v>442</v>
      </c>
      <c r="O60" s="247" t="s">
        <v>442</v>
      </c>
      <c r="P60" s="247" t="s">
        <v>442</v>
      </c>
      <c r="Q60" s="248" t="s">
        <v>442</v>
      </c>
      <c r="R60" s="310"/>
      <c r="S60" s="247" t="s">
        <v>442</v>
      </c>
      <c r="T60" s="247" t="s">
        <v>442</v>
      </c>
      <c r="U60" s="249" t="s">
        <v>442</v>
      </c>
      <c r="V60" s="247" t="s">
        <v>442</v>
      </c>
      <c r="W60" s="247" t="s">
        <v>442</v>
      </c>
      <c r="X60" s="248" t="s">
        <v>442</v>
      </c>
      <c r="Y60" s="310"/>
      <c r="Z60" s="247" t="s">
        <v>442</v>
      </c>
      <c r="AA60" s="247" t="s">
        <v>442</v>
      </c>
      <c r="AB60" s="249" t="s">
        <v>442</v>
      </c>
      <c r="AC60" s="247" t="s">
        <v>442</v>
      </c>
      <c r="AD60" s="247" t="s">
        <v>442</v>
      </c>
      <c r="AE60" s="247"/>
      <c r="AF60" s="262"/>
      <c r="AG60" s="257"/>
      <c r="AH60" s="248"/>
      <c r="AI60" s="249"/>
      <c r="AJ60" s="270"/>
      <c r="AK60" s="248"/>
      <c r="AL60" s="245"/>
      <c r="AM60" s="246"/>
      <c r="AN60" s="262"/>
      <c r="AO60" s="247" t="s">
        <v>442</v>
      </c>
      <c r="AP60" s="247" t="s">
        <v>442</v>
      </c>
      <c r="AQ60" s="249"/>
      <c r="AR60" s="247"/>
      <c r="AS60" s="247"/>
      <c r="AT60" s="248" t="s">
        <v>442</v>
      </c>
      <c r="AU60" s="310"/>
      <c r="AV60" s="247" t="s">
        <v>442</v>
      </c>
      <c r="AW60" s="247"/>
      <c r="AX60" s="249" t="s">
        <v>442</v>
      </c>
      <c r="AY60" s="247" t="s">
        <v>442</v>
      </c>
      <c r="AZ60" s="247" t="s">
        <v>442</v>
      </c>
      <c r="BA60" s="248" t="s">
        <v>442</v>
      </c>
      <c r="BB60" s="310"/>
      <c r="BC60" s="247" t="s">
        <v>442</v>
      </c>
      <c r="BD60" s="247"/>
      <c r="BE60" s="249"/>
      <c r="BF60" s="247"/>
      <c r="BG60" s="247" t="s">
        <v>442</v>
      </c>
      <c r="BH60" s="248" t="s">
        <v>442</v>
      </c>
      <c r="BI60" s="310"/>
      <c r="BJ60" s="247" t="s">
        <v>442</v>
      </c>
      <c r="BK60" s="247" t="s">
        <v>442</v>
      </c>
      <c r="BL60" s="249"/>
      <c r="BM60" s="247" t="s">
        <v>442</v>
      </c>
      <c r="BN60" s="247" t="s">
        <v>442</v>
      </c>
      <c r="BO60" s="321"/>
      <c r="BP60" s="326" t="s">
        <v>442</v>
      </c>
      <c r="BQ60" s="331"/>
      <c r="BR60" s="343" t="s">
        <v>442</v>
      </c>
      <c r="BS60" s="316" t="s">
        <v>442</v>
      </c>
      <c r="BT60" s="316" t="s">
        <v>442</v>
      </c>
      <c r="BU60" s="316" t="s">
        <v>442</v>
      </c>
      <c r="BV60" s="316" t="s">
        <v>442</v>
      </c>
      <c r="BW60" s="342" t="s">
        <v>442</v>
      </c>
      <c r="BX60" s="349"/>
      <c r="BY60" s="343" t="s">
        <v>442</v>
      </c>
      <c r="BZ60" s="316" t="s">
        <v>442</v>
      </c>
      <c r="CA60" s="316" t="s">
        <v>442</v>
      </c>
      <c r="CB60" s="316" t="s">
        <v>442</v>
      </c>
      <c r="CC60" s="316" t="s">
        <v>442</v>
      </c>
      <c r="CD60" s="342" t="s">
        <v>442</v>
      </c>
      <c r="CE60" s="349"/>
      <c r="CF60" s="343" t="s">
        <v>442</v>
      </c>
      <c r="CG60" s="329" t="s">
        <v>442</v>
      </c>
      <c r="CH60" s="329" t="s">
        <v>442</v>
      </c>
      <c r="CI60" s="329" t="s">
        <v>442</v>
      </c>
      <c r="CJ60" s="329" t="s">
        <v>442</v>
      </c>
      <c r="CK60" s="342" t="s">
        <v>442</v>
      </c>
      <c r="CL60" s="349"/>
      <c r="CM60" s="343" t="s">
        <v>442</v>
      </c>
      <c r="CN60" s="316" t="s">
        <v>442</v>
      </c>
      <c r="CO60" s="316"/>
      <c r="CP60" s="316" t="s">
        <v>442</v>
      </c>
      <c r="CQ60" s="316" t="s">
        <v>442</v>
      </c>
      <c r="CR60" s="342" t="s">
        <v>442</v>
      </c>
      <c r="CS60" s="349"/>
      <c r="CT60" s="326" t="s">
        <v>442</v>
      </c>
      <c r="CU60" s="245"/>
      <c r="CV60" s="329" t="s">
        <v>442</v>
      </c>
      <c r="CW60" s="316" t="s">
        <v>442</v>
      </c>
      <c r="CX60" s="316" t="s">
        <v>442</v>
      </c>
      <c r="CY60" s="316" t="s">
        <v>442</v>
      </c>
      <c r="CZ60" s="342" t="s">
        <v>442</v>
      </c>
      <c r="DA60" s="349" t="s">
        <v>442</v>
      </c>
      <c r="DB60" s="343" t="s">
        <v>442</v>
      </c>
      <c r="DC60" s="316" t="s">
        <v>442</v>
      </c>
      <c r="DD60" s="316" t="s">
        <v>442</v>
      </c>
      <c r="DE60" s="316" t="s">
        <v>442</v>
      </c>
      <c r="DF60" s="316" t="s">
        <v>442</v>
      </c>
      <c r="DG60" s="342" t="s">
        <v>442</v>
      </c>
      <c r="DH60" s="349" t="s">
        <v>442</v>
      </c>
      <c r="DI60" s="343" t="s">
        <v>442</v>
      </c>
      <c r="DJ60" s="316" t="s">
        <v>442</v>
      </c>
      <c r="DK60" s="316" t="s">
        <v>442</v>
      </c>
      <c r="DL60" s="316" t="s">
        <v>442</v>
      </c>
      <c r="DM60" s="316" t="s">
        <v>442</v>
      </c>
      <c r="DN60" s="316" t="s">
        <v>442</v>
      </c>
      <c r="DO60" s="354" t="s">
        <v>442</v>
      </c>
      <c r="DP60" s="343" t="s">
        <v>442</v>
      </c>
    </row>
    <row r="61" spans="1:120" s="9" customFormat="1" ht="57" customHeight="1" x14ac:dyDescent="0.35">
      <c r="A61" s="241"/>
      <c r="B61" s="242">
        <v>24</v>
      </c>
      <c r="C61" s="251" t="s">
        <v>324</v>
      </c>
      <c r="D61" s="339"/>
      <c r="E61" s="252" t="s">
        <v>474</v>
      </c>
      <c r="F61" s="245">
        <v>24000</v>
      </c>
      <c r="G61" s="259"/>
      <c r="H61" s="247" t="s">
        <v>442</v>
      </c>
      <c r="I61" s="247" t="s">
        <v>442</v>
      </c>
      <c r="J61" s="248" t="s">
        <v>442</v>
      </c>
      <c r="K61" s="310"/>
      <c r="L61" s="247" t="s">
        <v>442</v>
      </c>
      <c r="M61" s="247" t="s">
        <v>442</v>
      </c>
      <c r="N61" s="249" t="s">
        <v>442</v>
      </c>
      <c r="O61" s="247" t="s">
        <v>442</v>
      </c>
      <c r="P61" s="247" t="s">
        <v>442</v>
      </c>
      <c r="Q61" s="248" t="s">
        <v>442</v>
      </c>
      <c r="R61" s="310"/>
      <c r="S61" s="247" t="s">
        <v>442</v>
      </c>
      <c r="T61" s="247" t="s">
        <v>442</v>
      </c>
      <c r="U61" s="249" t="s">
        <v>442</v>
      </c>
      <c r="V61" s="247" t="s">
        <v>442</v>
      </c>
      <c r="W61" s="247" t="s">
        <v>442</v>
      </c>
      <c r="X61" s="248" t="s">
        <v>442</v>
      </c>
      <c r="Y61" s="310"/>
      <c r="Z61" s="247" t="s">
        <v>442</v>
      </c>
      <c r="AA61" s="247" t="s">
        <v>442</v>
      </c>
      <c r="AB61" s="249" t="s">
        <v>442</v>
      </c>
      <c r="AC61" s="247" t="s">
        <v>442</v>
      </c>
      <c r="AD61" s="247" t="s">
        <v>442</v>
      </c>
      <c r="AE61" s="247"/>
      <c r="AF61" s="262"/>
      <c r="AG61" s="257"/>
      <c r="AH61" s="248"/>
      <c r="AI61" s="249"/>
      <c r="AJ61" s="270"/>
      <c r="AK61" s="248"/>
      <c r="AL61" s="245">
        <v>24000</v>
      </c>
      <c r="AM61" s="246"/>
      <c r="AN61" s="262"/>
      <c r="AO61" s="247" t="s">
        <v>442</v>
      </c>
      <c r="AP61" s="247" t="s">
        <v>442</v>
      </c>
      <c r="AQ61" s="249"/>
      <c r="AR61" s="247"/>
      <c r="AS61" s="247"/>
      <c r="AT61" s="248" t="s">
        <v>442</v>
      </c>
      <c r="AU61" s="310"/>
      <c r="AV61" s="247" t="s">
        <v>442</v>
      </c>
      <c r="AW61" s="247"/>
      <c r="AX61" s="249" t="s">
        <v>442</v>
      </c>
      <c r="AY61" s="247" t="s">
        <v>442</v>
      </c>
      <c r="AZ61" s="247" t="s">
        <v>442</v>
      </c>
      <c r="BA61" s="248" t="s">
        <v>442</v>
      </c>
      <c r="BB61" s="310"/>
      <c r="BC61" s="247" t="s">
        <v>442</v>
      </c>
      <c r="BD61" s="247"/>
      <c r="BE61" s="249"/>
      <c r="BF61" s="247"/>
      <c r="BG61" s="247" t="s">
        <v>442</v>
      </c>
      <c r="BH61" s="248" t="s">
        <v>442</v>
      </c>
      <c r="BI61" s="310"/>
      <c r="BJ61" s="247">
        <v>24000</v>
      </c>
      <c r="BK61" s="247" t="s">
        <v>442</v>
      </c>
      <c r="BL61" s="249">
        <v>24000</v>
      </c>
      <c r="BM61" s="247" t="s">
        <v>442</v>
      </c>
      <c r="BN61" s="247" t="s">
        <v>442</v>
      </c>
      <c r="BO61" s="321">
        <v>24000</v>
      </c>
      <c r="BP61" s="326" t="s">
        <v>442</v>
      </c>
      <c r="BQ61" s="331"/>
      <c r="BR61" s="343" t="s">
        <v>442</v>
      </c>
      <c r="BS61" s="316" t="s">
        <v>442</v>
      </c>
      <c r="BT61" s="316" t="s">
        <v>442</v>
      </c>
      <c r="BU61" s="316" t="s">
        <v>442</v>
      </c>
      <c r="BV61" s="316" t="s">
        <v>442</v>
      </c>
      <c r="BW61" s="342" t="s">
        <v>442</v>
      </c>
      <c r="BX61" s="349"/>
      <c r="BY61" s="343" t="s">
        <v>442</v>
      </c>
      <c r="BZ61" s="316" t="s">
        <v>442</v>
      </c>
      <c r="CA61" s="316" t="s">
        <v>442</v>
      </c>
      <c r="CB61" s="316" t="s">
        <v>442</v>
      </c>
      <c r="CC61" s="316" t="s">
        <v>442</v>
      </c>
      <c r="CD61" s="342" t="s">
        <v>442</v>
      </c>
      <c r="CE61" s="349"/>
      <c r="CF61" s="343" t="s">
        <v>442</v>
      </c>
      <c r="CG61" s="329" t="s">
        <v>442</v>
      </c>
      <c r="CH61" s="329" t="s">
        <v>442</v>
      </c>
      <c r="CI61" s="329" t="s">
        <v>442</v>
      </c>
      <c r="CJ61" s="329" t="s">
        <v>442</v>
      </c>
      <c r="CK61" s="342" t="s">
        <v>442</v>
      </c>
      <c r="CL61" s="349"/>
      <c r="CM61" s="343" t="s">
        <v>442</v>
      </c>
      <c r="CN61" s="316" t="s">
        <v>442</v>
      </c>
      <c r="CO61" s="316">
        <v>24000</v>
      </c>
      <c r="CP61" s="316" t="s">
        <v>442</v>
      </c>
      <c r="CQ61" s="316" t="s">
        <v>442</v>
      </c>
      <c r="CR61" s="342" t="s">
        <v>442</v>
      </c>
      <c r="CS61" s="349"/>
      <c r="CT61" s="326" t="s">
        <v>442</v>
      </c>
      <c r="CU61" s="245">
        <v>24000</v>
      </c>
      <c r="CV61" s="329" t="s">
        <v>442</v>
      </c>
      <c r="CW61" s="316" t="s">
        <v>442</v>
      </c>
      <c r="CX61" s="316" t="s">
        <v>442</v>
      </c>
      <c r="CY61" s="316" t="s">
        <v>442</v>
      </c>
      <c r="CZ61" s="342" t="s">
        <v>442</v>
      </c>
      <c r="DA61" s="349" t="s">
        <v>442</v>
      </c>
      <c r="DB61" s="343" t="s">
        <v>442</v>
      </c>
      <c r="DC61" s="316" t="s">
        <v>442</v>
      </c>
      <c r="DD61" s="316" t="s">
        <v>442</v>
      </c>
      <c r="DE61" s="316" t="s">
        <v>442</v>
      </c>
      <c r="DF61" s="316" t="s">
        <v>442</v>
      </c>
      <c r="DG61" s="342" t="s">
        <v>442</v>
      </c>
      <c r="DH61" s="349" t="s">
        <v>442</v>
      </c>
      <c r="DI61" s="343" t="s">
        <v>442</v>
      </c>
      <c r="DJ61" s="316" t="s">
        <v>442</v>
      </c>
      <c r="DK61" s="316" t="s">
        <v>442</v>
      </c>
      <c r="DL61" s="316" t="s">
        <v>442</v>
      </c>
      <c r="DM61" s="316" t="s">
        <v>442</v>
      </c>
      <c r="DN61" s="316" t="s">
        <v>442</v>
      </c>
      <c r="DO61" s="354" t="s">
        <v>442</v>
      </c>
      <c r="DP61" s="343" t="s">
        <v>442</v>
      </c>
    </row>
    <row r="62" spans="1:120" s="9" customFormat="1" ht="57" hidden="1" customHeight="1" x14ac:dyDescent="0.35">
      <c r="A62" s="241"/>
      <c r="B62" s="242">
        <v>24</v>
      </c>
      <c r="C62" s="251" t="s">
        <v>324</v>
      </c>
      <c r="D62" s="339"/>
      <c r="E62" s="252" t="s">
        <v>325</v>
      </c>
      <c r="F62" s="245">
        <v>16000</v>
      </c>
      <c r="G62" s="259"/>
      <c r="H62" s="247" t="s">
        <v>442</v>
      </c>
      <c r="I62" s="247" t="s">
        <v>442</v>
      </c>
      <c r="J62" s="248" t="s">
        <v>442</v>
      </c>
      <c r="K62" s="310" t="s">
        <v>442</v>
      </c>
      <c r="L62" s="247" t="s">
        <v>442</v>
      </c>
      <c r="M62" s="247" t="s">
        <v>442</v>
      </c>
      <c r="N62" s="249" t="s">
        <v>442</v>
      </c>
      <c r="O62" s="247" t="s">
        <v>442</v>
      </c>
      <c r="P62" s="247" t="s">
        <v>442</v>
      </c>
      <c r="Q62" s="248" t="s">
        <v>442</v>
      </c>
      <c r="R62" s="310" t="s">
        <v>442</v>
      </c>
      <c r="S62" s="247" t="s">
        <v>442</v>
      </c>
      <c r="T62" s="247" t="s">
        <v>442</v>
      </c>
      <c r="U62" s="249" t="s">
        <v>442</v>
      </c>
      <c r="V62" s="247" t="s">
        <v>442</v>
      </c>
      <c r="W62" s="247" t="s">
        <v>442</v>
      </c>
      <c r="X62" s="248" t="s">
        <v>442</v>
      </c>
      <c r="Y62" s="310" t="s">
        <v>442</v>
      </c>
      <c r="Z62" s="247" t="s">
        <v>442</v>
      </c>
      <c r="AA62" s="247" t="s">
        <v>442</v>
      </c>
      <c r="AB62" s="249" t="s">
        <v>442</v>
      </c>
      <c r="AC62" s="247" t="s">
        <v>442</v>
      </c>
      <c r="AD62" s="247" t="s">
        <v>442</v>
      </c>
      <c r="AE62" s="247"/>
      <c r="AF62" s="262"/>
      <c r="AG62" s="257"/>
      <c r="AH62" s="248"/>
      <c r="AI62" s="249"/>
      <c r="AJ62" s="270"/>
      <c r="AK62" s="248"/>
      <c r="AL62" s="245">
        <v>16000</v>
      </c>
      <c r="AM62" s="246"/>
      <c r="AN62" s="262"/>
      <c r="AO62" s="247" t="s">
        <v>442</v>
      </c>
      <c r="AP62" s="247" t="s">
        <v>442</v>
      </c>
      <c r="AQ62" s="249"/>
      <c r="AR62" s="247"/>
      <c r="AS62" s="247"/>
      <c r="AT62" s="248" t="s">
        <v>442</v>
      </c>
      <c r="AU62" s="310"/>
      <c r="AV62" s="247" t="s">
        <v>442</v>
      </c>
      <c r="AW62" s="247"/>
      <c r="AX62" s="249" t="s">
        <v>442</v>
      </c>
      <c r="AY62" s="247" t="s">
        <v>442</v>
      </c>
      <c r="AZ62" s="247" t="s">
        <v>442</v>
      </c>
      <c r="BA62" s="248" t="s">
        <v>442</v>
      </c>
      <c r="BB62" s="310"/>
      <c r="BC62" s="247" t="s">
        <v>442</v>
      </c>
      <c r="BD62" s="247"/>
      <c r="BE62" s="249"/>
      <c r="BF62" s="247"/>
      <c r="BG62" s="247" t="s">
        <v>442</v>
      </c>
      <c r="BH62" s="248" t="s">
        <v>442</v>
      </c>
      <c r="BI62" s="310"/>
      <c r="BJ62" s="247">
        <v>24000</v>
      </c>
      <c r="BK62" s="247"/>
      <c r="BL62" s="249"/>
      <c r="BM62" s="247" t="s">
        <v>442</v>
      </c>
      <c r="BN62" s="247" t="s">
        <v>442</v>
      </c>
      <c r="BO62" s="321"/>
      <c r="BP62" s="326" t="s">
        <v>442</v>
      </c>
      <c r="BQ62" s="331"/>
      <c r="BR62" s="343" t="s">
        <v>442</v>
      </c>
      <c r="BS62" s="316"/>
      <c r="BT62" s="316"/>
      <c r="BU62" s="316"/>
      <c r="BV62" s="316" t="s">
        <v>442</v>
      </c>
      <c r="BW62" s="342"/>
      <c r="BX62" s="349"/>
      <c r="BY62" s="343" t="s">
        <v>442</v>
      </c>
      <c r="BZ62" s="316"/>
      <c r="CA62" s="316"/>
      <c r="CB62" s="316"/>
      <c r="CC62" s="316"/>
      <c r="CD62" s="342" t="s">
        <v>442</v>
      </c>
      <c r="CE62" s="349"/>
      <c r="CF62" s="343" t="s">
        <v>442</v>
      </c>
      <c r="CG62" s="329" t="s">
        <v>442</v>
      </c>
      <c r="CH62" s="329" t="s">
        <v>442</v>
      </c>
      <c r="CI62" s="329" t="s">
        <v>442</v>
      </c>
      <c r="CJ62" s="329" t="s">
        <v>442</v>
      </c>
      <c r="CK62" s="342" t="s">
        <v>442</v>
      </c>
      <c r="CL62" s="349"/>
      <c r="CM62" s="343" t="s">
        <v>442</v>
      </c>
      <c r="CN62" s="316" t="s">
        <v>442</v>
      </c>
      <c r="CO62" s="316"/>
      <c r="CP62" s="316" t="s">
        <v>442</v>
      </c>
      <c r="CQ62" s="316" t="s">
        <v>442</v>
      </c>
      <c r="CR62" s="342"/>
      <c r="CS62" s="349"/>
      <c r="CT62" s="326" t="s">
        <v>442</v>
      </c>
      <c r="CU62" s="245"/>
      <c r="CV62" s="329"/>
      <c r="CW62" s="316"/>
      <c r="CX62" s="316"/>
      <c r="CY62" s="316"/>
      <c r="CZ62" s="342" t="s">
        <v>442</v>
      </c>
      <c r="DA62" s="349" t="s">
        <v>442</v>
      </c>
      <c r="DB62" s="343"/>
      <c r="DC62" s="316"/>
      <c r="DD62" s="316" t="s">
        <v>442</v>
      </c>
      <c r="DE62" s="316" t="s">
        <v>442</v>
      </c>
      <c r="DF62" s="316" t="s">
        <v>442</v>
      </c>
      <c r="DG62" s="342" t="s">
        <v>442</v>
      </c>
      <c r="DH62" s="349" t="s">
        <v>442</v>
      </c>
      <c r="DI62" s="343" t="s">
        <v>442</v>
      </c>
      <c r="DJ62" s="316"/>
      <c r="DK62" s="316"/>
      <c r="DL62" s="316"/>
      <c r="DM62" s="316" t="s">
        <v>442</v>
      </c>
      <c r="DN62" s="316" t="s">
        <v>442</v>
      </c>
      <c r="DO62" s="354" t="s">
        <v>442</v>
      </c>
      <c r="DP62" s="343" t="s">
        <v>442</v>
      </c>
    </row>
    <row r="63" spans="1:120" s="9" customFormat="1" ht="57" customHeight="1" x14ac:dyDescent="0.35">
      <c r="A63" s="241"/>
      <c r="B63" s="242">
        <v>8</v>
      </c>
      <c r="C63" s="251" t="s">
        <v>323</v>
      </c>
      <c r="D63" s="339" t="s">
        <v>388</v>
      </c>
      <c r="E63" s="252" t="s">
        <v>322</v>
      </c>
      <c r="F63" s="245">
        <v>18200</v>
      </c>
      <c r="G63" s="259"/>
      <c r="H63" s="247">
        <v>17280</v>
      </c>
      <c r="I63" s="247">
        <v>17280</v>
      </c>
      <c r="J63" s="248" t="s">
        <v>442</v>
      </c>
      <c r="K63" s="310"/>
      <c r="L63" s="247">
        <v>17280</v>
      </c>
      <c r="M63" s="247">
        <v>17280</v>
      </c>
      <c r="N63" s="249">
        <v>17280</v>
      </c>
      <c r="O63" s="247">
        <v>17280</v>
      </c>
      <c r="P63" s="247">
        <v>17280</v>
      </c>
      <c r="Q63" s="248" t="s">
        <v>442</v>
      </c>
      <c r="R63" s="310"/>
      <c r="S63" s="247" t="s">
        <v>442</v>
      </c>
      <c r="T63" s="247">
        <v>17280</v>
      </c>
      <c r="U63" s="249">
        <v>17280</v>
      </c>
      <c r="V63" s="247">
        <v>17280</v>
      </c>
      <c r="W63" s="247" t="s">
        <v>442</v>
      </c>
      <c r="X63" s="248" t="s">
        <v>442</v>
      </c>
      <c r="Y63" s="310"/>
      <c r="Z63" s="247" t="s">
        <v>442</v>
      </c>
      <c r="AA63" s="247">
        <v>17223.184151098336</v>
      </c>
      <c r="AB63" s="249" t="s">
        <v>442</v>
      </c>
      <c r="AC63" s="247" t="s">
        <v>442</v>
      </c>
      <c r="AD63" s="247" t="s">
        <v>442</v>
      </c>
      <c r="AE63" s="247"/>
      <c r="AF63" s="262"/>
      <c r="AG63" s="257"/>
      <c r="AH63" s="248"/>
      <c r="AI63" s="249"/>
      <c r="AJ63" s="270"/>
      <c r="AK63" s="248"/>
      <c r="AL63" s="245">
        <v>18200</v>
      </c>
      <c r="AM63" s="246"/>
      <c r="AN63" s="262"/>
      <c r="AO63" s="247" t="s">
        <v>442</v>
      </c>
      <c r="AP63" s="247" t="s">
        <v>442</v>
      </c>
      <c r="AQ63" s="249">
        <v>16380</v>
      </c>
      <c r="AR63" s="247">
        <v>16380</v>
      </c>
      <c r="AS63" s="247">
        <v>16380</v>
      </c>
      <c r="AT63" s="248" t="s">
        <v>442</v>
      </c>
      <c r="AU63" s="310"/>
      <c r="AV63" s="247" t="s">
        <v>442</v>
      </c>
      <c r="AW63" s="247">
        <v>16380</v>
      </c>
      <c r="AX63" s="249" t="s">
        <v>442</v>
      </c>
      <c r="AY63" s="247" t="s">
        <v>442</v>
      </c>
      <c r="AZ63" s="247" t="s">
        <v>442</v>
      </c>
      <c r="BA63" s="248" t="s">
        <v>442</v>
      </c>
      <c r="BB63" s="310"/>
      <c r="BC63" s="247" t="s">
        <v>442</v>
      </c>
      <c r="BD63" s="247">
        <v>16380</v>
      </c>
      <c r="BE63" s="249">
        <v>16380</v>
      </c>
      <c r="BF63" s="247">
        <v>16380</v>
      </c>
      <c r="BG63" s="247" t="s">
        <v>442</v>
      </c>
      <c r="BH63" s="248" t="s">
        <v>442</v>
      </c>
      <c r="BI63" s="310"/>
      <c r="BJ63" s="247">
        <v>16380</v>
      </c>
      <c r="BK63" s="247">
        <v>16380</v>
      </c>
      <c r="BL63" s="249">
        <v>16380</v>
      </c>
      <c r="BM63" s="247" t="s">
        <v>442</v>
      </c>
      <c r="BN63" s="247" t="s">
        <v>442</v>
      </c>
      <c r="BO63" s="321">
        <v>18200</v>
      </c>
      <c r="BP63" s="326" t="s">
        <v>442</v>
      </c>
      <c r="BQ63" s="331"/>
      <c r="BR63" s="343">
        <v>16650</v>
      </c>
      <c r="BS63" s="316">
        <v>16650</v>
      </c>
      <c r="BT63" s="316">
        <v>16650</v>
      </c>
      <c r="BU63" s="316">
        <v>16650</v>
      </c>
      <c r="BV63" s="316" t="s">
        <v>442</v>
      </c>
      <c r="BW63" s="342">
        <v>16650</v>
      </c>
      <c r="BX63" s="349"/>
      <c r="BY63" s="343" t="s">
        <v>442</v>
      </c>
      <c r="BZ63" s="316">
        <v>16650</v>
      </c>
      <c r="CA63" s="316">
        <v>16650</v>
      </c>
      <c r="CB63" s="316">
        <v>16650</v>
      </c>
      <c r="CC63" s="316">
        <v>16650</v>
      </c>
      <c r="CD63" s="342" t="s">
        <v>442</v>
      </c>
      <c r="CE63" s="349"/>
      <c r="CF63" s="343" t="s">
        <v>442</v>
      </c>
      <c r="CG63" s="329" t="s">
        <v>442</v>
      </c>
      <c r="CH63" s="329" t="s">
        <v>442</v>
      </c>
      <c r="CI63" s="329" t="s">
        <v>442</v>
      </c>
      <c r="CJ63" s="329" t="s">
        <v>442</v>
      </c>
      <c r="CK63" s="342" t="s">
        <v>442</v>
      </c>
      <c r="CL63" s="349"/>
      <c r="CM63" s="343" t="s">
        <v>442</v>
      </c>
      <c r="CN63" s="316" t="s">
        <v>442</v>
      </c>
      <c r="CO63" s="316" t="s">
        <v>442</v>
      </c>
      <c r="CP63" s="316" t="s">
        <v>442</v>
      </c>
      <c r="CQ63" s="316" t="s">
        <v>442</v>
      </c>
      <c r="CR63" s="342">
        <v>16650</v>
      </c>
      <c r="CS63" s="349"/>
      <c r="CT63" s="326" t="s">
        <v>442</v>
      </c>
      <c r="CU63" s="245">
        <v>18200</v>
      </c>
      <c r="CV63" s="329">
        <v>16650</v>
      </c>
      <c r="CW63" s="316">
        <v>16650</v>
      </c>
      <c r="CX63" s="316">
        <v>16650</v>
      </c>
      <c r="CY63" s="316">
        <v>16650</v>
      </c>
      <c r="CZ63" s="342" t="s">
        <v>442</v>
      </c>
      <c r="DA63" s="349" t="s">
        <v>442</v>
      </c>
      <c r="DB63" s="343">
        <v>16650</v>
      </c>
      <c r="DC63" s="316">
        <v>16650</v>
      </c>
      <c r="DD63" s="316" t="s">
        <v>442</v>
      </c>
      <c r="DE63" s="316" t="s">
        <v>442</v>
      </c>
      <c r="DF63" s="316" t="s">
        <v>442</v>
      </c>
      <c r="DG63" s="342" t="s">
        <v>442</v>
      </c>
      <c r="DH63" s="349" t="s">
        <v>442</v>
      </c>
      <c r="DI63" s="343" t="s">
        <v>442</v>
      </c>
      <c r="DJ63" s="316">
        <v>16650</v>
      </c>
      <c r="DK63" s="316">
        <v>16650</v>
      </c>
      <c r="DL63" s="316">
        <v>16650</v>
      </c>
      <c r="DM63" s="316" t="s">
        <v>442</v>
      </c>
      <c r="DN63" s="316" t="s">
        <v>442</v>
      </c>
      <c r="DO63" s="354" t="s">
        <v>442</v>
      </c>
      <c r="DP63" s="343" t="s">
        <v>442</v>
      </c>
    </row>
    <row r="64" spans="1:120" s="9" customFormat="1" ht="57" customHeight="1" x14ac:dyDescent="0.35">
      <c r="A64" s="241"/>
      <c r="B64" s="242">
        <v>9</v>
      </c>
      <c r="C64" s="251" t="s">
        <v>378</v>
      </c>
      <c r="D64" s="339" t="s">
        <v>390</v>
      </c>
      <c r="E64" s="252" t="s">
        <v>377</v>
      </c>
      <c r="F64" s="245">
        <v>16200</v>
      </c>
      <c r="G64" s="259"/>
      <c r="H64" s="247" t="s">
        <v>442</v>
      </c>
      <c r="I64" s="247" t="s">
        <v>442</v>
      </c>
      <c r="J64" s="248" t="s">
        <v>442</v>
      </c>
      <c r="K64" s="310"/>
      <c r="L64" s="247" t="s">
        <v>442</v>
      </c>
      <c r="M64" s="247" t="s">
        <v>442</v>
      </c>
      <c r="N64" s="249" t="s">
        <v>442</v>
      </c>
      <c r="O64" s="247" t="s">
        <v>442</v>
      </c>
      <c r="P64" s="247">
        <v>16200</v>
      </c>
      <c r="Q64" s="248" t="s">
        <v>442</v>
      </c>
      <c r="R64" s="310"/>
      <c r="S64" s="247" t="s">
        <v>442</v>
      </c>
      <c r="T64" s="247" t="s">
        <v>442</v>
      </c>
      <c r="U64" s="249" t="s">
        <v>442</v>
      </c>
      <c r="V64" s="247" t="s">
        <v>442</v>
      </c>
      <c r="W64" s="247" t="s">
        <v>442</v>
      </c>
      <c r="X64" s="248" t="s">
        <v>442</v>
      </c>
      <c r="Y64" s="310"/>
      <c r="Z64" s="247" t="s">
        <v>442</v>
      </c>
      <c r="AA64" s="247">
        <v>16200</v>
      </c>
      <c r="AB64" s="249" t="s">
        <v>442</v>
      </c>
      <c r="AC64" s="247" t="s">
        <v>442</v>
      </c>
      <c r="AD64" s="247" t="s">
        <v>442</v>
      </c>
      <c r="AE64" s="247"/>
      <c r="AF64" s="262"/>
      <c r="AG64" s="257"/>
      <c r="AH64" s="248"/>
      <c r="AI64" s="249"/>
      <c r="AJ64" s="270"/>
      <c r="AK64" s="248"/>
      <c r="AL64" s="245">
        <v>16200</v>
      </c>
      <c r="AM64" s="246"/>
      <c r="AN64" s="262"/>
      <c r="AO64" s="247" t="s">
        <v>442</v>
      </c>
      <c r="AP64" s="247" t="s">
        <v>442</v>
      </c>
      <c r="AQ64" s="249" t="s">
        <v>442</v>
      </c>
      <c r="AR64" s="247" t="s">
        <v>442</v>
      </c>
      <c r="AS64" s="247" t="s">
        <v>442</v>
      </c>
      <c r="AT64" s="248" t="s">
        <v>442</v>
      </c>
      <c r="AU64" s="310"/>
      <c r="AV64" s="247" t="s">
        <v>442</v>
      </c>
      <c r="AW64" s="247">
        <v>16200</v>
      </c>
      <c r="AX64" s="249">
        <v>16200</v>
      </c>
      <c r="AY64" s="247">
        <v>16200</v>
      </c>
      <c r="AZ64" s="247" t="s">
        <v>442</v>
      </c>
      <c r="BA64" s="248" t="s">
        <v>442</v>
      </c>
      <c r="BB64" s="310"/>
      <c r="BC64" s="247" t="s">
        <v>442</v>
      </c>
      <c r="BD64" s="247" t="s">
        <v>442</v>
      </c>
      <c r="BE64" s="247" t="s">
        <v>442</v>
      </c>
      <c r="BF64" s="247" t="s">
        <v>442</v>
      </c>
      <c r="BG64" s="247" t="s">
        <v>442</v>
      </c>
      <c r="BH64" s="248" t="s">
        <v>442</v>
      </c>
      <c r="BI64" s="310"/>
      <c r="BJ64" s="247" t="s">
        <v>442</v>
      </c>
      <c r="BK64" s="247" t="s">
        <v>442</v>
      </c>
      <c r="BL64" s="249">
        <v>16200</v>
      </c>
      <c r="BM64" s="247" t="s">
        <v>442</v>
      </c>
      <c r="BN64" s="247" t="s">
        <v>442</v>
      </c>
      <c r="BO64" s="321">
        <v>16200</v>
      </c>
      <c r="BP64" s="326" t="s">
        <v>442</v>
      </c>
      <c r="BQ64" s="331"/>
      <c r="BR64" s="343" t="s">
        <v>442</v>
      </c>
      <c r="BS64" s="316">
        <v>16200</v>
      </c>
      <c r="BT64" s="316" t="s">
        <v>442</v>
      </c>
      <c r="BU64" s="316" t="s">
        <v>442</v>
      </c>
      <c r="BV64" s="316" t="s">
        <v>442</v>
      </c>
      <c r="BW64" s="342" t="s">
        <v>442</v>
      </c>
      <c r="BX64" s="349"/>
      <c r="BY64" s="343" t="s">
        <v>442</v>
      </c>
      <c r="BZ64" s="316" t="s">
        <v>442</v>
      </c>
      <c r="CA64" s="316" t="s">
        <v>442</v>
      </c>
      <c r="CB64" s="316" t="s">
        <v>442</v>
      </c>
      <c r="CC64" s="316" t="s">
        <v>442</v>
      </c>
      <c r="CD64" s="342" t="s">
        <v>442</v>
      </c>
      <c r="CE64" s="349"/>
      <c r="CF64" s="343" t="s">
        <v>442</v>
      </c>
      <c r="CG64" s="329">
        <v>16200</v>
      </c>
      <c r="CH64" s="329">
        <v>16200</v>
      </c>
      <c r="CI64" s="329" t="s">
        <v>442</v>
      </c>
      <c r="CJ64" s="329" t="s">
        <v>442</v>
      </c>
      <c r="CK64" s="342" t="s">
        <v>442</v>
      </c>
      <c r="CL64" s="349"/>
      <c r="CM64" s="343" t="s">
        <v>442</v>
      </c>
      <c r="CN64" s="316" t="s">
        <v>442</v>
      </c>
      <c r="CO64" s="316" t="s">
        <v>442</v>
      </c>
      <c r="CP64" s="316" t="s">
        <v>442</v>
      </c>
      <c r="CQ64" s="316" t="s">
        <v>442</v>
      </c>
      <c r="CR64" s="342">
        <v>16200</v>
      </c>
      <c r="CS64" s="349"/>
      <c r="CT64" s="326" t="s">
        <v>442</v>
      </c>
      <c r="CU64" s="245">
        <v>16200</v>
      </c>
      <c r="CV64" s="329" t="s">
        <v>442</v>
      </c>
      <c r="CW64" s="316" t="s">
        <v>442</v>
      </c>
      <c r="CX64" s="316" t="s">
        <v>442</v>
      </c>
      <c r="CY64" s="316" t="s">
        <v>442</v>
      </c>
      <c r="CZ64" s="342" t="s">
        <v>442</v>
      </c>
      <c r="DA64" s="349" t="s">
        <v>442</v>
      </c>
      <c r="DB64" s="343" t="s">
        <v>442</v>
      </c>
      <c r="DC64" s="316">
        <v>16650</v>
      </c>
      <c r="DD64" s="316" t="s">
        <v>442</v>
      </c>
      <c r="DE64" s="316" t="s">
        <v>442</v>
      </c>
      <c r="DF64" s="316" t="s">
        <v>442</v>
      </c>
      <c r="DG64" s="342" t="s">
        <v>442</v>
      </c>
      <c r="DH64" s="349" t="s">
        <v>442</v>
      </c>
      <c r="DI64" s="343" t="s">
        <v>442</v>
      </c>
      <c r="DJ64" s="316" t="s">
        <v>442</v>
      </c>
      <c r="DK64" s="316" t="s">
        <v>442</v>
      </c>
      <c r="DL64" s="316" t="s">
        <v>442</v>
      </c>
      <c r="DM64" s="316" t="s">
        <v>442</v>
      </c>
      <c r="DN64" s="316" t="s">
        <v>442</v>
      </c>
      <c r="DO64" s="354" t="s">
        <v>442</v>
      </c>
      <c r="DP64" s="343" t="s">
        <v>442</v>
      </c>
    </row>
    <row r="65" spans="1:120" s="9" customFormat="1" ht="57" customHeight="1" x14ac:dyDescent="0.35">
      <c r="A65" s="241"/>
      <c r="B65" s="242">
        <v>10</v>
      </c>
      <c r="C65" s="251">
        <v>150000072</v>
      </c>
      <c r="D65" s="339"/>
      <c r="E65" s="252" t="s">
        <v>464</v>
      </c>
      <c r="F65" s="245">
        <v>14300</v>
      </c>
      <c r="G65" s="259"/>
      <c r="H65" s="247">
        <v>13000</v>
      </c>
      <c r="I65" s="247" t="s">
        <v>442</v>
      </c>
      <c r="J65" s="248" t="s">
        <v>442</v>
      </c>
      <c r="K65" s="310"/>
      <c r="L65" s="247" t="s">
        <v>442</v>
      </c>
      <c r="M65" s="247">
        <v>14300</v>
      </c>
      <c r="N65" s="249">
        <v>14300</v>
      </c>
      <c r="O65" s="247" t="s">
        <v>442</v>
      </c>
      <c r="P65" s="247" t="s">
        <v>442</v>
      </c>
      <c r="Q65" s="248">
        <v>14300</v>
      </c>
      <c r="R65" s="310"/>
      <c r="S65" s="247" t="s">
        <v>442</v>
      </c>
      <c r="T65" s="247" t="s">
        <v>442</v>
      </c>
      <c r="U65" s="249" t="s">
        <v>442</v>
      </c>
      <c r="V65" s="247" t="s">
        <v>442</v>
      </c>
      <c r="W65" s="247" t="s">
        <v>442</v>
      </c>
      <c r="X65" s="248" t="s">
        <v>442</v>
      </c>
      <c r="Y65" s="310"/>
      <c r="Z65" s="247" t="s">
        <v>442</v>
      </c>
      <c r="AA65" s="247" t="s">
        <v>442</v>
      </c>
      <c r="AB65" s="249" t="s">
        <v>442</v>
      </c>
      <c r="AC65" s="247" t="s">
        <v>442</v>
      </c>
      <c r="AD65" s="247" t="s">
        <v>442</v>
      </c>
      <c r="AE65" s="247"/>
      <c r="AF65" s="262"/>
      <c r="AG65" s="257"/>
      <c r="AH65" s="248"/>
      <c r="AI65" s="249"/>
      <c r="AJ65" s="270"/>
      <c r="AK65" s="248"/>
      <c r="AL65" s="245">
        <v>1500</v>
      </c>
      <c r="AM65" s="246"/>
      <c r="AN65" s="262"/>
      <c r="AO65" s="247" t="s">
        <v>442</v>
      </c>
      <c r="AP65" s="247" t="s">
        <v>442</v>
      </c>
      <c r="AQ65" s="249" t="s">
        <v>442</v>
      </c>
      <c r="AR65" s="247">
        <v>1500</v>
      </c>
      <c r="AS65" s="247" t="s">
        <v>442</v>
      </c>
      <c r="AT65" s="248" t="s">
        <v>442</v>
      </c>
      <c r="AU65" s="310"/>
      <c r="AV65" s="247" t="s">
        <v>442</v>
      </c>
      <c r="AW65" s="247">
        <v>1500</v>
      </c>
      <c r="AX65" s="249" t="s">
        <v>442</v>
      </c>
      <c r="AY65" s="247" t="s">
        <v>442</v>
      </c>
      <c r="AZ65" s="247" t="s">
        <v>442</v>
      </c>
      <c r="BA65" s="248" t="s">
        <v>442</v>
      </c>
      <c r="BB65" s="310"/>
      <c r="BC65" s="247" t="s">
        <v>442</v>
      </c>
      <c r="BD65" s="247" t="s">
        <v>442</v>
      </c>
      <c r="BE65" s="247" t="s">
        <v>442</v>
      </c>
      <c r="BF65" s="247" t="s">
        <v>442</v>
      </c>
      <c r="BG65" s="247" t="s">
        <v>442</v>
      </c>
      <c r="BH65" s="248" t="s">
        <v>442</v>
      </c>
      <c r="BI65" s="310"/>
      <c r="BJ65" s="247" t="s">
        <v>442</v>
      </c>
      <c r="BK65" s="247">
        <v>1500</v>
      </c>
      <c r="BL65" s="249" t="s">
        <v>442</v>
      </c>
      <c r="BM65" s="247" t="s">
        <v>442</v>
      </c>
      <c r="BN65" s="247" t="s">
        <v>442</v>
      </c>
      <c r="BO65" s="321">
        <f>(1500+10000)/2</f>
        <v>5750</v>
      </c>
      <c r="BP65" s="326" t="s">
        <v>442</v>
      </c>
      <c r="BQ65" s="331"/>
      <c r="BR65" s="343" t="s">
        <v>442</v>
      </c>
      <c r="BS65" s="316" t="s">
        <v>442</v>
      </c>
      <c r="BT65" s="316" t="s">
        <v>442</v>
      </c>
      <c r="BU65" s="316" t="s">
        <v>442</v>
      </c>
      <c r="BV65" s="316">
        <v>1500</v>
      </c>
      <c r="BW65" s="342" t="s">
        <v>442</v>
      </c>
      <c r="BX65" s="349"/>
      <c r="BY65" s="343" t="s">
        <v>442</v>
      </c>
      <c r="BZ65" s="316" t="s">
        <v>442</v>
      </c>
      <c r="CA65" s="316">
        <v>1500</v>
      </c>
      <c r="CB65" s="316" t="s">
        <v>442</v>
      </c>
      <c r="CC65" s="316" t="s">
        <v>442</v>
      </c>
      <c r="CD65" s="342" t="s">
        <v>442</v>
      </c>
      <c r="CE65" s="349"/>
      <c r="CF65" s="343" t="s">
        <v>442</v>
      </c>
      <c r="CG65" s="329" t="s">
        <v>442</v>
      </c>
      <c r="CH65" s="329" t="s">
        <v>442</v>
      </c>
      <c r="CI65" s="329" t="s">
        <v>442</v>
      </c>
      <c r="CJ65" s="329">
        <v>10000</v>
      </c>
      <c r="CK65" s="342" t="s">
        <v>442</v>
      </c>
      <c r="CL65" s="349"/>
      <c r="CM65" s="343">
        <v>10000</v>
      </c>
      <c r="CN65" s="316">
        <v>10000</v>
      </c>
      <c r="CO65" s="316" t="s">
        <v>442</v>
      </c>
      <c r="CP65" s="316" t="s">
        <v>442</v>
      </c>
      <c r="CQ65" s="316" t="s">
        <v>442</v>
      </c>
      <c r="CR65" s="342">
        <v>8397.9441093192163</v>
      </c>
      <c r="CS65" s="349"/>
      <c r="CT65" s="326" t="s">
        <v>442</v>
      </c>
      <c r="CU65" s="245">
        <v>10000</v>
      </c>
      <c r="CV65" s="329" t="s">
        <v>442</v>
      </c>
      <c r="CW65" s="316" t="s">
        <v>442</v>
      </c>
      <c r="CX65" s="316">
        <v>10000</v>
      </c>
      <c r="CY65" s="316" t="s">
        <v>442</v>
      </c>
      <c r="CZ65" s="342">
        <v>10000</v>
      </c>
      <c r="DA65" s="349" t="s">
        <v>442</v>
      </c>
      <c r="DB65" s="343" t="s">
        <v>442</v>
      </c>
      <c r="DC65" s="316">
        <v>10000</v>
      </c>
      <c r="DD65" s="316">
        <v>10000</v>
      </c>
      <c r="DE65" s="316" t="s">
        <v>442</v>
      </c>
      <c r="DF65" s="316" t="s">
        <v>442</v>
      </c>
      <c r="DG65" s="342" t="s">
        <v>442</v>
      </c>
      <c r="DH65" s="349" t="s">
        <v>442</v>
      </c>
      <c r="DI65" s="343" t="s">
        <v>442</v>
      </c>
      <c r="DJ65" s="316" t="s">
        <v>442</v>
      </c>
      <c r="DK65" s="316" t="s">
        <v>442</v>
      </c>
      <c r="DL65" s="316" t="s">
        <v>442</v>
      </c>
      <c r="DM65" s="316" t="s">
        <v>442</v>
      </c>
      <c r="DN65" s="316">
        <v>10000</v>
      </c>
      <c r="DO65" s="354" t="s">
        <v>442</v>
      </c>
      <c r="DP65" s="343" t="s">
        <v>442</v>
      </c>
    </row>
    <row r="66" spans="1:120" s="9" customFormat="1" ht="57" hidden="1" customHeight="1" x14ac:dyDescent="0.35">
      <c r="A66" s="241"/>
      <c r="B66" s="242">
        <f t="shared" ref="B66:B69" si="44">ROW()-ROW($B$36)</f>
        <v>30</v>
      </c>
      <c r="C66" s="251">
        <v>150000074</v>
      </c>
      <c r="D66" s="339"/>
      <c r="E66" s="252" t="s">
        <v>118</v>
      </c>
      <c r="F66" s="245">
        <v>17500</v>
      </c>
      <c r="G66" s="259"/>
      <c r="H66" s="247" t="s">
        <v>442</v>
      </c>
      <c r="I66" s="247" t="s">
        <v>442</v>
      </c>
      <c r="J66" s="248" t="s">
        <v>442</v>
      </c>
      <c r="K66" s="310"/>
      <c r="L66" s="247" t="s">
        <v>442</v>
      </c>
      <c r="M66" s="247" t="s">
        <v>442</v>
      </c>
      <c r="N66" s="249" t="s">
        <v>442</v>
      </c>
      <c r="O66" s="247" t="s">
        <v>442</v>
      </c>
      <c r="P66" s="247" t="s">
        <v>442</v>
      </c>
      <c r="Q66" s="248" t="s">
        <v>442</v>
      </c>
      <c r="R66" s="310"/>
      <c r="S66" s="247" t="s">
        <v>442</v>
      </c>
      <c r="T66" s="247" t="s">
        <v>442</v>
      </c>
      <c r="U66" s="249" t="s">
        <v>442</v>
      </c>
      <c r="V66" s="247" t="s">
        <v>442</v>
      </c>
      <c r="W66" s="247" t="s">
        <v>442</v>
      </c>
      <c r="X66" s="248" t="s">
        <v>442</v>
      </c>
      <c r="Y66" s="310"/>
      <c r="Z66" s="247" t="s">
        <v>442</v>
      </c>
      <c r="AA66" s="247" t="s">
        <v>442</v>
      </c>
      <c r="AB66" s="249" t="s">
        <v>442</v>
      </c>
      <c r="AC66" s="247" t="s">
        <v>442</v>
      </c>
      <c r="AD66" s="247" t="s">
        <v>442</v>
      </c>
      <c r="AE66" s="247"/>
      <c r="AF66" s="262"/>
      <c r="AG66" s="257"/>
      <c r="AH66" s="248"/>
      <c r="AI66" s="249"/>
      <c r="AJ66" s="270"/>
      <c r="AK66" s="248"/>
      <c r="AL66" s="245"/>
      <c r="AM66" s="246"/>
      <c r="AN66" s="262"/>
      <c r="AO66" s="247" t="s">
        <v>442</v>
      </c>
      <c r="AP66" s="247" t="s">
        <v>442</v>
      </c>
      <c r="AQ66" s="249" t="s">
        <v>442</v>
      </c>
      <c r="AR66" s="247"/>
      <c r="AS66" s="247" t="s">
        <v>442</v>
      </c>
      <c r="AT66" s="248" t="s">
        <v>442</v>
      </c>
      <c r="AU66" s="310"/>
      <c r="AV66" s="247" t="s">
        <v>442</v>
      </c>
      <c r="AW66" s="247"/>
      <c r="AX66" s="249" t="s">
        <v>442</v>
      </c>
      <c r="AY66" s="247" t="s">
        <v>442</v>
      </c>
      <c r="AZ66" s="247" t="s">
        <v>442</v>
      </c>
      <c r="BA66" s="248" t="s">
        <v>442</v>
      </c>
      <c r="BB66" s="310"/>
      <c r="BC66" s="247" t="s">
        <v>442</v>
      </c>
      <c r="BD66" s="247" t="s">
        <v>442</v>
      </c>
      <c r="BE66" s="247" t="s">
        <v>442</v>
      </c>
      <c r="BF66" s="247" t="s">
        <v>442</v>
      </c>
      <c r="BG66" s="247" t="s">
        <v>442</v>
      </c>
      <c r="BH66" s="248" t="s">
        <v>442</v>
      </c>
      <c r="BI66" s="310"/>
      <c r="BJ66" s="247" t="s">
        <v>442</v>
      </c>
      <c r="BK66" s="247"/>
      <c r="BL66" s="249" t="s">
        <v>442</v>
      </c>
      <c r="BM66" s="247" t="s">
        <v>442</v>
      </c>
      <c r="BN66" s="247" t="s">
        <v>442</v>
      </c>
      <c r="BO66" s="321">
        <v>17500</v>
      </c>
      <c r="BP66" s="326" t="s">
        <v>442</v>
      </c>
      <c r="BQ66" s="331"/>
      <c r="BR66" s="343" t="s">
        <v>442</v>
      </c>
      <c r="BS66" s="316" t="s">
        <v>442</v>
      </c>
      <c r="BT66" s="316" t="s">
        <v>442</v>
      </c>
      <c r="BU66" s="316" t="s">
        <v>442</v>
      </c>
      <c r="BV66" s="316"/>
      <c r="BW66" s="342"/>
      <c r="BX66" s="349"/>
      <c r="BY66" s="343" t="s">
        <v>442</v>
      </c>
      <c r="BZ66" s="316" t="s">
        <v>442</v>
      </c>
      <c r="CA66" s="316"/>
      <c r="CB66" s="316" t="s">
        <v>442</v>
      </c>
      <c r="CC66" s="316" t="s">
        <v>442</v>
      </c>
      <c r="CD66" s="342" t="s">
        <v>442</v>
      </c>
      <c r="CE66" s="349"/>
      <c r="CF66" s="343" t="s">
        <v>442</v>
      </c>
      <c r="CG66" s="329"/>
      <c r="CH66" s="329" t="s">
        <v>442</v>
      </c>
      <c r="CI66" s="329" t="s">
        <v>442</v>
      </c>
      <c r="CJ66" s="329"/>
      <c r="CK66" s="342" t="s">
        <v>442</v>
      </c>
      <c r="CL66" s="349"/>
      <c r="CM66" s="343"/>
      <c r="CN66" s="316"/>
      <c r="CO66" s="316" t="s">
        <v>442</v>
      </c>
      <c r="CP66" s="316" t="s">
        <v>442</v>
      </c>
      <c r="CQ66" s="316" t="s">
        <v>442</v>
      </c>
      <c r="CR66" s="342"/>
      <c r="CS66" s="349"/>
      <c r="CT66" s="326" t="s">
        <v>442</v>
      </c>
      <c r="CU66" s="245">
        <v>17500</v>
      </c>
      <c r="CV66" s="329" t="s">
        <v>442</v>
      </c>
      <c r="CW66" s="316" t="s">
        <v>442</v>
      </c>
      <c r="CX66" s="316"/>
      <c r="CY66" s="316" t="s">
        <v>442</v>
      </c>
      <c r="CZ66" s="342"/>
      <c r="DA66" s="349" t="s">
        <v>442</v>
      </c>
      <c r="DB66" s="343" t="s">
        <v>442</v>
      </c>
      <c r="DC66" s="316"/>
      <c r="DD66" s="316"/>
      <c r="DE66" s="316" t="s">
        <v>442</v>
      </c>
      <c r="DF66" s="316" t="s">
        <v>442</v>
      </c>
      <c r="DG66" s="342" t="s">
        <v>442</v>
      </c>
      <c r="DH66" s="349" t="s">
        <v>442</v>
      </c>
      <c r="DI66" s="343" t="s">
        <v>442</v>
      </c>
      <c r="DJ66" s="316" t="s">
        <v>442</v>
      </c>
      <c r="DK66" s="316" t="s">
        <v>442</v>
      </c>
      <c r="DL66" s="316"/>
      <c r="DM66" s="316" t="s">
        <v>442</v>
      </c>
      <c r="DN66" s="316"/>
      <c r="DO66" s="354" t="s">
        <v>442</v>
      </c>
      <c r="DP66" s="343" t="s">
        <v>442</v>
      </c>
    </row>
    <row r="67" spans="1:120" s="9" customFormat="1" ht="57" hidden="1" customHeight="1" x14ac:dyDescent="0.35">
      <c r="A67" s="241"/>
      <c r="B67" s="242">
        <f t="shared" si="44"/>
        <v>31</v>
      </c>
      <c r="C67" s="251" t="s">
        <v>119</v>
      </c>
      <c r="D67" s="339"/>
      <c r="E67" s="252" t="s">
        <v>120</v>
      </c>
      <c r="F67" s="245"/>
      <c r="G67" s="259"/>
      <c r="H67" s="247" t="s">
        <v>442</v>
      </c>
      <c r="I67" s="247" t="s">
        <v>442</v>
      </c>
      <c r="J67" s="248" t="s">
        <v>442</v>
      </c>
      <c r="K67" s="310"/>
      <c r="L67" s="247" t="s">
        <v>442</v>
      </c>
      <c r="M67" s="247" t="s">
        <v>442</v>
      </c>
      <c r="N67" s="249" t="s">
        <v>442</v>
      </c>
      <c r="O67" s="247" t="s">
        <v>442</v>
      </c>
      <c r="P67" s="247" t="s">
        <v>442</v>
      </c>
      <c r="Q67" s="248" t="s">
        <v>442</v>
      </c>
      <c r="R67" s="310"/>
      <c r="S67" s="247" t="s">
        <v>442</v>
      </c>
      <c r="T67" s="247" t="s">
        <v>442</v>
      </c>
      <c r="U67" s="249" t="s">
        <v>442</v>
      </c>
      <c r="V67" s="247" t="s">
        <v>442</v>
      </c>
      <c r="W67" s="247" t="s">
        <v>442</v>
      </c>
      <c r="X67" s="248" t="s">
        <v>442</v>
      </c>
      <c r="Y67" s="310"/>
      <c r="Z67" s="247" t="s">
        <v>442</v>
      </c>
      <c r="AA67" s="247" t="s">
        <v>442</v>
      </c>
      <c r="AB67" s="249" t="s">
        <v>442</v>
      </c>
      <c r="AC67" s="247" t="s">
        <v>442</v>
      </c>
      <c r="AD67" s="247" t="s">
        <v>442</v>
      </c>
      <c r="AE67" s="247"/>
      <c r="AF67" s="262"/>
      <c r="AG67" s="257"/>
      <c r="AH67" s="248"/>
      <c r="AI67" s="249"/>
      <c r="AJ67" s="270"/>
      <c r="AK67" s="248"/>
      <c r="AL67" s="245"/>
      <c r="AM67" s="246"/>
      <c r="AN67" s="262"/>
      <c r="AO67" s="247" t="s">
        <v>442</v>
      </c>
      <c r="AP67" s="247" t="s">
        <v>442</v>
      </c>
      <c r="AQ67" s="249" t="s">
        <v>442</v>
      </c>
      <c r="AR67" s="247"/>
      <c r="AS67" s="247" t="s">
        <v>442</v>
      </c>
      <c r="AT67" s="248" t="s">
        <v>442</v>
      </c>
      <c r="AU67" s="310"/>
      <c r="AV67" s="247" t="s">
        <v>442</v>
      </c>
      <c r="AW67" s="247"/>
      <c r="AX67" s="249" t="s">
        <v>442</v>
      </c>
      <c r="AY67" s="247" t="s">
        <v>442</v>
      </c>
      <c r="AZ67" s="247" t="s">
        <v>442</v>
      </c>
      <c r="BA67" s="248" t="s">
        <v>442</v>
      </c>
      <c r="BB67" s="310"/>
      <c r="BC67" s="247" t="s">
        <v>442</v>
      </c>
      <c r="BD67" s="247" t="s">
        <v>442</v>
      </c>
      <c r="BE67" s="247" t="s">
        <v>442</v>
      </c>
      <c r="BF67" s="247" t="s">
        <v>442</v>
      </c>
      <c r="BG67" s="247" t="s">
        <v>442</v>
      </c>
      <c r="BH67" s="248" t="s">
        <v>442</v>
      </c>
      <c r="BI67" s="310"/>
      <c r="BJ67" s="247" t="s">
        <v>442</v>
      </c>
      <c r="BK67" s="247"/>
      <c r="BL67" s="249" t="s">
        <v>442</v>
      </c>
      <c r="BM67" s="247" t="s">
        <v>442</v>
      </c>
      <c r="BN67" s="247" t="s">
        <v>442</v>
      </c>
      <c r="BO67" s="321"/>
      <c r="BP67" s="326" t="s">
        <v>442</v>
      </c>
      <c r="BQ67" s="331"/>
      <c r="BR67" s="343" t="s">
        <v>442</v>
      </c>
      <c r="BS67" s="316" t="s">
        <v>442</v>
      </c>
      <c r="BT67" s="316" t="s">
        <v>442</v>
      </c>
      <c r="BU67" s="316" t="s">
        <v>442</v>
      </c>
      <c r="BV67" s="316"/>
      <c r="BW67" s="342"/>
      <c r="BX67" s="349"/>
      <c r="BY67" s="343" t="s">
        <v>442</v>
      </c>
      <c r="BZ67" s="316" t="s">
        <v>442</v>
      </c>
      <c r="CA67" s="316"/>
      <c r="CB67" s="316" t="s">
        <v>442</v>
      </c>
      <c r="CC67" s="316" t="s">
        <v>442</v>
      </c>
      <c r="CD67" s="342" t="s">
        <v>442</v>
      </c>
      <c r="CE67" s="349"/>
      <c r="CF67" s="343" t="s">
        <v>442</v>
      </c>
      <c r="CG67" s="329"/>
      <c r="CH67" s="329" t="s">
        <v>442</v>
      </c>
      <c r="CI67" s="329" t="s">
        <v>442</v>
      </c>
      <c r="CJ67" s="329"/>
      <c r="CK67" s="342" t="s">
        <v>442</v>
      </c>
      <c r="CL67" s="349"/>
      <c r="CM67" s="343"/>
      <c r="CN67" s="316"/>
      <c r="CO67" s="316" t="s">
        <v>442</v>
      </c>
      <c r="CP67" s="316" t="s">
        <v>442</v>
      </c>
      <c r="CQ67" s="316" t="s">
        <v>442</v>
      </c>
      <c r="CR67" s="342"/>
      <c r="CS67" s="349"/>
      <c r="CT67" s="326" t="s">
        <v>442</v>
      </c>
      <c r="CU67" s="245"/>
      <c r="CV67" s="329" t="s">
        <v>442</v>
      </c>
      <c r="CW67" s="316" t="s">
        <v>442</v>
      </c>
      <c r="CX67" s="316"/>
      <c r="CY67" s="316" t="s">
        <v>442</v>
      </c>
      <c r="CZ67" s="342"/>
      <c r="DA67" s="349" t="s">
        <v>442</v>
      </c>
      <c r="DB67" s="343" t="s">
        <v>442</v>
      </c>
      <c r="DC67" s="316"/>
      <c r="DD67" s="316"/>
      <c r="DE67" s="316" t="s">
        <v>442</v>
      </c>
      <c r="DF67" s="316" t="s">
        <v>442</v>
      </c>
      <c r="DG67" s="342" t="s">
        <v>442</v>
      </c>
      <c r="DH67" s="349" t="s">
        <v>442</v>
      </c>
      <c r="DI67" s="343" t="s">
        <v>442</v>
      </c>
      <c r="DJ67" s="316" t="s">
        <v>442</v>
      </c>
      <c r="DK67" s="316" t="s">
        <v>442</v>
      </c>
      <c r="DL67" s="316"/>
      <c r="DM67" s="316" t="s">
        <v>442</v>
      </c>
      <c r="DN67" s="316"/>
      <c r="DO67" s="354" t="s">
        <v>442</v>
      </c>
      <c r="DP67" s="343" t="s">
        <v>442</v>
      </c>
    </row>
    <row r="68" spans="1:120" s="9" customFormat="1" ht="57" customHeight="1" x14ac:dyDescent="0.35">
      <c r="A68" s="241"/>
      <c r="B68" s="242">
        <v>11</v>
      </c>
      <c r="C68" s="251">
        <v>150000180</v>
      </c>
      <c r="D68" s="339"/>
      <c r="E68" s="252" t="s">
        <v>410</v>
      </c>
      <c r="F68" s="245">
        <v>19000</v>
      </c>
      <c r="G68" s="259"/>
      <c r="H68" s="247" t="s">
        <v>442</v>
      </c>
      <c r="I68" s="247" t="s">
        <v>442</v>
      </c>
      <c r="J68" s="248" t="s">
        <v>442</v>
      </c>
      <c r="K68" s="310"/>
      <c r="L68" s="247">
        <v>19000</v>
      </c>
      <c r="M68" s="247" t="s">
        <v>442</v>
      </c>
      <c r="N68" s="249" t="s">
        <v>442</v>
      </c>
      <c r="O68" s="247" t="s">
        <v>442</v>
      </c>
      <c r="P68" s="247" t="s">
        <v>442</v>
      </c>
      <c r="Q68" s="248" t="s">
        <v>442</v>
      </c>
      <c r="R68" s="310"/>
      <c r="S68" s="247" t="s">
        <v>442</v>
      </c>
      <c r="T68" s="247" t="s">
        <v>442</v>
      </c>
      <c r="U68" s="249" t="s">
        <v>442</v>
      </c>
      <c r="V68" s="247" t="s">
        <v>442</v>
      </c>
      <c r="W68" s="247" t="s">
        <v>442</v>
      </c>
      <c r="X68" s="248" t="s">
        <v>442</v>
      </c>
      <c r="Y68" s="310"/>
      <c r="Z68" s="247" t="s">
        <v>442</v>
      </c>
      <c r="AA68" s="247" t="s">
        <v>442</v>
      </c>
      <c r="AB68" s="249" t="s">
        <v>442</v>
      </c>
      <c r="AC68" s="247" t="s">
        <v>442</v>
      </c>
      <c r="AD68" s="247" t="s">
        <v>442</v>
      </c>
      <c r="AE68" s="247"/>
      <c r="AF68" s="262"/>
      <c r="AG68" s="257"/>
      <c r="AH68" s="248"/>
      <c r="AI68" s="249"/>
      <c r="AJ68" s="270"/>
      <c r="AK68" s="248"/>
      <c r="AL68" s="245">
        <v>19000</v>
      </c>
      <c r="AM68" s="246"/>
      <c r="AN68" s="262"/>
      <c r="AO68" s="247" t="s">
        <v>442</v>
      </c>
      <c r="AP68" s="247" t="s">
        <v>442</v>
      </c>
      <c r="AQ68" s="249" t="s">
        <v>442</v>
      </c>
      <c r="AR68" s="247" t="s">
        <v>442</v>
      </c>
      <c r="AS68" s="247" t="s">
        <v>442</v>
      </c>
      <c r="AT68" s="248" t="s">
        <v>442</v>
      </c>
      <c r="AU68" s="310"/>
      <c r="AV68" s="247" t="s">
        <v>442</v>
      </c>
      <c r="AW68" s="247" t="s">
        <v>442</v>
      </c>
      <c r="AX68" s="249" t="s">
        <v>442</v>
      </c>
      <c r="AY68" s="247" t="s">
        <v>442</v>
      </c>
      <c r="AZ68" s="247" t="s">
        <v>442</v>
      </c>
      <c r="BA68" s="248" t="s">
        <v>442</v>
      </c>
      <c r="BB68" s="310"/>
      <c r="BC68" s="247" t="s">
        <v>442</v>
      </c>
      <c r="BD68" s="247" t="s">
        <v>442</v>
      </c>
      <c r="BE68" s="247" t="s">
        <v>442</v>
      </c>
      <c r="BF68" s="247" t="s">
        <v>442</v>
      </c>
      <c r="BG68" s="247" t="s">
        <v>442</v>
      </c>
      <c r="BH68" s="248" t="s">
        <v>442</v>
      </c>
      <c r="BI68" s="310"/>
      <c r="BJ68" s="247" t="s">
        <v>442</v>
      </c>
      <c r="BK68" s="247" t="s">
        <v>442</v>
      </c>
      <c r="BL68" s="249" t="s">
        <v>442</v>
      </c>
      <c r="BM68" s="247" t="s">
        <v>442</v>
      </c>
      <c r="BN68" s="247" t="s">
        <v>442</v>
      </c>
      <c r="BO68" s="321">
        <v>19000</v>
      </c>
      <c r="BP68" s="326" t="s">
        <v>442</v>
      </c>
      <c r="BQ68" s="331"/>
      <c r="BR68" s="343" t="s">
        <v>442</v>
      </c>
      <c r="BS68" s="316" t="s">
        <v>442</v>
      </c>
      <c r="BT68" s="316" t="s">
        <v>442</v>
      </c>
      <c r="BU68" s="316" t="s">
        <v>442</v>
      </c>
      <c r="BV68" s="316" t="s">
        <v>442</v>
      </c>
      <c r="BW68" s="342">
        <v>19000</v>
      </c>
      <c r="BX68" s="349"/>
      <c r="BY68" s="343" t="s">
        <v>442</v>
      </c>
      <c r="BZ68" s="316" t="s">
        <v>442</v>
      </c>
      <c r="CA68" s="316" t="s">
        <v>442</v>
      </c>
      <c r="CB68" s="316" t="s">
        <v>442</v>
      </c>
      <c r="CC68" s="316" t="s">
        <v>442</v>
      </c>
      <c r="CD68" s="342" t="s">
        <v>442</v>
      </c>
      <c r="CE68" s="349"/>
      <c r="CF68" s="343" t="s">
        <v>442</v>
      </c>
      <c r="CG68" s="329">
        <v>19000</v>
      </c>
      <c r="CH68" s="329" t="s">
        <v>442</v>
      </c>
      <c r="CI68" s="329" t="s">
        <v>442</v>
      </c>
      <c r="CJ68" s="329" t="s">
        <v>442</v>
      </c>
      <c r="CK68" s="342" t="s">
        <v>442</v>
      </c>
      <c r="CL68" s="349"/>
      <c r="CM68" s="343" t="s">
        <v>442</v>
      </c>
      <c r="CN68" s="316" t="s">
        <v>442</v>
      </c>
      <c r="CO68" s="316" t="s">
        <v>442</v>
      </c>
      <c r="CP68" s="316" t="s">
        <v>442</v>
      </c>
      <c r="CQ68" s="316" t="s">
        <v>442</v>
      </c>
      <c r="CR68" s="342" t="s">
        <v>442</v>
      </c>
      <c r="CS68" s="349"/>
      <c r="CT68" s="326" t="s">
        <v>442</v>
      </c>
      <c r="CU68" s="245">
        <v>19000</v>
      </c>
      <c r="CV68" s="329" t="s">
        <v>442</v>
      </c>
      <c r="CW68" s="316" t="s">
        <v>442</v>
      </c>
      <c r="CX68" s="316" t="s">
        <v>442</v>
      </c>
      <c r="CY68" s="316" t="s">
        <v>442</v>
      </c>
      <c r="CZ68" s="342" t="s">
        <v>442</v>
      </c>
      <c r="DA68" s="349" t="s">
        <v>442</v>
      </c>
      <c r="DB68" s="343" t="s">
        <v>442</v>
      </c>
      <c r="DC68" s="316" t="s">
        <v>442</v>
      </c>
      <c r="DD68" s="316" t="s">
        <v>442</v>
      </c>
      <c r="DE68" s="316" t="s">
        <v>442</v>
      </c>
      <c r="DF68" s="316" t="s">
        <v>442</v>
      </c>
      <c r="DG68" s="342" t="s">
        <v>442</v>
      </c>
      <c r="DH68" s="349" t="s">
        <v>442</v>
      </c>
      <c r="DI68" s="343" t="s">
        <v>442</v>
      </c>
      <c r="DJ68" s="316" t="s">
        <v>442</v>
      </c>
      <c r="DK68" s="316" t="s">
        <v>442</v>
      </c>
      <c r="DL68" s="316">
        <v>19000</v>
      </c>
      <c r="DM68" s="316" t="s">
        <v>442</v>
      </c>
      <c r="DN68" s="316" t="s">
        <v>442</v>
      </c>
      <c r="DO68" s="354" t="s">
        <v>442</v>
      </c>
      <c r="DP68" s="343" t="s">
        <v>442</v>
      </c>
    </row>
    <row r="69" spans="1:120" s="9" customFormat="1" ht="57" hidden="1" customHeight="1" x14ac:dyDescent="0.35">
      <c r="A69" s="241"/>
      <c r="B69" s="242">
        <f t="shared" si="44"/>
        <v>33</v>
      </c>
      <c r="C69" s="251" t="s">
        <v>365</v>
      </c>
      <c r="D69" s="339"/>
      <c r="E69" s="252" t="s">
        <v>366</v>
      </c>
      <c r="F69" s="245"/>
      <c r="G69" s="259"/>
      <c r="H69" s="247" t="s">
        <v>442</v>
      </c>
      <c r="I69" s="247" t="s">
        <v>442</v>
      </c>
      <c r="J69" s="248" t="s">
        <v>442</v>
      </c>
      <c r="K69" s="310"/>
      <c r="L69" s="247" t="s">
        <v>442</v>
      </c>
      <c r="M69" s="247" t="s">
        <v>442</v>
      </c>
      <c r="N69" s="249" t="s">
        <v>442</v>
      </c>
      <c r="O69" s="247" t="s">
        <v>442</v>
      </c>
      <c r="P69" s="247" t="s">
        <v>442</v>
      </c>
      <c r="Q69" s="248" t="s">
        <v>442</v>
      </c>
      <c r="R69" s="310"/>
      <c r="S69" s="247" t="s">
        <v>442</v>
      </c>
      <c r="T69" s="247" t="s">
        <v>442</v>
      </c>
      <c r="U69" s="249" t="s">
        <v>442</v>
      </c>
      <c r="V69" s="247" t="s">
        <v>442</v>
      </c>
      <c r="W69" s="247" t="s">
        <v>442</v>
      </c>
      <c r="X69" s="248" t="s">
        <v>442</v>
      </c>
      <c r="Y69" s="310"/>
      <c r="Z69" s="247" t="s">
        <v>442</v>
      </c>
      <c r="AA69" s="247" t="s">
        <v>442</v>
      </c>
      <c r="AB69" s="249" t="s">
        <v>442</v>
      </c>
      <c r="AC69" s="247" t="s">
        <v>442</v>
      </c>
      <c r="AD69" s="247" t="s">
        <v>442</v>
      </c>
      <c r="AE69" s="247"/>
      <c r="AF69" s="262"/>
      <c r="AG69" s="257"/>
      <c r="AH69" s="248"/>
      <c r="AI69" s="249"/>
      <c r="AJ69" s="270"/>
      <c r="AK69" s="248"/>
      <c r="AL69" s="245"/>
      <c r="AM69" s="246"/>
      <c r="AN69" s="262"/>
      <c r="AO69" s="247" t="s">
        <v>442</v>
      </c>
      <c r="AP69" s="247" t="s">
        <v>442</v>
      </c>
      <c r="AQ69" s="249" t="s">
        <v>442</v>
      </c>
      <c r="AR69" s="247" t="s">
        <v>442</v>
      </c>
      <c r="AS69" s="247" t="s">
        <v>442</v>
      </c>
      <c r="AT69" s="248" t="s">
        <v>442</v>
      </c>
      <c r="AU69" s="310"/>
      <c r="AV69" s="247" t="s">
        <v>442</v>
      </c>
      <c r="AW69" s="247" t="s">
        <v>442</v>
      </c>
      <c r="AX69" s="249"/>
      <c r="AY69" s="247"/>
      <c r="AZ69" s="247" t="s">
        <v>442</v>
      </c>
      <c r="BA69" s="248" t="s">
        <v>442</v>
      </c>
      <c r="BB69" s="310"/>
      <c r="BC69" s="247" t="s">
        <v>442</v>
      </c>
      <c r="BD69" s="247" t="s">
        <v>442</v>
      </c>
      <c r="BE69" s="247" t="s">
        <v>442</v>
      </c>
      <c r="BF69" s="247" t="s">
        <v>442</v>
      </c>
      <c r="BG69" s="247"/>
      <c r="BH69" s="248" t="s">
        <v>442</v>
      </c>
      <c r="BI69" s="310"/>
      <c r="BJ69" s="247" t="s">
        <v>442</v>
      </c>
      <c r="BK69" s="247" t="s">
        <v>442</v>
      </c>
      <c r="BL69" s="249" t="s">
        <v>442</v>
      </c>
      <c r="BM69" s="247" t="s">
        <v>442</v>
      </c>
      <c r="BN69" s="247" t="s">
        <v>442</v>
      </c>
      <c r="BO69" s="321"/>
      <c r="BP69" s="326" t="s">
        <v>442</v>
      </c>
      <c r="BQ69" s="331"/>
      <c r="BR69" s="343" t="s">
        <v>442</v>
      </c>
      <c r="BS69" s="316" t="s">
        <v>442</v>
      </c>
      <c r="BT69" s="316" t="s">
        <v>442</v>
      </c>
      <c r="BU69" s="316" t="s">
        <v>442</v>
      </c>
      <c r="BV69" s="316" t="s">
        <v>442</v>
      </c>
      <c r="BW69" s="342"/>
      <c r="BX69" s="349"/>
      <c r="BY69" s="343" t="s">
        <v>442</v>
      </c>
      <c r="BZ69" s="316" t="s">
        <v>442</v>
      </c>
      <c r="CA69" s="316"/>
      <c r="CB69" s="316" t="s">
        <v>442</v>
      </c>
      <c r="CC69" s="316" t="s">
        <v>442</v>
      </c>
      <c r="CD69" s="342" t="s">
        <v>442</v>
      </c>
      <c r="CE69" s="349"/>
      <c r="CF69" s="343" t="s">
        <v>442</v>
      </c>
      <c r="CG69" s="329"/>
      <c r="CH69" s="329" t="s">
        <v>442</v>
      </c>
      <c r="CI69" s="329" t="s">
        <v>442</v>
      </c>
      <c r="CJ69" s="329" t="s">
        <v>442</v>
      </c>
      <c r="CK69" s="342" t="s">
        <v>442</v>
      </c>
      <c r="CL69" s="349"/>
      <c r="CM69" s="343" t="s">
        <v>442</v>
      </c>
      <c r="CN69" s="316" t="s">
        <v>442</v>
      </c>
      <c r="CO69" s="316" t="s">
        <v>442</v>
      </c>
      <c r="CP69" s="316" t="s">
        <v>442</v>
      </c>
      <c r="CQ69" s="316" t="s">
        <v>442</v>
      </c>
      <c r="CR69" s="342" t="s">
        <v>442</v>
      </c>
      <c r="CS69" s="349"/>
      <c r="CT69" s="326" t="s">
        <v>442</v>
      </c>
      <c r="CU69" s="245"/>
      <c r="CV69" s="329" t="s">
        <v>442</v>
      </c>
      <c r="CW69" s="316" t="s">
        <v>442</v>
      </c>
      <c r="CX69" s="316" t="s">
        <v>442</v>
      </c>
      <c r="CY69" s="316" t="s">
        <v>442</v>
      </c>
      <c r="CZ69" s="342" t="s">
        <v>442</v>
      </c>
      <c r="DA69" s="349" t="s">
        <v>442</v>
      </c>
      <c r="DB69" s="343" t="s">
        <v>442</v>
      </c>
      <c r="DC69" s="316" t="s">
        <v>442</v>
      </c>
      <c r="DD69" s="316" t="s">
        <v>442</v>
      </c>
      <c r="DE69" s="316" t="s">
        <v>442</v>
      </c>
      <c r="DF69" s="316" t="s">
        <v>442</v>
      </c>
      <c r="DG69" s="342" t="s">
        <v>442</v>
      </c>
      <c r="DH69" s="349" t="s">
        <v>442</v>
      </c>
      <c r="DI69" s="343" t="s">
        <v>442</v>
      </c>
      <c r="DJ69" s="316" t="s">
        <v>442</v>
      </c>
      <c r="DK69" s="316"/>
      <c r="DL69" s="316"/>
      <c r="DM69" s="316" t="s">
        <v>442</v>
      </c>
      <c r="DN69" s="316" t="s">
        <v>442</v>
      </c>
      <c r="DO69" s="354" t="s">
        <v>442</v>
      </c>
      <c r="DP69" s="343" t="s">
        <v>442</v>
      </c>
    </row>
    <row r="70" spans="1:120" s="9" customFormat="1" ht="57" customHeight="1" x14ac:dyDescent="0.35">
      <c r="A70" s="241"/>
      <c r="B70" s="242">
        <v>12</v>
      </c>
      <c r="C70" s="251" t="s">
        <v>367</v>
      </c>
      <c r="D70" s="339"/>
      <c r="E70" s="252" t="s">
        <v>368</v>
      </c>
      <c r="F70" s="245">
        <v>17500</v>
      </c>
      <c r="G70" s="259"/>
      <c r="H70" s="247" t="s">
        <v>442</v>
      </c>
      <c r="I70" s="247" t="s">
        <v>442</v>
      </c>
      <c r="J70" s="248" t="s">
        <v>442</v>
      </c>
      <c r="K70" s="310"/>
      <c r="L70" s="247" t="s">
        <v>442</v>
      </c>
      <c r="M70" s="247" t="s">
        <v>442</v>
      </c>
      <c r="N70" s="249" t="s">
        <v>442</v>
      </c>
      <c r="O70" s="247" t="s">
        <v>442</v>
      </c>
      <c r="P70" s="247" t="s">
        <v>442</v>
      </c>
      <c r="Q70" s="248" t="s">
        <v>442</v>
      </c>
      <c r="R70" s="310"/>
      <c r="S70" s="247" t="s">
        <v>442</v>
      </c>
      <c r="T70" s="247" t="s">
        <v>442</v>
      </c>
      <c r="U70" s="249" t="s">
        <v>442</v>
      </c>
      <c r="V70" s="247" t="s">
        <v>442</v>
      </c>
      <c r="W70" s="247" t="s">
        <v>442</v>
      </c>
      <c r="X70" s="248" t="s">
        <v>442</v>
      </c>
      <c r="Y70" s="310"/>
      <c r="Z70" s="247" t="s">
        <v>442</v>
      </c>
      <c r="AA70" s="247" t="s">
        <v>442</v>
      </c>
      <c r="AB70" s="249" t="s">
        <v>442</v>
      </c>
      <c r="AC70" s="247" t="s">
        <v>442</v>
      </c>
      <c r="AD70" s="247" t="s">
        <v>442</v>
      </c>
      <c r="AE70" s="247"/>
      <c r="AF70" s="262"/>
      <c r="AG70" s="257"/>
      <c r="AH70" s="248"/>
      <c r="AI70" s="249"/>
      <c r="AJ70" s="270"/>
      <c r="AK70" s="248"/>
      <c r="AL70" s="283">
        <v>20000</v>
      </c>
      <c r="AM70" s="246"/>
      <c r="AN70" s="262"/>
      <c r="AO70" s="247" t="s">
        <v>442</v>
      </c>
      <c r="AP70" s="247" t="s">
        <v>442</v>
      </c>
      <c r="AQ70" s="249" t="s">
        <v>442</v>
      </c>
      <c r="AR70" s="247" t="s">
        <v>442</v>
      </c>
      <c r="AS70" s="247" t="s">
        <v>442</v>
      </c>
      <c r="AT70" s="248" t="s">
        <v>442</v>
      </c>
      <c r="AU70" s="310"/>
      <c r="AV70" s="247" t="s">
        <v>442</v>
      </c>
      <c r="AW70" s="247" t="s">
        <v>442</v>
      </c>
      <c r="AX70" s="249">
        <v>20000</v>
      </c>
      <c r="AY70" s="247">
        <v>20000</v>
      </c>
      <c r="AZ70" s="247" t="s">
        <v>442</v>
      </c>
      <c r="BA70" s="248" t="s">
        <v>442</v>
      </c>
      <c r="BB70" s="310"/>
      <c r="BC70" s="247" t="s">
        <v>442</v>
      </c>
      <c r="BD70" s="247" t="s">
        <v>442</v>
      </c>
      <c r="BE70" s="247" t="s">
        <v>442</v>
      </c>
      <c r="BF70" s="247" t="s">
        <v>442</v>
      </c>
      <c r="BG70" s="247">
        <v>20000</v>
      </c>
      <c r="BH70" s="248" t="s">
        <v>442</v>
      </c>
      <c r="BI70" s="310"/>
      <c r="BJ70" s="247" t="s">
        <v>442</v>
      </c>
      <c r="BK70" s="247" t="s">
        <v>442</v>
      </c>
      <c r="BL70" s="249" t="s">
        <v>442</v>
      </c>
      <c r="BM70" s="247" t="s">
        <v>442</v>
      </c>
      <c r="BN70" s="247" t="s">
        <v>442</v>
      </c>
      <c r="BO70" s="321">
        <v>20000</v>
      </c>
      <c r="BP70" s="326" t="s">
        <v>442</v>
      </c>
      <c r="BQ70" s="331"/>
      <c r="BR70" s="343" t="s">
        <v>442</v>
      </c>
      <c r="BS70" s="316" t="s">
        <v>442</v>
      </c>
      <c r="BT70" s="316" t="s">
        <v>442</v>
      </c>
      <c r="BU70" s="316" t="s">
        <v>442</v>
      </c>
      <c r="BV70" s="316" t="s">
        <v>442</v>
      </c>
      <c r="BW70" s="342" t="s">
        <v>442</v>
      </c>
      <c r="BX70" s="349"/>
      <c r="BY70" s="343" t="s">
        <v>442</v>
      </c>
      <c r="BZ70" s="316" t="s">
        <v>442</v>
      </c>
      <c r="CA70" s="316">
        <v>20000</v>
      </c>
      <c r="CB70" s="316" t="s">
        <v>442</v>
      </c>
      <c r="CC70" s="316" t="s">
        <v>442</v>
      </c>
      <c r="CD70" s="342" t="s">
        <v>442</v>
      </c>
      <c r="CE70" s="349"/>
      <c r="CF70" s="343" t="s">
        <v>442</v>
      </c>
      <c r="CG70" s="329">
        <v>20000</v>
      </c>
      <c r="CH70" s="329" t="s">
        <v>442</v>
      </c>
      <c r="CI70" s="329" t="s">
        <v>442</v>
      </c>
      <c r="CJ70" s="329" t="s">
        <v>442</v>
      </c>
      <c r="CK70" s="342" t="s">
        <v>442</v>
      </c>
      <c r="CL70" s="349"/>
      <c r="CM70" s="343" t="s">
        <v>442</v>
      </c>
      <c r="CN70" s="316" t="s">
        <v>442</v>
      </c>
      <c r="CO70" s="316" t="s">
        <v>442</v>
      </c>
      <c r="CP70" s="316" t="s">
        <v>442</v>
      </c>
      <c r="CQ70" s="316" t="s">
        <v>442</v>
      </c>
      <c r="CR70" s="342" t="s">
        <v>442</v>
      </c>
      <c r="CS70" s="349"/>
      <c r="CT70" s="326" t="s">
        <v>442</v>
      </c>
      <c r="CU70" s="245">
        <v>20000</v>
      </c>
      <c r="CV70" s="329" t="s">
        <v>442</v>
      </c>
      <c r="CW70" s="316" t="s">
        <v>442</v>
      </c>
      <c r="CX70" s="316" t="s">
        <v>442</v>
      </c>
      <c r="CY70" s="316" t="s">
        <v>442</v>
      </c>
      <c r="CZ70" s="342" t="s">
        <v>442</v>
      </c>
      <c r="DA70" s="349" t="s">
        <v>442</v>
      </c>
      <c r="DB70" s="343" t="s">
        <v>442</v>
      </c>
      <c r="DC70" s="316" t="s">
        <v>442</v>
      </c>
      <c r="DD70" s="316" t="s">
        <v>442</v>
      </c>
      <c r="DE70" s="316" t="s">
        <v>442</v>
      </c>
      <c r="DF70" s="316" t="s">
        <v>442</v>
      </c>
      <c r="DG70" s="342" t="s">
        <v>442</v>
      </c>
      <c r="DH70" s="349" t="s">
        <v>442</v>
      </c>
      <c r="DI70" s="343" t="s">
        <v>442</v>
      </c>
      <c r="DJ70" s="316" t="s">
        <v>442</v>
      </c>
      <c r="DK70" s="316">
        <v>20000</v>
      </c>
      <c r="DL70" s="316">
        <v>20000</v>
      </c>
      <c r="DM70" s="316" t="s">
        <v>442</v>
      </c>
      <c r="DN70" s="316" t="s">
        <v>442</v>
      </c>
      <c r="DO70" s="354" t="s">
        <v>442</v>
      </c>
      <c r="DP70" s="343" t="s">
        <v>442</v>
      </c>
    </row>
    <row r="71" spans="1:120" s="9" customFormat="1" ht="57" customHeight="1" x14ac:dyDescent="0.35">
      <c r="A71" s="241"/>
      <c r="B71" s="242">
        <v>32</v>
      </c>
      <c r="C71" s="251">
        <v>150000087</v>
      </c>
      <c r="D71" s="339"/>
      <c r="E71" s="252" t="s">
        <v>373</v>
      </c>
      <c r="F71" s="245">
        <v>17500</v>
      </c>
      <c r="G71" s="259"/>
      <c r="H71" s="247" t="s">
        <v>442</v>
      </c>
      <c r="I71" s="247" t="s">
        <v>442</v>
      </c>
      <c r="J71" s="248" t="s">
        <v>442</v>
      </c>
      <c r="K71" s="310"/>
      <c r="L71" s="247" t="s">
        <v>442</v>
      </c>
      <c r="M71" s="247" t="s">
        <v>442</v>
      </c>
      <c r="N71" s="249" t="s">
        <v>442</v>
      </c>
      <c r="O71" s="247" t="s">
        <v>442</v>
      </c>
      <c r="P71" s="247" t="s">
        <v>442</v>
      </c>
      <c r="Q71" s="248" t="s">
        <v>442</v>
      </c>
      <c r="R71" s="310"/>
      <c r="S71" s="247" t="s">
        <v>442</v>
      </c>
      <c r="T71" s="247" t="s">
        <v>442</v>
      </c>
      <c r="U71" s="249" t="s">
        <v>442</v>
      </c>
      <c r="V71" s="247" t="s">
        <v>442</v>
      </c>
      <c r="W71" s="247" t="s">
        <v>442</v>
      </c>
      <c r="X71" s="248" t="s">
        <v>442</v>
      </c>
      <c r="Y71" s="310"/>
      <c r="Z71" s="247" t="s">
        <v>442</v>
      </c>
      <c r="AA71" s="247" t="s">
        <v>442</v>
      </c>
      <c r="AB71" s="249" t="s">
        <v>442</v>
      </c>
      <c r="AC71" s="247" t="s">
        <v>442</v>
      </c>
      <c r="AD71" s="247" t="s">
        <v>442</v>
      </c>
      <c r="AE71" s="247"/>
      <c r="AF71" s="262"/>
      <c r="AG71" s="257"/>
      <c r="AH71" s="248"/>
      <c r="AI71" s="249"/>
      <c r="AJ71" s="270"/>
      <c r="AK71" s="248"/>
      <c r="AL71" s="245">
        <v>17500</v>
      </c>
      <c r="AM71" s="246"/>
      <c r="AN71" s="262"/>
      <c r="AO71" s="247" t="s">
        <v>442</v>
      </c>
      <c r="AP71" s="247" t="s">
        <v>442</v>
      </c>
      <c r="AQ71" s="249" t="s">
        <v>442</v>
      </c>
      <c r="AR71" s="247" t="s">
        <v>442</v>
      </c>
      <c r="AS71" s="247" t="s">
        <v>442</v>
      </c>
      <c r="AT71" s="248" t="s">
        <v>442</v>
      </c>
      <c r="AU71" s="310"/>
      <c r="AV71" s="247" t="s">
        <v>442</v>
      </c>
      <c r="AW71" s="247" t="s">
        <v>442</v>
      </c>
      <c r="AX71" s="249"/>
      <c r="AY71" s="247"/>
      <c r="AZ71" s="247" t="s">
        <v>442</v>
      </c>
      <c r="BA71" s="248" t="s">
        <v>442</v>
      </c>
      <c r="BB71" s="310"/>
      <c r="BC71" s="247" t="s">
        <v>442</v>
      </c>
      <c r="BD71" s="247" t="s">
        <v>442</v>
      </c>
      <c r="BE71" s="247" t="s">
        <v>442</v>
      </c>
      <c r="BF71" s="247" t="s">
        <v>442</v>
      </c>
      <c r="BG71" s="247"/>
      <c r="BH71" s="248" t="s">
        <v>442</v>
      </c>
      <c r="BI71" s="310"/>
      <c r="BJ71" s="247" t="s">
        <v>442</v>
      </c>
      <c r="BK71" s="247"/>
      <c r="BL71" s="249"/>
      <c r="BM71" s="247" t="s">
        <v>442</v>
      </c>
      <c r="BN71" s="247" t="s">
        <v>442</v>
      </c>
      <c r="BO71" s="321">
        <v>17500</v>
      </c>
      <c r="BP71" s="326" t="s">
        <v>442</v>
      </c>
      <c r="BQ71" s="331"/>
      <c r="BR71" s="343" t="s">
        <v>442</v>
      </c>
      <c r="BS71" s="316" t="s">
        <v>442</v>
      </c>
      <c r="BT71" s="316" t="s">
        <v>442</v>
      </c>
      <c r="BU71" s="316" t="s">
        <v>442</v>
      </c>
      <c r="BV71" s="316" t="s">
        <v>442</v>
      </c>
      <c r="BW71" s="342" t="s">
        <v>442</v>
      </c>
      <c r="BX71" s="349"/>
      <c r="BY71" s="343" t="s">
        <v>442</v>
      </c>
      <c r="BZ71" s="316" t="s">
        <v>442</v>
      </c>
      <c r="CA71" s="316"/>
      <c r="CB71" s="316" t="s">
        <v>442</v>
      </c>
      <c r="CC71" s="316" t="s">
        <v>442</v>
      </c>
      <c r="CD71" s="342" t="s">
        <v>442</v>
      </c>
      <c r="CE71" s="349"/>
      <c r="CF71" s="343" t="s">
        <v>442</v>
      </c>
      <c r="CG71" s="329"/>
      <c r="CH71" s="329" t="s">
        <v>442</v>
      </c>
      <c r="CI71" s="329" t="s">
        <v>442</v>
      </c>
      <c r="CJ71" s="329" t="s">
        <v>442</v>
      </c>
      <c r="CK71" s="342" t="s">
        <v>442</v>
      </c>
      <c r="CL71" s="349"/>
      <c r="CM71" s="343" t="s">
        <v>442</v>
      </c>
      <c r="CN71" s="316" t="s">
        <v>442</v>
      </c>
      <c r="CO71" s="316" t="s">
        <v>442</v>
      </c>
      <c r="CP71" s="316" t="s">
        <v>442</v>
      </c>
      <c r="CQ71" s="316" t="s">
        <v>442</v>
      </c>
      <c r="CR71" s="342" t="s">
        <v>442</v>
      </c>
      <c r="CS71" s="349"/>
      <c r="CT71" s="326" t="s">
        <v>442</v>
      </c>
      <c r="CU71" s="245">
        <v>17500</v>
      </c>
      <c r="CV71" s="329" t="s">
        <v>442</v>
      </c>
      <c r="CW71" s="316" t="s">
        <v>442</v>
      </c>
      <c r="CX71" s="316" t="s">
        <v>442</v>
      </c>
      <c r="CY71" s="316" t="s">
        <v>442</v>
      </c>
      <c r="CZ71" s="342" t="s">
        <v>442</v>
      </c>
      <c r="DA71" s="349" t="s">
        <v>442</v>
      </c>
      <c r="DB71" s="343" t="s">
        <v>442</v>
      </c>
      <c r="DC71" s="316" t="s">
        <v>442</v>
      </c>
      <c r="DD71" s="316" t="s">
        <v>442</v>
      </c>
      <c r="DE71" s="316" t="s">
        <v>442</v>
      </c>
      <c r="DF71" s="316" t="s">
        <v>442</v>
      </c>
      <c r="DG71" s="342" t="s">
        <v>442</v>
      </c>
      <c r="DH71" s="349" t="s">
        <v>442</v>
      </c>
      <c r="DI71" s="343" t="s">
        <v>442</v>
      </c>
      <c r="DJ71" s="316" t="s">
        <v>442</v>
      </c>
      <c r="DK71" s="316" t="s">
        <v>442</v>
      </c>
      <c r="DL71" s="316" t="s">
        <v>442</v>
      </c>
      <c r="DM71" s="316" t="s">
        <v>442</v>
      </c>
      <c r="DN71" s="316" t="s">
        <v>442</v>
      </c>
      <c r="DO71" s="354" t="s">
        <v>442</v>
      </c>
      <c r="DP71" s="343" t="s">
        <v>442</v>
      </c>
    </row>
    <row r="72" spans="1:120" s="9" customFormat="1" ht="57" customHeight="1" x14ac:dyDescent="0.35">
      <c r="A72" s="241"/>
      <c r="B72" s="242">
        <v>33</v>
      </c>
      <c r="C72" s="251" t="s">
        <v>317</v>
      </c>
      <c r="D72" s="339"/>
      <c r="E72" s="252" t="s">
        <v>144</v>
      </c>
      <c r="F72" s="245">
        <v>16000</v>
      </c>
      <c r="G72" s="259"/>
      <c r="H72" s="247" t="s">
        <v>442</v>
      </c>
      <c r="I72" s="247" t="s">
        <v>442</v>
      </c>
      <c r="J72" s="248" t="s">
        <v>442</v>
      </c>
      <c r="K72" s="310"/>
      <c r="L72" s="247" t="s">
        <v>442</v>
      </c>
      <c r="M72" s="247" t="s">
        <v>442</v>
      </c>
      <c r="N72" s="249" t="s">
        <v>442</v>
      </c>
      <c r="O72" s="247" t="s">
        <v>442</v>
      </c>
      <c r="P72" s="247" t="s">
        <v>442</v>
      </c>
      <c r="Q72" s="248" t="s">
        <v>442</v>
      </c>
      <c r="R72" s="310"/>
      <c r="S72" s="247" t="s">
        <v>442</v>
      </c>
      <c r="T72" s="247" t="s">
        <v>442</v>
      </c>
      <c r="U72" s="249" t="s">
        <v>442</v>
      </c>
      <c r="V72" s="247" t="s">
        <v>442</v>
      </c>
      <c r="W72" s="247" t="s">
        <v>442</v>
      </c>
      <c r="X72" s="248" t="s">
        <v>442</v>
      </c>
      <c r="Y72" s="310"/>
      <c r="Z72" s="247" t="s">
        <v>442</v>
      </c>
      <c r="AA72" s="247" t="s">
        <v>442</v>
      </c>
      <c r="AB72" s="249" t="s">
        <v>442</v>
      </c>
      <c r="AC72" s="247" t="s">
        <v>442</v>
      </c>
      <c r="AD72" s="247" t="s">
        <v>442</v>
      </c>
      <c r="AE72" s="247"/>
      <c r="AF72" s="262"/>
      <c r="AG72" s="257"/>
      <c r="AH72" s="248"/>
      <c r="AI72" s="249"/>
      <c r="AJ72" s="270"/>
      <c r="AK72" s="248"/>
      <c r="AL72" s="245">
        <v>16000</v>
      </c>
      <c r="AM72" s="246"/>
      <c r="AN72" s="262"/>
      <c r="AO72" s="247" t="s">
        <v>442</v>
      </c>
      <c r="AP72" s="247" t="s">
        <v>442</v>
      </c>
      <c r="AQ72" s="249" t="s">
        <v>442</v>
      </c>
      <c r="AR72" s="247" t="s">
        <v>442</v>
      </c>
      <c r="AS72" s="247" t="s">
        <v>442</v>
      </c>
      <c r="AT72" s="248" t="s">
        <v>442</v>
      </c>
      <c r="AU72" s="310"/>
      <c r="AV72" s="247" t="s">
        <v>442</v>
      </c>
      <c r="AW72" s="247" t="s">
        <v>442</v>
      </c>
      <c r="AX72" s="249"/>
      <c r="AY72" s="247"/>
      <c r="AZ72" s="247" t="s">
        <v>442</v>
      </c>
      <c r="BA72" s="248" t="s">
        <v>442</v>
      </c>
      <c r="BB72" s="310"/>
      <c r="BC72" s="247" t="s">
        <v>442</v>
      </c>
      <c r="BD72" s="247" t="s">
        <v>442</v>
      </c>
      <c r="BE72" s="247" t="s">
        <v>442</v>
      </c>
      <c r="BF72" s="247" t="s">
        <v>442</v>
      </c>
      <c r="BG72" s="247"/>
      <c r="BH72" s="248" t="s">
        <v>442</v>
      </c>
      <c r="BI72" s="310"/>
      <c r="BJ72" s="247" t="s">
        <v>442</v>
      </c>
      <c r="BK72" s="247"/>
      <c r="BL72" s="249"/>
      <c r="BM72" s="247" t="s">
        <v>442</v>
      </c>
      <c r="BN72" s="247" t="s">
        <v>442</v>
      </c>
      <c r="BO72" s="321">
        <v>16000</v>
      </c>
      <c r="BP72" s="326" t="s">
        <v>442</v>
      </c>
      <c r="BQ72" s="331"/>
      <c r="BR72" s="343" t="s">
        <v>442</v>
      </c>
      <c r="BS72" s="316" t="s">
        <v>442</v>
      </c>
      <c r="BT72" s="316" t="s">
        <v>442</v>
      </c>
      <c r="BU72" s="316" t="s">
        <v>442</v>
      </c>
      <c r="BV72" s="316" t="s">
        <v>442</v>
      </c>
      <c r="BW72" s="342" t="s">
        <v>442</v>
      </c>
      <c r="BX72" s="349"/>
      <c r="BY72" s="343" t="s">
        <v>442</v>
      </c>
      <c r="BZ72" s="316" t="s">
        <v>442</v>
      </c>
      <c r="CA72" s="316"/>
      <c r="CB72" s="316" t="s">
        <v>442</v>
      </c>
      <c r="CC72" s="316" t="s">
        <v>442</v>
      </c>
      <c r="CD72" s="342" t="s">
        <v>442</v>
      </c>
      <c r="CE72" s="349"/>
      <c r="CF72" s="343" t="s">
        <v>442</v>
      </c>
      <c r="CG72" s="329"/>
      <c r="CH72" s="329" t="s">
        <v>442</v>
      </c>
      <c r="CI72" s="329" t="s">
        <v>442</v>
      </c>
      <c r="CJ72" s="329" t="s">
        <v>442</v>
      </c>
      <c r="CK72" s="342" t="s">
        <v>442</v>
      </c>
      <c r="CL72" s="349"/>
      <c r="CM72" s="343" t="s">
        <v>442</v>
      </c>
      <c r="CN72" s="316" t="s">
        <v>442</v>
      </c>
      <c r="CO72" s="316" t="s">
        <v>442</v>
      </c>
      <c r="CP72" s="316" t="s">
        <v>442</v>
      </c>
      <c r="CQ72" s="316" t="s">
        <v>442</v>
      </c>
      <c r="CR72" s="342" t="s">
        <v>442</v>
      </c>
      <c r="CS72" s="349"/>
      <c r="CT72" s="326" t="s">
        <v>442</v>
      </c>
      <c r="CU72" s="245">
        <v>16000</v>
      </c>
      <c r="CV72" s="329" t="s">
        <v>442</v>
      </c>
      <c r="CW72" s="316" t="s">
        <v>442</v>
      </c>
      <c r="CX72" s="316" t="s">
        <v>442</v>
      </c>
      <c r="CY72" s="316" t="s">
        <v>442</v>
      </c>
      <c r="CZ72" s="342" t="s">
        <v>442</v>
      </c>
      <c r="DA72" s="349" t="s">
        <v>442</v>
      </c>
      <c r="DB72" s="343" t="s">
        <v>442</v>
      </c>
      <c r="DC72" s="316" t="s">
        <v>442</v>
      </c>
      <c r="DD72" s="316" t="s">
        <v>442</v>
      </c>
      <c r="DE72" s="316" t="s">
        <v>442</v>
      </c>
      <c r="DF72" s="316" t="s">
        <v>442</v>
      </c>
      <c r="DG72" s="342" t="s">
        <v>442</v>
      </c>
      <c r="DH72" s="349" t="s">
        <v>442</v>
      </c>
      <c r="DI72" s="343" t="s">
        <v>442</v>
      </c>
      <c r="DJ72" s="316" t="s">
        <v>442</v>
      </c>
      <c r="DK72" s="316" t="s">
        <v>442</v>
      </c>
      <c r="DL72" s="316" t="s">
        <v>442</v>
      </c>
      <c r="DM72" s="316" t="s">
        <v>442</v>
      </c>
      <c r="DN72" s="316" t="s">
        <v>442</v>
      </c>
      <c r="DO72" s="354" t="s">
        <v>442</v>
      </c>
      <c r="DP72" s="343" t="s">
        <v>442</v>
      </c>
    </row>
    <row r="73" spans="1:120" s="9" customFormat="1" ht="57" customHeight="1" x14ac:dyDescent="0.35">
      <c r="A73" s="241"/>
      <c r="B73" s="242">
        <v>34</v>
      </c>
      <c r="C73" s="251" t="s">
        <v>369</v>
      </c>
      <c r="D73" s="339"/>
      <c r="E73" s="252" t="s">
        <v>370</v>
      </c>
      <c r="F73" s="245">
        <v>18250</v>
      </c>
      <c r="G73" s="259"/>
      <c r="H73" s="247" t="s">
        <v>442</v>
      </c>
      <c r="I73" s="247" t="s">
        <v>442</v>
      </c>
      <c r="J73" s="248" t="s">
        <v>442</v>
      </c>
      <c r="K73" s="310"/>
      <c r="L73" s="247" t="s">
        <v>442</v>
      </c>
      <c r="M73" s="247" t="s">
        <v>442</v>
      </c>
      <c r="N73" s="249" t="s">
        <v>442</v>
      </c>
      <c r="O73" s="247" t="s">
        <v>442</v>
      </c>
      <c r="P73" s="247" t="s">
        <v>442</v>
      </c>
      <c r="Q73" s="248" t="s">
        <v>442</v>
      </c>
      <c r="R73" s="310"/>
      <c r="S73" s="247" t="s">
        <v>442</v>
      </c>
      <c r="T73" s="247" t="s">
        <v>442</v>
      </c>
      <c r="U73" s="249" t="s">
        <v>442</v>
      </c>
      <c r="V73" s="247" t="s">
        <v>442</v>
      </c>
      <c r="W73" s="247" t="s">
        <v>442</v>
      </c>
      <c r="X73" s="248" t="s">
        <v>442</v>
      </c>
      <c r="Y73" s="310"/>
      <c r="Z73" s="247" t="s">
        <v>442</v>
      </c>
      <c r="AA73" s="247" t="s">
        <v>442</v>
      </c>
      <c r="AB73" s="249" t="s">
        <v>442</v>
      </c>
      <c r="AC73" s="247" t="s">
        <v>442</v>
      </c>
      <c r="AD73" s="247" t="s">
        <v>442</v>
      </c>
      <c r="AE73" s="247"/>
      <c r="AF73" s="262"/>
      <c r="AG73" s="257"/>
      <c r="AH73" s="248"/>
      <c r="AI73" s="249"/>
      <c r="AJ73" s="270"/>
      <c r="AK73" s="248"/>
      <c r="AL73" s="245">
        <v>18250</v>
      </c>
      <c r="AM73" s="246"/>
      <c r="AN73" s="262"/>
      <c r="AO73" s="247" t="s">
        <v>442</v>
      </c>
      <c r="AP73" s="247" t="s">
        <v>442</v>
      </c>
      <c r="AQ73" s="249" t="s">
        <v>442</v>
      </c>
      <c r="AR73" s="247" t="s">
        <v>442</v>
      </c>
      <c r="AS73" s="247" t="s">
        <v>442</v>
      </c>
      <c r="AT73" s="248" t="s">
        <v>442</v>
      </c>
      <c r="AU73" s="310"/>
      <c r="AV73" s="247" t="s">
        <v>442</v>
      </c>
      <c r="AW73" s="247" t="s">
        <v>442</v>
      </c>
      <c r="AX73" s="249"/>
      <c r="AY73" s="247"/>
      <c r="AZ73" s="247" t="s">
        <v>442</v>
      </c>
      <c r="BA73" s="248" t="s">
        <v>442</v>
      </c>
      <c r="BB73" s="310"/>
      <c r="BC73" s="247" t="s">
        <v>442</v>
      </c>
      <c r="BD73" s="247" t="s">
        <v>442</v>
      </c>
      <c r="BE73" s="247" t="s">
        <v>442</v>
      </c>
      <c r="BF73" s="247" t="s">
        <v>442</v>
      </c>
      <c r="BG73" s="247"/>
      <c r="BH73" s="248" t="s">
        <v>442</v>
      </c>
      <c r="BI73" s="310"/>
      <c r="BJ73" s="247" t="s">
        <v>442</v>
      </c>
      <c r="BK73" s="247"/>
      <c r="BL73" s="249"/>
      <c r="BM73" s="247" t="s">
        <v>442</v>
      </c>
      <c r="BN73" s="247" t="s">
        <v>442</v>
      </c>
      <c r="BO73" s="321">
        <v>18250</v>
      </c>
      <c r="BP73" s="326" t="s">
        <v>442</v>
      </c>
      <c r="BQ73" s="331"/>
      <c r="BR73" s="343" t="s">
        <v>442</v>
      </c>
      <c r="BS73" s="316" t="s">
        <v>442</v>
      </c>
      <c r="BT73" s="316" t="s">
        <v>442</v>
      </c>
      <c r="BU73" s="316" t="s">
        <v>442</v>
      </c>
      <c r="BV73" s="316" t="s">
        <v>442</v>
      </c>
      <c r="BW73" s="342" t="s">
        <v>442</v>
      </c>
      <c r="BX73" s="349"/>
      <c r="BY73" s="343" t="s">
        <v>442</v>
      </c>
      <c r="BZ73" s="316" t="s">
        <v>442</v>
      </c>
      <c r="CA73" s="316"/>
      <c r="CB73" s="316" t="s">
        <v>442</v>
      </c>
      <c r="CC73" s="316" t="s">
        <v>442</v>
      </c>
      <c r="CD73" s="342" t="s">
        <v>442</v>
      </c>
      <c r="CE73" s="349"/>
      <c r="CF73" s="343" t="s">
        <v>442</v>
      </c>
      <c r="CG73" s="329"/>
      <c r="CH73" s="329" t="s">
        <v>442</v>
      </c>
      <c r="CI73" s="329" t="s">
        <v>442</v>
      </c>
      <c r="CJ73" s="329" t="s">
        <v>442</v>
      </c>
      <c r="CK73" s="342" t="s">
        <v>442</v>
      </c>
      <c r="CL73" s="349"/>
      <c r="CM73" s="343" t="s">
        <v>442</v>
      </c>
      <c r="CN73" s="316" t="s">
        <v>442</v>
      </c>
      <c r="CO73" s="316" t="s">
        <v>442</v>
      </c>
      <c r="CP73" s="316" t="s">
        <v>442</v>
      </c>
      <c r="CQ73" s="316">
        <v>18250</v>
      </c>
      <c r="CR73" s="342" t="s">
        <v>442</v>
      </c>
      <c r="CS73" s="349"/>
      <c r="CT73" s="326" t="s">
        <v>442</v>
      </c>
      <c r="CU73" s="245">
        <v>18250</v>
      </c>
      <c r="CV73" s="329" t="s">
        <v>442</v>
      </c>
      <c r="CW73" s="316" t="s">
        <v>442</v>
      </c>
      <c r="CX73" s="316" t="s">
        <v>442</v>
      </c>
      <c r="CY73" s="316" t="s">
        <v>442</v>
      </c>
      <c r="CZ73" s="342" t="s">
        <v>442</v>
      </c>
      <c r="DA73" s="349" t="s">
        <v>442</v>
      </c>
      <c r="DB73" s="343" t="s">
        <v>442</v>
      </c>
      <c r="DC73" s="316" t="s">
        <v>442</v>
      </c>
      <c r="DD73" s="316" t="s">
        <v>442</v>
      </c>
      <c r="DE73" s="316" t="s">
        <v>442</v>
      </c>
      <c r="DF73" s="316" t="s">
        <v>442</v>
      </c>
      <c r="DG73" s="342" t="s">
        <v>442</v>
      </c>
      <c r="DH73" s="349" t="s">
        <v>442</v>
      </c>
      <c r="DI73" s="343" t="s">
        <v>442</v>
      </c>
      <c r="DJ73" s="316" t="s">
        <v>442</v>
      </c>
      <c r="DK73" s="316" t="s">
        <v>442</v>
      </c>
      <c r="DL73" s="316" t="s">
        <v>442</v>
      </c>
      <c r="DM73" s="316" t="s">
        <v>442</v>
      </c>
      <c r="DN73" s="316" t="s">
        <v>442</v>
      </c>
      <c r="DO73" s="354" t="s">
        <v>442</v>
      </c>
      <c r="DP73" s="343" t="s">
        <v>442</v>
      </c>
    </row>
    <row r="74" spans="1:120" s="9" customFormat="1" ht="57" customHeight="1" x14ac:dyDescent="0.35">
      <c r="A74" s="241"/>
      <c r="B74" s="242">
        <v>35</v>
      </c>
      <c r="C74" s="251" t="s">
        <v>399</v>
      </c>
      <c r="D74" s="339"/>
      <c r="E74" s="252" t="s">
        <v>398</v>
      </c>
      <c r="F74" s="245">
        <v>20000</v>
      </c>
      <c r="G74" s="259"/>
      <c r="H74" s="247" t="s">
        <v>442</v>
      </c>
      <c r="I74" s="247" t="s">
        <v>442</v>
      </c>
      <c r="J74" s="248" t="s">
        <v>442</v>
      </c>
      <c r="K74" s="310"/>
      <c r="L74" s="247" t="s">
        <v>442</v>
      </c>
      <c r="M74" s="247" t="s">
        <v>442</v>
      </c>
      <c r="N74" s="249" t="s">
        <v>442</v>
      </c>
      <c r="O74" s="247" t="s">
        <v>442</v>
      </c>
      <c r="P74" s="247" t="s">
        <v>442</v>
      </c>
      <c r="Q74" s="248" t="s">
        <v>442</v>
      </c>
      <c r="R74" s="310"/>
      <c r="S74" s="247" t="s">
        <v>442</v>
      </c>
      <c r="T74" s="247" t="s">
        <v>442</v>
      </c>
      <c r="U74" s="249" t="s">
        <v>442</v>
      </c>
      <c r="V74" s="247" t="s">
        <v>442</v>
      </c>
      <c r="W74" s="247" t="s">
        <v>442</v>
      </c>
      <c r="X74" s="248" t="s">
        <v>442</v>
      </c>
      <c r="Y74" s="310"/>
      <c r="Z74" s="247" t="s">
        <v>442</v>
      </c>
      <c r="AA74" s="247" t="s">
        <v>442</v>
      </c>
      <c r="AB74" s="249" t="s">
        <v>442</v>
      </c>
      <c r="AC74" s="247" t="s">
        <v>442</v>
      </c>
      <c r="AD74" s="247" t="s">
        <v>442</v>
      </c>
      <c r="AE74" s="247"/>
      <c r="AF74" s="262"/>
      <c r="AG74" s="257"/>
      <c r="AH74" s="248"/>
      <c r="AI74" s="249"/>
      <c r="AJ74" s="270"/>
      <c r="AK74" s="248"/>
      <c r="AL74" s="245">
        <v>20000</v>
      </c>
      <c r="AM74" s="246"/>
      <c r="AN74" s="262"/>
      <c r="AO74" s="247" t="s">
        <v>442</v>
      </c>
      <c r="AP74" s="247" t="s">
        <v>442</v>
      </c>
      <c r="AQ74" s="249" t="s">
        <v>442</v>
      </c>
      <c r="AR74" s="247" t="s">
        <v>442</v>
      </c>
      <c r="AS74" s="247" t="s">
        <v>442</v>
      </c>
      <c r="AT74" s="248" t="s">
        <v>442</v>
      </c>
      <c r="AU74" s="310"/>
      <c r="AV74" s="247" t="s">
        <v>442</v>
      </c>
      <c r="AW74" s="247" t="s">
        <v>442</v>
      </c>
      <c r="AX74" s="249"/>
      <c r="AY74" s="247"/>
      <c r="AZ74" s="247" t="s">
        <v>442</v>
      </c>
      <c r="BA74" s="248" t="s">
        <v>442</v>
      </c>
      <c r="BB74" s="310"/>
      <c r="BC74" s="247" t="s">
        <v>442</v>
      </c>
      <c r="BD74" s="247" t="s">
        <v>442</v>
      </c>
      <c r="BE74" s="247" t="s">
        <v>442</v>
      </c>
      <c r="BF74" s="247" t="s">
        <v>442</v>
      </c>
      <c r="BG74" s="247"/>
      <c r="BH74" s="248" t="s">
        <v>442</v>
      </c>
      <c r="BI74" s="310"/>
      <c r="BJ74" s="247" t="s">
        <v>442</v>
      </c>
      <c r="BK74" s="247"/>
      <c r="BL74" s="249"/>
      <c r="BM74" s="247" t="s">
        <v>442</v>
      </c>
      <c r="BN74" s="247" t="s">
        <v>442</v>
      </c>
      <c r="BO74" s="321">
        <v>20000</v>
      </c>
      <c r="BP74" s="326" t="s">
        <v>442</v>
      </c>
      <c r="BQ74" s="331"/>
      <c r="BR74" s="343" t="s">
        <v>442</v>
      </c>
      <c r="BS74" s="316" t="s">
        <v>442</v>
      </c>
      <c r="BT74" s="316" t="s">
        <v>442</v>
      </c>
      <c r="BU74" s="316" t="s">
        <v>442</v>
      </c>
      <c r="BV74" s="316" t="s">
        <v>442</v>
      </c>
      <c r="BW74" s="342" t="s">
        <v>442</v>
      </c>
      <c r="BX74" s="349"/>
      <c r="BY74" s="343" t="s">
        <v>442</v>
      </c>
      <c r="BZ74" s="316" t="s">
        <v>442</v>
      </c>
      <c r="CA74" s="316"/>
      <c r="CB74" s="316" t="s">
        <v>442</v>
      </c>
      <c r="CC74" s="316" t="s">
        <v>442</v>
      </c>
      <c r="CD74" s="342" t="s">
        <v>442</v>
      </c>
      <c r="CE74" s="349"/>
      <c r="CF74" s="343" t="s">
        <v>442</v>
      </c>
      <c r="CG74" s="329"/>
      <c r="CH74" s="329" t="s">
        <v>442</v>
      </c>
      <c r="CI74" s="329" t="s">
        <v>442</v>
      </c>
      <c r="CJ74" s="329" t="s">
        <v>442</v>
      </c>
      <c r="CK74" s="342" t="s">
        <v>442</v>
      </c>
      <c r="CL74" s="349"/>
      <c r="CM74" s="343" t="s">
        <v>442</v>
      </c>
      <c r="CN74" s="316" t="s">
        <v>442</v>
      </c>
      <c r="CO74" s="316" t="s">
        <v>442</v>
      </c>
      <c r="CP74" s="316" t="s">
        <v>442</v>
      </c>
      <c r="CQ74" s="316" t="s">
        <v>442</v>
      </c>
      <c r="CR74" s="342" t="s">
        <v>442</v>
      </c>
      <c r="CS74" s="349"/>
      <c r="CT74" s="326" t="s">
        <v>442</v>
      </c>
      <c r="CU74" s="245">
        <v>20000</v>
      </c>
      <c r="CV74" s="329" t="s">
        <v>442</v>
      </c>
      <c r="CW74" s="316" t="s">
        <v>442</v>
      </c>
      <c r="CX74" s="316" t="s">
        <v>442</v>
      </c>
      <c r="CY74" s="316" t="s">
        <v>442</v>
      </c>
      <c r="CZ74" s="342" t="s">
        <v>442</v>
      </c>
      <c r="DA74" s="349" t="s">
        <v>442</v>
      </c>
      <c r="DB74" s="343" t="s">
        <v>442</v>
      </c>
      <c r="DC74" s="316" t="s">
        <v>442</v>
      </c>
      <c r="DD74" s="316" t="s">
        <v>442</v>
      </c>
      <c r="DE74" s="316" t="s">
        <v>442</v>
      </c>
      <c r="DF74" s="316" t="s">
        <v>442</v>
      </c>
      <c r="DG74" s="342" t="s">
        <v>442</v>
      </c>
      <c r="DH74" s="349" t="s">
        <v>442</v>
      </c>
      <c r="DI74" s="343" t="s">
        <v>442</v>
      </c>
      <c r="DJ74" s="316" t="s">
        <v>442</v>
      </c>
      <c r="DK74" s="316" t="s">
        <v>442</v>
      </c>
      <c r="DL74" s="316" t="s">
        <v>442</v>
      </c>
      <c r="DM74" s="316" t="s">
        <v>442</v>
      </c>
      <c r="DN74" s="316" t="s">
        <v>442</v>
      </c>
      <c r="DO74" s="354" t="s">
        <v>442</v>
      </c>
      <c r="DP74" s="343" t="s">
        <v>442</v>
      </c>
    </row>
    <row r="75" spans="1:120" s="9" customFormat="1" ht="57" customHeight="1" x14ac:dyDescent="0.35">
      <c r="A75" s="241"/>
      <c r="B75" s="242">
        <v>13</v>
      </c>
      <c r="C75" s="251" t="s">
        <v>395</v>
      </c>
      <c r="D75" s="339"/>
      <c r="E75" s="252" t="s">
        <v>396</v>
      </c>
      <c r="F75" s="245">
        <v>20000</v>
      </c>
      <c r="G75" s="259"/>
      <c r="H75" s="247" t="s">
        <v>442</v>
      </c>
      <c r="I75" s="247" t="s">
        <v>442</v>
      </c>
      <c r="J75" s="248" t="s">
        <v>442</v>
      </c>
      <c r="K75" s="310"/>
      <c r="L75" s="247" t="s">
        <v>442</v>
      </c>
      <c r="M75" s="247" t="s">
        <v>442</v>
      </c>
      <c r="N75" s="249" t="s">
        <v>442</v>
      </c>
      <c r="O75" s="247" t="s">
        <v>442</v>
      </c>
      <c r="P75" s="247" t="s">
        <v>442</v>
      </c>
      <c r="Q75" s="248" t="s">
        <v>442</v>
      </c>
      <c r="R75" s="310"/>
      <c r="S75" s="247" t="s">
        <v>442</v>
      </c>
      <c r="T75" s="247" t="s">
        <v>442</v>
      </c>
      <c r="U75" s="249" t="s">
        <v>442</v>
      </c>
      <c r="V75" s="247" t="s">
        <v>442</v>
      </c>
      <c r="W75" s="247" t="s">
        <v>442</v>
      </c>
      <c r="X75" s="248" t="s">
        <v>442</v>
      </c>
      <c r="Y75" s="310"/>
      <c r="Z75" s="247" t="s">
        <v>442</v>
      </c>
      <c r="AA75" s="247" t="s">
        <v>442</v>
      </c>
      <c r="AB75" s="249" t="s">
        <v>442</v>
      </c>
      <c r="AC75" s="247" t="s">
        <v>442</v>
      </c>
      <c r="AD75" s="247">
        <v>20000</v>
      </c>
      <c r="AE75" s="247"/>
      <c r="AF75" s="262"/>
      <c r="AG75" s="257"/>
      <c r="AH75" s="248"/>
      <c r="AI75" s="249"/>
      <c r="AJ75" s="270"/>
      <c r="AK75" s="248"/>
      <c r="AL75" s="245">
        <v>20000</v>
      </c>
      <c r="AM75" s="246"/>
      <c r="AN75" s="262"/>
      <c r="AO75" s="247" t="s">
        <v>442</v>
      </c>
      <c r="AP75" s="247" t="s">
        <v>442</v>
      </c>
      <c r="AQ75" s="249" t="s">
        <v>442</v>
      </c>
      <c r="AR75" s="247" t="s">
        <v>442</v>
      </c>
      <c r="AS75" s="247" t="s">
        <v>442</v>
      </c>
      <c r="AT75" s="248" t="s">
        <v>442</v>
      </c>
      <c r="AU75" s="310"/>
      <c r="AV75" s="247" t="s">
        <v>442</v>
      </c>
      <c r="AW75" s="247" t="s">
        <v>442</v>
      </c>
      <c r="AX75" s="249" t="s">
        <v>442</v>
      </c>
      <c r="AY75" s="247" t="s">
        <v>442</v>
      </c>
      <c r="AZ75" s="247" t="s">
        <v>442</v>
      </c>
      <c r="BA75" s="248" t="s">
        <v>442</v>
      </c>
      <c r="BB75" s="310"/>
      <c r="BC75" s="247" t="s">
        <v>442</v>
      </c>
      <c r="BD75" s="247" t="s">
        <v>442</v>
      </c>
      <c r="BE75" s="247" t="s">
        <v>442</v>
      </c>
      <c r="BF75" s="247" t="s">
        <v>442</v>
      </c>
      <c r="BG75" s="247" t="s">
        <v>442</v>
      </c>
      <c r="BH75" s="248" t="s">
        <v>442</v>
      </c>
      <c r="BI75" s="310"/>
      <c r="BJ75" s="247" t="s">
        <v>442</v>
      </c>
      <c r="BK75" s="247">
        <v>20000</v>
      </c>
      <c r="BL75" s="249">
        <v>20000</v>
      </c>
      <c r="BM75" s="247" t="s">
        <v>442</v>
      </c>
      <c r="BN75" s="247" t="s">
        <v>442</v>
      </c>
      <c r="BO75" s="321">
        <v>20000</v>
      </c>
      <c r="BP75" s="326" t="s">
        <v>442</v>
      </c>
      <c r="BQ75" s="331"/>
      <c r="BR75" s="343" t="s">
        <v>442</v>
      </c>
      <c r="BS75" s="316" t="s">
        <v>442</v>
      </c>
      <c r="BT75" s="316" t="s">
        <v>442</v>
      </c>
      <c r="BU75" s="316" t="s">
        <v>442</v>
      </c>
      <c r="BV75" s="316" t="s">
        <v>442</v>
      </c>
      <c r="BW75" s="342" t="s">
        <v>442</v>
      </c>
      <c r="BX75" s="349"/>
      <c r="BY75" s="343" t="s">
        <v>442</v>
      </c>
      <c r="BZ75" s="316" t="s">
        <v>442</v>
      </c>
      <c r="CA75" s="316" t="s">
        <v>442</v>
      </c>
      <c r="CB75" s="316" t="s">
        <v>442</v>
      </c>
      <c r="CC75" s="316" t="s">
        <v>442</v>
      </c>
      <c r="CD75" s="342" t="s">
        <v>442</v>
      </c>
      <c r="CE75" s="349"/>
      <c r="CF75" s="343" t="s">
        <v>442</v>
      </c>
      <c r="CG75" s="329" t="s">
        <v>442</v>
      </c>
      <c r="CH75" s="329" t="s">
        <v>442</v>
      </c>
      <c r="CI75" s="329" t="s">
        <v>442</v>
      </c>
      <c r="CJ75" s="329" t="s">
        <v>442</v>
      </c>
      <c r="CK75" s="342" t="s">
        <v>442</v>
      </c>
      <c r="CL75" s="349"/>
      <c r="CM75" s="343" t="s">
        <v>442</v>
      </c>
      <c r="CN75" s="316" t="s">
        <v>442</v>
      </c>
      <c r="CO75" s="316" t="s">
        <v>442</v>
      </c>
      <c r="CP75" s="316" t="s">
        <v>442</v>
      </c>
      <c r="CQ75" s="316" t="s">
        <v>442</v>
      </c>
      <c r="CR75" s="342" t="s">
        <v>442</v>
      </c>
      <c r="CS75" s="349"/>
      <c r="CT75" s="326" t="s">
        <v>442</v>
      </c>
      <c r="CU75" s="245">
        <v>20000</v>
      </c>
      <c r="CV75" s="329" t="s">
        <v>442</v>
      </c>
      <c r="CW75" s="316" t="s">
        <v>442</v>
      </c>
      <c r="CX75" s="316" t="s">
        <v>442</v>
      </c>
      <c r="CY75" s="316" t="s">
        <v>442</v>
      </c>
      <c r="CZ75" s="342" t="s">
        <v>442</v>
      </c>
      <c r="DA75" s="349" t="s">
        <v>442</v>
      </c>
      <c r="DB75" s="343" t="s">
        <v>442</v>
      </c>
      <c r="DC75" s="316" t="s">
        <v>442</v>
      </c>
      <c r="DD75" s="316" t="s">
        <v>442</v>
      </c>
      <c r="DE75" s="316" t="s">
        <v>442</v>
      </c>
      <c r="DF75" s="316" t="s">
        <v>442</v>
      </c>
      <c r="DG75" s="342" t="s">
        <v>442</v>
      </c>
      <c r="DH75" s="349" t="s">
        <v>442</v>
      </c>
      <c r="DI75" s="343" t="s">
        <v>442</v>
      </c>
      <c r="DJ75" s="316" t="s">
        <v>442</v>
      </c>
      <c r="DK75" s="316" t="s">
        <v>442</v>
      </c>
      <c r="DL75" s="316" t="s">
        <v>442</v>
      </c>
      <c r="DM75" s="316" t="s">
        <v>442</v>
      </c>
      <c r="DN75" s="316" t="s">
        <v>442</v>
      </c>
      <c r="DO75" s="354" t="s">
        <v>442</v>
      </c>
      <c r="DP75" s="343" t="s">
        <v>442</v>
      </c>
    </row>
    <row r="76" spans="1:120" ht="26.5" customHeight="1" x14ac:dyDescent="0.35">
      <c r="A76" s="225" t="s">
        <v>150</v>
      </c>
      <c r="B76" s="226" t="s">
        <v>430</v>
      </c>
      <c r="C76" s="227"/>
      <c r="D76" s="228"/>
      <c r="E76" s="229"/>
      <c r="F76" s="230"/>
      <c r="G76" s="231"/>
      <c r="H76" s="232"/>
      <c r="I76" s="232"/>
      <c r="J76" s="229"/>
      <c r="K76" s="266"/>
      <c r="L76" s="232"/>
      <c r="M76" s="232"/>
      <c r="N76" s="266"/>
      <c r="O76" s="232"/>
      <c r="P76" s="232"/>
      <c r="Q76" s="229"/>
      <c r="R76" s="266"/>
      <c r="S76" s="255"/>
      <c r="T76" s="232"/>
      <c r="U76" s="266"/>
      <c r="V76" s="232"/>
      <c r="W76" s="232"/>
      <c r="X76" s="229"/>
      <c r="Y76" s="266"/>
      <c r="Z76" s="255"/>
      <c r="AA76" s="232"/>
      <c r="AB76" s="266"/>
      <c r="AC76" s="232"/>
      <c r="AD76" s="232"/>
      <c r="AE76" s="232"/>
      <c r="AF76" s="232"/>
      <c r="AG76" s="255"/>
      <c r="AH76" s="229"/>
      <c r="AI76" s="266"/>
      <c r="AJ76" s="268"/>
      <c r="AK76" s="229"/>
      <c r="AL76" s="230"/>
      <c r="AM76" s="231"/>
      <c r="AN76" s="232"/>
      <c r="AO76" s="232"/>
      <c r="AP76" s="232"/>
      <c r="AQ76" s="266"/>
      <c r="AR76" s="232"/>
      <c r="AS76" s="232"/>
      <c r="AT76" s="229"/>
      <c r="AU76" s="311"/>
      <c r="AV76" s="232"/>
      <c r="AW76" s="232"/>
      <c r="AX76" s="266"/>
      <c r="AY76" s="224"/>
      <c r="AZ76" s="232"/>
      <c r="BA76" s="229"/>
      <c r="BB76" s="311"/>
      <c r="BC76" s="232"/>
      <c r="BD76" s="232"/>
      <c r="BE76" s="266"/>
      <c r="BF76" s="232"/>
      <c r="BG76" s="232"/>
      <c r="BH76" s="229"/>
      <c r="BI76" s="311"/>
      <c r="BJ76" s="232"/>
      <c r="BK76" s="232"/>
      <c r="BL76" s="266"/>
      <c r="BM76" s="232"/>
      <c r="BN76" s="232"/>
      <c r="BO76" s="319"/>
      <c r="BP76" s="324"/>
      <c r="BQ76" s="330"/>
      <c r="BR76" s="231"/>
      <c r="BS76" s="232"/>
      <c r="BT76" s="232"/>
      <c r="BU76" s="232"/>
      <c r="BV76" s="232"/>
      <c r="BW76" s="255"/>
      <c r="BX76" s="348"/>
      <c r="BY76" s="231"/>
      <c r="BZ76" s="232"/>
      <c r="CA76" s="232"/>
      <c r="CB76" s="232"/>
      <c r="CC76" s="232"/>
      <c r="CD76" s="255"/>
      <c r="CE76" s="348"/>
      <c r="CF76" s="231"/>
      <c r="CG76" s="266"/>
      <c r="CH76" s="266"/>
      <c r="CI76" s="266"/>
      <c r="CJ76" s="266"/>
      <c r="CK76" s="255"/>
      <c r="CL76" s="348"/>
      <c r="CM76" s="231"/>
      <c r="CN76" s="232"/>
      <c r="CO76" s="232"/>
      <c r="CP76" s="232"/>
      <c r="CQ76" s="232"/>
      <c r="CR76" s="255"/>
      <c r="CS76" s="348"/>
      <c r="CT76" s="324"/>
      <c r="CU76" s="230"/>
      <c r="CV76" s="266"/>
      <c r="CW76" s="232"/>
      <c r="CX76" s="232"/>
      <c r="CY76" s="232"/>
      <c r="CZ76" s="255"/>
      <c r="DA76" s="348"/>
      <c r="DB76" s="231"/>
      <c r="DC76" s="232"/>
      <c r="DD76" s="232"/>
      <c r="DE76" s="232"/>
      <c r="DF76" s="232"/>
      <c r="DG76" s="255"/>
      <c r="DH76" s="348"/>
      <c r="DI76" s="231"/>
      <c r="DJ76" s="232"/>
      <c r="DK76" s="232"/>
      <c r="DL76" s="232"/>
      <c r="DM76" s="232"/>
      <c r="DN76" s="232"/>
      <c r="DO76" s="353"/>
      <c r="DP76" s="231"/>
    </row>
    <row r="77" spans="1:120" s="9" customFormat="1" ht="57" customHeight="1" x14ac:dyDescent="0.35">
      <c r="A77" s="241"/>
      <c r="B77" s="242">
        <v>1</v>
      </c>
      <c r="C77" s="251">
        <v>150000010</v>
      </c>
      <c r="D77" s="339" t="s">
        <v>13</v>
      </c>
      <c r="E77" s="258" t="s">
        <v>14</v>
      </c>
      <c r="F77" s="341">
        <v>6742.424242424242</v>
      </c>
      <c r="G77" s="259"/>
      <c r="H77" s="316">
        <f>4450/0.66</f>
        <v>6742.424242424242</v>
      </c>
      <c r="I77" s="316">
        <f>4450/0.66</f>
        <v>6742.424242424242</v>
      </c>
      <c r="J77" s="332">
        <f>4450/0.66</f>
        <v>6742.424242424242</v>
      </c>
      <c r="K77" s="310"/>
      <c r="L77" s="316">
        <f t="shared" ref="L77:Q77" si="45">4450/0.66</f>
        <v>6742.424242424242</v>
      </c>
      <c r="M77" s="316">
        <f t="shared" si="45"/>
        <v>6742.424242424242</v>
      </c>
      <c r="N77" s="329">
        <f t="shared" si="45"/>
        <v>6742.424242424242</v>
      </c>
      <c r="O77" s="316">
        <f t="shared" si="45"/>
        <v>6742.424242424242</v>
      </c>
      <c r="P77" s="316">
        <f t="shared" si="45"/>
        <v>6742.424242424242</v>
      </c>
      <c r="Q77" s="332">
        <f t="shared" si="45"/>
        <v>6742.424242424242</v>
      </c>
      <c r="R77" s="310"/>
      <c r="S77" s="316">
        <f>4450/0.66</f>
        <v>6742.424242424242</v>
      </c>
      <c r="T77" s="316">
        <f>4450/0.66</f>
        <v>6742.424242424242</v>
      </c>
      <c r="U77" s="329">
        <v>6742.424242424242</v>
      </c>
      <c r="V77" s="316">
        <v>6742.424242424242</v>
      </c>
      <c r="W77" s="316">
        <v>6742.424242424242</v>
      </c>
      <c r="X77" s="332">
        <v>6742.424242424242</v>
      </c>
      <c r="Y77" s="310"/>
      <c r="Z77" s="316">
        <v>6742.424242424242</v>
      </c>
      <c r="AA77" s="316">
        <v>6742.424242424242</v>
      </c>
      <c r="AB77" s="329">
        <v>6742.424242424242</v>
      </c>
      <c r="AC77" s="316">
        <v>6742.424242424242</v>
      </c>
      <c r="AD77" s="316" t="s">
        <v>442</v>
      </c>
      <c r="AE77" s="316"/>
      <c r="AF77" s="262"/>
      <c r="AG77" s="342"/>
      <c r="AH77" s="332"/>
      <c r="AI77" s="329"/>
      <c r="AJ77" s="333"/>
      <c r="AK77" s="332"/>
      <c r="AL77" s="341">
        <v>6742.424242424242</v>
      </c>
      <c r="AM77" s="343"/>
      <c r="AN77" s="262"/>
      <c r="AO77" s="316">
        <v>6742.424242424242</v>
      </c>
      <c r="AP77" s="316">
        <v>6742.424242424242</v>
      </c>
      <c r="AQ77" s="329">
        <v>6742.424242424242</v>
      </c>
      <c r="AR77" s="316">
        <v>6742.424242424242</v>
      </c>
      <c r="AS77" s="316">
        <v>6742.424242424242</v>
      </c>
      <c r="AT77" s="332">
        <v>6742.424242424242</v>
      </c>
      <c r="AU77" s="310"/>
      <c r="AV77" s="316">
        <v>6742.424242424242</v>
      </c>
      <c r="AW77" s="316">
        <v>6742.424242424242</v>
      </c>
      <c r="AX77" s="329">
        <v>6742.424242424242</v>
      </c>
      <c r="AY77" s="316">
        <v>6742.424242424242</v>
      </c>
      <c r="AZ77" s="316">
        <v>6742.424242424242</v>
      </c>
      <c r="BA77" s="332">
        <v>6742.424242424242</v>
      </c>
      <c r="BB77" s="310"/>
      <c r="BC77" s="316" t="s">
        <v>442</v>
      </c>
      <c r="BD77" s="316">
        <v>6742.424242424242</v>
      </c>
      <c r="BE77" s="316">
        <v>6742.424242424242</v>
      </c>
      <c r="BF77" s="316">
        <v>6742.424242424242</v>
      </c>
      <c r="BG77" s="316">
        <v>6742.424242424242</v>
      </c>
      <c r="BH77" s="332">
        <v>6742.424242424242</v>
      </c>
      <c r="BI77" s="310"/>
      <c r="BJ77" s="316" t="s">
        <v>442</v>
      </c>
      <c r="BK77" s="316">
        <v>6742.424242424242</v>
      </c>
      <c r="BL77" s="329">
        <v>6742.424242424242</v>
      </c>
      <c r="BM77" s="316">
        <v>6742.424242424242</v>
      </c>
      <c r="BN77" s="316">
        <v>6742.424242424242</v>
      </c>
      <c r="BO77" s="344">
        <v>6742.424242424242</v>
      </c>
      <c r="BP77" s="326">
        <v>6742.424242424242</v>
      </c>
      <c r="BQ77" s="331"/>
      <c r="BR77" s="343">
        <v>6742.424242424242</v>
      </c>
      <c r="BS77" s="316">
        <v>6742.424242424242</v>
      </c>
      <c r="BT77" s="316">
        <v>6742.424242424242</v>
      </c>
      <c r="BU77" s="316">
        <v>6742.424242424242</v>
      </c>
      <c r="BV77" s="316">
        <v>6742.424242424242</v>
      </c>
      <c r="BW77" s="342">
        <v>6742.424242424242</v>
      </c>
      <c r="BX77" s="349"/>
      <c r="BY77" s="343" t="s">
        <v>442</v>
      </c>
      <c r="BZ77" s="316">
        <v>6742.424242424242</v>
      </c>
      <c r="CA77" s="316">
        <v>6742.424242424242</v>
      </c>
      <c r="CB77" s="316" t="s">
        <v>442</v>
      </c>
      <c r="CC77" s="316" t="s">
        <v>442</v>
      </c>
      <c r="CD77" s="342">
        <v>6742.424242424242</v>
      </c>
      <c r="CE77" s="349"/>
      <c r="CF77" s="343" t="s">
        <v>442</v>
      </c>
      <c r="CG77" s="329">
        <v>6742.424242424242</v>
      </c>
      <c r="CH77" s="329" t="s">
        <v>442</v>
      </c>
      <c r="CI77" s="329">
        <v>6742.424242424242</v>
      </c>
      <c r="CJ77" s="329">
        <v>6742.424242424242</v>
      </c>
      <c r="CK77" s="342">
        <v>6742.424242424242</v>
      </c>
      <c r="CL77" s="349"/>
      <c r="CM77" s="343" t="s">
        <v>442</v>
      </c>
      <c r="CN77" s="316">
        <v>6742.424242424242</v>
      </c>
      <c r="CO77" s="316">
        <v>6742.424242424242</v>
      </c>
      <c r="CP77" s="316">
        <v>6742.424242424242</v>
      </c>
      <c r="CQ77" s="316" t="s">
        <v>442</v>
      </c>
      <c r="CR77" s="342">
        <v>6742.424242424242</v>
      </c>
      <c r="CS77" s="349"/>
      <c r="CT77" s="326" t="s">
        <v>442</v>
      </c>
      <c r="CU77" s="341">
        <v>6742.424242424242</v>
      </c>
      <c r="CV77" s="329" t="s">
        <v>442</v>
      </c>
      <c r="CW77" s="316">
        <v>6742.424242424242</v>
      </c>
      <c r="CX77" s="316">
        <v>6742.424242424242</v>
      </c>
      <c r="CY77" s="316">
        <v>6742.424242424242</v>
      </c>
      <c r="CZ77" s="342">
        <v>6742.424242424242</v>
      </c>
      <c r="DA77" s="349" t="s">
        <v>442</v>
      </c>
      <c r="DB77" s="343" t="s">
        <v>442</v>
      </c>
      <c r="DC77" s="316" t="s">
        <v>442</v>
      </c>
      <c r="DD77" s="316">
        <v>6742.424242424242</v>
      </c>
      <c r="DE77" s="316">
        <v>6742.424242424242</v>
      </c>
      <c r="DF77" s="316">
        <v>6742.424242424242</v>
      </c>
      <c r="DG77" s="342">
        <v>6742.424242424242</v>
      </c>
      <c r="DH77" s="349" t="s">
        <v>442</v>
      </c>
      <c r="DI77" s="343" t="s">
        <v>442</v>
      </c>
      <c r="DJ77" s="316">
        <v>6742.424242424242</v>
      </c>
      <c r="DK77" s="316">
        <v>6742.424242424242</v>
      </c>
      <c r="DL77" s="316">
        <v>6742.424242424242</v>
      </c>
      <c r="DM77" s="316" t="s">
        <v>442</v>
      </c>
      <c r="DN77" s="316">
        <v>6742.424242424242</v>
      </c>
      <c r="DO77" s="354" t="s">
        <v>442</v>
      </c>
      <c r="DP77" s="343" t="s">
        <v>442</v>
      </c>
    </row>
    <row r="78" spans="1:120" ht="26.5" customHeight="1" x14ac:dyDescent="0.35">
      <c r="A78" s="225"/>
      <c r="B78" s="226" t="s">
        <v>440</v>
      </c>
      <c r="C78" s="227"/>
      <c r="D78" s="228"/>
      <c r="E78" s="229"/>
      <c r="F78" s="230"/>
      <c r="G78" s="231"/>
      <c r="H78" s="232"/>
      <c r="I78" s="232"/>
      <c r="J78" s="229"/>
      <c r="K78" s="266"/>
      <c r="L78" s="232"/>
      <c r="M78" s="232"/>
      <c r="N78" s="266"/>
      <c r="O78" s="232"/>
      <c r="P78" s="232"/>
      <c r="Q78" s="229"/>
      <c r="R78" s="266"/>
      <c r="S78" s="255"/>
      <c r="T78" s="232"/>
      <c r="U78" s="266"/>
      <c r="V78" s="232"/>
      <c r="W78" s="232"/>
      <c r="X78" s="229"/>
      <c r="Y78" s="266"/>
      <c r="Z78" s="255"/>
      <c r="AA78" s="232"/>
      <c r="AB78" s="266"/>
      <c r="AC78" s="232"/>
      <c r="AD78" s="232"/>
      <c r="AE78" s="232"/>
      <c r="AF78" s="232"/>
      <c r="AG78" s="255"/>
      <c r="AH78" s="229"/>
      <c r="AI78" s="266"/>
      <c r="AJ78" s="268"/>
      <c r="AK78" s="229"/>
      <c r="AL78" s="230"/>
      <c r="AM78" s="231"/>
      <c r="AN78" s="232"/>
      <c r="AO78" s="232"/>
      <c r="AP78" s="232"/>
      <c r="AQ78" s="266"/>
      <c r="AR78" s="232"/>
      <c r="AS78" s="232"/>
      <c r="AT78" s="229"/>
      <c r="AU78" s="311"/>
      <c r="AV78" s="232"/>
      <c r="AW78" s="232"/>
      <c r="AX78" s="266"/>
      <c r="AY78" s="224"/>
      <c r="AZ78" s="232"/>
      <c r="BA78" s="229"/>
      <c r="BB78" s="311"/>
      <c r="BC78" s="232"/>
      <c r="BD78" s="232"/>
      <c r="BE78" s="266"/>
      <c r="BF78" s="232"/>
      <c r="BG78" s="232"/>
      <c r="BH78" s="229"/>
      <c r="BI78" s="311"/>
      <c r="BJ78" s="232"/>
      <c r="BK78" s="232"/>
      <c r="BL78" s="266"/>
      <c r="BM78" s="232"/>
      <c r="BN78" s="232"/>
      <c r="BO78" s="319"/>
      <c r="BP78" s="324"/>
      <c r="BQ78" s="330"/>
      <c r="BR78" s="231"/>
      <c r="BS78" s="232"/>
      <c r="BT78" s="232"/>
      <c r="BU78" s="232"/>
      <c r="BV78" s="232"/>
      <c r="BW78" s="255"/>
      <c r="BX78" s="348"/>
      <c r="BY78" s="231"/>
      <c r="BZ78" s="232"/>
      <c r="CA78" s="232"/>
      <c r="CB78" s="232"/>
      <c r="CC78" s="232"/>
      <c r="CD78" s="255"/>
      <c r="CE78" s="348"/>
      <c r="CF78" s="231"/>
      <c r="CG78" s="266"/>
      <c r="CH78" s="266"/>
      <c r="CI78" s="266"/>
      <c r="CJ78" s="266"/>
      <c r="CK78" s="255"/>
      <c r="CL78" s="348"/>
      <c r="CM78" s="231"/>
      <c r="CN78" s="232"/>
      <c r="CO78" s="232"/>
      <c r="CP78" s="232"/>
      <c r="CQ78" s="232"/>
      <c r="CR78" s="255"/>
      <c r="CS78" s="348"/>
      <c r="CT78" s="324"/>
      <c r="CU78" s="230"/>
      <c r="CV78" s="266"/>
      <c r="CW78" s="232"/>
      <c r="CX78" s="232"/>
      <c r="CY78" s="232"/>
      <c r="CZ78" s="255"/>
      <c r="DA78" s="348"/>
      <c r="DB78" s="231"/>
      <c r="DC78" s="232"/>
      <c r="DD78" s="232"/>
      <c r="DE78" s="232"/>
      <c r="DF78" s="232"/>
      <c r="DG78" s="255"/>
      <c r="DH78" s="348"/>
      <c r="DI78" s="231"/>
      <c r="DJ78" s="232"/>
      <c r="DK78" s="232"/>
      <c r="DL78" s="232"/>
      <c r="DM78" s="232"/>
      <c r="DN78" s="232"/>
      <c r="DO78" s="353"/>
      <c r="DP78" s="231"/>
    </row>
    <row r="79" spans="1:120" s="9" customFormat="1" ht="57" hidden="1" customHeight="1" x14ac:dyDescent="0.35">
      <c r="A79" s="241">
        <f t="shared" ref="A79" si="46">A78+1</f>
        <v>1</v>
      </c>
      <c r="B79" s="242">
        <f>ROW()-ROW($B$78)</f>
        <v>1</v>
      </c>
      <c r="C79" s="251" t="s">
        <v>121</v>
      </c>
      <c r="D79" s="339"/>
      <c r="E79" s="252" t="s">
        <v>122</v>
      </c>
      <c r="F79" s="245"/>
      <c r="G79" s="259"/>
      <c r="H79" s="247" t="s">
        <v>442</v>
      </c>
      <c r="I79" s="247" t="s">
        <v>442</v>
      </c>
      <c r="J79" s="248" t="s">
        <v>442</v>
      </c>
      <c r="K79" s="249" t="s">
        <v>442</v>
      </c>
      <c r="L79" s="247" t="s">
        <v>442</v>
      </c>
      <c r="M79" s="247" t="s">
        <v>442</v>
      </c>
      <c r="N79" s="249" t="s">
        <v>442</v>
      </c>
      <c r="O79" s="247" t="s">
        <v>442</v>
      </c>
      <c r="P79" s="247" t="s">
        <v>442</v>
      </c>
      <c r="Q79" s="248" t="s">
        <v>442</v>
      </c>
      <c r="R79" s="249" t="s">
        <v>442</v>
      </c>
      <c r="S79" s="247" t="s">
        <v>442</v>
      </c>
      <c r="T79" s="247" t="s">
        <v>442</v>
      </c>
      <c r="U79" s="249" t="s">
        <v>442</v>
      </c>
      <c r="V79" s="247" t="s">
        <v>442</v>
      </c>
      <c r="W79" s="247" t="s">
        <v>442</v>
      </c>
      <c r="X79" s="248" t="s">
        <v>442</v>
      </c>
      <c r="Y79" s="249" t="s">
        <v>442</v>
      </c>
      <c r="Z79" s="247" t="s">
        <v>442</v>
      </c>
      <c r="AA79" s="247"/>
      <c r="AB79" s="249"/>
      <c r="AC79" s="247"/>
      <c r="AD79" s="247"/>
      <c r="AE79" s="247"/>
      <c r="AF79" s="247" t="s">
        <v>442</v>
      </c>
      <c r="AG79" s="257"/>
      <c r="AH79" s="248"/>
      <c r="AI79" s="249"/>
      <c r="AJ79" s="270"/>
      <c r="AK79" s="248"/>
      <c r="AL79" s="245"/>
      <c r="AM79" s="246"/>
      <c r="AN79" s="247" t="s">
        <v>442</v>
      </c>
      <c r="AO79" s="247"/>
      <c r="AP79" s="247"/>
      <c r="AQ79" s="249"/>
      <c r="AR79" s="247"/>
      <c r="AS79" s="247"/>
      <c r="AT79" s="248"/>
      <c r="AU79" s="310"/>
      <c r="AV79" s="247"/>
      <c r="AW79" s="247"/>
      <c r="AX79" s="249"/>
      <c r="AY79" s="247"/>
      <c r="AZ79" s="247"/>
      <c r="BA79" s="248"/>
      <c r="BB79" s="310"/>
      <c r="BC79" s="247"/>
      <c r="BD79" s="247"/>
      <c r="BE79" s="249"/>
      <c r="BF79" s="247"/>
      <c r="BG79" s="247"/>
      <c r="BH79" s="248"/>
      <c r="BI79" s="310"/>
      <c r="BJ79" s="247"/>
      <c r="BK79" s="247"/>
      <c r="BL79" s="249"/>
      <c r="BM79" s="247"/>
      <c r="BN79" s="247"/>
      <c r="BO79" s="321"/>
      <c r="BP79" s="326"/>
      <c r="BQ79" s="331"/>
      <c r="BR79" s="343"/>
      <c r="BS79" s="316"/>
      <c r="BT79" s="316"/>
      <c r="BU79" s="316"/>
      <c r="BV79" s="316"/>
      <c r="BW79" s="342"/>
      <c r="BX79" s="349"/>
      <c r="BY79" s="343"/>
      <c r="BZ79" s="316"/>
      <c r="CA79" s="316"/>
      <c r="CB79" s="316"/>
      <c r="CC79" s="316"/>
      <c r="CD79" s="342"/>
      <c r="CE79" s="349"/>
      <c r="CF79" s="343"/>
      <c r="CG79" s="329"/>
      <c r="CH79" s="329"/>
      <c r="CI79" s="329"/>
      <c r="CJ79" s="329"/>
      <c r="CK79" s="342"/>
      <c r="CL79" s="349"/>
      <c r="CM79" s="343"/>
      <c r="CN79" s="316"/>
      <c r="CO79" s="316"/>
      <c r="CP79" s="316"/>
      <c r="CQ79" s="316"/>
      <c r="CR79" s="342"/>
      <c r="CS79" s="349"/>
      <c r="CT79" s="326"/>
      <c r="CU79" s="245"/>
      <c r="CV79" s="329"/>
      <c r="CW79" s="316"/>
      <c r="CX79" s="316"/>
      <c r="CY79" s="316"/>
      <c r="CZ79" s="342"/>
      <c r="DA79" s="349"/>
      <c r="DB79" s="343"/>
      <c r="DC79" s="316"/>
      <c r="DD79" s="316"/>
      <c r="DE79" s="316"/>
      <c r="DF79" s="316"/>
      <c r="DG79" s="342"/>
      <c r="DH79" s="349"/>
      <c r="DI79" s="343"/>
      <c r="DJ79" s="316"/>
      <c r="DK79" s="316"/>
      <c r="DL79" s="316"/>
      <c r="DM79" s="316"/>
      <c r="DN79" s="316"/>
      <c r="DO79" s="354"/>
      <c r="DP79" s="343"/>
    </row>
    <row r="80" spans="1:120" s="9" customFormat="1" ht="57" hidden="1" customHeight="1" x14ac:dyDescent="0.35">
      <c r="A80" s="241"/>
      <c r="B80" s="242">
        <f t="shared" ref="B80:B94" si="47">ROW()-ROW($B$78)</f>
        <v>2</v>
      </c>
      <c r="C80" s="251" t="s">
        <v>125</v>
      </c>
      <c r="D80" s="339"/>
      <c r="E80" s="258" t="s">
        <v>126</v>
      </c>
      <c r="F80" s="245"/>
      <c r="G80" s="259"/>
      <c r="H80" s="247" t="s">
        <v>442</v>
      </c>
      <c r="I80" s="247" t="s">
        <v>442</v>
      </c>
      <c r="J80" s="248" t="s">
        <v>442</v>
      </c>
      <c r="K80" s="249" t="s">
        <v>442</v>
      </c>
      <c r="L80" s="247" t="s">
        <v>442</v>
      </c>
      <c r="M80" s="247" t="s">
        <v>442</v>
      </c>
      <c r="N80" s="249" t="s">
        <v>442</v>
      </c>
      <c r="O80" s="247" t="s">
        <v>442</v>
      </c>
      <c r="P80" s="247" t="s">
        <v>442</v>
      </c>
      <c r="Q80" s="248" t="s">
        <v>442</v>
      </c>
      <c r="R80" s="249" t="s">
        <v>442</v>
      </c>
      <c r="S80" s="247" t="s">
        <v>442</v>
      </c>
      <c r="T80" s="247" t="s">
        <v>442</v>
      </c>
      <c r="U80" s="249" t="s">
        <v>442</v>
      </c>
      <c r="V80" s="247" t="s">
        <v>442</v>
      </c>
      <c r="W80" s="247" t="s">
        <v>442</v>
      </c>
      <c r="X80" s="248" t="s">
        <v>442</v>
      </c>
      <c r="Y80" s="249" t="s">
        <v>442</v>
      </c>
      <c r="Z80" s="247" t="s">
        <v>442</v>
      </c>
      <c r="AA80" s="247"/>
      <c r="AB80" s="249"/>
      <c r="AC80" s="247"/>
      <c r="AD80" s="247"/>
      <c r="AE80" s="247"/>
      <c r="AF80" s="247" t="s">
        <v>442</v>
      </c>
      <c r="AG80" s="257"/>
      <c r="AH80" s="248"/>
      <c r="AI80" s="249"/>
      <c r="AJ80" s="270"/>
      <c r="AK80" s="248"/>
      <c r="AL80" s="245"/>
      <c r="AM80" s="246"/>
      <c r="AN80" s="247" t="s">
        <v>442</v>
      </c>
      <c r="AO80" s="247"/>
      <c r="AP80" s="247"/>
      <c r="AQ80" s="249"/>
      <c r="AR80" s="247"/>
      <c r="AS80" s="247"/>
      <c r="AT80" s="248"/>
      <c r="AU80" s="310"/>
      <c r="AV80" s="247"/>
      <c r="AW80" s="247"/>
      <c r="AX80" s="249"/>
      <c r="AY80" s="247"/>
      <c r="AZ80" s="247"/>
      <c r="BA80" s="248"/>
      <c r="BB80" s="310"/>
      <c r="BC80" s="247"/>
      <c r="BD80" s="247"/>
      <c r="BE80" s="249"/>
      <c r="BF80" s="247"/>
      <c r="BG80" s="247"/>
      <c r="BH80" s="248"/>
      <c r="BI80" s="310"/>
      <c r="BJ80" s="247"/>
      <c r="BK80" s="247"/>
      <c r="BL80" s="249"/>
      <c r="BM80" s="247"/>
      <c r="BN80" s="247"/>
      <c r="BO80" s="321"/>
      <c r="BP80" s="326"/>
      <c r="BQ80" s="331"/>
      <c r="BR80" s="343"/>
      <c r="BS80" s="316"/>
      <c r="BT80" s="316"/>
      <c r="BU80" s="316"/>
      <c r="BV80" s="316"/>
      <c r="BW80" s="342"/>
      <c r="BX80" s="349"/>
      <c r="BY80" s="343"/>
      <c r="BZ80" s="316"/>
      <c r="CA80" s="316"/>
      <c r="CB80" s="316"/>
      <c r="CC80" s="316"/>
      <c r="CD80" s="342"/>
      <c r="CE80" s="349"/>
      <c r="CF80" s="343"/>
      <c r="CG80" s="329"/>
      <c r="CH80" s="329"/>
      <c r="CI80" s="329"/>
      <c r="CJ80" s="329"/>
      <c r="CK80" s="342"/>
      <c r="CL80" s="349"/>
      <c r="CM80" s="343"/>
      <c r="CN80" s="316"/>
      <c r="CO80" s="316"/>
      <c r="CP80" s="316"/>
      <c r="CQ80" s="316"/>
      <c r="CR80" s="342"/>
      <c r="CS80" s="349"/>
      <c r="CT80" s="326"/>
      <c r="CU80" s="245"/>
      <c r="CV80" s="329"/>
      <c r="CW80" s="316"/>
      <c r="CX80" s="316"/>
      <c r="CY80" s="316"/>
      <c r="CZ80" s="342"/>
      <c r="DA80" s="349"/>
      <c r="DB80" s="343"/>
      <c r="DC80" s="316"/>
      <c r="DD80" s="316"/>
      <c r="DE80" s="316"/>
      <c r="DF80" s="316"/>
      <c r="DG80" s="342"/>
      <c r="DH80" s="349"/>
      <c r="DI80" s="343"/>
      <c r="DJ80" s="316"/>
      <c r="DK80" s="316"/>
      <c r="DL80" s="316"/>
      <c r="DM80" s="316"/>
      <c r="DN80" s="316"/>
      <c r="DO80" s="354"/>
      <c r="DP80" s="343"/>
    </row>
    <row r="81" spans="1:120" s="9" customFormat="1" ht="57" hidden="1" customHeight="1" x14ac:dyDescent="0.35">
      <c r="A81" s="241"/>
      <c r="B81" s="242">
        <f t="shared" si="47"/>
        <v>3</v>
      </c>
      <c r="C81" s="251" t="s">
        <v>123</v>
      </c>
      <c r="D81" s="339"/>
      <c r="E81" s="258" t="s">
        <v>124</v>
      </c>
      <c r="F81" s="245"/>
      <c r="G81" s="259"/>
      <c r="H81" s="247" t="s">
        <v>442</v>
      </c>
      <c r="I81" s="247" t="s">
        <v>442</v>
      </c>
      <c r="J81" s="248" t="s">
        <v>442</v>
      </c>
      <c r="K81" s="249" t="s">
        <v>442</v>
      </c>
      <c r="L81" s="247" t="s">
        <v>442</v>
      </c>
      <c r="M81" s="247" t="s">
        <v>442</v>
      </c>
      <c r="N81" s="249" t="s">
        <v>442</v>
      </c>
      <c r="O81" s="247" t="s">
        <v>442</v>
      </c>
      <c r="P81" s="247" t="s">
        <v>442</v>
      </c>
      <c r="Q81" s="248" t="s">
        <v>442</v>
      </c>
      <c r="R81" s="249" t="s">
        <v>442</v>
      </c>
      <c r="S81" s="247" t="s">
        <v>442</v>
      </c>
      <c r="T81" s="247" t="s">
        <v>442</v>
      </c>
      <c r="U81" s="249" t="s">
        <v>442</v>
      </c>
      <c r="V81" s="247" t="s">
        <v>442</v>
      </c>
      <c r="W81" s="247" t="s">
        <v>442</v>
      </c>
      <c r="X81" s="248" t="s">
        <v>442</v>
      </c>
      <c r="Y81" s="249" t="s">
        <v>442</v>
      </c>
      <c r="Z81" s="247" t="s">
        <v>442</v>
      </c>
      <c r="AA81" s="247"/>
      <c r="AB81" s="249"/>
      <c r="AC81" s="247"/>
      <c r="AD81" s="247"/>
      <c r="AE81" s="247"/>
      <c r="AF81" s="247" t="s">
        <v>442</v>
      </c>
      <c r="AG81" s="257"/>
      <c r="AH81" s="248"/>
      <c r="AI81" s="249"/>
      <c r="AJ81" s="270"/>
      <c r="AK81" s="248"/>
      <c r="AL81" s="245"/>
      <c r="AM81" s="246"/>
      <c r="AN81" s="247" t="s">
        <v>442</v>
      </c>
      <c r="AO81" s="247"/>
      <c r="AP81" s="247"/>
      <c r="AQ81" s="249"/>
      <c r="AR81" s="247"/>
      <c r="AS81" s="247"/>
      <c r="AT81" s="248"/>
      <c r="AU81" s="310"/>
      <c r="AV81" s="247"/>
      <c r="AW81" s="247"/>
      <c r="AX81" s="249"/>
      <c r="AY81" s="247"/>
      <c r="AZ81" s="247"/>
      <c r="BA81" s="248"/>
      <c r="BB81" s="310"/>
      <c r="BC81" s="247"/>
      <c r="BD81" s="247"/>
      <c r="BE81" s="249"/>
      <c r="BF81" s="247"/>
      <c r="BG81" s="247"/>
      <c r="BH81" s="248"/>
      <c r="BI81" s="310"/>
      <c r="BJ81" s="247"/>
      <c r="BK81" s="247"/>
      <c r="BL81" s="249"/>
      <c r="BM81" s="247"/>
      <c r="BN81" s="247"/>
      <c r="BO81" s="321"/>
      <c r="BP81" s="326"/>
      <c r="BQ81" s="331"/>
      <c r="BR81" s="343"/>
      <c r="BS81" s="316"/>
      <c r="BT81" s="316"/>
      <c r="BU81" s="316"/>
      <c r="BV81" s="316"/>
      <c r="BW81" s="342"/>
      <c r="BX81" s="349"/>
      <c r="BY81" s="343"/>
      <c r="BZ81" s="316"/>
      <c r="CA81" s="316"/>
      <c r="CB81" s="316"/>
      <c r="CC81" s="316"/>
      <c r="CD81" s="342"/>
      <c r="CE81" s="349"/>
      <c r="CF81" s="343"/>
      <c r="CG81" s="329"/>
      <c r="CH81" s="329"/>
      <c r="CI81" s="329"/>
      <c r="CJ81" s="329"/>
      <c r="CK81" s="342"/>
      <c r="CL81" s="349"/>
      <c r="CM81" s="343"/>
      <c r="CN81" s="316"/>
      <c r="CO81" s="316"/>
      <c r="CP81" s="316"/>
      <c r="CQ81" s="316"/>
      <c r="CR81" s="342"/>
      <c r="CS81" s="349"/>
      <c r="CT81" s="326"/>
      <c r="CU81" s="245"/>
      <c r="CV81" s="329"/>
      <c r="CW81" s="316"/>
      <c r="CX81" s="316"/>
      <c r="CY81" s="316"/>
      <c r="CZ81" s="342"/>
      <c r="DA81" s="349"/>
      <c r="DB81" s="343"/>
      <c r="DC81" s="316"/>
      <c r="DD81" s="316"/>
      <c r="DE81" s="316"/>
      <c r="DF81" s="316"/>
      <c r="DG81" s="342"/>
      <c r="DH81" s="349"/>
      <c r="DI81" s="343"/>
      <c r="DJ81" s="316"/>
      <c r="DK81" s="316"/>
      <c r="DL81" s="316"/>
      <c r="DM81" s="316"/>
      <c r="DN81" s="316"/>
      <c r="DO81" s="354"/>
      <c r="DP81" s="343"/>
    </row>
    <row r="82" spans="1:120" s="9" customFormat="1" ht="57" hidden="1" customHeight="1" x14ac:dyDescent="0.35">
      <c r="A82" s="241"/>
      <c r="B82" s="242">
        <f t="shared" si="47"/>
        <v>4</v>
      </c>
      <c r="C82" s="251" t="s">
        <v>127</v>
      </c>
      <c r="D82" s="339"/>
      <c r="E82" s="258" t="s">
        <v>128</v>
      </c>
      <c r="F82" s="245"/>
      <c r="G82" s="259"/>
      <c r="H82" s="247" t="s">
        <v>442</v>
      </c>
      <c r="I82" s="247" t="s">
        <v>442</v>
      </c>
      <c r="J82" s="248" t="s">
        <v>442</v>
      </c>
      <c r="K82" s="249" t="s">
        <v>442</v>
      </c>
      <c r="L82" s="247" t="s">
        <v>442</v>
      </c>
      <c r="M82" s="247" t="s">
        <v>442</v>
      </c>
      <c r="N82" s="249" t="s">
        <v>442</v>
      </c>
      <c r="O82" s="247" t="s">
        <v>442</v>
      </c>
      <c r="P82" s="247" t="s">
        <v>442</v>
      </c>
      <c r="Q82" s="248" t="s">
        <v>442</v>
      </c>
      <c r="R82" s="249" t="s">
        <v>442</v>
      </c>
      <c r="S82" s="247" t="s">
        <v>442</v>
      </c>
      <c r="T82" s="247" t="s">
        <v>442</v>
      </c>
      <c r="U82" s="249" t="s">
        <v>442</v>
      </c>
      <c r="V82" s="247" t="s">
        <v>442</v>
      </c>
      <c r="W82" s="247" t="s">
        <v>442</v>
      </c>
      <c r="X82" s="248" t="s">
        <v>442</v>
      </c>
      <c r="Y82" s="249" t="s">
        <v>442</v>
      </c>
      <c r="Z82" s="247" t="s">
        <v>442</v>
      </c>
      <c r="AA82" s="247"/>
      <c r="AB82" s="249"/>
      <c r="AC82" s="247"/>
      <c r="AD82" s="247"/>
      <c r="AE82" s="247"/>
      <c r="AF82" s="247" t="s">
        <v>442</v>
      </c>
      <c r="AG82" s="257"/>
      <c r="AH82" s="248"/>
      <c r="AI82" s="249"/>
      <c r="AJ82" s="270"/>
      <c r="AK82" s="248"/>
      <c r="AL82" s="245"/>
      <c r="AM82" s="246"/>
      <c r="AN82" s="247" t="s">
        <v>442</v>
      </c>
      <c r="AO82" s="247"/>
      <c r="AP82" s="247"/>
      <c r="AQ82" s="249"/>
      <c r="AR82" s="247"/>
      <c r="AS82" s="247"/>
      <c r="AT82" s="248"/>
      <c r="AU82" s="310"/>
      <c r="AV82" s="247"/>
      <c r="AW82" s="247"/>
      <c r="AX82" s="249"/>
      <c r="AY82" s="247"/>
      <c r="AZ82" s="247"/>
      <c r="BA82" s="248"/>
      <c r="BB82" s="310"/>
      <c r="BC82" s="247"/>
      <c r="BD82" s="247"/>
      <c r="BE82" s="249"/>
      <c r="BF82" s="247"/>
      <c r="BG82" s="247"/>
      <c r="BH82" s="248"/>
      <c r="BI82" s="310"/>
      <c r="BJ82" s="247"/>
      <c r="BK82" s="247"/>
      <c r="BL82" s="249"/>
      <c r="BM82" s="247"/>
      <c r="BN82" s="247"/>
      <c r="BO82" s="321"/>
      <c r="BP82" s="326"/>
      <c r="BQ82" s="331"/>
      <c r="BR82" s="343"/>
      <c r="BS82" s="316"/>
      <c r="BT82" s="316"/>
      <c r="BU82" s="316"/>
      <c r="BV82" s="316"/>
      <c r="BW82" s="342"/>
      <c r="BX82" s="349"/>
      <c r="BY82" s="343"/>
      <c r="BZ82" s="316"/>
      <c r="CA82" s="316"/>
      <c r="CB82" s="316"/>
      <c r="CC82" s="316"/>
      <c r="CD82" s="342"/>
      <c r="CE82" s="349"/>
      <c r="CF82" s="343"/>
      <c r="CG82" s="329"/>
      <c r="CH82" s="329"/>
      <c r="CI82" s="329"/>
      <c r="CJ82" s="329"/>
      <c r="CK82" s="342"/>
      <c r="CL82" s="349"/>
      <c r="CM82" s="343"/>
      <c r="CN82" s="316"/>
      <c r="CO82" s="316"/>
      <c r="CP82" s="316"/>
      <c r="CQ82" s="316"/>
      <c r="CR82" s="342"/>
      <c r="CS82" s="349"/>
      <c r="CT82" s="326"/>
      <c r="CU82" s="245"/>
      <c r="CV82" s="329"/>
      <c r="CW82" s="316"/>
      <c r="CX82" s="316"/>
      <c r="CY82" s="316"/>
      <c r="CZ82" s="342"/>
      <c r="DA82" s="349"/>
      <c r="DB82" s="343"/>
      <c r="DC82" s="316"/>
      <c r="DD82" s="316"/>
      <c r="DE82" s="316"/>
      <c r="DF82" s="316"/>
      <c r="DG82" s="342"/>
      <c r="DH82" s="349"/>
      <c r="DI82" s="343"/>
      <c r="DJ82" s="316"/>
      <c r="DK82" s="316"/>
      <c r="DL82" s="316"/>
      <c r="DM82" s="316"/>
      <c r="DN82" s="316"/>
      <c r="DO82" s="354"/>
      <c r="DP82" s="343"/>
    </row>
    <row r="83" spans="1:120" s="9" customFormat="1" ht="57" hidden="1" customHeight="1" x14ac:dyDescent="0.35">
      <c r="A83" s="241"/>
      <c r="B83" s="242">
        <f t="shared" si="47"/>
        <v>5</v>
      </c>
      <c r="C83" s="251" t="s">
        <v>129</v>
      </c>
      <c r="D83" s="339"/>
      <c r="E83" s="258" t="s">
        <v>130</v>
      </c>
      <c r="F83" s="245"/>
      <c r="G83" s="259"/>
      <c r="H83" s="247" t="s">
        <v>442</v>
      </c>
      <c r="I83" s="247" t="s">
        <v>442</v>
      </c>
      <c r="J83" s="248" t="s">
        <v>442</v>
      </c>
      <c r="K83" s="249" t="s">
        <v>442</v>
      </c>
      <c r="L83" s="247" t="s">
        <v>442</v>
      </c>
      <c r="M83" s="247" t="s">
        <v>442</v>
      </c>
      <c r="N83" s="249" t="s">
        <v>442</v>
      </c>
      <c r="O83" s="247" t="s">
        <v>442</v>
      </c>
      <c r="P83" s="247" t="s">
        <v>442</v>
      </c>
      <c r="Q83" s="248" t="s">
        <v>442</v>
      </c>
      <c r="R83" s="249" t="s">
        <v>442</v>
      </c>
      <c r="S83" s="247" t="s">
        <v>442</v>
      </c>
      <c r="T83" s="247" t="s">
        <v>442</v>
      </c>
      <c r="U83" s="249" t="s">
        <v>442</v>
      </c>
      <c r="V83" s="247" t="s">
        <v>442</v>
      </c>
      <c r="W83" s="247" t="s">
        <v>442</v>
      </c>
      <c r="X83" s="248" t="s">
        <v>442</v>
      </c>
      <c r="Y83" s="249" t="s">
        <v>442</v>
      </c>
      <c r="Z83" s="247" t="s">
        <v>442</v>
      </c>
      <c r="AA83" s="247"/>
      <c r="AB83" s="249"/>
      <c r="AC83" s="247"/>
      <c r="AD83" s="247"/>
      <c r="AE83" s="247"/>
      <c r="AF83" s="247" t="s">
        <v>442</v>
      </c>
      <c r="AG83" s="257"/>
      <c r="AH83" s="248"/>
      <c r="AI83" s="249"/>
      <c r="AJ83" s="270"/>
      <c r="AK83" s="248"/>
      <c r="AL83" s="245"/>
      <c r="AM83" s="246"/>
      <c r="AN83" s="247" t="s">
        <v>442</v>
      </c>
      <c r="AO83" s="247"/>
      <c r="AP83" s="247"/>
      <c r="AQ83" s="249"/>
      <c r="AR83" s="247"/>
      <c r="AS83" s="247"/>
      <c r="AT83" s="248"/>
      <c r="AU83" s="310"/>
      <c r="AV83" s="247"/>
      <c r="AW83" s="247"/>
      <c r="AX83" s="249"/>
      <c r="AY83" s="247"/>
      <c r="AZ83" s="247"/>
      <c r="BA83" s="248"/>
      <c r="BB83" s="310"/>
      <c r="BC83" s="247"/>
      <c r="BD83" s="247"/>
      <c r="BE83" s="249"/>
      <c r="BF83" s="247"/>
      <c r="BG83" s="247"/>
      <c r="BH83" s="248"/>
      <c r="BI83" s="310"/>
      <c r="BJ83" s="247"/>
      <c r="BK83" s="247"/>
      <c r="BL83" s="249"/>
      <c r="BM83" s="247"/>
      <c r="BN83" s="247"/>
      <c r="BO83" s="321"/>
      <c r="BP83" s="326"/>
      <c r="BQ83" s="331"/>
      <c r="BR83" s="343"/>
      <c r="BS83" s="316"/>
      <c r="BT83" s="316"/>
      <c r="BU83" s="316"/>
      <c r="BV83" s="316"/>
      <c r="BW83" s="342"/>
      <c r="BX83" s="349"/>
      <c r="BY83" s="343"/>
      <c r="BZ83" s="316"/>
      <c r="CA83" s="316"/>
      <c r="CB83" s="316"/>
      <c r="CC83" s="316"/>
      <c r="CD83" s="342"/>
      <c r="CE83" s="349"/>
      <c r="CF83" s="343"/>
      <c r="CG83" s="329"/>
      <c r="CH83" s="329"/>
      <c r="CI83" s="329"/>
      <c r="CJ83" s="329"/>
      <c r="CK83" s="342"/>
      <c r="CL83" s="349"/>
      <c r="CM83" s="343"/>
      <c r="CN83" s="316"/>
      <c r="CO83" s="316"/>
      <c r="CP83" s="316"/>
      <c r="CQ83" s="316"/>
      <c r="CR83" s="342"/>
      <c r="CS83" s="349"/>
      <c r="CT83" s="326"/>
      <c r="CU83" s="245"/>
      <c r="CV83" s="329"/>
      <c r="CW83" s="316"/>
      <c r="CX83" s="316"/>
      <c r="CY83" s="316"/>
      <c r="CZ83" s="342"/>
      <c r="DA83" s="349"/>
      <c r="DB83" s="343"/>
      <c r="DC83" s="316"/>
      <c r="DD83" s="316"/>
      <c r="DE83" s="316"/>
      <c r="DF83" s="316"/>
      <c r="DG83" s="342"/>
      <c r="DH83" s="349"/>
      <c r="DI83" s="343"/>
      <c r="DJ83" s="316"/>
      <c r="DK83" s="316"/>
      <c r="DL83" s="316"/>
      <c r="DM83" s="316"/>
      <c r="DN83" s="316"/>
      <c r="DO83" s="354"/>
      <c r="DP83" s="343"/>
    </row>
    <row r="84" spans="1:120" s="9" customFormat="1" ht="57" hidden="1" customHeight="1" x14ac:dyDescent="0.35">
      <c r="A84" s="241"/>
      <c r="B84" s="242">
        <f t="shared" si="47"/>
        <v>6</v>
      </c>
      <c r="C84" s="251">
        <v>150000064</v>
      </c>
      <c r="D84" s="339"/>
      <c r="E84" s="258" t="s">
        <v>409</v>
      </c>
      <c r="F84" s="245"/>
      <c r="G84" s="259"/>
      <c r="H84" s="247" t="s">
        <v>442</v>
      </c>
      <c r="I84" s="247" t="s">
        <v>442</v>
      </c>
      <c r="J84" s="248" t="s">
        <v>442</v>
      </c>
      <c r="K84" s="249" t="s">
        <v>442</v>
      </c>
      <c r="L84" s="247" t="s">
        <v>442</v>
      </c>
      <c r="M84" s="247" t="s">
        <v>442</v>
      </c>
      <c r="N84" s="249" t="s">
        <v>442</v>
      </c>
      <c r="O84" s="247" t="s">
        <v>442</v>
      </c>
      <c r="P84" s="247" t="s">
        <v>442</v>
      </c>
      <c r="Q84" s="248" t="s">
        <v>442</v>
      </c>
      <c r="R84" s="249" t="s">
        <v>442</v>
      </c>
      <c r="S84" s="247" t="s">
        <v>442</v>
      </c>
      <c r="T84" s="247" t="s">
        <v>442</v>
      </c>
      <c r="U84" s="249" t="s">
        <v>442</v>
      </c>
      <c r="V84" s="247" t="s">
        <v>442</v>
      </c>
      <c r="W84" s="247" t="s">
        <v>442</v>
      </c>
      <c r="X84" s="248" t="s">
        <v>442</v>
      </c>
      <c r="Y84" s="249" t="s">
        <v>442</v>
      </c>
      <c r="Z84" s="247" t="s">
        <v>442</v>
      </c>
      <c r="AA84" s="247"/>
      <c r="AB84" s="249"/>
      <c r="AC84" s="247"/>
      <c r="AD84" s="247"/>
      <c r="AE84" s="247"/>
      <c r="AF84" s="247" t="s">
        <v>442</v>
      </c>
      <c r="AG84" s="257"/>
      <c r="AH84" s="248"/>
      <c r="AI84" s="249"/>
      <c r="AJ84" s="270"/>
      <c r="AK84" s="248"/>
      <c r="AL84" s="245"/>
      <c r="AM84" s="246"/>
      <c r="AN84" s="247" t="s">
        <v>442</v>
      </c>
      <c r="AO84" s="247"/>
      <c r="AP84" s="247"/>
      <c r="AQ84" s="249"/>
      <c r="AR84" s="247"/>
      <c r="AS84" s="247"/>
      <c r="AT84" s="248"/>
      <c r="AU84" s="310"/>
      <c r="AV84" s="247"/>
      <c r="AW84" s="247"/>
      <c r="AX84" s="249"/>
      <c r="AY84" s="247"/>
      <c r="AZ84" s="247"/>
      <c r="BA84" s="248"/>
      <c r="BB84" s="310"/>
      <c r="BC84" s="247"/>
      <c r="BD84" s="247"/>
      <c r="BE84" s="249"/>
      <c r="BF84" s="247"/>
      <c r="BG84" s="247"/>
      <c r="BH84" s="248"/>
      <c r="BI84" s="310"/>
      <c r="BJ84" s="247"/>
      <c r="BK84" s="247"/>
      <c r="BL84" s="249"/>
      <c r="BM84" s="247"/>
      <c r="BN84" s="247"/>
      <c r="BO84" s="321"/>
      <c r="BP84" s="326"/>
      <c r="BQ84" s="331"/>
      <c r="BR84" s="343"/>
      <c r="BS84" s="316"/>
      <c r="BT84" s="316"/>
      <c r="BU84" s="316"/>
      <c r="BV84" s="316"/>
      <c r="BW84" s="342"/>
      <c r="BX84" s="349"/>
      <c r="BY84" s="343"/>
      <c r="BZ84" s="316"/>
      <c r="CA84" s="316"/>
      <c r="CB84" s="316"/>
      <c r="CC84" s="316"/>
      <c r="CD84" s="342"/>
      <c r="CE84" s="349"/>
      <c r="CF84" s="343"/>
      <c r="CG84" s="329"/>
      <c r="CH84" s="329"/>
      <c r="CI84" s="329"/>
      <c r="CJ84" s="329"/>
      <c r="CK84" s="342"/>
      <c r="CL84" s="349"/>
      <c r="CM84" s="343"/>
      <c r="CN84" s="316"/>
      <c r="CO84" s="316"/>
      <c r="CP84" s="316"/>
      <c r="CQ84" s="316"/>
      <c r="CR84" s="342"/>
      <c r="CS84" s="349"/>
      <c r="CT84" s="326"/>
      <c r="CU84" s="245"/>
      <c r="CV84" s="329"/>
      <c r="CW84" s="316"/>
      <c r="CX84" s="316"/>
      <c r="CY84" s="316"/>
      <c r="CZ84" s="342"/>
      <c r="DA84" s="349"/>
      <c r="DB84" s="343"/>
      <c r="DC84" s="316"/>
      <c r="DD84" s="316"/>
      <c r="DE84" s="316"/>
      <c r="DF84" s="316"/>
      <c r="DG84" s="342"/>
      <c r="DH84" s="349"/>
      <c r="DI84" s="343"/>
      <c r="DJ84" s="316"/>
      <c r="DK84" s="316"/>
      <c r="DL84" s="316"/>
      <c r="DM84" s="316"/>
      <c r="DN84" s="316"/>
      <c r="DO84" s="354"/>
      <c r="DP84" s="343"/>
    </row>
    <row r="85" spans="1:120" s="9" customFormat="1" ht="57" hidden="1" customHeight="1" x14ac:dyDescent="0.35">
      <c r="A85" s="241"/>
      <c r="B85" s="242">
        <f t="shared" si="47"/>
        <v>7</v>
      </c>
      <c r="C85" s="251" t="s">
        <v>147</v>
      </c>
      <c r="D85" s="339"/>
      <c r="E85" s="258" t="s">
        <v>148</v>
      </c>
      <c r="F85" s="245"/>
      <c r="G85" s="259"/>
      <c r="H85" s="247" t="s">
        <v>442</v>
      </c>
      <c r="I85" s="247" t="s">
        <v>442</v>
      </c>
      <c r="J85" s="248" t="s">
        <v>442</v>
      </c>
      <c r="K85" s="249" t="s">
        <v>442</v>
      </c>
      <c r="L85" s="247" t="s">
        <v>442</v>
      </c>
      <c r="M85" s="247" t="s">
        <v>442</v>
      </c>
      <c r="N85" s="249" t="s">
        <v>442</v>
      </c>
      <c r="O85" s="247" t="s">
        <v>442</v>
      </c>
      <c r="P85" s="247" t="s">
        <v>442</v>
      </c>
      <c r="Q85" s="248" t="s">
        <v>442</v>
      </c>
      <c r="R85" s="249" t="s">
        <v>442</v>
      </c>
      <c r="S85" s="247" t="s">
        <v>442</v>
      </c>
      <c r="T85" s="247" t="s">
        <v>442</v>
      </c>
      <c r="U85" s="249" t="s">
        <v>442</v>
      </c>
      <c r="V85" s="247" t="s">
        <v>442</v>
      </c>
      <c r="W85" s="247" t="s">
        <v>442</v>
      </c>
      <c r="X85" s="248" t="s">
        <v>442</v>
      </c>
      <c r="Y85" s="249" t="s">
        <v>442</v>
      </c>
      <c r="Z85" s="247" t="s">
        <v>442</v>
      </c>
      <c r="AA85" s="247"/>
      <c r="AB85" s="249"/>
      <c r="AC85" s="247"/>
      <c r="AD85" s="247"/>
      <c r="AE85" s="247"/>
      <c r="AF85" s="247" t="s">
        <v>442</v>
      </c>
      <c r="AG85" s="257"/>
      <c r="AH85" s="248"/>
      <c r="AI85" s="249"/>
      <c r="AJ85" s="270"/>
      <c r="AK85" s="248"/>
      <c r="AL85" s="245"/>
      <c r="AM85" s="246"/>
      <c r="AN85" s="247" t="s">
        <v>442</v>
      </c>
      <c r="AO85" s="247"/>
      <c r="AP85" s="247"/>
      <c r="AQ85" s="249"/>
      <c r="AR85" s="247"/>
      <c r="AS85" s="247"/>
      <c r="AT85" s="248"/>
      <c r="AU85" s="310"/>
      <c r="AV85" s="247"/>
      <c r="AW85" s="247"/>
      <c r="AX85" s="249"/>
      <c r="AY85" s="247"/>
      <c r="AZ85" s="247"/>
      <c r="BA85" s="248"/>
      <c r="BB85" s="310"/>
      <c r="BC85" s="247"/>
      <c r="BD85" s="247"/>
      <c r="BE85" s="249"/>
      <c r="BF85" s="247"/>
      <c r="BG85" s="247"/>
      <c r="BH85" s="248"/>
      <c r="BI85" s="310"/>
      <c r="BJ85" s="247"/>
      <c r="BK85" s="247"/>
      <c r="BL85" s="249"/>
      <c r="BM85" s="247"/>
      <c r="BN85" s="247"/>
      <c r="BO85" s="321"/>
      <c r="BP85" s="326"/>
      <c r="BQ85" s="331"/>
      <c r="BR85" s="343"/>
      <c r="BS85" s="316"/>
      <c r="BT85" s="316"/>
      <c r="BU85" s="316"/>
      <c r="BV85" s="316"/>
      <c r="BW85" s="342"/>
      <c r="BX85" s="349"/>
      <c r="BY85" s="343"/>
      <c r="BZ85" s="316"/>
      <c r="CA85" s="316"/>
      <c r="CB85" s="316"/>
      <c r="CC85" s="316"/>
      <c r="CD85" s="342"/>
      <c r="CE85" s="349"/>
      <c r="CF85" s="343"/>
      <c r="CG85" s="329"/>
      <c r="CH85" s="329"/>
      <c r="CI85" s="329"/>
      <c r="CJ85" s="329"/>
      <c r="CK85" s="342"/>
      <c r="CL85" s="349"/>
      <c r="CM85" s="343"/>
      <c r="CN85" s="316"/>
      <c r="CO85" s="316"/>
      <c r="CP85" s="316"/>
      <c r="CQ85" s="316"/>
      <c r="CR85" s="342"/>
      <c r="CS85" s="349"/>
      <c r="CT85" s="326"/>
      <c r="CU85" s="245"/>
      <c r="CV85" s="329"/>
      <c r="CW85" s="316"/>
      <c r="CX85" s="316"/>
      <c r="CY85" s="316"/>
      <c r="CZ85" s="342"/>
      <c r="DA85" s="349"/>
      <c r="DB85" s="343"/>
      <c r="DC85" s="316"/>
      <c r="DD85" s="316"/>
      <c r="DE85" s="316"/>
      <c r="DF85" s="316"/>
      <c r="DG85" s="342"/>
      <c r="DH85" s="349"/>
      <c r="DI85" s="343"/>
      <c r="DJ85" s="316"/>
      <c r="DK85" s="316"/>
      <c r="DL85" s="316"/>
      <c r="DM85" s="316"/>
      <c r="DN85" s="316"/>
      <c r="DO85" s="354"/>
      <c r="DP85" s="343"/>
    </row>
    <row r="86" spans="1:120" s="9" customFormat="1" ht="57" hidden="1" customHeight="1" x14ac:dyDescent="0.35">
      <c r="A86" s="241"/>
      <c r="B86" s="242">
        <f t="shared" si="47"/>
        <v>8</v>
      </c>
      <c r="C86" s="251" t="s">
        <v>221</v>
      </c>
      <c r="D86" s="339"/>
      <c r="E86" s="258" t="s">
        <v>222</v>
      </c>
      <c r="F86" s="245"/>
      <c r="G86" s="259"/>
      <c r="H86" s="247" t="s">
        <v>442</v>
      </c>
      <c r="I86" s="247" t="s">
        <v>442</v>
      </c>
      <c r="J86" s="248" t="s">
        <v>442</v>
      </c>
      <c r="K86" s="249" t="s">
        <v>442</v>
      </c>
      <c r="L86" s="247" t="s">
        <v>442</v>
      </c>
      <c r="M86" s="247" t="s">
        <v>442</v>
      </c>
      <c r="N86" s="249" t="s">
        <v>442</v>
      </c>
      <c r="O86" s="247" t="s">
        <v>442</v>
      </c>
      <c r="P86" s="247" t="s">
        <v>442</v>
      </c>
      <c r="Q86" s="248" t="s">
        <v>442</v>
      </c>
      <c r="R86" s="249" t="s">
        <v>442</v>
      </c>
      <c r="S86" s="247" t="s">
        <v>442</v>
      </c>
      <c r="T86" s="247" t="s">
        <v>442</v>
      </c>
      <c r="U86" s="249" t="s">
        <v>442</v>
      </c>
      <c r="V86" s="247" t="s">
        <v>442</v>
      </c>
      <c r="W86" s="247" t="s">
        <v>442</v>
      </c>
      <c r="X86" s="248" t="s">
        <v>442</v>
      </c>
      <c r="Y86" s="249" t="s">
        <v>442</v>
      </c>
      <c r="Z86" s="247" t="s">
        <v>442</v>
      </c>
      <c r="AA86" s="247"/>
      <c r="AB86" s="249"/>
      <c r="AC86" s="247"/>
      <c r="AD86" s="247"/>
      <c r="AE86" s="247"/>
      <c r="AF86" s="247" t="s">
        <v>442</v>
      </c>
      <c r="AG86" s="257"/>
      <c r="AH86" s="248"/>
      <c r="AI86" s="249"/>
      <c r="AJ86" s="270"/>
      <c r="AK86" s="248"/>
      <c r="AL86" s="245"/>
      <c r="AM86" s="246"/>
      <c r="AN86" s="247" t="s">
        <v>442</v>
      </c>
      <c r="AO86" s="247"/>
      <c r="AP86" s="247"/>
      <c r="AQ86" s="249"/>
      <c r="AR86" s="247"/>
      <c r="AS86" s="247"/>
      <c r="AT86" s="248"/>
      <c r="AU86" s="310"/>
      <c r="AV86" s="247"/>
      <c r="AW86" s="247"/>
      <c r="AX86" s="249"/>
      <c r="AY86" s="247"/>
      <c r="AZ86" s="247"/>
      <c r="BA86" s="248"/>
      <c r="BB86" s="310"/>
      <c r="BC86" s="247"/>
      <c r="BD86" s="247"/>
      <c r="BE86" s="249"/>
      <c r="BF86" s="247"/>
      <c r="BG86" s="247"/>
      <c r="BH86" s="248"/>
      <c r="BI86" s="310"/>
      <c r="BJ86" s="247"/>
      <c r="BK86" s="247"/>
      <c r="BL86" s="249"/>
      <c r="BM86" s="247"/>
      <c r="BN86" s="247"/>
      <c r="BO86" s="321"/>
      <c r="BP86" s="326"/>
      <c r="BQ86" s="331"/>
      <c r="BR86" s="343"/>
      <c r="BS86" s="316"/>
      <c r="BT86" s="316"/>
      <c r="BU86" s="316"/>
      <c r="BV86" s="316"/>
      <c r="BW86" s="342"/>
      <c r="BX86" s="349"/>
      <c r="BY86" s="343"/>
      <c r="BZ86" s="316"/>
      <c r="CA86" s="316"/>
      <c r="CB86" s="316"/>
      <c r="CC86" s="316"/>
      <c r="CD86" s="342"/>
      <c r="CE86" s="349"/>
      <c r="CF86" s="343"/>
      <c r="CG86" s="329"/>
      <c r="CH86" s="329"/>
      <c r="CI86" s="329"/>
      <c r="CJ86" s="329"/>
      <c r="CK86" s="342"/>
      <c r="CL86" s="349"/>
      <c r="CM86" s="343"/>
      <c r="CN86" s="316"/>
      <c r="CO86" s="316"/>
      <c r="CP86" s="316"/>
      <c r="CQ86" s="316"/>
      <c r="CR86" s="342"/>
      <c r="CS86" s="349"/>
      <c r="CT86" s="326"/>
      <c r="CU86" s="245"/>
      <c r="CV86" s="329"/>
      <c r="CW86" s="316"/>
      <c r="CX86" s="316"/>
      <c r="CY86" s="316"/>
      <c r="CZ86" s="342"/>
      <c r="DA86" s="349"/>
      <c r="DB86" s="343"/>
      <c r="DC86" s="316"/>
      <c r="DD86" s="316"/>
      <c r="DE86" s="316"/>
      <c r="DF86" s="316"/>
      <c r="DG86" s="342"/>
      <c r="DH86" s="349"/>
      <c r="DI86" s="343"/>
      <c r="DJ86" s="316"/>
      <c r="DK86" s="316"/>
      <c r="DL86" s="316"/>
      <c r="DM86" s="316"/>
      <c r="DN86" s="316"/>
      <c r="DO86" s="354"/>
      <c r="DP86" s="343"/>
    </row>
    <row r="87" spans="1:120" s="9" customFormat="1" ht="57" hidden="1" customHeight="1" x14ac:dyDescent="0.35">
      <c r="A87" s="241"/>
      <c r="B87" s="242">
        <v>1</v>
      </c>
      <c r="C87" s="251">
        <v>150000054</v>
      </c>
      <c r="D87" s="339" t="s">
        <v>431</v>
      </c>
      <c r="E87" s="258" t="s">
        <v>263</v>
      </c>
      <c r="F87" s="245">
        <v>16000</v>
      </c>
      <c r="G87" s="259"/>
      <c r="H87" s="247" t="s">
        <v>442</v>
      </c>
      <c r="I87" s="247" t="s">
        <v>442</v>
      </c>
      <c r="J87" s="248" t="s">
        <v>442</v>
      </c>
      <c r="K87" s="310"/>
      <c r="L87" s="247" t="s">
        <v>442</v>
      </c>
      <c r="M87" s="247" t="s">
        <v>442</v>
      </c>
      <c r="N87" s="249" t="s">
        <v>442</v>
      </c>
      <c r="O87" s="247" t="s">
        <v>442</v>
      </c>
      <c r="P87" s="247" t="s">
        <v>442</v>
      </c>
      <c r="Q87" s="248" t="s">
        <v>442</v>
      </c>
      <c r="R87" s="310"/>
      <c r="S87" s="247" t="s">
        <v>442</v>
      </c>
      <c r="T87" s="247" t="s">
        <v>442</v>
      </c>
      <c r="U87" s="249" t="s">
        <v>442</v>
      </c>
      <c r="V87" s="247" t="s">
        <v>442</v>
      </c>
      <c r="W87" s="247" t="s">
        <v>442</v>
      </c>
      <c r="X87" s="248" t="s">
        <v>442</v>
      </c>
      <c r="Y87" s="310"/>
      <c r="Z87" s="247" t="s">
        <v>442</v>
      </c>
      <c r="AA87" s="247" t="s">
        <v>442</v>
      </c>
      <c r="AB87" s="249" t="s">
        <v>442</v>
      </c>
      <c r="AC87" s="247" t="s">
        <v>442</v>
      </c>
      <c r="AD87" s="247" t="s">
        <v>442</v>
      </c>
      <c r="AE87" s="247"/>
      <c r="AF87" s="262"/>
      <c r="AG87" s="257"/>
      <c r="AH87" s="248"/>
      <c r="AI87" s="249"/>
      <c r="AJ87" s="270"/>
      <c r="AK87" s="248"/>
      <c r="AL87" s="245"/>
      <c r="AM87" s="246"/>
      <c r="AN87" s="262"/>
      <c r="AO87" s="247"/>
      <c r="AP87" s="247"/>
      <c r="AQ87" s="249"/>
      <c r="AR87" s="247"/>
      <c r="AS87" s="247"/>
      <c r="AT87" s="248"/>
      <c r="AU87" s="310"/>
      <c r="AV87" s="247"/>
      <c r="AW87" s="247"/>
      <c r="AX87" s="249"/>
      <c r="AY87" s="247"/>
      <c r="AZ87" s="247"/>
      <c r="BA87" s="248"/>
      <c r="BB87" s="310"/>
      <c r="BC87" s="247"/>
      <c r="BD87" s="247"/>
      <c r="BE87" s="249"/>
      <c r="BF87" s="247"/>
      <c r="BG87" s="247"/>
      <c r="BH87" s="248"/>
      <c r="BI87" s="310"/>
      <c r="BJ87" s="247"/>
      <c r="BK87" s="247"/>
      <c r="BL87" s="249"/>
      <c r="BM87" s="247"/>
      <c r="BN87" s="247"/>
      <c r="BO87" s="321">
        <v>16000</v>
      </c>
      <c r="BP87" s="326"/>
      <c r="BQ87" s="331"/>
      <c r="BR87" s="343"/>
      <c r="BS87" s="316"/>
      <c r="BT87" s="316"/>
      <c r="BU87" s="316"/>
      <c r="BV87" s="316"/>
      <c r="BW87" s="342"/>
      <c r="BX87" s="349"/>
      <c r="BY87" s="343"/>
      <c r="BZ87" s="316"/>
      <c r="CA87" s="316"/>
      <c r="CB87" s="316"/>
      <c r="CC87" s="316"/>
      <c r="CD87" s="342"/>
      <c r="CE87" s="349"/>
      <c r="CF87" s="343"/>
      <c r="CG87" s="329"/>
      <c r="CH87" s="329"/>
      <c r="CI87" s="329"/>
      <c r="CJ87" s="329"/>
      <c r="CK87" s="342"/>
      <c r="CL87" s="349"/>
      <c r="CM87" s="343"/>
      <c r="CN87" s="316"/>
      <c r="CO87" s="316"/>
      <c r="CP87" s="316"/>
      <c r="CQ87" s="316"/>
      <c r="CR87" s="342"/>
      <c r="CS87" s="349"/>
      <c r="CT87" s="326"/>
      <c r="CU87" s="245">
        <v>16000</v>
      </c>
      <c r="CV87" s="329"/>
      <c r="CW87" s="316"/>
      <c r="CX87" s="316"/>
      <c r="CY87" s="316"/>
      <c r="CZ87" s="342"/>
      <c r="DA87" s="349"/>
      <c r="DB87" s="343"/>
      <c r="DC87" s="316"/>
      <c r="DD87" s="316"/>
      <c r="DE87" s="316"/>
      <c r="DF87" s="316"/>
      <c r="DG87" s="342"/>
      <c r="DH87" s="349"/>
      <c r="DI87" s="343"/>
      <c r="DJ87" s="316"/>
      <c r="DK87" s="316"/>
      <c r="DL87" s="316"/>
      <c r="DM87" s="316"/>
      <c r="DN87" s="316"/>
      <c r="DO87" s="354"/>
      <c r="DP87" s="343"/>
    </row>
    <row r="88" spans="1:120" s="9" customFormat="1" ht="57" hidden="1" customHeight="1" x14ac:dyDescent="0.35">
      <c r="A88" s="241"/>
      <c r="B88" s="242">
        <v>2</v>
      </c>
      <c r="C88" s="251">
        <v>150000056</v>
      </c>
      <c r="D88" s="339" t="s">
        <v>432</v>
      </c>
      <c r="E88" s="258" t="s">
        <v>267</v>
      </c>
      <c r="F88" s="245">
        <v>15500</v>
      </c>
      <c r="G88" s="259"/>
      <c r="H88" s="247" t="s">
        <v>442</v>
      </c>
      <c r="I88" s="247" t="s">
        <v>442</v>
      </c>
      <c r="J88" s="248" t="s">
        <v>442</v>
      </c>
      <c r="K88" s="310"/>
      <c r="L88" s="247" t="s">
        <v>442</v>
      </c>
      <c r="M88" s="247" t="s">
        <v>442</v>
      </c>
      <c r="N88" s="249" t="s">
        <v>442</v>
      </c>
      <c r="O88" s="247" t="s">
        <v>442</v>
      </c>
      <c r="P88" s="247" t="s">
        <v>442</v>
      </c>
      <c r="Q88" s="248" t="s">
        <v>442</v>
      </c>
      <c r="R88" s="310"/>
      <c r="S88" s="247" t="s">
        <v>442</v>
      </c>
      <c r="T88" s="247" t="s">
        <v>442</v>
      </c>
      <c r="U88" s="249" t="s">
        <v>442</v>
      </c>
      <c r="V88" s="247" t="s">
        <v>442</v>
      </c>
      <c r="W88" s="247" t="s">
        <v>442</v>
      </c>
      <c r="X88" s="248" t="s">
        <v>442</v>
      </c>
      <c r="Y88" s="310"/>
      <c r="Z88" s="247" t="s">
        <v>442</v>
      </c>
      <c r="AA88" s="247" t="s">
        <v>442</v>
      </c>
      <c r="AB88" s="249" t="s">
        <v>442</v>
      </c>
      <c r="AC88" s="247" t="s">
        <v>442</v>
      </c>
      <c r="AD88" s="247" t="s">
        <v>442</v>
      </c>
      <c r="AE88" s="247"/>
      <c r="AF88" s="262"/>
      <c r="AG88" s="257"/>
      <c r="AH88" s="248"/>
      <c r="AI88" s="249"/>
      <c r="AJ88" s="270"/>
      <c r="AK88" s="248"/>
      <c r="AL88" s="245"/>
      <c r="AM88" s="246"/>
      <c r="AN88" s="262"/>
      <c r="AO88" s="247"/>
      <c r="AP88" s="247"/>
      <c r="AQ88" s="249"/>
      <c r="AR88" s="247"/>
      <c r="AS88" s="247"/>
      <c r="AT88" s="248"/>
      <c r="AU88" s="310"/>
      <c r="AV88" s="247"/>
      <c r="AW88" s="247"/>
      <c r="AX88" s="249"/>
      <c r="AY88" s="247"/>
      <c r="AZ88" s="247"/>
      <c r="BA88" s="248"/>
      <c r="BB88" s="310"/>
      <c r="BC88" s="247"/>
      <c r="BD88" s="247"/>
      <c r="BE88" s="249"/>
      <c r="BF88" s="247"/>
      <c r="BG88" s="247"/>
      <c r="BH88" s="248"/>
      <c r="BI88" s="310"/>
      <c r="BJ88" s="247"/>
      <c r="BK88" s="247"/>
      <c r="BL88" s="249"/>
      <c r="BM88" s="247"/>
      <c r="BN88" s="247"/>
      <c r="BO88" s="321">
        <v>15500</v>
      </c>
      <c r="BP88" s="326"/>
      <c r="BQ88" s="331"/>
      <c r="BR88" s="343"/>
      <c r="BS88" s="316"/>
      <c r="BT88" s="316"/>
      <c r="BU88" s="316"/>
      <c r="BV88" s="316"/>
      <c r="BW88" s="342"/>
      <c r="BX88" s="349"/>
      <c r="BY88" s="343"/>
      <c r="BZ88" s="316"/>
      <c r="CA88" s="316"/>
      <c r="CB88" s="316"/>
      <c r="CC88" s="316"/>
      <c r="CD88" s="342"/>
      <c r="CE88" s="349"/>
      <c r="CF88" s="343"/>
      <c r="CG88" s="329"/>
      <c r="CH88" s="329"/>
      <c r="CI88" s="329"/>
      <c r="CJ88" s="329"/>
      <c r="CK88" s="342"/>
      <c r="CL88" s="349"/>
      <c r="CM88" s="343"/>
      <c r="CN88" s="316"/>
      <c r="CO88" s="316"/>
      <c r="CP88" s="316"/>
      <c r="CQ88" s="316"/>
      <c r="CR88" s="342"/>
      <c r="CS88" s="349"/>
      <c r="CT88" s="326"/>
      <c r="CU88" s="245">
        <v>15500</v>
      </c>
      <c r="CV88" s="329"/>
      <c r="CW88" s="316"/>
      <c r="CX88" s="316"/>
      <c r="CY88" s="316"/>
      <c r="CZ88" s="342"/>
      <c r="DA88" s="349"/>
      <c r="DB88" s="343"/>
      <c r="DC88" s="316"/>
      <c r="DD88" s="316"/>
      <c r="DE88" s="316"/>
      <c r="DF88" s="316"/>
      <c r="DG88" s="342"/>
      <c r="DH88" s="349"/>
      <c r="DI88" s="343"/>
      <c r="DJ88" s="316"/>
      <c r="DK88" s="316"/>
      <c r="DL88" s="316"/>
      <c r="DM88" s="316"/>
      <c r="DN88" s="316"/>
      <c r="DO88" s="354"/>
      <c r="DP88" s="343"/>
    </row>
    <row r="89" spans="1:120" s="9" customFormat="1" ht="25" customHeight="1" x14ac:dyDescent="0.35">
      <c r="A89" s="241"/>
      <c r="B89" s="242">
        <v>1</v>
      </c>
      <c r="C89" s="251">
        <v>150000076</v>
      </c>
      <c r="D89" s="339" t="s">
        <v>433</v>
      </c>
      <c r="E89" s="258" t="s">
        <v>256</v>
      </c>
      <c r="F89" s="245">
        <v>19000</v>
      </c>
      <c r="G89" s="259"/>
      <c r="H89" s="247" t="s">
        <v>442</v>
      </c>
      <c r="I89" s="247" t="s">
        <v>442</v>
      </c>
      <c r="J89" s="248" t="s">
        <v>442</v>
      </c>
      <c r="K89" s="310"/>
      <c r="L89" s="247" t="s">
        <v>442</v>
      </c>
      <c r="M89" s="247" t="s">
        <v>442</v>
      </c>
      <c r="N89" s="249" t="s">
        <v>442</v>
      </c>
      <c r="O89" s="247" t="s">
        <v>442</v>
      </c>
      <c r="P89" s="247" t="s">
        <v>442</v>
      </c>
      <c r="Q89" s="248" t="s">
        <v>442</v>
      </c>
      <c r="R89" s="310"/>
      <c r="S89" s="247" t="s">
        <v>442</v>
      </c>
      <c r="T89" s="247" t="s">
        <v>442</v>
      </c>
      <c r="U89" s="249" t="s">
        <v>442</v>
      </c>
      <c r="V89" s="247" t="s">
        <v>442</v>
      </c>
      <c r="W89" s="247" t="s">
        <v>442</v>
      </c>
      <c r="X89" s="248" t="s">
        <v>442</v>
      </c>
      <c r="Y89" s="310"/>
      <c r="Z89" s="247" t="s">
        <v>442</v>
      </c>
      <c r="AA89" s="247" t="s">
        <v>442</v>
      </c>
      <c r="AB89" s="249" t="s">
        <v>442</v>
      </c>
      <c r="AC89" s="247" t="s">
        <v>442</v>
      </c>
      <c r="AD89" s="247" t="s">
        <v>442</v>
      </c>
      <c r="AE89" s="247"/>
      <c r="AF89" s="262"/>
      <c r="AG89" s="257"/>
      <c r="AH89" s="248"/>
      <c r="AI89" s="249"/>
      <c r="AJ89" s="270"/>
      <c r="AK89" s="248"/>
      <c r="AL89" s="245">
        <v>19000</v>
      </c>
      <c r="AM89" s="246"/>
      <c r="AN89" s="262"/>
      <c r="AO89" s="247" t="s">
        <v>442</v>
      </c>
      <c r="AP89" s="247" t="s">
        <v>442</v>
      </c>
      <c r="AQ89" s="249" t="s">
        <v>442</v>
      </c>
      <c r="AR89" s="247" t="s">
        <v>442</v>
      </c>
      <c r="AS89" s="247" t="s">
        <v>442</v>
      </c>
      <c r="AT89" s="248" t="s">
        <v>442</v>
      </c>
      <c r="AU89" s="310"/>
      <c r="AV89" s="247" t="s">
        <v>442</v>
      </c>
      <c r="AW89" s="247" t="s">
        <v>442</v>
      </c>
      <c r="AX89" s="249" t="s">
        <v>442</v>
      </c>
      <c r="AY89" s="247" t="s">
        <v>442</v>
      </c>
      <c r="AZ89" s="247" t="s">
        <v>442</v>
      </c>
      <c r="BA89" s="248" t="s">
        <v>442</v>
      </c>
      <c r="BB89" s="310"/>
      <c r="BC89" s="247" t="s">
        <v>442</v>
      </c>
      <c r="BD89" s="247" t="s">
        <v>442</v>
      </c>
      <c r="BE89" s="247" t="s">
        <v>442</v>
      </c>
      <c r="BF89" s="247" t="s">
        <v>442</v>
      </c>
      <c r="BG89" s="247" t="s">
        <v>442</v>
      </c>
      <c r="BH89" s="248" t="s">
        <v>442</v>
      </c>
      <c r="BI89" s="310"/>
      <c r="BJ89" s="247" t="s">
        <v>442</v>
      </c>
      <c r="BK89" s="247" t="s">
        <v>442</v>
      </c>
      <c r="BL89" s="249" t="s">
        <v>442</v>
      </c>
      <c r="BM89" s="247" t="s">
        <v>442</v>
      </c>
      <c r="BN89" s="247" t="s">
        <v>442</v>
      </c>
      <c r="BO89" s="321">
        <v>19000</v>
      </c>
      <c r="BP89" s="326" t="s">
        <v>442</v>
      </c>
      <c r="BQ89" s="331"/>
      <c r="BR89" s="343" t="s">
        <v>442</v>
      </c>
      <c r="BS89" s="316" t="s">
        <v>442</v>
      </c>
      <c r="BT89" s="316" t="s">
        <v>442</v>
      </c>
      <c r="BU89" s="316" t="s">
        <v>442</v>
      </c>
      <c r="BV89" s="316" t="s">
        <v>442</v>
      </c>
      <c r="BW89" s="342" t="s">
        <v>442</v>
      </c>
      <c r="BX89" s="349"/>
      <c r="BY89" s="343" t="s">
        <v>442</v>
      </c>
      <c r="BZ89" s="316" t="s">
        <v>442</v>
      </c>
      <c r="CA89" s="316" t="s">
        <v>442</v>
      </c>
      <c r="CB89" s="316" t="s">
        <v>442</v>
      </c>
      <c r="CC89" s="316" t="s">
        <v>442</v>
      </c>
      <c r="CD89" s="342" t="s">
        <v>442</v>
      </c>
      <c r="CE89" s="349"/>
      <c r="CF89" s="343" t="s">
        <v>442</v>
      </c>
      <c r="CG89" s="329" t="s">
        <v>442</v>
      </c>
      <c r="CH89" s="329" t="s">
        <v>442</v>
      </c>
      <c r="CI89" s="329" t="s">
        <v>442</v>
      </c>
      <c r="CJ89" s="329" t="s">
        <v>442</v>
      </c>
      <c r="CK89" s="342" t="s">
        <v>442</v>
      </c>
      <c r="CL89" s="349"/>
      <c r="CM89" s="343" t="s">
        <v>442</v>
      </c>
      <c r="CN89" s="316" t="s">
        <v>442</v>
      </c>
      <c r="CO89" s="316" t="s">
        <v>442</v>
      </c>
      <c r="CP89" s="316" t="s">
        <v>442</v>
      </c>
      <c r="CQ89" s="316" t="s">
        <v>442</v>
      </c>
      <c r="CR89" s="342" t="s">
        <v>442</v>
      </c>
      <c r="CS89" s="349"/>
      <c r="CT89" s="326" t="s">
        <v>442</v>
      </c>
      <c r="CU89" s="245">
        <v>19000</v>
      </c>
      <c r="CV89" s="329" t="s">
        <v>442</v>
      </c>
      <c r="CW89" s="316" t="s">
        <v>442</v>
      </c>
      <c r="CX89" s="316" t="s">
        <v>442</v>
      </c>
      <c r="CY89" s="316" t="s">
        <v>442</v>
      </c>
      <c r="CZ89" s="342" t="s">
        <v>442</v>
      </c>
      <c r="DA89" s="349" t="s">
        <v>442</v>
      </c>
      <c r="DB89" s="343" t="s">
        <v>442</v>
      </c>
      <c r="DC89" s="316" t="s">
        <v>442</v>
      </c>
      <c r="DD89" s="316" t="s">
        <v>442</v>
      </c>
      <c r="DE89" s="316" t="s">
        <v>442</v>
      </c>
      <c r="DF89" s="316" t="s">
        <v>442</v>
      </c>
      <c r="DG89" s="342" t="s">
        <v>442</v>
      </c>
      <c r="DH89" s="349" t="s">
        <v>442</v>
      </c>
      <c r="DI89" s="343" t="s">
        <v>442</v>
      </c>
      <c r="DJ89" s="316" t="s">
        <v>442</v>
      </c>
      <c r="DK89" s="316" t="s">
        <v>442</v>
      </c>
      <c r="DL89" s="316" t="s">
        <v>442</v>
      </c>
      <c r="DM89" s="316" t="s">
        <v>442</v>
      </c>
      <c r="DN89" s="316" t="s">
        <v>442</v>
      </c>
      <c r="DO89" s="354" t="s">
        <v>442</v>
      </c>
      <c r="DP89" s="343" t="s">
        <v>442</v>
      </c>
    </row>
    <row r="90" spans="1:120" s="9" customFormat="1" ht="57" customHeight="1" x14ac:dyDescent="0.35">
      <c r="A90" s="241"/>
      <c r="B90" s="242">
        <v>2</v>
      </c>
      <c r="C90" s="251" t="s">
        <v>401</v>
      </c>
      <c r="D90" s="339" t="s">
        <v>438</v>
      </c>
      <c r="E90" s="258" t="s">
        <v>400</v>
      </c>
      <c r="F90" s="245">
        <v>18500</v>
      </c>
      <c r="G90" s="259"/>
      <c r="H90" s="247" t="s">
        <v>442</v>
      </c>
      <c r="I90" s="247" t="s">
        <v>442</v>
      </c>
      <c r="J90" s="248" t="s">
        <v>442</v>
      </c>
      <c r="K90" s="310"/>
      <c r="L90" s="247" t="s">
        <v>442</v>
      </c>
      <c r="M90" s="247" t="s">
        <v>442</v>
      </c>
      <c r="N90" s="249" t="s">
        <v>442</v>
      </c>
      <c r="O90" s="247" t="s">
        <v>442</v>
      </c>
      <c r="P90" s="247" t="s">
        <v>442</v>
      </c>
      <c r="Q90" s="248" t="s">
        <v>442</v>
      </c>
      <c r="R90" s="310"/>
      <c r="S90" s="247" t="s">
        <v>442</v>
      </c>
      <c r="T90" s="247" t="s">
        <v>442</v>
      </c>
      <c r="U90" s="249" t="s">
        <v>442</v>
      </c>
      <c r="V90" s="247" t="s">
        <v>442</v>
      </c>
      <c r="W90" s="247" t="s">
        <v>442</v>
      </c>
      <c r="X90" s="248" t="s">
        <v>442</v>
      </c>
      <c r="Y90" s="310"/>
      <c r="Z90" s="247" t="s">
        <v>442</v>
      </c>
      <c r="AA90" s="247" t="s">
        <v>442</v>
      </c>
      <c r="AB90" s="249" t="s">
        <v>442</v>
      </c>
      <c r="AC90" s="247" t="s">
        <v>442</v>
      </c>
      <c r="AD90" s="247" t="s">
        <v>442</v>
      </c>
      <c r="AE90" s="247"/>
      <c r="AF90" s="262"/>
      <c r="AG90" s="257"/>
      <c r="AH90" s="248"/>
      <c r="AI90" s="249"/>
      <c r="AJ90" s="270"/>
      <c r="AK90" s="248"/>
      <c r="AL90" s="245">
        <v>19000</v>
      </c>
      <c r="AM90" s="246"/>
      <c r="AN90" s="262"/>
      <c r="AO90" s="247" t="s">
        <v>442</v>
      </c>
      <c r="AP90" s="247" t="s">
        <v>442</v>
      </c>
      <c r="AQ90" s="249" t="s">
        <v>442</v>
      </c>
      <c r="AR90" s="247" t="s">
        <v>442</v>
      </c>
      <c r="AS90" s="247" t="s">
        <v>442</v>
      </c>
      <c r="AT90" s="248" t="s">
        <v>442</v>
      </c>
      <c r="AU90" s="310"/>
      <c r="AV90" s="247" t="s">
        <v>442</v>
      </c>
      <c r="AW90" s="247" t="s">
        <v>442</v>
      </c>
      <c r="AX90" s="249" t="s">
        <v>442</v>
      </c>
      <c r="AY90" s="247" t="s">
        <v>442</v>
      </c>
      <c r="AZ90" s="247" t="s">
        <v>442</v>
      </c>
      <c r="BA90" s="248" t="s">
        <v>442</v>
      </c>
      <c r="BB90" s="310"/>
      <c r="BC90" s="247" t="s">
        <v>442</v>
      </c>
      <c r="BD90" s="247" t="s">
        <v>442</v>
      </c>
      <c r="BE90" s="247" t="s">
        <v>442</v>
      </c>
      <c r="BF90" s="247" t="s">
        <v>442</v>
      </c>
      <c r="BG90" s="247" t="s">
        <v>442</v>
      </c>
      <c r="BH90" s="248" t="s">
        <v>442</v>
      </c>
      <c r="BI90" s="310"/>
      <c r="BJ90" s="247" t="s">
        <v>442</v>
      </c>
      <c r="BK90" s="247" t="s">
        <v>442</v>
      </c>
      <c r="BL90" s="249" t="s">
        <v>442</v>
      </c>
      <c r="BM90" s="247">
        <v>18500</v>
      </c>
      <c r="BN90" s="247">
        <v>18500</v>
      </c>
      <c r="BO90" s="321">
        <v>19000</v>
      </c>
      <c r="BP90" s="326" t="s">
        <v>442</v>
      </c>
      <c r="BQ90" s="331"/>
      <c r="BR90" s="343" t="s">
        <v>442</v>
      </c>
      <c r="BS90" s="316" t="s">
        <v>442</v>
      </c>
      <c r="BT90" s="316" t="s">
        <v>442</v>
      </c>
      <c r="BU90" s="316">
        <v>19000</v>
      </c>
      <c r="BV90" s="316" t="s">
        <v>442</v>
      </c>
      <c r="BW90" s="342">
        <v>19000</v>
      </c>
      <c r="BX90" s="349"/>
      <c r="BY90" s="343" t="s">
        <v>442</v>
      </c>
      <c r="BZ90" s="316">
        <v>19000</v>
      </c>
      <c r="CA90" s="316">
        <v>19000</v>
      </c>
      <c r="CB90" s="316">
        <v>19000</v>
      </c>
      <c r="CC90" s="316" t="s">
        <v>442</v>
      </c>
      <c r="CD90" s="342" t="s">
        <v>442</v>
      </c>
      <c r="CE90" s="349"/>
      <c r="CF90" s="343" t="s">
        <v>442</v>
      </c>
      <c r="CG90" s="329" t="s">
        <v>442</v>
      </c>
      <c r="CH90" s="329" t="s">
        <v>442</v>
      </c>
      <c r="CI90" s="329" t="s">
        <v>442</v>
      </c>
      <c r="CJ90" s="329" t="s">
        <v>442</v>
      </c>
      <c r="CK90" s="342" t="s">
        <v>442</v>
      </c>
      <c r="CL90" s="349"/>
      <c r="CM90" s="343" t="s">
        <v>442</v>
      </c>
      <c r="CN90" s="316" t="s">
        <v>442</v>
      </c>
      <c r="CO90" s="316">
        <v>19000</v>
      </c>
      <c r="CP90" s="316">
        <v>19000</v>
      </c>
      <c r="CQ90" s="316">
        <v>19000</v>
      </c>
      <c r="CR90" s="342">
        <v>19000</v>
      </c>
      <c r="CS90" s="349"/>
      <c r="CT90" s="326" t="s">
        <v>442</v>
      </c>
      <c r="CU90" s="245">
        <v>19000</v>
      </c>
      <c r="CV90" s="329" t="s">
        <v>442</v>
      </c>
      <c r="CW90" s="316">
        <v>19000</v>
      </c>
      <c r="CX90" s="316" t="s">
        <v>442</v>
      </c>
      <c r="CY90" s="316" t="s">
        <v>442</v>
      </c>
      <c r="CZ90" s="342" t="s">
        <v>442</v>
      </c>
      <c r="DA90" s="349" t="s">
        <v>442</v>
      </c>
      <c r="DB90" s="343" t="s">
        <v>442</v>
      </c>
      <c r="DC90" s="316" t="s">
        <v>442</v>
      </c>
      <c r="DD90" s="316">
        <v>19000</v>
      </c>
      <c r="DE90" s="316" t="s">
        <v>442</v>
      </c>
      <c r="DF90" s="316">
        <v>19000</v>
      </c>
      <c r="DG90" s="342">
        <v>19000</v>
      </c>
      <c r="DH90" s="349" t="s">
        <v>442</v>
      </c>
      <c r="DI90" s="343" t="s">
        <v>442</v>
      </c>
      <c r="DJ90" s="316">
        <v>19000</v>
      </c>
      <c r="DK90" s="316" t="s">
        <v>442</v>
      </c>
      <c r="DL90" s="316" t="s">
        <v>442</v>
      </c>
      <c r="DM90" s="316" t="s">
        <v>442</v>
      </c>
      <c r="DN90" s="316" t="s">
        <v>442</v>
      </c>
      <c r="DO90" s="354" t="s">
        <v>442</v>
      </c>
      <c r="DP90" s="343" t="s">
        <v>442</v>
      </c>
    </row>
    <row r="91" spans="1:120" s="9" customFormat="1" ht="57" hidden="1" customHeight="1" x14ac:dyDescent="0.35">
      <c r="A91" s="241"/>
      <c r="B91" s="242">
        <f t="shared" si="47"/>
        <v>13</v>
      </c>
      <c r="C91" s="251" t="s">
        <v>371</v>
      </c>
      <c r="D91" s="339" t="s">
        <v>434</v>
      </c>
      <c r="E91" s="258" t="s">
        <v>287</v>
      </c>
      <c r="F91" s="245"/>
      <c r="G91" s="259"/>
      <c r="H91" s="247" t="s">
        <v>442</v>
      </c>
      <c r="I91" s="247" t="s">
        <v>442</v>
      </c>
      <c r="J91" s="247" t="s">
        <v>442</v>
      </c>
      <c r="K91" s="262"/>
      <c r="L91" s="247" t="s">
        <v>442</v>
      </c>
      <c r="M91" s="248" t="s">
        <v>442</v>
      </c>
      <c r="N91" s="246" t="s">
        <v>442</v>
      </c>
      <c r="O91" s="247" t="s">
        <v>442</v>
      </c>
      <c r="P91" s="247" t="s">
        <v>442</v>
      </c>
      <c r="Q91" s="247" t="s">
        <v>442</v>
      </c>
      <c r="R91" s="262"/>
      <c r="S91" s="247" t="s">
        <v>442</v>
      </c>
      <c r="T91" s="248" t="s">
        <v>442</v>
      </c>
      <c r="U91" s="246" t="s">
        <v>442</v>
      </c>
      <c r="V91" s="247" t="s">
        <v>442</v>
      </c>
      <c r="W91" s="247" t="s">
        <v>442</v>
      </c>
      <c r="X91" s="247" t="s">
        <v>442</v>
      </c>
      <c r="Y91" s="262"/>
      <c r="Z91" s="247" t="s">
        <v>442</v>
      </c>
      <c r="AA91" s="248" t="s">
        <v>442</v>
      </c>
      <c r="AB91" s="247" t="s">
        <v>442</v>
      </c>
      <c r="AC91" s="247" t="s">
        <v>442</v>
      </c>
      <c r="AD91" s="247" t="s">
        <v>442</v>
      </c>
      <c r="AE91" s="247"/>
      <c r="AF91" s="262"/>
      <c r="AG91" s="257"/>
      <c r="AH91" s="248"/>
      <c r="AI91" s="249"/>
      <c r="AJ91" s="270"/>
      <c r="AK91" s="248"/>
      <c r="AL91" s="245"/>
      <c r="AM91" s="246"/>
      <c r="AN91" s="262"/>
      <c r="AO91" s="247"/>
      <c r="AP91" s="248"/>
      <c r="AQ91" s="246"/>
      <c r="AR91" s="247"/>
      <c r="AS91" s="247" t="s">
        <v>442</v>
      </c>
      <c r="AT91" s="247"/>
      <c r="AU91" s="262"/>
      <c r="AV91" s="247"/>
      <c r="AW91" s="248"/>
      <c r="AX91" s="246"/>
      <c r="AY91" s="247"/>
      <c r="AZ91" s="247"/>
      <c r="BA91" s="247"/>
      <c r="BB91" s="262"/>
      <c r="BC91" s="247"/>
      <c r="BD91" s="248"/>
      <c r="BE91" s="246"/>
      <c r="BF91" s="247"/>
      <c r="BG91" s="247"/>
      <c r="BH91" s="247"/>
      <c r="BI91" s="262"/>
      <c r="BJ91" s="247"/>
      <c r="BK91" s="248"/>
      <c r="BL91" s="249"/>
      <c r="BM91" s="247"/>
      <c r="BN91" s="247"/>
      <c r="BO91" s="245"/>
      <c r="BP91" s="322"/>
      <c r="BQ91" s="262"/>
      <c r="BR91" s="316"/>
      <c r="BS91" s="316"/>
      <c r="BT91" s="316"/>
      <c r="BU91" s="316"/>
      <c r="BV91" s="316"/>
      <c r="BW91" s="316"/>
      <c r="BX91" s="262"/>
      <c r="BY91" s="316"/>
      <c r="BZ91" s="316"/>
      <c r="CA91" s="316"/>
      <c r="CB91" s="316"/>
      <c r="CC91" s="316"/>
      <c r="CD91" s="316"/>
      <c r="CE91" s="262"/>
      <c r="CF91" s="316"/>
      <c r="CG91" s="316"/>
      <c r="CH91" s="316"/>
      <c r="CI91" s="316"/>
      <c r="CJ91" s="316"/>
      <c r="CK91" s="316"/>
      <c r="CL91" s="262"/>
      <c r="CM91" s="316"/>
      <c r="CN91" s="316"/>
      <c r="CO91" s="316"/>
      <c r="CP91" s="316"/>
      <c r="CQ91" s="316"/>
      <c r="CR91" s="316"/>
      <c r="CS91" s="262"/>
      <c r="CT91" s="316"/>
      <c r="CU91" s="245"/>
      <c r="CV91" s="316"/>
      <c r="CW91" s="316"/>
      <c r="CX91" s="316"/>
      <c r="CY91" s="316"/>
      <c r="CZ91" s="316"/>
      <c r="DA91" s="262"/>
      <c r="DB91" s="316"/>
      <c r="DC91" s="316"/>
      <c r="DD91" s="316"/>
      <c r="DE91" s="316"/>
      <c r="DF91" s="316"/>
      <c r="DG91" s="316"/>
      <c r="DH91" s="262"/>
      <c r="DI91" s="316"/>
      <c r="DJ91" s="316"/>
      <c r="DK91" s="316"/>
      <c r="DL91" s="316"/>
      <c r="DM91" s="316"/>
      <c r="DN91" s="316"/>
      <c r="DO91" s="262"/>
      <c r="DP91" s="316"/>
    </row>
    <row r="92" spans="1:120" s="9" customFormat="1" ht="57" hidden="1" customHeight="1" x14ac:dyDescent="0.35">
      <c r="A92" s="241"/>
      <c r="B92" s="242">
        <f t="shared" si="47"/>
        <v>14</v>
      </c>
      <c r="C92" s="251">
        <v>150000108</v>
      </c>
      <c r="D92" s="339" t="s">
        <v>435</v>
      </c>
      <c r="E92" s="258" t="s">
        <v>286</v>
      </c>
      <c r="F92" s="245"/>
      <c r="G92" s="259"/>
      <c r="H92" s="247" t="s">
        <v>442</v>
      </c>
      <c r="I92" s="247" t="s">
        <v>442</v>
      </c>
      <c r="J92" s="247" t="s">
        <v>442</v>
      </c>
      <c r="K92" s="262"/>
      <c r="L92" s="247" t="s">
        <v>442</v>
      </c>
      <c r="M92" s="248" t="s">
        <v>442</v>
      </c>
      <c r="N92" s="246" t="s">
        <v>442</v>
      </c>
      <c r="O92" s="247" t="s">
        <v>442</v>
      </c>
      <c r="P92" s="247" t="s">
        <v>442</v>
      </c>
      <c r="Q92" s="247" t="s">
        <v>442</v>
      </c>
      <c r="R92" s="262"/>
      <c r="S92" s="247" t="s">
        <v>442</v>
      </c>
      <c r="T92" s="248" t="s">
        <v>442</v>
      </c>
      <c r="U92" s="246" t="s">
        <v>442</v>
      </c>
      <c r="V92" s="247" t="s">
        <v>442</v>
      </c>
      <c r="W92" s="247" t="s">
        <v>442</v>
      </c>
      <c r="X92" s="247" t="s">
        <v>442</v>
      </c>
      <c r="Y92" s="262"/>
      <c r="Z92" s="247" t="s">
        <v>442</v>
      </c>
      <c r="AA92" s="248" t="s">
        <v>442</v>
      </c>
      <c r="AB92" s="247" t="s">
        <v>442</v>
      </c>
      <c r="AC92" s="247" t="s">
        <v>442</v>
      </c>
      <c r="AD92" s="247" t="s">
        <v>442</v>
      </c>
      <c r="AE92" s="247"/>
      <c r="AF92" s="262"/>
      <c r="AG92" s="257"/>
      <c r="AH92" s="248"/>
      <c r="AI92" s="249"/>
      <c r="AJ92" s="270"/>
      <c r="AK92" s="248"/>
      <c r="AL92" s="245"/>
      <c r="AM92" s="246"/>
      <c r="AN92" s="262"/>
      <c r="AO92" s="247"/>
      <c r="AP92" s="248"/>
      <c r="AQ92" s="246"/>
      <c r="AR92" s="247"/>
      <c r="AS92" s="247" t="s">
        <v>442</v>
      </c>
      <c r="AT92" s="247"/>
      <c r="AU92" s="262"/>
      <c r="AV92" s="247"/>
      <c r="AW92" s="248"/>
      <c r="AX92" s="246"/>
      <c r="AY92" s="247"/>
      <c r="AZ92" s="247"/>
      <c r="BA92" s="247"/>
      <c r="BB92" s="262"/>
      <c r="BC92" s="247"/>
      <c r="BD92" s="248"/>
      <c r="BE92" s="246"/>
      <c r="BF92" s="247"/>
      <c r="BG92" s="247"/>
      <c r="BH92" s="247"/>
      <c r="BI92" s="262"/>
      <c r="BJ92" s="247"/>
      <c r="BK92" s="248"/>
      <c r="BL92" s="249"/>
      <c r="BM92" s="247"/>
      <c r="BN92" s="247"/>
      <c r="BO92" s="245"/>
      <c r="BP92" s="316"/>
      <c r="BQ92" s="262"/>
      <c r="BR92" s="316"/>
      <c r="BS92" s="316"/>
      <c r="BT92" s="316"/>
      <c r="BU92" s="316"/>
      <c r="BV92" s="316"/>
      <c r="BW92" s="316"/>
      <c r="BX92" s="262"/>
      <c r="BY92" s="316"/>
      <c r="BZ92" s="316"/>
      <c r="CA92" s="316"/>
      <c r="CB92" s="316"/>
      <c r="CC92" s="316"/>
      <c r="CD92" s="316"/>
      <c r="CE92" s="262"/>
      <c r="CF92" s="316"/>
      <c r="CG92" s="316"/>
      <c r="CH92" s="316"/>
      <c r="CI92" s="316"/>
      <c r="CJ92" s="316"/>
      <c r="CK92" s="316"/>
      <c r="CL92" s="262"/>
      <c r="CM92" s="316"/>
      <c r="CN92" s="316"/>
      <c r="CO92" s="316"/>
      <c r="CP92" s="316"/>
      <c r="CQ92" s="316"/>
      <c r="CR92" s="316"/>
      <c r="CS92" s="262"/>
      <c r="CT92" s="316"/>
      <c r="CU92" s="245"/>
      <c r="CV92" s="316"/>
      <c r="CW92" s="316"/>
      <c r="CX92" s="316"/>
      <c r="CY92" s="316"/>
      <c r="CZ92" s="316"/>
      <c r="DA92" s="262"/>
      <c r="DB92" s="316"/>
      <c r="DC92" s="316"/>
      <c r="DD92" s="316"/>
      <c r="DE92" s="316"/>
      <c r="DF92" s="316"/>
      <c r="DG92" s="316"/>
      <c r="DH92" s="262"/>
      <c r="DI92" s="316"/>
      <c r="DJ92" s="316"/>
      <c r="DK92" s="316"/>
      <c r="DL92" s="316"/>
      <c r="DM92" s="316"/>
      <c r="DN92" s="316"/>
      <c r="DO92" s="262"/>
      <c r="DP92" s="316"/>
    </row>
    <row r="93" spans="1:120" s="9" customFormat="1" ht="57" hidden="1" customHeight="1" x14ac:dyDescent="0.35">
      <c r="A93" s="241"/>
      <c r="B93" s="242">
        <f t="shared" si="47"/>
        <v>15</v>
      </c>
      <c r="C93" s="251" t="s">
        <v>372</v>
      </c>
      <c r="D93" s="339" t="s">
        <v>436</v>
      </c>
      <c r="E93" s="258" t="s">
        <v>288</v>
      </c>
      <c r="F93" s="245"/>
      <c r="G93" s="259"/>
      <c r="H93" s="247" t="s">
        <v>442</v>
      </c>
      <c r="I93" s="247" t="s">
        <v>442</v>
      </c>
      <c r="J93" s="247" t="s">
        <v>442</v>
      </c>
      <c r="K93" s="262"/>
      <c r="L93" s="247" t="s">
        <v>442</v>
      </c>
      <c r="M93" s="248" t="s">
        <v>442</v>
      </c>
      <c r="N93" s="246" t="s">
        <v>442</v>
      </c>
      <c r="O93" s="247" t="s">
        <v>442</v>
      </c>
      <c r="P93" s="247" t="s">
        <v>442</v>
      </c>
      <c r="Q93" s="247" t="s">
        <v>442</v>
      </c>
      <c r="R93" s="262"/>
      <c r="S93" s="247" t="s">
        <v>442</v>
      </c>
      <c r="T93" s="248" t="s">
        <v>442</v>
      </c>
      <c r="U93" s="246" t="s">
        <v>442</v>
      </c>
      <c r="V93" s="247" t="s">
        <v>442</v>
      </c>
      <c r="W93" s="247" t="s">
        <v>442</v>
      </c>
      <c r="X93" s="247" t="s">
        <v>442</v>
      </c>
      <c r="Y93" s="262"/>
      <c r="Z93" s="247" t="s">
        <v>442</v>
      </c>
      <c r="AA93" s="248" t="s">
        <v>442</v>
      </c>
      <c r="AB93" s="247" t="s">
        <v>442</v>
      </c>
      <c r="AC93" s="247" t="s">
        <v>442</v>
      </c>
      <c r="AD93" s="247" t="s">
        <v>442</v>
      </c>
      <c r="AE93" s="247"/>
      <c r="AF93" s="262"/>
      <c r="AG93" s="257"/>
      <c r="AH93" s="248"/>
      <c r="AI93" s="249"/>
      <c r="AJ93" s="270"/>
      <c r="AK93" s="248"/>
      <c r="AL93" s="245"/>
      <c r="AM93" s="246"/>
      <c r="AN93" s="262"/>
      <c r="AO93" s="247"/>
      <c r="AP93" s="248"/>
      <c r="AQ93" s="246"/>
      <c r="AR93" s="247"/>
      <c r="AS93" s="247" t="s">
        <v>442</v>
      </c>
      <c r="AT93" s="247"/>
      <c r="AU93" s="262"/>
      <c r="AV93" s="247"/>
      <c r="AW93" s="248"/>
      <c r="AX93" s="246"/>
      <c r="AY93" s="247"/>
      <c r="AZ93" s="247"/>
      <c r="BA93" s="247"/>
      <c r="BB93" s="262"/>
      <c r="BC93" s="247"/>
      <c r="BD93" s="248"/>
      <c r="BE93" s="246"/>
      <c r="BF93" s="247"/>
      <c r="BG93" s="247"/>
      <c r="BH93" s="247"/>
      <c r="BI93" s="262"/>
      <c r="BJ93" s="247"/>
      <c r="BK93" s="248"/>
      <c r="BL93" s="249"/>
      <c r="BM93" s="247"/>
      <c r="BN93" s="247"/>
      <c r="BO93" s="245"/>
      <c r="BP93" s="316"/>
      <c r="BQ93" s="262"/>
      <c r="BR93" s="316"/>
      <c r="BS93" s="316"/>
      <c r="BT93" s="316"/>
      <c r="BU93" s="316"/>
      <c r="BV93" s="316"/>
      <c r="BW93" s="316"/>
      <c r="BX93" s="262"/>
      <c r="BY93" s="316"/>
      <c r="BZ93" s="316"/>
      <c r="CA93" s="316"/>
      <c r="CB93" s="316"/>
      <c r="CC93" s="316"/>
      <c r="CD93" s="316"/>
      <c r="CE93" s="262"/>
      <c r="CF93" s="316"/>
      <c r="CG93" s="316"/>
      <c r="CH93" s="316"/>
      <c r="CI93" s="316"/>
      <c r="CJ93" s="316"/>
      <c r="CK93" s="316"/>
      <c r="CL93" s="262"/>
      <c r="CM93" s="316"/>
      <c r="CN93" s="316"/>
      <c r="CO93" s="316"/>
      <c r="CP93" s="316"/>
      <c r="CQ93" s="316"/>
      <c r="CR93" s="316"/>
      <c r="CS93" s="262"/>
      <c r="CT93" s="316"/>
      <c r="CU93" s="245"/>
      <c r="CV93" s="316"/>
      <c r="CW93" s="316"/>
      <c r="CX93" s="316"/>
      <c r="CY93" s="316"/>
      <c r="CZ93" s="316"/>
      <c r="DA93" s="262"/>
      <c r="DB93" s="316"/>
      <c r="DC93" s="316"/>
      <c r="DD93" s="316"/>
      <c r="DE93" s="316"/>
      <c r="DF93" s="316"/>
      <c r="DG93" s="316"/>
      <c r="DH93" s="262"/>
      <c r="DI93" s="316"/>
      <c r="DJ93" s="316"/>
      <c r="DK93" s="316"/>
      <c r="DL93" s="316"/>
      <c r="DM93" s="316"/>
      <c r="DN93" s="316"/>
      <c r="DO93" s="262"/>
      <c r="DP93" s="316"/>
    </row>
    <row r="94" spans="1:120" s="9" customFormat="1" ht="57" hidden="1" customHeight="1" x14ac:dyDescent="0.35">
      <c r="A94" s="241"/>
      <c r="B94" s="242">
        <f t="shared" si="47"/>
        <v>16</v>
      </c>
      <c r="C94" s="251">
        <v>150000110</v>
      </c>
      <c r="D94" s="339" t="s">
        <v>437</v>
      </c>
      <c r="E94" s="258" t="s">
        <v>264</v>
      </c>
      <c r="F94" s="245"/>
      <c r="G94" s="259"/>
      <c r="H94" s="247" t="s">
        <v>442</v>
      </c>
      <c r="I94" s="247" t="s">
        <v>442</v>
      </c>
      <c r="J94" s="247" t="s">
        <v>442</v>
      </c>
      <c r="K94" s="262"/>
      <c r="L94" s="247" t="s">
        <v>442</v>
      </c>
      <c r="M94" s="248" t="s">
        <v>442</v>
      </c>
      <c r="N94" s="246" t="s">
        <v>442</v>
      </c>
      <c r="O94" s="247" t="s">
        <v>442</v>
      </c>
      <c r="P94" s="247" t="s">
        <v>442</v>
      </c>
      <c r="Q94" s="247" t="s">
        <v>442</v>
      </c>
      <c r="R94" s="262"/>
      <c r="S94" s="247" t="s">
        <v>442</v>
      </c>
      <c r="T94" s="248" t="s">
        <v>442</v>
      </c>
      <c r="U94" s="246" t="s">
        <v>442</v>
      </c>
      <c r="V94" s="247" t="s">
        <v>442</v>
      </c>
      <c r="W94" s="247" t="s">
        <v>442</v>
      </c>
      <c r="X94" s="247" t="s">
        <v>442</v>
      </c>
      <c r="Y94" s="262"/>
      <c r="Z94" s="247" t="s">
        <v>442</v>
      </c>
      <c r="AA94" s="248" t="s">
        <v>442</v>
      </c>
      <c r="AB94" s="247" t="s">
        <v>442</v>
      </c>
      <c r="AC94" s="247" t="s">
        <v>442</v>
      </c>
      <c r="AD94" s="247" t="s">
        <v>442</v>
      </c>
      <c r="AE94" s="247"/>
      <c r="AF94" s="262"/>
      <c r="AG94" s="257"/>
      <c r="AH94" s="248"/>
      <c r="AI94" s="249"/>
      <c r="AJ94" s="270"/>
      <c r="AK94" s="248"/>
      <c r="AL94" s="245"/>
      <c r="AM94" s="246"/>
      <c r="AN94" s="262"/>
      <c r="AO94" s="247"/>
      <c r="AP94" s="248"/>
      <c r="AQ94" s="246"/>
      <c r="AR94" s="247"/>
      <c r="AS94" s="247" t="s">
        <v>442</v>
      </c>
      <c r="AT94" s="247"/>
      <c r="AU94" s="262"/>
      <c r="AV94" s="247"/>
      <c r="AW94" s="248"/>
      <c r="AX94" s="246"/>
      <c r="AY94" s="247"/>
      <c r="AZ94" s="247"/>
      <c r="BA94" s="247"/>
      <c r="BB94" s="262"/>
      <c r="BC94" s="247"/>
      <c r="BD94" s="248"/>
      <c r="BE94" s="246"/>
      <c r="BF94" s="247"/>
      <c r="BG94" s="247"/>
      <c r="BH94" s="247"/>
      <c r="BI94" s="262"/>
      <c r="BJ94" s="247"/>
      <c r="BK94" s="248"/>
      <c r="BL94" s="249"/>
      <c r="BM94" s="247"/>
      <c r="BN94" s="247"/>
      <c r="BO94" s="245"/>
      <c r="BP94" s="316"/>
      <c r="BQ94" s="262"/>
      <c r="BR94" s="316"/>
      <c r="BS94" s="316"/>
      <c r="BT94" s="316"/>
      <c r="BU94" s="316"/>
      <c r="BV94" s="316"/>
      <c r="BW94" s="316"/>
      <c r="BX94" s="262"/>
      <c r="BY94" s="316"/>
      <c r="BZ94" s="316"/>
      <c r="CA94" s="316"/>
      <c r="CB94" s="316"/>
      <c r="CC94" s="316"/>
      <c r="CD94" s="316"/>
      <c r="CE94" s="262"/>
      <c r="CF94" s="316"/>
      <c r="CG94" s="316"/>
      <c r="CH94" s="316"/>
      <c r="CI94" s="316"/>
      <c r="CJ94" s="316"/>
      <c r="CK94" s="316"/>
      <c r="CL94" s="262"/>
      <c r="CM94" s="316"/>
      <c r="CN94" s="316"/>
      <c r="CO94" s="316"/>
      <c r="CP94" s="316"/>
      <c r="CQ94" s="316"/>
      <c r="CR94" s="316"/>
      <c r="CS94" s="262"/>
      <c r="CT94" s="316"/>
      <c r="CU94" s="245"/>
      <c r="CV94" s="316"/>
      <c r="CW94" s="316"/>
      <c r="CX94" s="316"/>
      <c r="CY94" s="316"/>
      <c r="CZ94" s="316"/>
      <c r="DA94" s="262"/>
      <c r="DB94" s="316"/>
      <c r="DC94" s="316"/>
      <c r="DD94" s="316"/>
      <c r="DE94" s="316"/>
      <c r="DF94" s="316"/>
      <c r="DG94" s="316"/>
      <c r="DH94" s="262"/>
      <c r="DI94" s="316"/>
      <c r="DJ94" s="316"/>
      <c r="DK94" s="316"/>
      <c r="DL94" s="316"/>
      <c r="DM94" s="316"/>
      <c r="DN94" s="316"/>
      <c r="DO94" s="262"/>
      <c r="DP94" s="316"/>
    </row>
    <row r="95" spans="1:120" s="9" customFormat="1" ht="57" hidden="1" customHeight="1" x14ac:dyDescent="0.35">
      <c r="A95" s="241"/>
      <c r="B95" s="242">
        <v>5</v>
      </c>
      <c r="C95" s="251">
        <v>150000063</v>
      </c>
      <c r="D95" s="339" t="s">
        <v>439</v>
      </c>
      <c r="E95" s="258" t="s">
        <v>376</v>
      </c>
      <c r="F95" s="245">
        <v>20000</v>
      </c>
      <c r="G95" s="259"/>
      <c r="H95" s="247" t="s">
        <v>442</v>
      </c>
      <c r="I95" s="247" t="s">
        <v>442</v>
      </c>
      <c r="J95" s="247" t="s">
        <v>442</v>
      </c>
      <c r="K95" s="262"/>
      <c r="L95" s="247" t="s">
        <v>442</v>
      </c>
      <c r="M95" s="248" t="s">
        <v>442</v>
      </c>
      <c r="N95" s="246" t="s">
        <v>442</v>
      </c>
      <c r="O95" s="247" t="s">
        <v>442</v>
      </c>
      <c r="P95" s="247" t="s">
        <v>442</v>
      </c>
      <c r="Q95" s="247" t="s">
        <v>442</v>
      </c>
      <c r="R95" s="262"/>
      <c r="S95" s="247" t="s">
        <v>442</v>
      </c>
      <c r="T95" s="248" t="s">
        <v>442</v>
      </c>
      <c r="U95" s="246" t="s">
        <v>442</v>
      </c>
      <c r="V95" s="247" t="s">
        <v>442</v>
      </c>
      <c r="W95" s="247" t="s">
        <v>442</v>
      </c>
      <c r="X95" s="247" t="s">
        <v>442</v>
      </c>
      <c r="Y95" s="262"/>
      <c r="Z95" s="247" t="s">
        <v>442</v>
      </c>
      <c r="AA95" s="248" t="s">
        <v>442</v>
      </c>
      <c r="AB95" s="247" t="s">
        <v>442</v>
      </c>
      <c r="AC95" s="247" t="s">
        <v>442</v>
      </c>
      <c r="AD95" s="247" t="s">
        <v>442</v>
      </c>
      <c r="AE95" s="247"/>
      <c r="AF95" s="262"/>
      <c r="AG95" s="257"/>
      <c r="AH95" s="248"/>
      <c r="AI95" s="249"/>
      <c r="AJ95" s="270"/>
      <c r="AK95" s="248"/>
      <c r="AL95" s="245"/>
      <c r="AM95" s="246"/>
      <c r="AN95" s="262"/>
      <c r="AO95" s="247"/>
      <c r="AP95" s="248"/>
      <c r="AQ95" s="246"/>
      <c r="AR95" s="247"/>
      <c r="AS95" s="247" t="s">
        <v>442</v>
      </c>
      <c r="AT95" s="247"/>
      <c r="AU95" s="262"/>
      <c r="AV95" s="247"/>
      <c r="AW95" s="248"/>
      <c r="AX95" s="246"/>
      <c r="AY95" s="247"/>
      <c r="AZ95" s="247"/>
      <c r="BA95" s="247"/>
      <c r="BB95" s="262"/>
      <c r="BC95" s="247"/>
      <c r="BD95" s="248"/>
      <c r="BE95" s="246"/>
      <c r="BF95" s="247"/>
      <c r="BG95" s="247"/>
      <c r="BH95" s="247"/>
      <c r="BI95" s="262"/>
      <c r="BJ95" s="247"/>
      <c r="BK95" s="248"/>
      <c r="BL95" s="249"/>
      <c r="BM95" s="247"/>
      <c r="BN95" s="247"/>
      <c r="BO95" s="245">
        <v>20000</v>
      </c>
      <c r="BP95" s="316"/>
      <c r="BQ95" s="262"/>
      <c r="BR95" s="316"/>
      <c r="BS95" s="316"/>
      <c r="BT95" s="316"/>
      <c r="BU95" s="316"/>
      <c r="BV95" s="316"/>
      <c r="BW95" s="316"/>
      <c r="BX95" s="262"/>
      <c r="BY95" s="316"/>
      <c r="BZ95" s="316"/>
      <c r="CA95" s="316"/>
      <c r="CB95" s="316"/>
      <c r="CC95" s="316"/>
      <c r="CD95" s="316"/>
      <c r="CE95" s="262"/>
      <c r="CF95" s="316"/>
      <c r="CG95" s="316"/>
      <c r="CH95" s="316"/>
      <c r="CI95" s="316"/>
      <c r="CJ95" s="316"/>
      <c r="CK95" s="316"/>
      <c r="CL95" s="262"/>
      <c r="CM95" s="316"/>
      <c r="CN95" s="316"/>
      <c r="CO95" s="316"/>
      <c r="CP95" s="316"/>
      <c r="CQ95" s="316"/>
      <c r="CR95" s="316"/>
      <c r="CS95" s="262"/>
      <c r="CT95" s="316"/>
      <c r="CU95" s="245">
        <v>20000</v>
      </c>
      <c r="CV95" s="316"/>
      <c r="CW95" s="316"/>
      <c r="CX95" s="316"/>
      <c r="CY95" s="316"/>
      <c r="CZ95" s="316"/>
      <c r="DA95" s="262"/>
      <c r="DB95" s="316"/>
      <c r="DC95" s="316"/>
      <c r="DD95" s="316"/>
      <c r="DE95" s="316"/>
      <c r="DF95" s="316"/>
      <c r="DG95" s="316"/>
      <c r="DH95" s="262"/>
      <c r="DI95" s="316"/>
      <c r="DJ95" s="316"/>
      <c r="DK95" s="316"/>
      <c r="DL95" s="316"/>
      <c r="DM95" s="316"/>
      <c r="DN95" s="316"/>
      <c r="DO95" s="262"/>
      <c r="DP95" s="316"/>
    </row>
  </sheetData>
  <mergeCells count="17">
    <mergeCell ref="DI4:DO4"/>
    <mergeCell ref="W2:AY2"/>
    <mergeCell ref="AI4:AK4"/>
    <mergeCell ref="AM4:AN4"/>
    <mergeCell ref="AV4:BA4"/>
    <mergeCell ref="BC4:BH4"/>
    <mergeCell ref="BJ4:BN4"/>
    <mergeCell ref="BR4:BX4"/>
    <mergeCell ref="BY4:CE4"/>
    <mergeCell ref="CF4:CL4"/>
    <mergeCell ref="CM4:CS4"/>
    <mergeCell ref="DB4:DH4"/>
    <mergeCell ref="H4:J4"/>
    <mergeCell ref="L4:Q4"/>
    <mergeCell ref="S4:X4"/>
    <mergeCell ref="Z4:AH4"/>
    <mergeCell ref="AO4:AT4"/>
  </mergeCells>
  <pageMargins left="0.04" right="0" top="0.17" bottom="0.17" header="0.21" footer="0.17"/>
  <pageSetup paperSize="8" scale="25" fitToWidth="0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6F5B3-7AFD-4BB3-9597-03D42BF07F1B}">
  <sheetPr codeName="Sheet19"/>
  <dimension ref="A1:BBK87"/>
  <sheetViews>
    <sheetView zoomScaleNormal="100" zoomScaleSheetLayoutView="80" workbookViewId="0">
      <pane xSplit="4" ySplit="4" topLeftCell="BBE5" activePane="bottomRight" state="frozen"/>
      <selection pane="topRight" activeCell="E1" sqref="E1"/>
      <selection pane="bottomLeft" activeCell="A5" sqref="A5"/>
      <selection pane="bottomRight" activeCell="BBN6" sqref="BBN6"/>
    </sheetView>
  </sheetViews>
  <sheetFormatPr defaultRowHeight="14.5" outlineLevelCol="1" x14ac:dyDescent="0.35"/>
  <cols>
    <col min="1" max="1" width="6.1796875" customWidth="1"/>
    <col min="2" max="2" width="11.81640625" customWidth="1"/>
    <col min="3" max="3" width="8.81640625" customWidth="1"/>
    <col min="4" max="4" width="37.81640625" bestFit="1" customWidth="1"/>
    <col min="5" max="5" width="10.54296875" hidden="1" customWidth="1" outlineLevel="1"/>
    <col min="6" max="6" width="11.1796875" hidden="1" customWidth="1" outlineLevel="1"/>
    <col min="7" max="7" width="10.54296875" hidden="1" customWidth="1" outlineLevel="1"/>
    <col min="8" max="8" width="11.1796875" hidden="1" customWidth="1" outlineLevel="1"/>
    <col min="9" max="9" width="10.54296875" hidden="1" customWidth="1" outlineLevel="1"/>
    <col min="10" max="10" width="11.1796875" hidden="1" customWidth="1" outlineLevel="1"/>
    <col min="11" max="11" width="10.54296875" hidden="1" customWidth="1" outlineLevel="1"/>
    <col min="12" max="12" width="11.1796875" hidden="1" customWidth="1" outlineLevel="1"/>
    <col min="13" max="13" width="10.54296875" hidden="1" customWidth="1" outlineLevel="1"/>
    <col min="14" max="14" width="11.1796875" hidden="1" customWidth="1" outlineLevel="1"/>
    <col min="15" max="15" width="10.54296875" hidden="1" customWidth="1" outlineLevel="1"/>
    <col min="16" max="16" width="11.1796875" hidden="1" customWidth="1" outlineLevel="1"/>
    <col min="17" max="17" width="10.54296875" hidden="1" customWidth="1" outlineLevel="1"/>
    <col min="18" max="18" width="11.1796875" hidden="1" customWidth="1" outlineLevel="1"/>
    <col min="19" max="19" width="10.54296875" hidden="1" customWidth="1" outlineLevel="1"/>
    <col min="20" max="20" width="11.1796875" hidden="1" customWidth="1" outlineLevel="1"/>
    <col min="21" max="21" width="10.54296875" hidden="1" customWidth="1" outlineLevel="1"/>
    <col min="22" max="22" width="11.1796875" hidden="1" customWidth="1" outlineLevel="1"/>
    <col min="23" max="23" width="10.54296875" hidden="1" customWidth="1" outlineLevel="1"/>
    <col min="24" max="24" width="11.1796875" hidden="1" customWidth="1" outlineLevel="1"/>
    <col min="25" max="25" width="10.54296875" hidden="1" customWidth="1" outlineLevel="1"/>
    <col min="26" max="26" width="11.1796875" hidden="1" customWidth="1" outlineLevel="1"/>
    <col min="27" max="27" width="10.54296875" hidden="1" customWidth="1" outlineLevel="1"/>
    <col min="28" max="28" width="11.1796875" hidden="1" customWidth="1" outlineLevel="1"/>
    <col min="29" max="29" width="10.54296875" hidden="1" customWidth="1" outlineLevel="1"/>
    <col min="30" max="30" width="11.1796875" hidden="1" customWidth="1" outlineLevel="1"/>
    <col min="31" max="31" width="10.54296875" hidden="1" customWidth="1" outlineLevel="1"/>
    <col min="32" max="32" width="11.1796875" hidden="1" customWidth="1" outlineLevel="1"/>
    <col min="33" max="33" width="10.54296875" hidden="1" customWidth="1" outlineLevel="1"/>
    <col min="34" max="34" width="11.1796875" hidden="1" customWidth="1" outlineLevel="1"/>
    <col min="35" max="35" width="10.54296875" hidden="1" customWidth="1" outlineLevel="1"/>
    <col min="36" max="36" width="11.1796875" hidden="1" customWidth="1" outlineLevel="1"/>
    <col min="37" max="37" width="10.54296875" hidden="1" customWidth="1" outlineLevel="1"/>
    <col min="38" max="38" width="11.1796875" hidden="1" customWidth="1" outlineLevel="1"/>
    <col min="39" max="39" width="10.54296875" hidden="1" customWidth="1" outlineLevel="1"/>
    <col min="40" max="40" width="11.1796875" hidden="1" customWidth="1" outlineLevel="1"/>
    <col min="41" max="41" width="10.54296875" hidden="1" customWidth="1" outlineLevel="1"/>
    <col min="42" max="42" width="11.1796875" hidden="1" customWidth="1" outlineLevel="1"/>
    <col min="43" max="43" width="10.54296875" hidden="1" customWidth="1" outlineLevel="1"/>
    <col min="44" max="44" width="11.1796875" hidden="1" customWidth="1" outlineLevel="1"/>
    <col min="45" max="45" width="10.54296875" hidden="1" customWidth="1" outlineLevel="1"/>
    <col min="46" max="46" width="11.1796875" hidden="1" customWidth="1" outlineLevel="1"/>
    <col min="47" max="47" width="10.54296875" hidden="1" customWidth="1" outlineLevel="1"/>
    <col min="48" max="48" width="11.1796875" hidden="1" customWidth="1" outlineLevel="1"/>
    <col min="49" max="49" width="10.54296875" hidden="1" customWidth="1" outlineLevel="1"/>
    <col min="50" max="50" width="11.1796875" hidden="1" customWidth="1" outlineLevel="1"/>
    <col min="51" max="51" width="10.54296875" hidden="1" customWidth="1" outlineLevel="1"/>
    <col min="52" max="52" width="11.1796875" hidden="1" customWidth="1" outlineLevel="1"/>
    <col min="53" max="53" width="10.54296875" hidden="1" customWidth="1" outlineLevel="1"/>
    <col min="54" max="54" width="11.1796875" hidden="1" customWidth="1" outlineLevel="1"/>
    <col min="55" max="55" width="10.54296875" hidden="1" customWidth="1" outlineLevel="1"/>
    <col min="56" max="56" width="11.1796875" hidden="1" customWidth="1" outlineLevel="1"/>
    <col min="57" max="57" width="10.54296875" hidden="1" customWidth="1" outlineLevel="1"/>
    <col min="58" max="58" width="11.1796875" hidden="1" customWidth="1" outlineLevel="1"/>
    <col min="59" max="59" width="10.54296875" hidden="1" customWidth="1" outlineLevel="1"/>
    <col min="60" max="60" width="11.1796875" hidden="1" customWidth="1" outlineLevel="1"/>
    <col min="61" max="61" width="10.54296875" hidden="1" customWidth="1" outlineLevel="1"/>
    <col min="62" max="62" width="11.1796875" hidden="1" customWidth="1" outlineLevel="1"/>
    <col min="63" max="63" width="10.54296875" hidden="1" customWidth="1" outlineLevel="1"/>
    <col min="64" max="64" width="11.1796875" hidden="1" customWidth="1" outlineLevel="1"/>
    <col min="65" max="65" width="10.54296875" hidden="1" customWidth="1" outlineLevel="1"/>
    <col min="66" max="66" width="11.1796875" hidden="1" customWidth="1" outlineLevel="1"/>
    <col min="67" max="67" width="10.54296875" hidden="1" customWidth="1" outlineLevel="1"/>
    <col min="68" max="68" width="11.1796875" hidden="1" customWidth="1" outlineLevel="1"/>
    <col min="69" max="69" width="10.54296875" hidden="1" customWidth="1" outlineLevel="1"/>
    <col min="70" max="70" width="11.1796875" hidden="1" customWidth="1" outlineLevel="1"/>
    <col min="71" max="71" width="10.54296875" hidden="1" customWidth="1" outlineLevel="1"/>
    <col min="72" max="72" width="11.1796875" hidden="1" customWidth="1" outlineLevel="1"/>
    <col min="73" max="73" width="10.54296875" hidden="1" customWidth="1" outlineLevel="1"/>
    <col min="74" max="74" width="11.1796875" hidden="1" customWidth="1" outlineLevel="1"/>
    <col min="75" max="75" width="10.54296875" hidden="1" customWidth="1" outlineLevel="1"/>
    <col min="76" max="76" width="11.1796875" hidden="1" customWidth="1" outlineLevel="1"/>
    <col min="77" max="77" width="10.54296875" hidden="1" customWidth="1" outlineLevel="1"/>
    <col min="78" max="78" width="11.1796875" hidden="1" customWidth="1" outlineLevel="1"/>
    <col min="79" max="79" width="10.54296875" hidden="1" customWidth="1" outlineLevel="1"/>
    <col min="80" max="80" width="11.1796875" hidden="1" customWidth="1" outlineLevel="1"/>
    <col min="81" max="81" width="10.54296875" hidden="1" customWidth="1" outlineLevel="1"/>
    <col min="82" max="82" width="11.1796875" hidden="1" customWidth="1" outlineLevel="1"/>
    <col min="83" max="83" width="10.54296875" hidden="1" customWidth="1" outlineLevel="1"/>
    <col min="84" max="84" width="11.1796875" hidden="1" customWidth="1" outlineLevel="1"/>
    <col min="85" max="85" width="10.54296875" hidden="1" customWidth="1" outlineLevel="1"/>
    <col min="86" max="86" width="11.1796875" hidden="1" customWidth="1" outlineLevel="1"/>
    <col min="87" max="87" width="10.54296875" hidden="1" customWidth="1" outlineLevel="1"/>
    <col min="88" max="88" width="11.1796875" hidden="1" customWidth="1" outlineLevel="1"/>
    <col min="89" max="89" width="10.54296875" hidden="1" customWidth="1" outlineLevel="1"/>
    <col min="90" max="90" width="11.1796875" hidden="1" customWidth="1" outlineLevel="1"/>
    <col min="91" max="91" width="10.54296875" hidden="1" customWidth="1" outlineLevel="1"/>
    <col min="92" max="92" width="11.1796875" hidden="1" customWidth="1" outlineLevel="1"/>
    <col min="93" max="93" width="10.54296875" hidden="1" customWidth="1" outlineLevel="1"/>
    <col min="94" max="94" width="11.1796875" hidden="1" customWidth="1" outlineLevel="1"/>
    <col min="95" max="95" width="10.54296875" hidden="1" customWidth="1" outlineLevel="1"/>
    <col min="96" max="96" width="11.1796875" hidden="1" customWidth="1" outlineLevel="1"/>
    <col min="97" max="97" width="10.54296875" hidden="1" customWidth="1" outlineLevel="1"/>
    <col min="98" max="98" width="11.1796875" hidden="1" customWidth="1" outlineLevel="1"/>
    <col min="99" max="99" width="10.54296875" hidden="1" customWidth="1" outlineLevel="1"/>
    <col min="100" max="100" width="11.1796875" hidden="1" customWidth="1" outlineLevel="1"/>
    <col min="101" max="101" width="10.54296875" hidden="1" customWidth="1" outlineLevel="1"/>
    <col min="102" max="102" width="11.1796875" hidden="1" customWidth="1" outlineLevel="1"/>
    <col min="103" max="103" width="10.54296875" hidden="1" customWidth="1" outlineLevel="1"/>
    <col min="104" max="104" width="11.1796875" hidden="1" customWidth="1" outlineLevel="1"/>
    <col min="105" max="105" width="10.54296875" hidden="1" customWidth="1" outlineLevel="1"/>
    <col min="106" max="106" width="11.1796875" hidden="1" customWidth="1" outlineLevel="1"/>
    <col min="107" max="107" width="10.54296875" hidden="1" customWidth="1" outlineLevel="1"/>
    <col min="108" max="108" width="11.1796875" hidden="1" customWidth="1" outlineLevel="1"/>
    <col min="109" max="110" width="10.54296875" hidden="1" customWidth="1" outlineLevel="1"/>
    <col min="111" max="111" width="11.1796875" hidden="1" customWidth="1" outlineLevel="1"/>
    <col min="112" max="113" width="10.54296875" hidden="1" customWidth="1" outlineLevel="1"/>
    <col min="114" max="114" width="11.1796875" hidden="1" customWidth="1" outlineLevel="1"/>
    <col min="115" max="116" width="10.54296875" hidden="1" customWidth="1" outlineLevel="1"/>
    <col min="117" max="117" width="11.1796875" hidden="1" customWidth="1" outlineLevel="1"/>
    <col min="118" max="119" width="10.54296875" hidden="1" customWidth="1" outlineLevel="1"/>
    <col min="120" max="120" width="11.1796875" hidden="1" customWidth="1" outlineLevel="1"/>
    <col min="121" max="122" width="10.54296875" hidden="1" customWidth="1" outlineLevel="1"/>
    <col min="123" max="123" width="11.1796875" hidden="1" customWidth="1" outlineLevel="1"/>
    <col min="124" max="125" width="10.54296875" hidden="1" customWidth="1" outlineLevel="1"/>
    <col min="126" max="126" width="11.1796875" hidden="1" customWidth="1" outlineLevel="1"/>
    <col min="127" max="128" width="10.54296875" hidden="1" customWidth="1" outlineLevel="1"/>
    <col min="129" max="129" width="11.1796875" hidden="1" customWidth="1" outlineLevel="1"/>
    <col min="130" max="131" width="10.54296875" hidden="1" customWidth="1" outlineLevel="1"/>
    <col min="132" max="132" width="11.1796875" hidden="1" customWidth="1" outlineLevel="1"/>
    <col min="133" max="134" width="10.54296875" hidden="1" customWidth="1" outlineLevel="1"/>
    <col min="135" max="135" width="11.1796875" hidden="1" customWidth="1" outlineLevel="1"/>
    <col min="136" max="137" width="10.54296875" hidden="1" customWidth="1" outlineLevel="1"/>
    <col min="138" max="138" width="11.1796875" hidden="1" customWidth="1" outlineLevel="1"/>
    <col min="139" max="140" width="10.54296875" hidden="1" customWidth="1" outlineLevel="1"/>
    <col min="141" max="141" width="11.1796875" hidden="1" customWidth="1" outlineLevel="1"/>
    <col min="142" max="143" width="10.54296875" hidden="1" customWidth="1" outlineLevel="1"/>
    <col min="144" max="144" width="11.1796875" hidden="1" customWidth="1" outlineLevel="1"/>
    <col min="145" max="146" width="10.54296875" hidden="1" customWidth="1" outlineLevel="1"/>
    <col min="147" max="147" width="11.1796875" hidden="1" customWidth="1" outlineLevel="1"/>
    <col min="148" max="149" width="10.54296875" hidden="1" customWidth="1" outlineLevel="1"/>
    <col min="150" max="150" width="11.1796875" hidden="1" customWidth="1" outlineLevel="1"/>
    <col min="151" max="152" width="10.54296875" hidden="1" customWidth="1" outlineLevel="1"/>
    <col min="153" max="153" width="11.1796875" hidden="1" customWidth="1" outlineLevel="1"/>
    <col min="154" max="155" width="10.54296875" hidden="1" customWidth="1" outlineLevel="1"/>
    <col min="156" max="156" width="11.1796875" hidden="1" customWidth="1" outlineLevel="1"/>
    <col min="157" max="158" width="10.54296875" hidden="1" customWidth="1" outlineLevel="1"/>
    <col min="159" max="159" width="11.1796875" hidden="1" customWidth="1" outlineLevel="1"/>
    <col min="160" max="161" width="10.54296875" hidden="1" customWidth="1" outlineLevel="1"/>
    <col min="162" max="162" width="11.1796875" hidden="1" customWidth="1" outlineLevel="1"/>
    <col min="163" max="164" width="10.54296875" hidden="1" customWidth="1" outlineLevel="1"/>
    <col min="165" max="165" width="11.1796875" hidden="1" customWidth="1" outlineLevel="1"/>
    <col min="166" max="167" width="10.54296875" hidden="1" customWidth="1" outlineLevel="1"/>
    <col min="168" max="168" width="11.1796875" hidden="1" customWidth="1" outlineLevel="1"/>
    <col min="169" max="170" width="10.54296875" hidden="1" customWidth="1" outlineLevel="1"/>
    <col min="171" max="171" width="11.1796875" hidden="1" customWidth="1" outlineLevel="1"/>
    <col min="172" max="173" width="10.54296875" hidden="1" customWidth="1" outlineLevel="1"/>
    <col min="174" max="174" width="11.1796875" hidden="1" customWidth="1" outlineLevel="1"/>
    <col min="175" max="176" width="10.54296875" hidden="1" customWidth="1" outlineLevel="1"/>
    <col min="177" max="177" width="11.1796875" hidden="1" customWidth="1" outlineLevel="1"/>
    <col min="178" max="179" width="10.54296875" hidden="1" customWidth="1" outlineLevel="1"/>
    <col min="180" max="180" width="11.1796875" hidden="1" customWidth="1" outlineLevel="1"/>
    <col min="181" max="182" width="10.54296875" hidden="1" customWidth="1" outlineLevel="1"/>
    <col min="183" max="183" width="11.1796875" hidden="1" customWidth="1" outlineLevel="1"/>
    <col min="184" max="185" width="10.54296875" hidden="1" customWidth="1" outlineLevel="1"/>
    <col min="186" max="186" width="11.1796875" hidden="1" customWidth="1" outlineLevel="1"/>
    <col min="187" max="188" width="10.54296875" hidden="1" customWidth="1" outlineLevel="1"/>
    <col min="189" max="189" width="11.1796875" hidden="1" customWidth="1" outlineLevel="1"/>
    <col min="190" max="190" width="9.1796875" hidden="1" customWidth="1" outlineLevel="1"/>
    <col min="191" max="191" width="11.1796875" hidden="1" customWidth="1" outlineLevel="1"/>
    <col min="192" max="192" width="9.1796875" hidden="1" customWidth="1" outlineLevel="1"/>
    <col min="193" max="193" width="11.1796875" hidden="1" customWidth="1" outlineLevel="1"/>
    <col min="194" max="194" width="9.1796875" hidden="1" customWidth="1" outlineLevel="1"/>
    <col min="195" max="195" width="11.1796875" hidden="1" customWidth="1" outlineLevel="1"/>
    <col min="196" max="196" width="9.1796875" hidden="1" customWidth="1" outlineLevel="1"/>
    <col min="197" max="197" width="11.1796875" hidden="1" customWidth="1" outlineLevel="1"/>
    <col min="198" max="198" width="9.1796875" hidden="1" customWidth="1" outlineLevel="1"/>
    <col min="199" max="199" width="11.1796875" hidden="1" customWidth="1" outlineLevel="1"/>
    <col min="200" max="200" width="9.1796875" hidden="1" customWidth="1" outlineLevel="1"/>
    <col min="201" max="201" width="11.1796875" hidden="1" customWidth="1" outlineLevel="1"/>
    <col min="202" max="202" width="9.81640625" hidden="1" customWidth="1" outlineLevel="1"/>
    <col min="203" max="203" width="11.1796875" hidden="1" customWidth="1" outlineLevel="1"/>
    <col min="204" max="204" width="9.81640625" hidden="1" customWidth="1" outlineLevel="1"/>
    <col min="205" max="205" width="11.1796875" hidden="1" customWidth="1" outlineLevel="1"/>
    <col min="206" max="206" width="9.81640625" hidden="1" customWidth="1" outlineLevel="1"/>
    <col min="207" max="207" width="11.1796875" hidden="1" customWidth="1" outlineLevel="1"/>
    <col min="208" max="208" width="9.81640625" hidden="1" customWidth="1" outlineLevel="1"/>
    <col min="209" max="209" width="11.1796875" hidden="1" customWidth="1" outlineLevel="1"/>
    <col min="210" max="210" width="9.81640625" hidden="1" customWidth="1" outlineLevel="1"/>
    <col min="211" max="211" width="11.1796875" hidden="1" customWidth="1" outlineLevel="1"/>
    <col min="212" max="212" width="9.81640625" hidden="1" customWidth="1" outlineLevel="1"/>
    <col min="213" max="213" width="11.1796875" hidden="1" customWidth="1" outlineLevel="1"/>
    <col min="214" max="214" width="9.81640625" hidden="1" customWidth="1" outlineLevel="1"/>
    <col min="215" max="215" width="11.1796875" hidden="1" customWidth="1" outlineLevel="1"/>
    <col min="216" max="216" width="9.81640625" hidden="1" customWidth="1" outlineLevel="1"/>
    <col min="217" max="217" width="11.1796875" hidden="1" customWidth="1" outlineLevel="1"/>
    <col min="218" max="218" width="9.81640625" hidden="1" customWidth="1" outlineLevel="1"/>
    <col min="219" max="219" width="11.1796875" hidden="1" customWidth="1" outlineLevel="1"/>
    <col min="220" max="220" width="9.81640625" hidden="1" customWidth="1" outlineLevel="1"/>
    <col min="221" max="221" width="11.1796875" hidden="1" customWidth="1" outlineLevel="1"/>
    <col min="222" max="222" width="9.81640625" hidden="1" customWidth="1" outlineLevel="1"/>
    <col min="223" max="223" width="11.1796875" hidden="1" customWidth="1" outlineLevel="1"/>
    <col min="224" max="224" width="9.81640625" hidden="1" customWidth="1" outlineLevel="1"/>
    <col min="225" max="225" width="11.1796875" hidden="1" customWidth="1" outlineLevel="1"/>
    <col min="226" max="226" width="9.81640625" hidden="1" customWidth="1" outlineLevel="1"/>
    <col min="227" max="227" width="11.1796875" hidden="1" customWidth="1" outlineLevel="1"/>
    <col min="228" max="228" width="9.81640625" hidden="1" customWidth="1" outlineLevel="1"/>
    <col min="229" max="229" width="11.1796875" hidden="1" customWidth="1" outlineLevel="1"/>
    <col min="230" max="230" width="9.81640625" hidden="1" customWidth="1" outlineLevel="1"/>
    <col min="231" max="231" width="11.1796875" hidden="1" customWidth="1" outlineLevel="1"/>
    <col min="232" max="232" width="9.81640625" hidden="1" customWidth="1" outlineLevel="1"/>
    <col min="233" max="233" width="11.1796875" hidden="1" customWidth="1" outlineLevel="1"/>
    <col min="234" max="234" width="9.81640625" hidden="1" customWidth="1" outlineLevel="1"/>
    <col min="235" max="235" width="11.1796875" hidden="1" customWidth="1" outlineLevel="1"/>
    <col min="236" max="236" width="9.81640625" hidden="1" customWidth="1" outlineLevel="1"/>
    <col min="237" max="237" width="11.1796875" hidden="1" customWidth="1" outlineLevel="1"/>
    <col min="238" max="238" width="9.81640625" hidden="1" customWidth="1" outlineLevel="1"/>
    <col min="239" max="239" width="11.1796875" hidden="1" customWidth="1" outlineLevel="1"/>
    <col min="240" max="240" width="9.81640625" hidden="1" customWidth="1" outlineLevel="1"/>
    <col min="241" max="241" width="11.1796875" hidden="1" customWidth="1" outlineLevel="1"/>
    <col min="242" max="242" width="9.81640625" hidden="1" customWidth="1" outlineLevel="1"/>
    <col min="243" max="243" width="11.1796875" hidden="1" customWidth="1" outlineLevel="1"/>
    <col min="244" max="244" width="9.81640625" hidden="1" customWidth="1" outlineLevel="1"/>
    <col min="245" max="245" width="11.1796875" hidden="1" customWidth="1" outlineLevel="1"/>
    <col min="246" max="246" width="9.81640625" hidden="1" customWidth="1" outlineLevel="1"/>
    <col min="247" max="247" width="11.1796875" hidden="1" customWidth="1" outlineLevel="1"/>
    <col min="248" max="248" width="9.81640625" hidden="1" customWidth="1" outlineLevel="1"/>
    <col min="249" max="249" width="11.1796875" hidden="1" customWidth="1" outlineLevel="1"/>
    <col min="250" max="250" width="9.81640625" hidden="1" customWidth="1" outlineLevel="1"/>
    <col min="251" max="251" width="11.1796875" hidden="1" customWidth="1" outlineLevel="1"/>
    <col min="252" max="252" width="9.81640625" hidden="1" customWidth="1" outlineLevel="1"/>
    <col min="253" max="253" width="11.1796875" hidden="1" customWidth="1" outlineLevel="1"/>
    <col min="254" max="254" width="9.81640625" hidden="1" customWidth="1" outlineLevel="1"/>
    <col min="255" max="255" width="11.1796875" hidden="1" customWidth="1" outlineLevel="1"/>
    <col min="256" max="256" width="9.81640625" hidden="1" customWidth="1" outlineLevel="1"/>
    <col min="257" max="257" width="11.1796875" hidden="1" customWidth="1" outlineLevel="1"/>
    <col min="258" max="258" width="9.81640625" hidden="1" customWidth="1" outlineLevel="1"/>
    <col min="259" max="259" width="11.1796875" hidden="1" customWidth="1" outlineLevel="1"/>
    <col min="260" max="260" width="9.81640625" hidden="1" customWidth="1" outlineLevel="1"/>
    <col min="261" max="261" width="11.1796875" hidden="1" customWidth="1" outlineLevel="1"/>
    <col min="262" max="262" width="9.81640625" hidden="1" customWidth="1" outlineLevel="1"/>
    <col min="263" max="263" width="11.1796875" hidden="1" customWidth="1" outlineLevel="1"/>
    <col min="264" max="264" width="9.81640625" hidden="1" customWidth="1" outlineLevel="1"/>
    <col min="265" max="265" width="11.1796875" hidden="1" customWidth="1" outlineLevel="1"/>
    <col min="266" max="266" width="9.81640625" hidden="1" customWidth="1" outlineLevel="1"/>
    <col min="267" max="267" width="11.1796875" hidden="1" customWidth="1" outlineLevel="1"/>
    <col min="268" max="268" width="9.81640625" hidden="1" customWidth="1" outlineLevel="1"/>
    <col min="269" max="269" width="11.1796875" hidden="1" customWidth="1" outlineLevel="1"/>
    <col min="270" max="270" width="9.81640625" hidden="1" customWidth="1" outlineLevel="1"/>
    <col min="271" max="271" width="11.1796875" hidden="1" customWidth="1" outlineLevel="1"/>
    <col min="272" max="272" width="9.81640625" hidden="1" customWidth="1" outlineLevel="1"/>
    <col min="273" max="273" width="11.1796875" hidden="1" customWidth="1" outlineLevel="1"/>
    <col min="274" max="274" width="9.81640625" hidden="1" customWidth="1" outlineLevel="1"/>
    <col min="275" max="275" width="11.1796875" hidden="1" customWidth="1" outlineLevel="1"/>
    <col min="276" max="276" width="9.81640625" hidden="1" customWidth="1" outlineLevel="1"/>
    <col min="277" max="277" width="11.1796875" hidden="1" customWidth="1" outlineLevel="1"/>
    <col min="278" max="278" width="9.81640625" hidden="1" customWidth="1" outlineLevel="1"/>
    <col min="279" max="279" width="11.1796875" hidden="1" customWidth="1" outlineLevel="1"/>
    <col min="280" max="280" width="9.81640625" hidden="1" customWidth="1" outlineLevel="1"/>
    <col min="281" max="281" width="11.1796875" hidden="1" customWidth="1" outlineLevel="1"/>
    <col min="282" max="282" width="9.81640625" hidden="1" customWidth="1" outlineLevel="1"/>
    <col min="283" max="283" width="11.1796875" hidden="1" customWidth="1" outlineLevel="1"/>
    <col min="284" max="284" width="9.81640625" hidden="1" customWidth="1" outlineLevel="1"/>
    <col min="285" max="285" width="11.1796875" hidden="1" customWidth="1" outlineLevel="1"/>
    <col min="286" max="286" width="9.81640625" hidden="1" customWidth="1" outlineLevel="1"/>
    <col min="287" max="287" width="11.1796875" hidden="1" customWidth="1" outlineLevel="1"/>
    <col min="288" max="288" width="9.81640625" hidden="1" customWidth="1" outlineLevel="1"/>
    <col min="289" max="289" width="11.1796875" hidden="1" customWidth="1" outlineLevel="1"/>
    <col min="290" max="290" width="9.81640625" hidden="1" customWidth="1" outlineLevel="1"/>
    <col min="291" max="291" width="11.1796875" hidden="1" customWidth="1" outlineLevel="1"/>
    <col min="292" max="292" width="9.81640625" hidden="1" customWidth="1" outlineLevel="1"/>
    <col min="293" max="293" width="11.1796875" hidden="1" customWidth="1" outlineLevel="1"/>
    <col min="294" max="294" width="9.81640625" hidden="1" customWidth="1" outlineLevel="1"/>
    <col min="295" max="295" width="11.1796875" hidden="1" customWidth="1" outlineLevel="1"/>
    <col min="296" max="296" width="9.81640625" hidden="1" customWidth="1" outlineLevel="1"/>
    <col min="297" max="297" width="11.1796875" hidden="1" customWidth="1" outlineLevel="1"/>
    <col min="298" max="298" width="9.81640625" hidden="1" customWidth="1" outlineLevel="1"/>
    <col min="299" max="299" width="11.1796875" hidden="1" customWidth="1" outlineLevel="1"/>
    <col min="300" max="300" width="9.81640625" hidden="1" customWidth="1" outlineLevel="1"/>
    <col min="301" max="301" width="11.1796875" hidden="1" customWidth="1" outlineLevel="1"/>
    <col min="302" max="302" width="9.81640625" hidden="1" customWidth="1" outlineLevel="1"/>
    <col min="303" max="303" width="11.1796875" hidden="1" customWidth="1" outlineLevel="1"/>
    <col min="304" max="304" width="9.81640625" hidden="1" customWidth="1" outlineLevel="1"/>
    <col min="305" max="305" width="11.1796875" hidden="1" customWidth="1" outlineLevel="1"/>
    <col min="306" max="306" width="9.81640625" hidden="1" customWidth="1" outlineLevel="1"/>
    <col min="307" max="307" width="11.1796875" hidden="1" customWidth="1" outlineLevel="1"/>
    <col min="308" max="308" width="9.81640625" hidden="1" customWidth="1" outlineLevel="1"/>
    <col min="309" max="309" width="11.1796875" hidden="1" customWidth="1" outlineLevel="1"/>
    <col min="310" max="310" width="9.81640625" hidden="1" customWidth="1" outlineLevel="1"/>
    <col min="311" max="311" width="11.1796875" hidden="1" customWidth="1" outlineLevel="1"/>
    <col min="312" max="312" width="9.81640625" hidden="1" customWidth="1" outlineLevel="1"/>
    <col min="313" max="313" width="11.1796875" hidden="1" customWidth="1" outlineLevel="1"/>
    <col min="314" max="314" width="9.81640625" hidden="1" customWidth="1" outlineLevel="1"/>
    <col min="315" max="315" width="11.1796875" hidden="1" customWidth="1" outlineLevel="1"/>
    <col min="316" max="316" width="9.81640625" hidden="1" customWidth="1" outlineLevel="1"/>
    <col min="317" max="317" width="11.1796875" hidden="1" customWidth="1" outlineLevel="1"/>
    <col min="318" max="318" width="9.81640625" hidden="1" customWidth="1" outlineLevel="1"/>
    <col min="319" max="319" width="11.1796875" hidden="1" customWidth="1" outlineLevel="1"/>
    <col min="320" max="320" width="9.81640625" hidden="1" customWidth="1" outlineLevel="1"/>
    <col min="321" max="321" width="11.1796875" hidden="1" customWidth="1" outlineLevel="1"/>
    <col min="322" max="322" width="9.81640625" hidden="1" customWidth="1" outlineLevel="1"/>
    <col min="323" max="323" width="11.1796875" hidden="1" customWidth="1" outlineLevel="1"/>
    <col min="324" max="324" width="9.81640625" hidden="1" customWidth="1" outlineLevel="1"/>
    <col min="325" max="325" width="11.1796875" hidden="1" customWidth="1" outlineLevel="1"/>
    <col min="326" max="326" width="9.81640625" hidden="1" customWidth="1" outlineLevel="1"/>
    <col min="327" max="327" width="11.1796875" hidden="1" customWidth="1" outlineLevel="1"/>
    <col min="328" max="328" width="9.81640625" hidden="1" customWidth="1" outlineLevel="1"/>
    <col min="329" max="329" width="11.1796875" hidden="1" customWidth="1" outlineLevel="1"/>
    <col min="330" max="330" width="9.81640625" hidden="1" customWidth="1" outlineLevel="1"/>
    <col min="331" max="331" width="11.1796875" hidden="1" customWidth="1" outlineLevel="1"/>
    <col min="332" max="332" width="9.81640625" hidden="1" customWidth="1" outlineLevel="1"/>
    <col min="333" max="333" width="11.1796875" hidden="1" customWidth="1" outlineLevel="1"/>
    <col min="334" max="334" width="9.81640625" hidden="1" customWidth="1" outlineLevel="1"/>
    <col min="335" max="335" width="11.1796875" hidden="1" customWidth="1" outlineLevel="1"/>
    <col min="336" max="336" width="9.81640625" hidden="1" customWidth="1" outlineLevel="1"/>
    <col min="337" max="337" width="11.1796875" hidden="1" customWidth="1" outlineLevel="1"/>
    <col min="338" max="338" width="9.81640625" hidden="1" customWidth="1" outlineLevel="1"/>
    <col min="339" max="339" width="11.1796875" hidden="1" customWidth="1" outlineLevel="1"/>
    <col min="340" max="340" width="9.81640625" hidden="1" customWidth="1" outlineLevel="1"/>
    <col min="341" max="341" width="11.1796875" hidden="1" customWidth="1" outlineLevel="1"/>
    <col min="342" max="342" width="9.81640625" hidden="1" customWidth="1" outlineLevel="1"/>
    <col min="343" max="343" width="11.1796875" hidden="1" customWidth="1" outlineLevel="1"/>
    <col min="344" max="344" width="9.81640625" hidden="1" customWidth="1" outlineLevel="1"/>
    <col min="345" max="345" width="11.1796875" hidden="1" customWidth="1" outlineLevel="1"/>
    <col min="346" max="346" width="9.81640625" hidden="1" customWidth="1" outlineLevel="1"/>
    <col min="347" max="347" width="11.1796875" hidden="1" customWidth="1" outlineLevel="1"/>
    <col min="348" max="348" width="9.81640625" hidden="1" customWidth="1" outlineLevel="1"/>
    <col min="349" max="349" width="11.1796875" hidden="1" customWidth="1" outlineLevel="1"/>
    <col min="350" max="350" width="9.81640625" hidden="1" customWidth="1" outlineLevel="1"/>
    <col min="351" max="351" width="11.1796875" hidden="1" customWidth="1" outlineLevel="1"/>
    <col min="352" max="352" width="9.81640625" hidden="1" customWidth="1" outlineLevel="1"/>
    <col min="353" max="353" width="11.1796875" hidden="1" customWidth="1" outlineLevel="1"/>
    <col min="354" max="354" width="9.81640625" hidden="1" customWidth="1" outlineLevel="1"/>
    <col min="355" max="355" width="11.1796875" hidden="1" customWidth="1" outlineLevel="1"/>
    <col min="356" max="356" width="9.81640625" hidden="1" customWidth="1" outlineLevel="1"/>
    <col min="357" max="357" width="11.1796875" hidden="1" customWidth="1" outlineLevel="1"/>
    <col min="358" max="358" width="9.81640625" hidden="1" customWidth="1" outlineLevel="1"/>
    <col min="359" max="359" width="11.1796875" hidden="1" customWidth="1" outlineLevel="1"/>
    <col min="360" max="360" width="9.81640625" hidden="1" customWidth="1" outlineLevel="1"/>
    <col min="361" max="361" width="11.1796875" hidden="1" customWidth="1" outlineLevel="1"/>
    <col min="362" max="362" width="9.81640625" hidden="1" customWidth="1" outlineLevel="1"/>
    <col min="363" max="363" width="11.1796875" hidden="1" customWidth="1" outlineLevel="1"/>
    <col min="364" max="364" width="9.81640625" hidden="1" customWidth="1" outlineLevel="1"/>
    <col min="365" max="365" width="11.1796875" hidden="1" customWidth="1" outlineLevel="1"/>
    <col min="366" max="366" width="9.81640625" hidden="1" customWidth="1" outlineLevel="1"/>
    <col min="367" max="367" width="11.1796875" hidden="1" customWidth="1" outlineLevel="1"/>
    <col min="368" max="368" width="9.81640625" hidden="1" customWidth="1" outlineLevel="1"/>
    <col min="369" max="369" width="11.1796875" hidden="1" customWidth="1" outlineLevel="1"/>
    <col min="370" max="370" width="9.81640625" hidden="1" customWidth="1" outlineLevel="1"/>
    <col min="371" max="371" width="11.1796875" hidden="1" customWidth="1" outlineLevel="1"/>
    <col min="372" max="372" width="9.81640625" hidden="1" customWidth="1" outlineLevel="1"/>
    <col min="373" max="373" width="11.1796875" hidden="1" customWidth="1" outlineLevel="1"/>
    <col min="374" max="374" width="9.81640625" hidden="1" customWidth="1" outlineLevel="1"/>
    <col min="375" max="375" width="11.1796875" hidden="1" customWidth="1" outlineLevel="1"/>
    <col min="376" max="376" width="9.81640625" hidden="1" customWidth="1" outlineLevel="1"/>
    <col min="377" max="377" width="11.1796875" hidden="1" customWidth="1" outlineLevel="1"/>
    <col min="378" max="378" width="9.81640625" hidden="1" customWidth="1" outlineLevel="1"/>
    <col min="379" max="379" width="11.1796875" hidden="1" customWidth="1" outlineLevel="1"/>
    <col min="380" max="380" width="9.81640625" hidden="1" customWidth="1" outlineLevel="1"/>
    <col min="381" max="381" width="11.1796875" hidden="1" customWidth="1" outlineLevel="1"/>
    <col min="382" max="382" width="9.81640625" hidden="1" customWidth="1" outlineLevel="1"/>
    <col min="383" max="383" width="11.1796875" hidden="1" customWidth="1" outlineLevel="1"/>
    <col min="384" max="384" width="9.81640625" hidden="1" customWidth="1" outlineLevel="1"/>
    <col min="385" max="385" width="11.1796875" hidden="1" customWidth="1" outlineLevel="1"/>
    <col min="386" max="386" width="9.81640625" hidden="1" customWidth="1" outlineLevel="1"/>
    <col min="387" max="387" width="11.1796875" hidden="1" customWidth="1" outlineLevel="1"/>
    <col min="388" max="388" width="9.81640625" hidden="1" customWidth="1" outlineLevel="1"/>
    <col min="389" max="389" width="11.1796875" hidden="1" customWidth="1" outlineLevel="1"/>
    <col min="390" max="390" width="9.81640625" hidden="1" customWidth="1" outlineLevel="1"/>
    <col min="391" max="391" width="11.1796875" hidden="1" customWidth="1" outlineLevel="1"/>
    <col min="392" max="392" width="9.81640625" hidden="1" customWidth="1" outlineLevel="1"/>
    <col min="393" max="393" width="11.1796875" hidden="1" customWidth="1" outlineLevel="1"/>
    <col min="394" max="394" width="9.81640625" hidden="1" customWidth="1" outlineLevel="1"/>
    <col min="395" max="395" width="11.1796875" hidden="1" customWidth="1" outlineLevel="1"/>
    <col min="396" max="396" width="9.81640625" hidden="1" customWidth="1" outlineLevel="1"/>
    <col min="397" max="397" width="11.1796875" hidden="1" customWidth="1" outlineLevel="1"/>
    <col min="398" max="398" width="9.81640625" hidden="1" customWidth="1" outlineLevel="1"/>
    <col min="399" max="399" width="11.1796875" hidden="1" customWidth="1" outlineLevel="1"/>
    <col min="400" max="400" width="9.81640625" hidden="1" customWidth="1" outlineLevel="1"/>
    <col min="401" max="401" width="11.1796875" hidden="1" customWidth="1" outlineLevel="1"/>
    <col min="402" max="402" width="9.81640625" hidden="1" customWidth="1" outlineLevel="1"/>
    <col min="403" max="403" width="11.1796875" hidden="1" customWidth="1" outlineLevel="1"/>
    <col min="404" max="404" width="9.81640625" hidden="1" customWidth="1" outlineLevel="1"/>
    <col min="405" max="405" width="11.1796875" hidden="1" customWidth="1" outlineLevel="1"/>
    <col min="406" max="406" width="9.81640625" hidden="1" customWidth="1" outlineLevel="1"/>
    <col min="407" max="407" width="11.1796875" hidden="1" customWidth="1" outlineLevel="1"/>
    <col min="408" max="408" width="9.81640625" hidden="1" customWidth="1" outlineLevel="1"/>
    <col min="409" max="409" width="11.1796875" hidden="1" customWidth="1" outlineLevel="1"/>
    <col min="410" max="410" width="9.81640625" hidden="1" customWidth="1" outlineLevel="1"/>
    <col min="411" max="411" width="11.1796875" hidden="1" customWidth="1" outlineLevel="1"/>
    <col min="412" max="412" width="9.81640625" hidden="1" customWidth="1" outlineLevel="1"/>
    <col min="413" max="413" width="11.1796875" hidden="1" customWidth="1" outlineLevel="1"/>
    <col min="414" max="414" width="9.81640625" hidden="1" customWidth="1" outlineLevel="1"/>
    <col min="415" max="415" width="11.1796875" hidden="1" customWidth="1" outlineLevel="1"/>
    <col min="416" max="416" width="9.81640625" hidden="1" customWidth="1" outlineLevel="1"/>
    <col min="417" max="417" width="11.1796875" hidden="1" customWidth="1" outlineLevel="1"/>
    <col min="418" max="418" width="9.81640625" hidden="1" customWidth="1" outlineLevel="1"/>
    <col min="419" max="419" width="11.1796875" hidden="1" customWidth="1" outlineLevel="1"/>
    <col min="420" max="420" width="9.81640625" hidden="1" customWidth="1" outlineLevel="1"/>
    <col min="421" max="421" width="11.1796875" hidden="1" customWidth="1" outlineLevel="1"/>
    <col min="422" max="422" width="9.81640625" hidden="1" customWidth="1" outlineLevel="1"/>
    <col min="423" max="423" width="11.1796875" hidden="1" customWidth="1" outlineLevel="1"/>
    <col min="424" max="424" width="9.81640625" hidden="1" customWidth="1" outlineLevel="1"/>
    <col min="425" max="425" width="11.1796875" hidden="1" customWidth="1" outlineLevel="1"/>
    <col min="426" max="426" width="9.81640625" hidden="1" customWidth="1" outlineLevel="1"/>
    <col min="427" max="427" width="11.1796875" hidden="1" customWidth="1" outlineLevel="1"/>
    <col min="428" max="428" width="9.81640625" hidden="1" customWidth="1" outlineLevel="1"/>
    <col min="429" max="429" width="11.1796875" hidden="1" customWidth="1" outlineLevel="1"/>
    <col min="430" max="430" width="9.81640625" hidden="1" customWidth="1" outlineLevel="1"/>
    <col min="431" max="431" width="11.1796875" hidden="1" customWidth="1" outlineLevel="1"/>
    <col min="432" max="432" width="9.81640625" hidden="1" customWidth="1" outlineLevel="1"/>
    <col min="433" max="433" width="11.1796875" hidden="1" customWidth="1" outlineLevel="1"/>
    <col min="434" max="434" width="9.81640625" hidden="1" customWidth="1" outlineLevel="1"/>
    <col min="435" max="435" width="11.1796875" hidden="1" customWidth="1" outlineLevel="1"/>
    <col min="436" max="436" width="9.81640625" hidden="1" customWidth="1" outlineLevel="1"/>
    <col min="437" max="437" width="11.1796875" hidden="1" customWidth="1" outlineLevel="1"/>
    <col min="438" max="438" width="9.81640625" hidden="1" customWidth="1" outlineLevel="1"/>
    <col min="439" max="439" width="11.1796875" hidden="1" customWidth="1" outlineLevel="1"/>
    <col min="440" max="440" width="9.81640625" hidden="1" customWidth="1" outlineLevel="1"/>
    <col min="441" max="441" width="11.1796875" hidden="1" customWidth="1" outlineLevel="1"/>
    <col min="442" max="442" width="9.81640625" hidden="1" customWidth="1" outlineLevel="1"/>
    <col min="443" max="443" width="11.1796875" hidden="1" customWidth="1" outlineLevel="1"/>
    <col min="444" max="444" width="9.81640625" hidden="1" customWidth="1" outlineLevel="1"/>
    <col min="445" max="445" width="11.1796875" hidden="1" customWidth="1" outlineLevel="1"/>
    <col min="446" max="446" width="9.81640625" hidden="1" customWidth="1" outlineLevel="1"/>
    <col min="447" max="447" width="11.1796875" hidden="1" customWidth="1" outlineLevel="1"/>
    <col min="448" max="448" width="9.81640625" hidden="1" customWidth="1" outlineLevel="1"/>
    <col min="449" max="449" width="11.1796875" hidden="1" customWidth="1" outlineLevel="1"/>
    <col min="450" max="450" width="9.81640625" hidden="1" customWidth="1" outlineLevel="1"/>
    <col min="451" max="451" width="11.1796875" hidden="1" customWidth="1" outlineLevel="1"/>
    <col min="452" max="452" width="9.81640625" hidden="1" customWidth="1" outlineLevel="1"/>
    <col min="453" max="453" width="11.1796875" hidden="1" customWidth="1" outlineLevel="1"/>
    <col min="454" max="454" width="9.81640625" hidden="1" customWidth="1" outlineLevel="1"/>
    <col min="455" max="455" width="11.1796875" hidden="1" customWidth="1" outlineLevel="1"/>
    <col min="456" max="456" width="9.81640625" hidden="1" customWidth="1" outlineLevel="1"/>
    <col min="457" max="457" width="11.1796875" hidden="1" customWidth="1" outlineLevel="1"/>
    <col min="458" max="458" width="9.81640625" hidden="1" customWidth="1" outlineLevel="1"/>
    <col min="459" max="459" width="11.1796875" hidden="1" customWidth="1" outlineLevel="1"/>
    <col min="460" max="460" width="9.81640625" hidden="1" customWidth="1" outlineLevel="1"/>
    <col min="461" max="461" width="11.1796875" hidden="1" customWidth="1" outlineLevel="1"/>
    <col min="462" max="462" width="9.81640625" hidden="1" customWidth="1" outlineLevel="1"/>
    <col min="463" max="463" width="11.1796875" hidden="1" customWidth="1" outlineLevel="1"/>
    <col min="464" max="464" width="9.81640625" hidden="1" customWidth="1" outlineLevel="1"/>
    <col min="465" max="465" width="11.1796875" hidden="1" customWidth="1" outlineLevel="1"/>
    <col min="466" max="466" width="9.81640625" hidden="1" customWidth="1" outlineLevel="1"/>
    <col min="467" max="467" width="11.1796875" hidden="1" customWidth="1" outlineLevel="1"/>
    <col min="468" max="468" width="9.81640625" hidden="1" customWidth="1" outlineLevel="1"/>
    <col min="469" max="469" width="11.1796875" hidden="1" customWidth="1" outlineLevel="1"/>
    <col min="470" max="470" width="9.81640625" hidden="1" customWidth="1" outlineLevel="1"/>
    <col min="471" max="471" width="11.1796875" hidden="1" customWidth="1" outlineLevel="1"/>
    <col min="472" max="472" width="9.81640625" hidden="1" customWidth="1" outlineLevel="1"/>
    <col min="473" max="473" width="11.1796875" hidden="1" customWidth="1" outlineLevel="1"/>
    <col min="474" max="474" width="9.81640625" hidden="1" customWidth="1" outlineLevel="1"/>
    <col min="475" max="475" width="11.1796875" hidden="1" customWidth="1" outlineLevel="1"/>
    <col min="476" max="476" width="9.81640625" hidden="1" customWidth="1" outlineLevel="1"/>
    <col min="477" max="477" width="11.1796875" hidden="1" customWidth="1" outlineLevel="1"/>
    <col min="478" max="478" width="9.81640625" hidden="1" customWidth="1" outlineLevel="1"/>
    <col min="479" max="479" width="11.1796875" hidden="1" customWidth="1" outlineLevel="1"/>
    <col min="480" max="480" width="9.81640625" hidden="1" customWidth="1" outlineLevel="1"/>
    <col min="481" max="481" width="11.453125" hidden="1" customWidth="1" outlineLevel="1"/>
    <col min="482" max="482" width="9.81640625" hidden="1" customWidth="1" outlineLevel="1"/>
    <col min="483" max="483" width="11.1796875" hidden="1" customWidth="1" outlineLevel="1"/>
    <col min="484" max="484" width="9.81640625" hidden="1" customWidth="1" outlineLevel="1"/>
    <col min="485" max="485" width="11.1796875" hidden="1" customWidth="1" outlineLevel="1"/>
    <col min="486" max="486" width="9.81640625" hidden="1" customWidth="1" outlineLevel="1"/>
    <col min="487" max="487" width="11.1796875" hidden="1" customWidth="1" outlineLevel="1"/>
    <col min="488" max="488" width="9.81640625" hidden="1" customWidth="1" outlineLevel="1"/>
    <col min="489" max="489" width="11.1796875" hidden="1" customWidth="1" outlineLevel="1"/>
    <col min="490" max="490" width="9.81640625" hidden="1" customWidth="1" outlineLevel="1"/>
    <col min="491" max="491" width="11.1796875" hidden="1" customWidth="1" outlineLevel="1"/>
    <col min="492" max="492" width="9.81640625" hidden="1" customWidth="1" outlineLevel="1"/>
    <col min="493" max="493" width="11.1796875" hidden="1" customWidth="1" outlineLevel="1"/>
    <col min="494" max="494" width="9.81640625" hidden="1" customWidth="1" outlineLevel="1"/>
    <col min="495" max="495" width="11.1796875" hidden="1" customWidth="1" outlineLevel="1"/>
    <col min="496" max="496" width="9.81640625" hidden="1" customWidth="1" outlineLevel="1"/>
    <col min="497" max="497" width="11.1796875" hidden="1" customWidth="1" outlineLevel="1"/>
    <col min="498" max="498" width="9.81640625" hidden="1" customWidth="1" outlineLevel="1"/>
    <col min="499" max="499" width="11.1796875" hidden="1" customWidth="1" outlineLevel="1"/>
    <col min="500" max="500" width="9.81640625" hidden="1" customWidth="1" outlineLevel="1"/>
    <col min="501" max="501" width="11.1796875" hidden="1" customWidth="1" outlineLevel="1"/>
    <col min="502" max="502" width="9.81640625" hidden="1" customWidth="1" outlineLevel="1"/>
    <col min="503" max="503" width="11.1796875" hidden="1" customWidth="1" outlineLevel="1"/>
    <col min="504" max="504" width="10" hidden="1" customWidth="1" outlineLevel="1"/>
    <col min="505" max="505" width="11.1796875" hidden="1" customWidth="1" outlineLevel="1"/>
    <col min="506" max="506" width="10" hidden="1" customWidth="1" outlineLevel="1"/>
    <col min="507" max="507" width="11.1796875" hidden="1" customWidth="1" outlineLevel="1"/>
    <col min="508" max="508" width="10" hidden="1" customWidth="1" outlineLevel="1"/>
    <col min="509" max="509" width="11.1796875" hidden="1" customWidth="1" outlineLevel="1"/>
    <col min="510" max="510" width="10" hidden="1" customWidth="1" outlineLevel="1"/>
    <col min="511" max="511" width="11.1796875" hidden="1" customWidth="1" outlineLevel="1"/>
    <col min="512" max="512" width="10" hidden="1" customWidth="1" outlineLevel="1"/>
    <col min="513" max="513" width="11.1796875" hidden="1" customWidth="1" outlineLevel="1"/>
    <col min="514" max="514" width="10" hidden="1" customWidth="1" outlineLevel="1"/>
    <col min="515" max="515" width="11.1796875" hidden="1" customWidth="1" outlineLevel="1"/>
    <col min="516" max="516" width="10" hidden="1" customWidth="1" outlineLevel="1"/>
    <col min="517" max="517" width="11.1796875" hidden="1" customWidth="1" outlineLevel="1"/>
    <col min="518" max="518" width="10" hidden="1" customWidth="1" outlineLevel="1"/>
    <col min="519" max="519" width="11.1796875" hidden="1" customWidth="1" outlineLevel="1"/>
    <col min="520" max="520" width="10" hidden="1" customWidth="1" outlineLevel="1"/>
    <col min="521" max="521" width="11.1796875" hidden="1" customWidth="1" outlineLevel="1"/>
    <col min="522" max="522" width="10" hidden="1" customWidth="1" outlineLevel="1"/>
    <col min="523" max="523" width="11.1796875" hidden="1" customWidth="1" outlineLevel="1"/>
    <col min="524" max="524" width="10" hidden="1" customWidth="1" outlineLevel="1"/>
    <col min="525" max="525" width="11.1796875" hidden="1" customWidth="1" outlineLevel="1"/>
    <col min="526" max="526" width="10" hidden="1" customWidth="1" outlineLevel="1"/>
    <col min="527" max="527" width="11.1796875" hidden="1" customWidth="1" outlineLevel="1"/>
    <col min="528" max="528" width="10" hidden="1" customWidth="1" outlineLevel="1"/>
    <col min="529" max="529" width="11.1796875" hidden="1" customWidth="1" outlineLevel="1"/>
    <col min="530" max="530" width="10" hidden="1" customWidth="1" outlineLevel="1" collapsed="1"/>
    <col min="531" max="531" width="11.1796875" hidden="1" customWidth="1" outlineLevel="1"/>
    <col min="532" max="532" width="10" hidden="1" customWidth="1" outlineLevel="1"/>
    <col min="533" max="533" width="11.1796875" hidden="1" customWidth="1" outlineLevel="1"/>
    <col min="534" max="534" width="10" hidden="1" customWidth="1" outlineLevel="1"/>
    <col min="535" max="535" width="11.1796875" hidden="1" customWidth="1" outlineLevel="1"/>
    <col min="536" max="536" width="10" hidden="1" customWidth="1" outlineLevel="1"/>
    <col min="537" max="537" width="11.1796875" hidden="1" customWidth="1" outlineLevel="1"/>
    <col min="538" max="538" width="10" hidden="1" customWidth="1" outlineLevel="1"/>
    <col min="539" max="539" width="11.1796875" hidden="1" customWidth="1" outlineLevel="1"/>
    <col min="540" max="540" width="10" hidden="1" customWidth="1" outlineLevel="1"/>
    <col min="541" max="541" width="11.1796875" hidden="1" customWidth="1" outlineLevel="1"/>
    <col min="542" max="542" width="10" hidden="1" customWidth="1" outlineLevel="1"/>
    <col min="543" max="543" width="11.1796875" hidden="1" customWidth="1" outlineLevel="1"/>
    <col min="544" max="544" width="10" hidden="1" customWidth="1" outlineLevel="1"/>
    <col min="545" max="545" width="11.1796875" hidden="1" customWidth="1" outlineLevel="1"/>
    <col min="546" max="546" width="10" hidden="1" customWidth="1" outlineLevel="1"/>
    <col min="547" max="547" width="11.1796875" hidden="1" customWidth="1" outlineLevel="1"/>
    <col min="548" max="548" width="10" hidden="1" customWidth="1" outlineLevel="1"/>
    <col min="549" max="549" width="11.1796875" hidden="1" customWidth="1" outlineLevel="1"/>
    <col min="550" max="550" width="10" hidden="1" customWidth="1" outlineLevel="1"/>
    <col min="551" max="551" width="11.1796875" hidden="1" customWidth="1" outlineLevel="1"/>
    <col min="552" max="552" width="10" hidden="1" customWidth="1" outlineLevel="1"/>
    <col min="553" max="553" width="11.1796875" hidden="1" customWidth="1" outlineLevel="1"/>
    <col min="554" max="554" width="10" hidden="1" customWidth="1" outlineLevel="1"/>
    <col min="555" max="555" width="11.1796875" hidden="1" customWidth="1" outlineLevel="1"/>
    <col min="556" max="556" width="10" hidden="1" customWidth="1" outlineLevel="1"/>
    <col min="557" max="557" width="11.1796875" hidden="1" customWidth="1" outlineLevel="1"/>
    <col min="558" max="558" width="10" hidden="1" customWidth="1" outlineLevel="1"/>
    <col min="559" max="559" width="11.1796875" hidden="1" customWidth="1" outlineLevel="1"/>
    <col min="560" max="560" width="10" hidden="1" customWidth="1" outlineLevel="1"/>
    <col min="561" max="561" width="11.1796875" hidden="1" customWidth="1" outlineLevel="1"/>
    <col min="562" max="562" width="10" hidden="1" customWidth="1" outlineLevel="1"/>
    <col min="563" max="563" width="11.1796875" hidden="1" customWidth="1" outlineLevel="1"/>
    <col min="564" max="564" width="10" hidden="1" customWidth="1" outlineLevel="1"/>
    <col min="565" max="565" width="11.1796875" hidden="1" customWidth="1" outlineLevel="1"/>
    <col min="566" max="566" width="10" hidden="1" customWidth="1" outlineLevel="1"/>
    <col min="567" max="567" width="11.1796875" hidden="1" customWidth="1" outlineLevel="1"/>
    <col min="568" max="568" width="10" hidden="1" customWidth="1" outlineLevel="1"/>
    <col min="569" max="569" width="11.1796875" hidden="1" customWidth="1" outlineLevel="1"/>
    <col min="570" max="570" width="10" hidden="1" customWidth="1" outlineLevel="1"/>
    <col min="571" max="571" width="11.1796875" hidden="1" customWidth="1" outlineLevel="1"/>
    <col min="572" max="572" width="10" hidden="1" customWidth="1" outlineLevel="1"/>
    <col min="573" max="573" width="11.1796875" hidden="1" customWidth="1" outlineLevel="1"/>
    <col min="574" max="574" width="10" hidden="1" customWidth="1" outlineLevel="1"/>
    <col min="575" max="575" width="11.1796875" hidden="1" customWidth="1" outlineLevel="1"/>
    <col min="576" max="576" width="10" hidden="1" customWidth="1" outlineLevel="1"/>
    <col min="577" max="577" width="11.1796875" hidden="1" customWidth="1" outlineLevel="1"/>
    <col min="578" max="578" width="10" hidden="1" customWidth="1" outlineLevel="1"/>
    <col min="579" max="579" width="11.1796875" hidden="1" customWidth="1" outlineLevel="1"/>
    <col min="580" max="580" width="10" hidden="1" customWidth="1" outlineLevel="1"/>
    <col min="581" max="581" width="11.1796875" hidden="1" customWidth="1" outlineLevel="1"/>
    <col min="582" max="582" width="10" hidden="1" customWidth="1" outlineLevel="1"/>
    <col min="583" max="583" width="11.1796875" hidden="1" customWidth="1" outlineLevel="1"/>
    <col min="584" max="584" width="10" hidden="1" customWidth="1" outlineLevel="1"/>
    <col min="585" max="585" width="11.1796875" hidden="1" customWidth="1" outlineLevel="1"/>
    <col min="586" max="586" width="10" hidden="1" customWidth="1" outlineLevel="1"/>
    <col min="587" max="587" width="11.1796875" hidden="1" customWidth="1" outlineLevel="1"/>
    <col min="588" max="588" width="10" hidden="1" customWidth="1" outlineLevel="1"/>
    <col min="589" max="589" width="11.1796875" hidden="1" customWidth="1" outlineLevel="1"/>
    <col min="590" max="590" width="10" hidden="1" customWidth="1" outlineLevel="1"/>
    <col min="591" max="591" width="11.1796875" hidden="1" customWidth="1" outlineLevel="1"/>
    <col min="592" max="592" width="10" hidden="1" customWidth="1" outlineLevel="1"/>
    <col min="593" max="593" width="11.1796875" hidden="1" customWidth="1" outlineLevel="1"/>
    <col min="594" max="594" width="10" hidden="1" customWidth="1" outlineLevel="1"/>
    <col min="595" max="595" width="11.1796875" hidden="1" customWidth="1" outlineLevel="1"/>
    <col min="596" max="596" width="10" hidden="1" customWidth="1" outlineLevel="1"/>
    <col min="597" max="597" width="11.1796875" hidden="1" customWidth="1" outlineLevel="1"/>
    <col min="598" max="598" width="10" hidden="1" customWidth="1" outlineLevel="1"/>
    <col min="599" max="599" width="11.1796875" hidden="1" customWidth="1" outlineLevel="1"/>
    <col min="600" max="600" width="10" hidden="1" customWidth="1" outlineLevel="1"/>
    <col min="601" max="601" width="11.1796875" hidden="1" customWidth="1" outlineLevel="1"/>
    <col min="602" max="602" width="10" hidden="1" customWidth="1" outlineLevel="1"/>
    <col min="603" max="603" width="11.1796875" hidden="1" customWidth="1" outlineLevel="1"/>
    <col min="604" max="604" width="10" hidden="1" customWidth="1" outlineLevel="1"/>
    <col min="605" max="605" width="11.1796875" hidden="1" customWidth="1" outlineLevel="1"/>
    <col min="606" max="606" width="10" hidden="1" customWidth="1" outlineLevel="1"/>
    <col min="607" max="607" width="11.1796875" hidden="1" customWidth="1" outlineLevel="1"/>
    <col min="608" max="608" width="10" hidden="1" customWidth="1" outlineLevel="1"/>
    <col min="609" max="609" width="11.1796875" hidden="1" customWidth="1" outlineLevel="1"/>
    <col min="610" max="610" width="10" hidden="1" customWidth="1" outlineLevel="1"/>
    <col min="611" max="611" width="11.1796875" hidden="1" customWidth="1" outlineLevel="1"/>
    <col min="612" max="612" width="10" hidden="1" customWidth="1" outlineLevel="1"/>
    <col min="613" max="613" width="11.1796875" hidden="1" customWidth="1" outlineLevel="1"/>
    <col min="614" max="614" width="10" hidden="1" customWidth="1" outlineLevel="1"/>
    <col min="615" max="615" width="11.1796875" hidden="1" customWidth="1" outlineLevel="1"/>
    <col min="616" max="616" width="10" hidden="1" customWidth="1" outlineLevel="1"/>
    <col min="617" max="617" width="11.1796875" hidden="1" customWidth="1" outlineLevel="1"/>
    <col min="618" max="618" width="10" hidden="1" customWidth="1" outlineLevel="1"/>
    <col min="619" max="619" width="11.1796875" hidden="1" customWidth="1" outlineLevel="1"/>
    <col min="620" max="620" width="10" hidden="1" customWidth="1" outlineLevel="1"/>
    <col min="621" max="621" width="11.1796875" hidden="1" customWidth="1" outlineLevel="1"/>
    <col min="622" max="622" width="10" hidden="1" customWidth="1" outlineLevel="1"/>
    <col min="623" max="623" width="11.1796875" hidden="1" customWidth="1" outlineLevel="1"/>
    <col min="624" max="624" width="10" hidden="1" customWidth="1" outlineLevel="1"/>
    <col min="625" max="625" width="11.1796875" hidden="1" customWidth="1" outlineLevel="1"/>
    <col min="626" max="626" width="10" hidden="1" customWidth="1" outlineLevel="1"/>
    <col min="627" max="627" width="11.1796875" hidden="1" customWidth="1" outlineLevel="1"/>
    <col min="628" max="628" width="10" hidden="1" customWidth="1" outlineLevel="1"/>
    <col min="629" max="629" width="11.1796875" hidden="1" customWidth="1" outlineLevel="1"/>
    <col min="630" max="630" width="10" hidden="1" customWidth="1" outlineLevel="1"/>
    <col min="631" max="631" width="11.1796875" hidden="1" customWidth="1" outlineLevel="1"/>
    <col min="632" max="632" width="10" hidden="1" customWidth="1" outlineLevel="1"/>
    <col min="633" max="633" width="11.1796875" hidden="1" customWidth="1" outlineLevel="1"/>
    <col min="634" max="634" width="10" hidden="1" customWidth="1" outlineLevel="1"/>
    <col min="635" max="635" width="11.1796875" hidden="1" customWidth="1" outlineLevel="1"/>
    <col min="636" max="636" width="10" hidden="1" customWidth="1" outlineLevel="1"/>
    <col min="637" max="637" width="11.1796875" hidden="1" customWidth="1" outlineLevel="1"/>
    <col min="638" max="638" width="10" hidden="1" customWidth="1" outlineLevel="1"/>
    <col min="639" max="639" width="11.1796875" hidden="1" customWidth="1" outlineLevel="1"/>
    <col min="640" max="640" width="10" hidden="1" customWidth="1" outlineLevel="1"/>
    <col min="641" max="641" width="11.1796875" hidden="1" customWidth="1" outlineLevel="1"/>
    <col min="642" max="642" width="10" hidden="1" customWidth="1" outlineLevel="1"/>
    <col min="643" max="643" width="11.1796875" hidden="1" customWidth="1" outlineLevel="1"/>
    <col min="644" max="644" width="10" hidden="1" customWidth="1" outlineLevel="1"/>
    <col min="645" max="645" width="11.1796875" hidden="1" customWidth="1" outlineLevel="1"/>
    <col min="646" max="646" width="10" hidden="1" customWidth="1" outlineLevel="1"/>
    <col min="647" max="647" width="11.1796875" hidden="1" customWidth="1" outlineLevel="1"/>
    <col min="648" max="648" width="10" hidden="1" customWidth="1" outlineLevel="1"/>
    <col min="649" max="649" width="11.1796875" hidden="1" customWidth="1" outlineLevel="1"/>
    <col min="650" max="650" width="10" hidden="1" customWidth="1" outlineLevel="1"/>
    <col min="651" max="651" width="11.1796875" hidden="1" customWidth="1" outlineLevel="1"/>
    <col min="652" max="652" width="10" hidden="1" customWidth="1" outlineLevel="1"/>
    <col min="653" max="653" width="11.1796875" hidden="1" customWidth="1" outlineLevel="1"/>
    <col min="654" max="654" width="10" hidden="1" customWidth="1" outlineLevel="1"/>
    <col min="655" max="655" width="11.1796875" hidden="1" customWidth="1" outlineLevel="1"/>
    <col min="656" max="656" width="10" hidden="1" customWidth="1" outlineLevel="1"/>
    <col min="657" max="657" width="11.1796875" hidden="1" customWidth="1" outlineLevel="1"/>
    <col min="658" max="658" width="10" hidden="1" customWidth="1" outlineLevel="1"/>
    <col min="659" max="659" width="11.1796875" hidden="1" customWidth="1" outlineLevel="1"/>
    <col min="660" max="660" width="10" hidden="1" customWidth="1" outlineLevel="1"/>
    <col min="661" max="661" width="11.1796875" hidden="1" customWidth="1" outlineLevel="1"/>
    <col min="662" max="662" width="10" hidden="1" customWidth="1" outlineLevel="1"/>
    <col min="663" max="663" width="11.1796875" hidden="1" customWidth="1" outlineLevel="1"/>
    <col min="664" max="664" width="10" hidden="1" customWidth="1" outlineLevel="1"/>
    <col min="665" max="665" width="11.1796875" hidden="1" customWidth="1" outlineLevel="1"/>
    <col min="666" max="666" width="10" hidden="1" customWidth="1" outlineLevel="1"/>
    <col min="667" max="667" width="11.1796875" hidden="1" customWidth="1" outlineLevel="1"/>
    <col min="668" max="668" width="10" hidden="1" customWidth="1" outlineLevel="1"/>
    <col min="669" max="669" width="11.1796875" hidden="1" customWidth="1" outlineLevel="1"/>
    <col min="670" max="670" width="10" hidden="1" customWidth="1" outlineLevel="1"/>
    <col min="671" max="671" width="11.1796875" hidden="1" customWidth="1" outlineLevel="1"/>
    <col min="672" max="672" width="10" hidden="1" customWidth="1" outlineLevel="1"/>
    <col min="673" max="673" width="11.1796875" hidden="1" customWidth="1" outlineLevel="1"/>
    <col min="674" max="674" width="10" hidden="1" customWidth="1" outlineLevel="1"/>
    <col min="675" max="675" width="11.1796875" hidden="1" customWidth="1" outlineLevel="1"/>
    <col min="676" max="676" width="10" hidden="1" customWidth="1" outlineLevel="1"/>
    <col min="677" max="677" width="11.1796875" hidden="1" customWidth="1" outlineLevel="1"/>
    <col min="678" max="678" width="10" hidden="1" customWidth="1" outlineLevel="1"/>
    <col min="679" max="679" width="11.1796875" hidden="1" customWidth="1" outlineLevel="1"/>
    <col min="680" max="680" width="10" hidden="1" customWidth="1" outlineLevel="1"/>
    <col min="681" max="681" width="11.1796875" hidden="1" customWidth="1" outlineLevel="1"/>
    <col min="682" max="682" width="10" hidden="1" customWidth="1" outlineLevel="1"/>
    <col min="683" max="683" width="11.1796875" hidden="1" customWidth="1" outlineLevel="1"/>
    <col min="684" max="684" width="10" hidden="1" customWidth="1" outlineLevel="1"/>
    <col min="685" max="685" width="11.1796875" hidden="1" customWidth="1" outlineLevel="1"/>
    <col min="686" max="686" width="10" hidden="1" customWidth="1" outlineLevel="1"/>
    <col min="687" max="687" width="11.1796875" hidden="1" customWidth="1" outlineLevel="1"/>
    <col min="688" max="688" width="10" hidden="1" customWidth="1" outlineLevel="1"/>
    <col min="689" max="689" width="11.1796875" hidden="1" customWidth="1" outlineLevel="1"/>
    <col min="690" max="690" width="10" hidden="1" customWidth="1" outlineLevel="1"/>
    <col min="691" max="691" width="11.1796875" hidden="1" customWidth="1" outlineLevel="1"/>
    <col min="692" max="692" width="10" hidden="1" customWidth="1" outlineLevel="1"/>
    <col min="693" max="693" width="11.1796875" hidden="1" customWidth="1" outlineLevel="1"/>
    <col min="694" max="694" width="10" hidden="1" customWidth="1" outlineLevel="1"/>
    <col min="695" max="695" width="11.1796875" hidden="1" customWidth="1" outlineLevel="1"/>
    <col min="696" max="696" width="10" hidden="1" customWidth="1" outlineLevel="1"/>
    <col min="697" max="697" width="11.1796875" hidden="1" customWidth="1" outlineLevel="1"/>
    <col min="698" max="698" width="10" hidden="1" customWidth="1" outlineLevel="1"/>
    <col min="699" max="699" width="11.1796875" hidden="1" customWidth="1" outlineLevel="1"/>
    <col min="700" max="700" width="10" hidden="1" customWidth="1" outlineLevel="1"/>
    <col min="701" max="701" width="11.1796875" hidden="1" customWidth="1" outlineLevel="1"/>
    <col min="702" max="702" width="10" hidden="1" customWidth="1" outlineLevel="1"/>
    <col min="703" max="703" width="11.1796875" hidden="1" customWidth="1" outlineLevel="1"/>
    <col min="704" max="704" width="10" hidden="1" customWidth="1" outlineLevel="1"/>
    <col min="705" max="705" width="11.1796875" hidden="1" customWidth="1" outlineLevel="1"/>
    <col min="706" max="706" width="10" hidden="1" customWidth="1" outlineLevel="1"/>
    <col min="707" max="707" width="11.1796875" hidden="1" customWidth="1" outlineLevel="1"/>
    <col min="708" max="708" width="10" hidden="1" customWidth="1" outlineLevel="1"/>
    <col min="709" max="709" width="11.1796875" hidden="1" customWidth="1" outlineLevel="1"/>
    <col min="710" max="710" width="10" hidden="1" customWidth="1" outlineLevel="1"/>
    <col min="711" max="711" width="11.1796875" hidden="1" customWidth="1" outlineLevel="1"/>
    <col min="712" max="712" width="10" hidden="1" customWidth="1" outlineLevel="1"/>
    <col min="713" max="713" width="11.1796875" hidden="1" customWidth="1" outlineLevel="1"/>
    <col min="714" max="714" width="10" hidden="1" customWidth="1" outlineLevel="1"/>
    <col min="715" max="715" width="11.1796875" hidden="1" customWidth="1" outlineLevel="1"/>
    <col min="716" max="716" width="10" hidden="1" customWidth="1" outlineLevel="1"/>
    <col min="717" max="717" width="11.1796875" hidden="1" customWidth="1" outlineLevel="1"/>
    <col min="718" max="718" width="10" hidden="1" customWidth="1" outlineLevel="1"/>
    <col min="719" max="719" width="11.1796875" hidden="1" customWidth="1" outlineLevel="1"/>
    <col min="720" max="720" width="10" hidden="1" customWidth="1" outlineLevel="1"/>
    <col min="721" max="721" width="11.1796875" hidden="1" customWidth="1" outlineLevel="1"/>
    <col min="722" max="722" width="10" hidden="1" customWidth="1" outlineLevel="1"/>
    <col min="723" max="723" width="11.1796875" hidden="1" customWidth="1" outlineLevel="1"/>
    <col min="724" max="724" width="10" hidden="1" customWidth="1" outlineLevel="1"/>
    <col min="725" max="725" width="11.1796875" hidden="1" customWidth="1" outlineLevel="1"/>
    <col min="726" max="726" width="10" hidden="1" customWidth="1" outlineLevel="1"/>
    <col min="727" max="727" width="11.1796875" hidden="1" customWidth="1" outlineLevel="1"/>
    <col min="728" max="728" width="10" hidden="1" customWidth="1" outlineLevel="1"/>
    <col min="729" max="729" width="11.1796875" hidden="1" customWidth="1" outlineLevel="1"/>
    <col min="730" max="730" width="10" hidden="1" customWidth="1" outlineLevel="1"/>
    <col min="731" max="731" width="11.1796875" hidden="1" customWidth="1" outlineLevel="1"/>
    <col min="732" max="732" width="10" hidden="1" customWidth="1" outlineLevel="1"/>
    <col min="733" max="733" width="11.1796875" hidden="1" customWidth="1" outlineLevel="1"/>
    <col min="734" max="734" width="10" hidden="1" customWidth="1" outlineLevel="1"/>
    <col min="735" max="735" width="11.1796875" hidden="1" customWidth="1" outlineLevel="1"/>
    <col min="736" max="736" width="10" hidden="1" customWidth="1" outlineLevel="1"/>
    <col min="737" max="737" width="11.1796875" hidden="1" customWidth="1" outlineLevel="1"/>
    <col min="738" max="738" width="10" hidden="1" customWidth="1" outlineLevel="1"/>
    <col min="739" max="739" width="11.1796875" hidden="1" customWidth="1" outlineLevel="1"/>
    <col min="740" max="740" width="10" hidden="1" customWidth="1" outlineLevel="1"/>
    <col min="741" max="741" width="11.1796875" hidden="1" customWidth="1" outlineLevel="1"/>
    <col min="742" max="742" width="10" hidden="1" customWidth="1" outlineLevel="1"/>
    <col min="743" max="743" width="11.1796875" hidden="1" customWidth="1" outlineLevel="1"/>
    <col min="744" max="744" width="10" hidden="1" customWidth="1" outlineLevel="1"/>
    <col min="745" max="745" width="11.1796875" hidden="1" customWidth="1" outlineLevel="1"/>
    <col min="746" max="746" width="10" hidden="1" customWidth="1" outlineLevel="1"/>
    <col min="747" max="747" width="11.1796875" hidden="1" customWidth="1" outlineLevel="1"/>
    <col min="748" max="748" width="10" hidden="1" customWidth="1" outlineLevel="1"/>
    <col min="749" max="749" width="11.1796875" hidden="1" customWidth="1" outlineLevel="1"/>
    <col min="750" max="750" width="10" hidden="1" customWidth="1" outlineLevel="1"/>
    <col min="751" max="751" width="11.1796875" hidden="1" customWidth="1" outlineLevel="1"/>
    <col min="752" max="752" width="10" hidden="1" customWidth="1" outlineLevel="1"/>
    <col min="753" max="753" width="11.1796875" hidden="1" customWidth="1" outlineLevel="1"/>
    <col min="754" max="754" width="10" hidden="1" customWidth="1" outlineLevel="1"/>
    <col min="755" max="755" width="11.1796875" hidden="1" customWidth="1" outlineLevel="1"/>
    <col min="756" max="756" width="10" hidden="1" customWidth="1" outlineLevel="1"/>
    <col min="757" max="757" width="11.1796875" hidden="1" customWidth="1" outlineLevel="1"/>
    <col min="758" max="758" width="10" hidden="1" customWidth="1" outlineLevel="1"/>
    <col min="759" max="759" width="11.1796875" hidden="1" customWidth="1" outlineLevel="1"/>
    <col min="760" max="760" width="10" hidden="1" customWidth="1" outlineLevel="1"/>
    <col min="761" max="761" width="11.1796875" hidden="1" customWidth="1" outlineLevel="1"/>
    <col min="762" max="762" width="10" hidden="1" customWidth="1" outlineLevel="1"/>
    <col min="763" max="763" width="11.1796875" hidden="1" customWidth="1" outlineLevel="1"/>
    <col min="764" max="764" width="10" hidden="1" customWidth="1" outlineLevel="1"/>
    <col min="765" max="765" width="11.1796875" hidden="1" customWidth="1" outlineLevel="1"/>
    <col min="766" max="766" width="10" hidden="1" customWidth="1" outlineLevel="1"/>
    <col min="767" max="767" width="11.1796875" hidden="1" customWidth="1" outlineLevel="1"/>
    <col min="768" max="768" width="10" hidden="1" customWidth="1" outlineLevel="1"/>
    <col min="769" max="769" width="11.1796875" hidden="1" customWidth="1" outlineLevel="1"/>
    <col min="770" max="770" width="10" hidden="1" customWidth="1" outlineLevel="1"/>
    <col min="771" max="771" width="11.1796875" hidden="1" customWidth="1" outlineLevel="1"/>
    <col min="772" max="772" width="10" hidden="1" customWidth="1" outlineLevel="1"/>
    <col min="773" max="773" width="11.1796875" hidden="1" customWidth="1" outlineLevel="1"/>
    <col min="774" max="774" width="10" hidden="1" customWidth="1" outlineLevel="1"/>
    <col min="775" max="775" width="11.1796875" hidden="1" customWidth="1" outlineLevel="1"/>
    <col min="776" max="776" width="10" hidden="1" customWidth="1" outlineLevel="1"/>
    <col min="777" max="777" width="11.1796875" hidden="1" customWidth="1" outlineLevel="1"/>
    <col min="778" max="778" width="10" hidden="1" customWidth="1" outlineLevel="1"/>
    <col min="779" max="779" width="11.1796875" hidden="1" customWidth="1" outlineLevel="1"/>
    <col min="780" max="780" width="10" hidden="1" customWidth="1" outlineLevel="1"/>
    <col min="781" max="781" width="11.1796875" hidden="1" customWidth="1" outlineLevel="1"/>
    <col min="782" max="782" width="10" hidden="1" customWidth="1" outlineLevel="1"/>
    <col min="783" max="783" width="11.1796875" hidden="1" customWidth="1" outlineLevel="1"/>
    <col min="784" max="784" width="10" hidden="1" customWidth="1" outlineLevel="1"/>
    <col min="785" max="785" width="11.1796875" hidden="1" customWidth="1" outlineLevel="1"/>
    <col min="786" max="786" width="10" hidden="1" customWidth="1" outlineLevel="1"/>
    <col min="787" max="787" width="11.1796875" hidden="1" customWidth="1" outlineLevel="1"/>
    <col min="788" max="788" width="10" hidden="1" customWidth="1" outlineLevel="1"/>
    <col min="789" max="789" width="11.1796875" hidden="1" customWidth="1" outlineLevel="1"/>
    <col min="790" max="790" width="10" hidden="1" customWidth="1" outlineLevel="1"/>
    <col min="791" max="791" width="11.1796875" hidden="1" customWidth="1" outlineLevel="1"/>
    <col min="792" max="792" width="10" hidden="1" customWidth="1" outlineLevel="1"/>
    <col min="793" max="793" width="11.1796875" hidden="1" customWidth="1" outlineLevel="1"/>
    <col min="794" max="794" width="10" hidden="1" customWidth="1" outlineLevel="1"/>
    <col min="795" max="795" width="11.1796875" hidden="1" customWidth="1" outlineLevel="1"/>
    <col min="796" max="796" width="10" hidden="1" customWidth="1" outlineLevel="1"/>
    <col min="797" max="797" width="11.1796875" hidden="1" customWidth="1" outlineLevel="1"/>
    <col min="798" max="798" width="10" hidden="1" customWidth="1" outlineLevel="1"/>
    <col min="799" max="799" width="11.1796875" hidden="1" customWidth="1" outlineLevel="1"/>
    <col min="800" max="800" width="10" hidden="1" customWidth="1" outlineLevel="1"/>
    <col min="801" max="801" width="11.1796875" hidden="1" customWidth="1" outlineLevel="1"/>
    <col min="802" max="802" width="8.81640625" hidden="1" customWidth="1" outlineLevel="1"/>
    <col min="803" max="803" width="10.81640625" hidden="1" customWidth="1" outlineLevel="1"/>
    <col min="804" max="804" width="8.81640625" hidden="1" customWidth="1" outlineLevel="1"/>
    <col min="805" max="805" width="10.81640625" hidden="1" customWidth="1" outlineLevel="1"/>
    <col min="806" max="806" width="8.81640625" hidden="1" customWidth="1" outlineLevel="1"/>
    <col min="807" max="807" width="10.81640625" hidden="1" customWidth="1" outlineLevel="1"/>
    <col min="808" max="808" width="8.81640625" hidden="1" customWidth="1" outlineLevel="1"/>
    <col min="809" max="809" width="10.81640625" hidden="1" customWidth="1" outlineLevel="1"/>
    <col min="810" max="810" width="8.81640625" hidden="1" customWidth="1" outlineLevel="1"/>
    <col min="811" max="811" width="10.81640625" hidden="1" customWidth="1" outlineLevel="1"/>
    <col min="812" max="812" width="8.81640625" hidden="1" customWidth="1" outlineLevel="1"/>
    <col min="813" max="813" width="10.81640625" hidden="1" customWidth="1" outlineLevel="1"/>
    <col min="814" max="814" width="9.54296875" hidden="1" customWidth="1" outlineLevel="1"/>
    <col min="815" max="815" width="11.81640625" hidden="1" customWidth="1" outlineLevel="1"/>
    <col min="816" max="816" width="9.54296875" hidden="1" customWidth="1" outlineLevel="1"/>
    <col min="817" max="817" width="11.81640625" hidden="1" customWidth="1" outlineLevel="1"/>
    <col min="818" max="818" width="9.54296875" hidden="1" customWidth="1" outlineLevel="1"/>
    <col min="819" max="819" width="11.81640625" hidden="1" customWidth="1" outlineLevel="1"/>
    <col min="820" max="820" width="9.54296875" hidden="1" customWidth="1" outlineLevel="1"/>
    <col min="821" max="821" width="11.81640625" hidden="1" customWidth="1" outlineLevel="1"/>
    <col min="822" max="822" width="9.54296875" hidden="1" customWidth="1" outlineLevel="1"/>
    <col min="823" max="823" width="11.81640625" hidden="1" customWidth="1" outlineLevel="1"/>
    <col min="824" max="824" width="9.54296875" hidden="1" customWidth="1" outlineLevel="1"/>
    <col min="825" max="825" width="11.81640625" hidden="1" customWidth="1" outlineLevel="1"/>
    <col min="826" max="826" width="9.54296875" hidden="1" customWidth="1" outlineLevel="1"/>
    <col min="827" max="827" width="11.81640625" hidden="1" customWidth="1" outlineLevel="1"/>
    <col min="828" max="828" width="9.54296875" hidden="1" customWidth="1" outlineLevel="1"/>
    <col min="829" max="829" width="11.81640625" hidden="1" customWidth="1" outlineLevel="1"/>
    <col min="830" max="830" width="9.54296875" hidden="1" customWidth="1" outlineLevel="1"/>
    <col min="831" max="831" width="11.81640625" hidden="1" customWidth="1" outlineLevel="1"/>
    <col min="832" max="832" width="9.54296875" hidden="1" customWidth="1" outlineLevel="1"/>
    <col min="833" max="833" width="11.81640625" hidden="1" customWidth="1" outlineLevel="1"/>
    <col min="834" max="834" width="9.54296875" hidden="1" customWidth="1" outlineLevel="1"/>
    <col min="835" max="835" width="11.81640625" hidden="1" customWidth="1" outlineLevel="1"/>
    <col min="836" max="836" width="9.54296875" hidden="1" customWidth="1" outlineLevel="1"/>
    <col min="837" max="837" width="11.81640625" hidden="1" customWidth="1" outlineLevel="1"/>
    <col min="838" max="838" width="9.54296875" hidden="1" customWidth="1" outlineLevel="1"/>
    <col min="839" max="839" width="11.81640625" hidden="1" customWidth="1" outlineLevel="1"/>
    <col min="840" max="840" width="9.54296875" hidden="1" customWidth="1" outlineLevel="1"/>
    <col min="841" max="841" width="11.81640625" hidden="1" customWidth="1" outlineLevel="1"/>
    <col min="842" max="842" width="9.54296875" hidden="1" customWidth="1" outlineLevel="1"/>
    <col min="843" max="843" width="11.81640625" hidden="1" customWidth="1" outlineLevel="1"/>
    <col min="844" max="844" width="9.54296875" hidden="1" customWidth="1" outlineLevel="1"/>
    <col min="845" max="845" width="11.81640625" hidden="1" customWidth="1" outlineLevel="1"/>
    <col min="846" max="846" width="9.54296875" hidden="1" customWidth="1" outlineLevel="1"/>
    <col min="847" max="847" width="11.81640625" hidden="1" customWidth="1" outlineLevel="1"/>
    <col min="848" max="848" width="9.54296875" hidden="1" customWidth="1" outlineLevel="1"/>
    <col min="849" max="849" width="11.81640625" hidden="1" customWidth="1" outlineLevel="1"/>
    <col min="850" max="850" width="9.54296875" hidden="1" customWidth="1" outlineLevel="1"/>
    <col min="851" max="851" width="11.81640625" hidden="1" customWidth="1" outlineLevel="1"/>
    <col min="852" max="852" width="9.54296875" hidden="1" customWidth="1" outlineLevel="1"/>
    <col min="853" max="853" width="11.81640625" hidden="1" customWidth="1" outlineLevel="1"/>
    <col min="854" max="854" width="9.54296875" hidden="1" customWidth="1" outlineLevel="1"/>
    <col min="855" max="855" width="11.81640625" hidden="1" customWidth="1" outlineLevel="1"/>
    <col min="856" max="856" width="9.54296875" hidden="1" customWidth="1" outlineLevel="1"/>
    <col min="857" max="857" width="11.81640625" hidden="1" customWidth="1" outlineLevel="1"/>
    <col min="858" max="858" width="9.54296875" hidden="1" customWidth="1" outlineLevel="1"/>
    <col min="859" max="859" width="11.81640625" hidden="1" customWidth="1" outlineLevel="1"/>
    <col min="860" max="860" width="9.54296875" hidden="1" customWidth="1" outlineLevel="1"/>
    <col min="861" max="861" width="11.81640625" hidden="1" customWidth="1" outlineLevel="1"/>
    <col min="862" max="862" width="9.54296875" hidden="1" customWidth="1" outlineLevel="1"/>
    <col min="863" max="863" width="11.81640625" hidden="1" customWidth="1" outlineLevel="1"/>
    <col min="864" max="864" width="9.54296875" hidden="1" customWidth="1" outlineLevel="1"/>
    <col min="865" max="865" width="11.81640625" hidden="1" customWidth="1" outlineLevel="1"/>
    <col min="866" max="866" width="9.54296875" hidden="1" customWidth="1" outlineLevel="1"/>
    <col min="867" max="867" width="11.81640625" hidden="1" customWidth="1" outlineLevel="1"/>
    <col min="868" max="868" width="9.54296875" hidden="1" customWidth="1" outlineLevel="1"/>
    <col min="869" max="869" width="11.81640625" hidden="1" customWidth="1" outlineLevel="1"/>
    <col min="870" max="870" width="9.54296875" hidden="1" customWidth="1" outlineLevel="1"/>
    <col min="871" max="871" width="11.81640625" hidden="1" customWidth="1" outlineLevel="1"/>
    <col min="872" max="872" width="9.54296875" hidden="1" customWidth="1" outlineLevel="1"/>
    <col min="873" max="873" width="11.81640625" hidden="1" customWidth="1" outlineLevel="1"/>
    <col min="874" max="874" width="9.54296875" hidden="1" customWidth="1" outlineLevel="1"/>
    <col min="875" max="875" width="11.81640625" hidden="1" customWidth="1" outlineLevel="1"/>
    <col min="876" max="876" width="9.54296875" hidden="1" customWidth="1" outlineLevel="1"/>
    <col min="877" max="877" width="11.81640625" hidden="1" customWidth="1" outlineLevel="1"/>
    <col min="878" max="878" width="9.54296875" hidden="1" customWidth="1" outlineLevel="1"/>
    <col min="879" max="879" width="11.81640625" hidden="1" customWidth="1" outlineLevel="1"/>
    <col min="880" max="880" width="9.54296875" hidden="1" customWidth="1" outlineLevel="1"/>
    <col min="881" max="881" width="11.81640625" hidden="1" customWidth="1" outlineLevel="1"/>
    <col min="882" max="882" width="9.54296875" hidden="1" customWidth="1" outlineLevel="1"/>
    <col min="883" max="883" width="11.81640625" hidden="1" customWidth="1" outlineLevel="1"/>
    <col min="884" max="884" width="10.453125" hidden="1" customWidth="1" outlineLevel="1"/>
    <col min="885" max="885" width="11.54296875" hidden="1" customWidth="1" outlineLevel="1"/>
    <col min="886" max="886" width="9.81640625" hidden="1" customWidth="1" outlineLevel="1"/>
    <col min="887" max="887" width="10.81640625" hidden="1" customWidth="1" outlineLevel="1"/>
    <col min="888" max="888" width="8.81640625" hidden="1" customWidth="1" outlineLevel="1"/>
    <col min="889" max="889" width="10.81640625" hidden="1" customWidth="1" outlineLevel="1"/>
    <col min="890" max="890" width="9.54296875" hidden="1" customWidth="1" outlineLevel="1"/>
    <col min="891" max="891" width="10.81640625" hidden="1" customWidth="1" outlineLevel="1"/>
    <col min="892" max="892" width="10.1796875" hidden="1" customWidth="1" outlineLevel="1"/>
    <col min="893" max="893" width="10.81640625" hidden="1" customWidth="1" outlineLevel="1"/>
    <col min="894" max="894" width="10.1796875" hidden="1" customWidth="1" outlineLevel="1"/>
    <col min="895" max="895" width="10.81640625" hidden="1" customWidth="1" outlineLevel="1"/>
    <col min="896" max="896" width="10.1796875" hidden="1" customWidth="1" outlineLevel="1"/>
    <col min="897" max="897" width="10.81640625" hidden="1" customWidth="1" outlineLevel="1"/>
    <col min="898" max="898" width="10.1796875" hidden="1" customWidth="1" outlineLevel="1"/>
    <col min="899" max="899" width="10.81640625" hidden="1" customWidth="1" outlineLevel="1"/>
    <col min="900" max="900" width="10.1796875" hidden="1" customWidth="1" outlineLevel="1"/>
    <col min="901" max="901" width="10.81640625" hidden="1" customWidth="1" outlineLevel="1"/>
    <col min="902" max="902" width="10.1796875" hidden="1" customWidth="1" outlineLevel="1"/>
    <col min="903" max="903" width="10.81640625" hidden="1" customWidth="1" outlineLevel="1"/>
    <col min="904" max="904" width="10.1796875" hidden="1" customWidth="1" outlineLevel="1"/>
    <col min="905" max="905" width="10.81640625" hidden="1" customWidth="1" outlineLevel="1"/>
    <col min="906" max="906" width="10.1796875" hidden="1" customWidth="1" outlineLevel="1"/>
    <col min="907" max="907" width="10.81640625" hidden="1" customWidth="1" outlineLevel="1"/>
    <col min="908" max="908" width="10.1796875" hidden="1" customWidth="1" outlineLevel="1"/>
    <col min="909" max="909" width="10.81640625" hidden="1" customWidth="1" outlineLevel="1"/>
    <col min="910" max="910" width="10.1796875" hidden="1" customWidth="1" outlineLevel="1"/>
    <col min="911" max="911" width="10.81640625" hidden="1" customWidth="1" outlineLevel="1"/>
    <col min="912" max="912" width="10.1796875" hidden="1" customWidth="1" outlineLevel="1"/>
    <col min="913" max="913" width="11.1796875" hidden="1" customWidth="1" outlineLevel="1"/>
    <col min="914" max="914" width="10.1796875" hidden="1" customWidth="1" outlineLevel="1"/>
    <col min="915" max="915" width="11.1796875" hidden="1" customWidth="1" outlineLevel="1"/>
    <col min="916" max="916" width="10.1796875" hidden="1" customWidth="1" outlineLevel="1"/>
    <col min="917" max="917" width="11.1796875" hidden="1" customWidth="1" outlineLevel="1"/>
    <col min="918" max="918" width="10.1796875" hidden="1" customWidth="1" outlineLevel="1"/>
    <col min="919" max="919" width="11.1796875" hidden="1" customWidth="1" outlineLevel="1"/>
    <col min="920" max="920" width="10.1796875" hidden="1" customWidth="1" outlineLevel="1"/>
    <col min="921" max="921" width="11.1796875" hidden="1" customWidth="1" outlineLevel="1"/>
    <col min="922" max="922" width="10.1796875" hidden="1" customWidth="1" outlineLevel="1"/>
    <col min="923" max="923" width="11.1796875" hidden="1" customWidth="1" outlineLevel="1"/>
    <col min="924" max="924" width="10.1796875" hidden="1" customWidth="1" outlineLevel="1"/>
    <col min="925" max="925" width="11.1796875" hidden="1" customWidth="1" outlineLevel="1"/>
    <col min="926" max="926" width="10.1796875" hidden="1" customWidth="1" outlineLevel="1"/>
    <col min="927" max="927" width="11.1796875" hidden="1" customWidth="1" outlineLevel="1"/>
    <col min="928" max="928" width="10.1796875" hidden="1" customWidth="1" outlineLevel="1"/>
    <col min="929" max="929" width="11.1796875" hidden="1" customWidth="1" outlineLevel="1"/>
    <col min="930" max="930" width="10.1796875" hidden="1" customWidth="1" outlineLevel="1"/>
    <col min="931" max="931" width="11.1796875" hidden="1" customWidth="1" outlineLevel="1"/>
    <col min="932" max="932" width="10.1796875" hidden="1" customWidth="1" outlineLevel="1"/>
    <col min="933" max="933" width="11.1796875" hidden="1" customWidth="1" outlineLevel="1"/>
    <col min="934" max="934" width="10.1796875" hidden="1" customWidth="1" outlineLevel="1"/>
    <col min="935" max="935" width="11.1796875" hidden="1" customWidth="1" outlineLevel="1"/>
    <col min="936" max="936" width="10.1796875" hidden="1" customWidth="1" outlineLevel="1"/>
    <col min="937" max="937" width="11.1796875" hidden="1" customWidth="1" outlineLevel="1"/>
    <col min="938" max="938" width="10.1796875" hidden="1" customWidth="1" outlineLevel="1"/>
    <col min="939" max="939" width="11.1796875" hidden="1" customWidth="1" outlineLevel="1"/>
    <col min="940" max="940" width="10.1796875" hidden="1" customWidth="1" outlineLevel="1"/>
    <col min="941" max="941" width="11.1796875" hidden="1" customWidth="1" outlineLevel="1"/>
    <col min="942" max="942" width="10.1796875" hidden="1" customWidth="1" outlineLevel="1"/>
    <col min="943" max="943" width="11.1796875" hidden="1" customWidth="1" outlineLevel="1"/>
    <col min="944" max="944" width="10.1796875" hidden="1" customWidth="1" outlineLevel="1"/>
    <col min="945" max="945" width="11.1796875" hidden="1" customWidth="1" outlineLevel="1"/>
    <col min="946" max="946" width="10.1796875" hidden="1" customWidth="1" outlineLevel="1"/>
    <col min="947" max="947" width="11.1796875" hidden="1" customWidth="1" outlineLevel="1"/>
    <col min="948" max="948" width="10.1796875" hidden="1" customWidth="1" outlineLevel="1"/>
    <col min="949" max="949" width="11.1796875" hidden="1" customWidth="1" outlineLevel="1"/>
    <col min="950" max="950" width="10.1796875" hidden="1" customWidth="1" outlineLevel="1"/>
    <col min="951" max="951" width="11.1796875" hidden="1" customWidth="1" outlineLevel="1"/>
    <col min="952" max="952" width="10.1796875" hidden="1" customWidth="1" outlineLevel="1"/>
    <col min="953" max="953" width="11.1796875" hidden="1" customWidth="1" outlineLevel="1"/>
    <col min="954" max="954" width="10.1796875" hidden="1" customWidth="1" outlineLevel="1"/>
    <col min="955" max="955" width="11.1796875" hidden="1" customWidth="1" outlineLevel="1"/>
    <col min="956" max="956" width="10.1796875" hidden="1" customWidth="1" outlineLevel="1"/>
    <col min="957" max="957" width="11.1796875" hidden="1" customWidth="1" outlineLevel="1"/>
    <col min="958" max="958" width="10.1796875" hidden="1" customWidth="1" outlineLevel="1"/>
    <col min="959" max="959" width="11.1796875" hidden="1" customWidth="1" outlineLevel="1"/>
    <col min="960" max="960" width="10.1796875" hidden="1" customWidth="1" outlineLevel="1"/>
    <col min="961" max="961" width="11.1796875" hidden="1" customWidth="1" outlineLevel="1"/>
    <col min="962" max="962" width="10.1796875" hidden="1" customWidth="1" outlineLevel="1"/>
    <col min="963" max="963" width="11.1796875" hidden="1" customWidth="1" outlineLevel="1"/>
    <col min="964" max="964" width="10.1796875" hidden="1" customWidth="1" outlineLevel="1"/>
    <col min="965" max="965" width="11.1796875" hidden="1" customWidth="1" outlineLevel="1"/>
    <col min="966" max="966" width="10.1796875" hidden="1" customWidth="1" outlineLevel="1"/>
    <col min="967" max="967" width="11.1796875" hidden="1" customWidth="1" outlineLevel="1"/>
    <col min="968" max="968" width="10.1796875" hidden="1" customWidth="1" outlineLevel="1"/>
    <col min="969" max="969" width="11.1796875" hidden="1" customWidth="1" outlineLevel="1"/>
    <col min="970" max="970" width="10.1796875" hidden="1" customWidth="1" outlineLevel="1"/>
    <col min="971" max="971" width="11.1796875" hidden="1" customWidth="1" outlineLevel="1"/>
    <col min="972" max="972" width="10.1796875" hidden="1" customWidth="1" outlineLevel="1"/>
    <col min="973" max="973" width="11.1796875" hidden="1" customWidth="1" outlineLevel="1"/>
    <col min="974" max="974" width="10.1796875" hidden="1" customWidth="1" outlineLevel="1"/>
    <col min="975" max="975" width="11.1796875" hidden="1" customWidth="1" outlineLevel="1"/>
    <col min="976" max="976" width="10.1796875" hidden="1" customWidth="1" outlineLevel="1"/>
    <col min="977" max="977" width="11.1796875" hidden="1" customWidth="1" outlineLevel="1"/>
    <col min="978" max="978" width="10.1796875" hidden="1" customWidth="1" outlineLevel="1"/>
    <col min="979" max="979" width="11.1796875" hidden="1" customWidth="1" outlineLevel="1"/>
    <col min="980" max="980" width="10.1796875" hidden="1" customWidth="1" outlineLevel="1"/>
    <col min="981" max="981" width="11.1796875" hidden="1" customWidth="1" outlineLevel="1"/>
    <col min="982" max="982" width="10.1796875" hidden="1" customWidth="1" outlineLevel="1"/>
    <col min="983" max="983" width="11.1796875" hidden="1" customWidth="1" outlineLevel="1"/>
    <col min="984" max="984" width="10.1796875" hidden="1" customWidth="1" outlineLevel="1"/>
    <col min="985" max="985" width="11.1796875" hidden="1" customWidth="1" outlineLevel="1"/>
    <col min="986" max="986" width="10.1796875" hidden="1" customWidth="1" outlineLevel="1"/>
    <col min="987" max="987" width="11.1796875" hidden="1" customWidth="1" outlineLevel="1"/>
    <col min="988" max="988" width="10.1796875" hidden="1" customWidth="1" outlineLevel="1"/>
    <col min="989" max="989" width="11.1796875" hidden="1" customWidth="1" outlineLevel="1"/>
    <col min="990" max="990" width="10.1796875" hidden="1" customWidth="1" outlineLevel="1"/>
    <col min="991" max="991" width="11.1796875" hidden="1" customWidth="1" outlineLevel="1"/>
    <col min="992" max="992" width="10.1796875" hidden="1" customWidth="1" outlineLevel="1"/>
    <col min="993" max="993" width="11.1796875" hidden="1" customWidth="1" outlineLevel="1"/>
    <col min="994" max="994" width="10.1796875" hidden="1" customWidth="1" outlineLevel="1"/>
    <col min="995" max="995" width="11.1796875" hidden="1" customWidth="1" outlineLevel="1"/>
    <col min="996" max="996" width="10.1796875" hidden="1" customWidth="1" outlineLevel="1"/>
    <col min="997" max="997" width="11.1796875" hidden="1" customWidth="1" outlineLevel="1"/>
    <col min="998" max="998" width="10.1796875" hidden="1" customWidth="1" outlineLevel="1"/>
    <col min="999" max="999" width="11.1796875" hidden="1" customWidth="1" outlineLevel="1"/>
    <col min="1000" max="1000" width="10.1796875" hidden="1" customWidth="1" outlineLevel="1"/>
    <col min="1001" max="1001" width="11.1796875" hidden="1" customWidth="1" outlineLevel="1"/>
    <col min="1002" max="1002" width="10.1796875" hidden="1" customWidth="1" outlineLevel="1"/>
    <col min="1003" max="1003" width="11.1796875" hidden="1" customWidth="1" outlineLevel="1"/>
    <col min="1004" max="1004" width="10.1796875" hidden="1" customWidth="1" outlineLevel="1"/>
    <col min="1005" max="1005" width="11.1796875" hidden="1" customWidth="1" outlineLevel="1"/>
    <col min="1006" max="1006" width="10.1796875" hidden="1" customWidth="1" outlineLevel="1"/>
    <col min="1007" max="1007" width="11.1796875" hidden="1" customWidth="1" outlineLevel="1"/>
    <col min="1008" max="1008" width="10.1796875" hidden="1" customWidth="1" outlineLevel="1"/>
    <col min="1009" max="1009" width="11.1796875" hidden="1" customWidth="1" outlineLevel="1"/>
    <col min="1010" max="1010" width="10.1796875" hidden="1" customWidth="1" outlineLevel="1"/>
    <col min="1011" max="1011" width="11.1796875" hidden="1" customWidth="1" outlineLevel="1"/>
    <col min="1012" max="1012" width="10.1796875" hidden="1" customWidth="1" outlineLevel="1"/>
    <col min="1013" max="1013" width="11.1796875" hidden="1" customWidth="1" outlineLevel="1"/>
    <col min="1014" max="1014" width="10.1796875" hidden="1" customWidth="1" outlineLevel="1"/>
    <col min="1015" max="1015" width="11.1796875" hidden="1" customWidth="1" outlineLevel="1"/>
    <col min="1016" max="1016" width="10.1796875" hidden="1" customWidth="1" outlineLevel="1"/>
    <col min="1017" max="1017" width="11.1796875" hidden="1" customWidth="1" outlineLevel="1"/>
    <col min="1018" max="1018" width="10.1796875" hidden="1" customWidth="1" outlineLevel="1"/>
    <col min="1019" max="1019" width="11.1796875" hidden="1" customWidth="1" outlineLevel="1"/>
    <col min="1020" max="1020" width="10.1796875" hidden="1" customWidth="1" outlineLevel="1"/>
    <col min="1021" max="1021" width="11.1796875" hidden="1" customWidth="1" outlineLevel="1"/>
    <col min="1022" max="1022" width="10.1796875" hidden="1" customWidth="1" outlineLevel="1"/>
    <col min="1023" max="1023" width="11.1796875" hidden="1" customWidth="1" outlineLevel="1"/>
    <col min="1024" max="1024" width="10.1796875" hidden="1" customWidth="1" outlineLevel="1"/>
    <col min="1025" max="1025" width="11.1796875" hidden="1" customWidth="1" outlineLevel="1"/>
    <col min="1026" max="1026" width="10.1796875" hidden="1" customWidth="1" outlineLevel="1"/>
    <col min="1027" max="1027" width="11.1796875" hidden="1" customWidth="1" outlineLevel="1"/>
    <col min="1028" max="1028" width="10.1796875" hidden="1" customWidth="1" outlineLevel="1"/>
    <col min="1029" max="1029" width="11.1796875" hidden="1" customWidth="1" outlineLevel="1"/>
    <col min="1030" max="1030" width="10.1796875" hidden="1" customWidth="1" outlineLevel="1"/>
    <col min="1031" max="1031" width="11.1796875" hidden="1" customWidth="1" outlineLevel="1"/>
    <col min="1032" max="1032" width="10.1796875" hidden="1" customWidth="1" outlineLevel="1"/>
    <col min="1033" max="1033" width="11.1796875" hidden="1" customWidth="1" outlineLevel="1"/>
    <col min="1034" max="1034" width="10.1796875" hidden="1" customWidth="1" outlineLevel="1"/>
    <col min="1035" max="1035" width="11.1796875" hidden="1" customWidth="1" outlineLevel="1"/>
    <col min="1036" max="1036" width="10.1796875" hidden="1" customWidth="1" outlineLevel="1"/>
    <col min="1037" max="1037" width="11.1796875" hidden="1" customWidth="1" outlineLevel="1"/>
    <col min="1038" max="1038" width="10.1796875" hidden="1" customWidth="1" outlineLevel="1"/>
    <col min="1039" max="1039" width="11.1796875" hidden="1" customWidth="1" outlineLevel="1"/>
    <col min="1040" max="1040" width="10.1796875" hidden="1" customWidth="1" outlineLevel="1"/>
    <col min="1041" max="1041" width="11.1796875" hidden="1" customWidth="1" outlineLevel="1"/>
    <col min="1042" max="1042" width="10.1796875" hidden="1" customWidth="1" outlineLevel="1"/>
    <col min="1043" max="1043" width="11.1796875" hidden="1" customWidth="1" outlineLevel="1"/>
    <col min="1044" max="1044" width="10.1796875" hidden="1" customWidth="1" outlineLevel="1"/>
    <col min="1045" max="1045" width="11.1796875" hidden="1" customWidth="1" outlineLevel="1"/>
    <col min="1046" max="1046" width="10.1796875" hidden="1" customWidth="1" outlineLevel="1"/>
    <col min="1047" max="1047" width="11.1796875" hidden="1" customWidth="1" outlineLevel="1"/>
    <col min="1048" max="1048" width="10.1796875" hidden="1" customWidth="1" outlineLevel="1"/>
    <col min="1049" max="1049" width="11.1796875" hidden="1" customWidth="1" outlineLevel="1"/>
    <col min="1050" max="1050" width="10.1796875" hidden="1" customWidth="1" outlineLevel="1"/>
    <col min="1051" max="1051" width="11.1796875" hidden="1" customWidth="1" outlineLevel="1"/>
    <col min="1052" max="1052" width="10.1796875" hidden="1" customWidth="1" outlineLevel="1"/>
    <col min="1053" max="1053" width="11.1796875" hidden="1" customWidth="1" outlineLevel="1"/>
    <col min="1054" max="1054" width="10.1796875" hidden="1" customWidth="1" outlineLevel="1"/>
    <col min="1055" max="1055" width="11.1796875" hidden="1" customWidth="1" outlineLevel="1"/>
    <col min="1056" max="1056" width="10.1796875" hidden="1" customWidth="1" outlineLevel="1"/>
    <col min="1057" max="1057" width="11.1796875" hidden="1" customWidth="1" outlineLevel="1"/>
    <col min="1058" max="1058" width="10.1796875" hidden="1" customWidth="1" outlineLevel="1"/>
    <col min="1059" max="1059" width="11.1796875" hidden="1" customWidth="1" outlineLevel="1"/>
    <col min="1060" max="1060" width="10.1796875" hidden="1" customWidth="1" outlineLevel="1"/>
    <col min="1061" max="1061" width="11.1796875" hidden="1" customWidth="1" outlineLevel="1"/>
    <col min="1062" max="1062" width="10.1796875" hidden="1" customWidth="1" outlineLevel="1"/>
    <col min="1063" max="1063" width="11.1796875" hidden="1" customWidth="1" outlineLevel="1"/>
    <col min="1064" max="1064" width="10.1796875" hidden="1" customWidth="1" outlineLevel="1"/>
    <col min="1065" max="1065" width="11.1796875" hidden="1" customWidth="1" outlineLevel="1"/>
    <col min="1066" max="1066" width="10.1796875" hidden="1" customWidth="1" outlineLevel="1"/>
    <col min="1067" max="1067" width="11.1796875" hidden="1" customWidth="1" outlineLevel="1"/>
    <col min="1068" max="1068" width="10.1796875" hidden="1" customWidth="1" outlineLevel="1"/>
    <col min="1069" max="1069" width="11.1796875" hidden="1" customWidth="1" outlineLevel="1"/>
    <col min="1070" max="1070" width="10.1796875" hidden="1" customWidth="1" outlineLevel="1"/>
    <col min="1071" max="1071" width="11.1796875" hidden="1" customWidth="1" outlineLevel="1"/>
    <col min="1072" max="1072" width="10.1796875" hidden="1" customWidth="1" outlineLevel="1"/>
    <col min="1073" max="1073" width="11.1796875" hidden="1" customWidth="1" outlineLevel="1"/>
    <col min="1074" max="1074" width="10.1796875" hidden="1" customWidth="1" outlineLevel="1"/>
    <col min="1075" max="1075" width="11.1796875" hidden="1" customWidth="1" outlineLevel="1"/>
    <col min="1076" max="1076" width="10.1796875" hidden="1" customWidth="1" outlineLevel="1"/>
    <col min="1077" max="1077" width="11.1796875" hidden="1" customWidth="1" outlineLevel="1"/>
    <col min="1078" max="1078" width="10.1796875" hidden="1" customWidth="1" outlineLevel="1"/>
    <col min="1079" max="1079" width="11.1796875" hidden="1" customWidth="1" outlineLevel="1"/>
    <col min="1080" max="1080" width="10.1796875" hidden="1" customWidth="1" outlineLevel="1"/>
    <col min="1081" max="1081" width="11.1796875" hidden="1" customWidth="1" outlineLevel="1"/>
    <col min="1082" max="1082" width="10.1796875" hidden="1" customWidth="1" outlineLevel="1"/>
    <col min="1083" max="1083" width="11.1796875" hidden="1" customWidth="1" outlineLevel="1"/>
    <col min="1084" max="1084" width="10.1796875" hidden="1" customWidth="1" outlineLevel="1"/>
    <col min="1085" max="1085" width="11.1796875" hidden="1" customWidth="1" outlineLevel="1"/>
    <col min="1086" max="1086" width="10.1796875" hidden="1" customWidth="1" outlineLevel="1"/>
    <col min="1087" max="1087" width="11.1796875" hidden="1" customWidth="1" outlineLevel="1"/>
    <col min="1088" max="1088" width="10.1796875" hidden="1" customWidth="1" outlineLevel="1"/>
    <col min="1089" max="1089" width="11.1796875" hidden="1" customWidth="1" outlineLevel="1"/>
    <col min="1090" max="1090" width="10.1796875" hidden="1" customWidth="1" outlineLevel="1"/>
    <col min="1091" max="1091" width="11.1796875" hidden="1" customWidth="1" outlineLevel="1"/>
    <col min="1092" max="1092" width="10.1796875" hidden="1" customWidth="1" outlineLevel="1"/>
    <col min="1093" max="1093" width="11.1796875" hidden="1" customWidth="1" outlineLevel="1"/>
    <col min="1094" max="1094" width="10.1796875" hidden="1" customWidth="1" outlineLevel="1"/>
    <col min="1095" max="1095" width="11.1796875" hidden="1" customWidth="1" outlineLevel="1"/>
    <col min="1096" max="1096" width="10.1796875" hidden="1" customWidth="1" outlineLevel="1"/>
    <col min="1097" max="1097" width="11.1796875" hidden="1" customWidth="1" outlineLevel="1"/>
    <col min="1098" max="1098" width="10.1796875" hidden="1" customWidth="1" outlineLevel="1"/>
    <col min="1099" max="1099" width="11.1796875" hidden="1" customWidth="1" outlineLevel="1"/>
    <col min="1100" max="1100" width="10.1796875" hidden="1" customWidth="1" outlineLevel="1"/>
    <col min="1101" max="1101" width="11.1796875" hidden="1" customWidth="1" outlineLevel="1"/>
    <col min="1102" max="1102" width="10.1796875" hidden="1" customWidth="1" outlineLevel="1"/>
    <col min="1103" max="1103" width="11.1796875" hidden="1" customWidth="1" outlineLevel="1"/>
    <col min="1104" max="1104" width="10.1796875" hidden="1" customWidth="1" outlineLevel="1"/>
    <col min="1105" max="1105" width="11.1796875" hidden="1" customWidth="1" outlineLevel="1"/>
    <col min="1106" max="1106" width="10.1796875" hidden="1" customWidth="1" outlineLevel="1"/>
    <col min="1107" max="1107" width="11.1796875" hidden="1" customWidth="1" outlineLevel="1"/>
    <col min="1108" max="1108" width="10.1796875" hidden="1" customWidth="1" outlineLevel="1"/>
    <col min="1109" max="1109" width="11.1796875" hidden="1" customWidth="1" outlineLevel="1"/>
    <col min="1110" max="1110" width="10.1796875" hidden="1" customWidth="1" outlineLevel="1"/>
    <col min="1111" max="1111" width="11.1796875" hidden="1" customWidth="1" outlineLevel="1"/>
    <col min="1112" max="1112" width="10.1796875" hidden="1" customWidth="1" outlineLevel="1"/>
    <col min="1113" max="1113" width="11.1796875" hidden="1" customWidth="1" outlineLevel="1"/>
    <col min="1114" max="1114" width="10.1796875" hidden="1" customWidth="1" outlineLevel="1"/>
    <col min="1115" max="1115" width="11.1796875" hidden="1" customWidth="1" outlineLevel="1"/>
    <col min="1116" max="1116" width="10.1796875" hidden="1" customWidth="1" outlineLevel="1"/>
    <col min="1117" max="1117" width="11.1796875" hidden="1" customWidth="1" outlineLevel="1"/>
    <col min="1118" max="1118" width="10.1796875" hidden="1" customWidth="1" outlineLevel="1"/>
    <col min="1119" max="1119" width="11.1796875" hidden="1" customWidth="1" outlineLevel="1"/>
    <col min="1120" max="1120" width="10.1796875" hidden="1" customWidth="1" outlineLevel="1"/>
    <col min="1121" max="1121" width="11.1796875" hidden="1" customWidth="1" outlineLevel="1"/>
    <col min="1122" max="1122" width="10.1796875" hidden="1" customWidth="1" outlineLevel="1"/>
    <col min="1123" max="1123" width="11.1796875" hidden="1" customWidth="1" outlineLevel="1"/>
    <col min="1124" max="1124" width="8.81640625" hidden="1" customWidth="1" outlineLevel="1"/>
    <col min="1125" max="1125" width="11.453125" hidden="1" customWidth="1" outlineLevel="1"/>
    <col min="1126" max="1126" width="8.81640625" hidden="1" customWidth="1" outlineLevel="1"/>
    <col min="1127" max="1127" width="12.1796875" hidden="1" customWidth="1" outlineLevel="1"/>
    <col min="1128" max="1128" width="8.81640625" hidden="1" customWidth="1" outlineLevel="1"/>
    <col min="1129" max="1129" width="10.81640625" hidden="1" customWidth="1" outlineLevel="1"/>
    <col min="1130" max="1130" width="8.81640625" hidden="1" customWidth="1" outlineLevel="1"/>
    <col min="1131" max="1131" width="10.453125" hidden="1" customWidth="1" outlineLevel="1"/>
    <col min="1132" max="1139" width="10.81640625" hidden="1" customWidth="1" outlineLevel="1"/>
    <col min="1140" max="1140" width="10.81640625" hidden="1" customWidth="1" outlineLevel="1" collapsed="1"/>
    <col min="1141" max="1193" width="10.81640625" hidden="1" customWidth="1" outlineLevel="1"/>
    <col min="1194" max="1194" width="10.81640625" hidden="1" customWidth="1" outlineLevel="1" collapsed="1"/>
    <col min="1195" max="1239" width="10.81640625" hidden="1" customWidth="1" outlineLevel="1"/>
    <col min="1240" max="1240" width="10.81640625" hidden="1" customWidth="1" outlineLevel="1" collapsed="1"/>
    <col min="1241" max="1293" width="10.81640625" hidden="1" customWidth="1" outlineLevel="1"/>
    <col min="1294" max="1294" width="10.81640625" hidden="1" customWidth="1" outlineLevel="1" collapsed="1"/>
    <col min="1295" max="1354" width="10.81640625" hidden="1" customWidth="1" outlineLevel="1"/>
    <col min="1355" max="1355" width="11.1796875" hidden="1" customWidth="1" outlineLevel="1"/>
    <col min="1356" max="1356" width="10.81640625" customWidth="1" collapsed="1"/>
    <col min="1357" max="1415" width="10.81640625" customWidth="1"/>
  </cols>
  <sheetData>
    <row r="1" spans="1:1415" ht="18" x14ac:dyDescent="0.35">
      <c r="A1" s="74" t="s">
        <v>417</v>
      </c>
      <c r="B1" s="74"/>
      <c r="C1" s="4"/>
      <c r="D1" s="3"/>
    </row>
    <row r="2" spans="1:1415" ht="18" x14ac:dyDescent="0.35">
      <c r="A2" s="3"/>
      <c r="B2" s="3"/>
      <c r="C2" s="4"/>
      <c r="D2" s="3"/>
      <c r="AWC2" s="213"/>
    </row>
    <row r="3" spans="1:1415" ht="18" x14ac:dyDescent="0.35">
      <c r="A3" s="75"/>
      <c r="B3" s="75"/>
      <c r="C3" s="75"/>
      <c r="D3" s="75" t="s">
        <v>306</v>
      </c>
      <c r="E3" s="442">
        <v>44835</v>
      </c>
      <c r="F3" s="442"/>
      <c r="G3" s="442">
        <v>44837</v>
      </c>
      <c r="H3" s="442"/>
      <c r="I3" s="442">
        <v>44838</v>
      </c>
      <c r="J3" s="442"/>
      <c r="K3" s="442">
        <v>44839</v>
      </c>
      <c r="L3" s="442"/>
      <c r="M3" s="442">
        <v>44840</v>
      </c>
      <c r="N3" s="442"/>
      <c r="O3" s="442">
        <v>44841</v>
      </c>
      <c r="P3" s="442"/>
      <c r="Q3" s="442">
        <v>44842</v>
      </c>
      <c r="R3" s="442"/>
      <c r="S3" s="442">
        <v>44844</v>
      </c>
      <c r="T3" s="442"/>
      <c r="U3" s="442">
        <v>44845</v>
      </c>
      <c r="V3" s="442"/>
      <c r="W3" s="442">
        <v>44846</v>
      </c>
      <c r="X3" s="442"/>
      <c r="Y3" s="442">
        <v>44847</v>
      </c>
      <c r="Z3" s="442"/>
      <c r="AA3" s="442">
        <v>44848</v>
      </c>
      <c r="AB3" s="442"/>
      <c r="AC3" s="442">
        <v>44849</v>
      </c>
      <c r="AD3" s="442"/>
      <c r="AE3" s="442">
        <v>44851</v>
      </c>
      <c r="AF3" s="442"/>
      <c r="AG3" s="442">
        <v>44852</v>
      </c>
      <c r="AH3" s="442"/>
      <c r="AI3" s="442">
        <v>44853</v>
      </c>
      <c r="AJ3" s="442"/>
      <c r="AK3" s="442">
        <v>44854</v>
      </c>
      <c r="AL3" s="442"/>
      <c r="AM3" s="442">
        <v>44855</v>
      </c>
      <c r="AN3" s="442"/>
      <c r="AO3" s="442">
        <v>44856</v>
      </c>
      <c r="AP3" s="442"/>
      <c r="AQ3" s="442">
        <v>44858</v>
      </c>
      <c r="AR3" s="442"/>
      <c r="AS3" s="442">
        <v>44859</v>
      </c>
      <c r="AT3" s="442"/>
      <c r="AU3" s="442">
        <v>44860</v>
      </c>
      <c r="AV3" s="442"/>
      <c r="AW3" s="442">
        <v>44861</v>
      </c>
      <c r="AX3" s="442"/>
      <c r="AY3" s="442">
        <v>44862</v>
      </c>
      <c r="AZ3" s="442"/>
      <c r="BA3" s="442">
        <v>44863</v>
      </c>
      <c r="BB3" s="442"/>
      <c r="BC3" s="442">
        <v>44865</v>
      </c>
      <c r="BD3" s="442"/>
      <c r="BE3" s="442">
        <v>44866</v>
      </c>
      <c r="BF3" s="442"/>
      <c r="BG3" s="442">
        <v>44867</v>
      </c>
      <c r="BH3" s="442"/>
      <c r="BI3" s="442">
        <v>44868</v>
      </c>
      <c r="BJ3" s="442"/>
      <c r="BK3" s="442">
        <v>44869</v>
      </c>
      <c r="BL3" s="442"/>
      <c r="BM3" s="442">
        <v>44870</v>
      </c>
      <c r="BN3" s="442"/>
      <c r="BO3" s="442">
        <v>44872</v>
      </c>
      <c r="BP3" s="442"/>
      <c r="BQ3" s="442">
        <v>44873</v>
      </c>
      <c r="BR3" s="442"/>
      <c r="BS3" s="442">
        <v>44874</v>
      </c>
      <c r="BT3" s="442"/>
      <c r="BU3" s="442">
        <v>44875</v>
      </c>
      <c r="BV3" s="442"/>
      <c r="BW3" s="442">
        <v>44876</v>
      </c>
      <c r="BX3" s="442"/>
      <c r="BY3" s="442">
        <v>44877</v>
      </c>
      <c r="BZ3" s="442"/>
      <c r="CA3" s="442">
        <v>44879</v>
      </c>
      <c r="CB3" s="442"/>
      <c r="CC3" s="442">
        <v>44880</v>
      </c>
      <c r="CD3" s="442"/>
      <c r="CE3" s="442">
        <v>44881</v>
      </c>
      <c r="CF3" s="442"/>
      <c r="CG3" s="442">
        <v>44882</v>
      </c>
      <c r="CH3" s="442"/>
      <c r="CI3" s="442">
        <v>44883</v>
      </c>
      <c r="CJ3" s="442"/>
      <c r="CK3" s="442">
        <v>44884</v>
      </c>
      <c r="CL3" s="442"/>
      <c r="CM3" s="442">
        <v>44886</v>
      </c>
      <c r="CN3" s="442"/>
      <c r="CO3" s="442">
        <v>44887</v>
      </c>
      <c r="CP3" s="442"/>
      <c r="CQ3" s="442">
        <v>44888</v>
      </c>
      <c r="CR3" s="442"/>
      <c r="CS3" s="442">
        <v>44889</v>
      </c>
      <c r="CT3" s="442"/>
      <c r="CU3" s="442">
        <v>44890</v>
      </c>
      <c r="CV3" s="442"/>
      <c r="CW3" s="442">
        <v>44891</v>
      </c>
      <c r="CX3" s="442"/>
      <c r="CY3" s="442">
        <v>44893</v>
      </c>
      <c r="CZ3" s="442"/>
      <c r="DA3" s="442">
        <v>44894</v>
      </c>
      <c r="DB3" s="442"/>
      <c r="DC3" s="442">
        <v>44895</v>
      </c>
      <c r="DD3" s="442"/>
      <c r="DE3" s="442">
        <v>44896</v>
      </c>
      <c r="DF3" s="442"/>
      <c r="DG3" s="442"/>
      <c r="DH3" s="442">
        <v>44897</v>
      </c>
      <c r="DI3" s="442"/>
      <c r="DJ3" s="442"/>
      <c r="DK3" s="442">
        <v>44898</v>
      </c>
      <c r="DL3" s="442"/>
      <c r="DM3" s="442"/>
      <c r="DN3" s="442">
        <v>44900</v>
      </c>
      <c r="DO3" s="442"/>
      <c r="DP3" s="442"/>
      <c r="DQ3" s="442">
        <v>44901</v>
      </c>
      <c r="DR3" s="442"/>
      <c r="DS3" s="442"/>
      <c r="DT3" s="442">
        <v>44902</v>
      </c>
      <c r="DU3" s="442"/>
      <c r="DV3" s="442"/>
      <c r="DW3" s="442">
        <v>44903</v>
      </c>
      <c r="DX3" s="442"/>
      <c r="DY3" s="442"/>
      <c r="DZ3" s="442">
        <v>44904</v>
      </c>
      <c r="EA3" s="442"/>
      <c r="EB3" s="442"/>
      <c r="EC3" s="442">
        <v>44905</v>
      </c>
      <c r="ED3" s="442"/>
      <c r="EE3" s="442"/>
      <c r="EF3" s="442">
        <v>44907</v>
      </c>
      <c r="EG3" s="442"/>
      <c r="EH3" s="442"/>
      <c r="EI3" s="442">
        <v>44908</v>
      </c>
      <c r="EJ3" s="442"/>
      <c r="EK3" s="442"/>
      <c r="EL3" s="442">
        <v>44909</v>
      </c>
      <c r="EM3" s="442"/>
      <c r="EN3" s="442"/>
      <c r="EO3" s="442">
        <v>44910</v>
      </c>
      <c r="EP3" s="442"/>
      <c r="EQ3" s="442"/>
      <c r="ER3" s="442">
        <v>44911</v>
      </c>
      <c r="ES3" s="442"/>
      <c r="ET3" s="442"/>
      <c r="EU3" s="442">
        <v>44912</v>
      </c>
      <c r="EV3" s="442"/>
      <c r="EW3" s="442"/>
      <c r="EX3" s="442">
        <v>44914</v>
      </c>
      <c r="EY3" s="442"/>
      <c r="EZ3" s="442"/>
      <c r="FA3" s="442">
        <v>44915</v>
      </c>
      <c r="FB3" s="442"/>
      <c r="FC3" s="442"/>
      <c r="FD3" s="442">
        <v>44916</v>
      </c>
      <c r="FE3" s="442"/>
      <c r="FF3" s="442"/>
      <c r="FG3" s="442">
        <v>44917</v>
      </c>
      <c r="FH3" s="442"/>
      <c r="FI3" s="442"/>
      <c r="FJ3" s="442">
        <v>44918</v>
      </c>
      <c r="FK3" s="442"/>
      <c r="FL3" s="442"/>
      <c r="FM3" s="442">
        <v>44919</v>
      </c>
      <c r="FN3" s="442"/>
      <c r="FO3" s="442"/>
      <c r="FP3" s="442">
        <v>44921</v>
      </c>
      <c r="FQ3" s="442"/>
      <c r="FR3" s="442"/>
      <c r="FS3" s="442">
        <v>44922</v>
      </c>
      <c r="FT3" s="442"/>
      <c r="FU3" s="442"/>
      <c r="FV3" s="442">
        <v>44923</v>
      </c>
      <c r="FW3" s="442"/>
      <c r="FX3" s="442"/>
      <c r="FY3" s="442">
        <v>44924</v>
      </c>
      <c r="FZ3" s="442"/>
      <c r="GA3" s="442"/>
      <c r="GB3" s="442">
        <v>44925</v>
      </c>
      <c r="GC3" s="442"/>
      <c r="GD3" s="442"/>
      <c r="GE3" s="442">
        <v>44926</v>
      </c>
      <c r="GF3" s="442"/>
      <c r="GG3" s="442"/>
      <c r="GH3" s="442">
        <v>44929</v>
      </c>
      <c r="GI3" s="442"/>
      <c r="GJ3" s="442">
        <v>44930</v>
      </c>
      <c r="GK3" s="442"/>
      <c r="GL3" s="442">
        <v>44931</v>
      </c>
      <c r="GM3" s="442"/>
      <c r="GN3" s="442">
        <v>44932</v>
      </c>
      <c r="GO3" s="442"/>
      <c r="GP3" s="442">
        <v>44933</v>
      </c>
      <c r="GQ3" s="442"/>
      <c r="GR3" s="442">
        <v>44935</v>
      </c>
      <c r="GS3" s="442"/>
      <c r="GT3" s="442">
        <v>44936</v>
      </c>
      <c r="GU3" s="442"/>
      <c r="GV3" s="442">
        <v>44937</v>
      </c>
      <c r="GW3" s="442"/>
      <c r="GX3" s="442">
        <v>44938</v>
      </c>
      <c r="GY3" s="442"/>
      <c r="GZ3" s="442">
        <v>44939</v>
      </c>
      <c r="HA3" s="442"/>
      <c r="HB3" s="442">
        <v>44940</v>
      </c>
      <c r="HC3" s="442"/>
      <c r="HD3" s="442">
        <v>44941</v>
      </c>
      <c r="HE3" s="442"/>
      <c r="HF3" s="442">
        <v>44942</v>
      </c>
      <c r="HG3" s="442"/>
      <c r="HH3" s="442">
        <v>44943</v>
      </c>
      <c r="HI3" s="442"/>
      <c r="HJ3" s="442">
        <v>44944</v>
      </c>
      <c r="HK3" s="442"/>
      <c r="HL3" s="442">
        <v>44945</v>
      </c>
      <c r="HM3" s="442"/>
      <c r="HN3" s="442">
        <v>44956</v>
      </c>
      <c r="HO3" s="442"/>
      <c r="HP3" s="442">
        <v>44957</v>
      </c>
      <c r="HQ3" s="442"/>
      <c r="HR3" s="442">
        <v>44958</v>
      </c>
      <c r="HS3" s="442"/>
      <c r="HT3" s="442">
        <v>44959</v>
      </c>
      <c r="HU3" s="442"/>
      <c r="HV3" s="442">
        <v>44960</v>
      </c>
      <c r="HW3" s="442"/>
      <c r="HX3" s="442">
        <v>44961</v>
      </c>
      <c r="HY3" s="442"/>
      <c r="HZ3" s="442">
        <v>44963</v>
      </c>
      <c r="IA3" s="442"/>
      <c r="IB3" s="442">
        <v>44964</v>
      </c>
      <c r="IC3" s="442"/>
      <c r="ID3" s="442">
        <v>44965</v>
      </c>
      <c r="IE3" s="442"/>
      <c r="IF3" s="442">
        <v>44966</v>
      </c>
      <c r="IG3" s="442"/>
      <c r="IH3" s="442">
        <v>44967</v>
      </c>
      <c r="II3" s="442"/>
      <c r="IJ3" s="442">
        <v>44968</v>
      </c>
      <c r="IK3" s="442"/>
      <c r="IL3" s="442">
        <v>44970</v>
      </c>
      <c r="IM3" s="442"/>
      <c r="IN3" s="442">
        <v>44971</v>
      </c>
      <c r="IO3" s="442"/>
      <c r="IP3" s="442">
        <v>44972</v>
      </c>
      <c r="IQ3" s="442"/>
      <c r="IR3" s="442">
        <v>44973</v>
      </c>
      <c r="IS3" s="442"/>
      <c r="IT3" s="442">
        <v>44974</v>
      </c>
      <c r="IU3" s="442"/>
      <c r="IV3" s="442">
        <v>44975</v>
      </c>
      <c r="IW3" s="442"/>
      <c r="IX3" s="442">
        <v>44977</v>
      </c>
      <c r="IY3" s="442"/>
      <c r="IZ3" s="442">
        <v>44978</v>
      </c>
      <c r="JA3" s="442"/>
      <c r="JB3" s="442">
        <v>44979</v>
      </c>
      <c r="JC3" s="442"/>
      <c r="JD3" s="442">
        <v>44980</v>
      </c>
      <c r="JE3" s="442"/>
      <c r="JF3" s="442">
        <v>44981</v>
      </c>
      <c r="JG3" s="442"/>
      <c r="JH3" s="442">
        <v>44982</v>
      </c>
      <c r="JI3" s="442"/>
      <c r="JJ3" s="442">
        <v>44984</v>
      </c>
      <c r="JK3" s="442"/>
      <c r="JL3" s="442">
        <v>44985</v>
      </c>
      <c r="JM3" s="442"/>
      <c r="JN3" s="442">
        <v>44986</v>
      </c>
      <c r="JO3" s="442"/>
      <c r="JP3" s="442">
        <v>44987</v>
      </c>
      <c r="JQ3" s="442"/>
      <c r="JR3" s="442">
        <v>44988</v>
      </c>
      <c r="JS3" s="442"/>
      <c r="JT3" s="442">
        <v>44989</v>
      </c>
      <c r="JU3" s="442"/>
      <c r="JV3" s="442">
        <v>44991</v>
      </c>
      <c r="JW3" s="442"/>
      <c r="JX3" s="442">
        <v>44992</v>
      </c>
      <c r="JY3" s="442"/>
      <c r="JZ3" s="442">
        <v>44993</v>
      </c>
      <c r="KA3" s="442"/>
      <c r="KB3" s="442">
        <v>44994</v>
      </c>
      <c r="KC3" s="442"/>
      <c r="KD3" s="442">
        <v>44995</v>
      </c>
      <c r="KE3" s="442"/>
      <c r="KF3" s="442">
        <v>44996</v>
      </c>
      <c r="KG3" s="442"/>
      <c r="KH3" s="442">
        <v>44998</v>
      </c>
      <c r="KI3" s="442"/>
      <c r="KJ3" s="442">
        <v>44999</v>
      </c>
      <c r="KK3" s="442"/>
      <c r="KL3" s="442">
        <v>45000</v>
      </c>
      <c r="KM3" s="442"/>
      <c r="KN3" s="442">
        <v>45001</v>
      </c>
      <c r="KO3" s="442"/>
      <c r="KP3" s="442">
        <v>45002</v>
      </c>
      <c r="KQ3" s="442"/>
      <c r="KR3" s="442">
        <v>45003</v>
      </c>
      <c r="KS3" s="442"/>
      <c r="KT3" s="442">
        <v>45005</v>
      </c>
      <c r="KU3" s="442"/>
      <c r="KV3" s="442">
        <v>45006</v>
      </c>
      <c r="KW3" s="442"/>
      <c r="KX3" s="442">
        <v>45007</v>
      </c>
      <c r="KY3" s="442"/>
      <c r="KZ3" s="442">
        <v>45008</v>
      </c>
      <c r="LA3" s="442"/>
      <c r="LB3" s="442">
        <v>45009</v>
      </c>
      <c r="LC3" s="442"/>
      <c r="LD3" s="442">
        <v>45010</v>
      </c>
      <c r="LE3" s="442"/>
      <c r="LF3" s="442">
        <v>45012</v>
      </c>
      <c r="LG3" s="442"/>
      <c r="LH3" s="442">
        <v>45013</v>
      </c>
      <c r="LI3" s="442"/>
      <c r="LJ3" s="442">
        <v>45014</v>
      </c>
      <c r="LK3" s="442"/>
      <c r="LL3" s="442">
        <v>45015</v>
      </c>
      <c r="LM3" s="442"/>
      <c r="LN3" s="442">
        <v>45016</v>
      </c>
      <c r="LO3" s="442"/>
      <c r="LP3" s="442">
        <v>45017</v>
      </c>
      <c r="LQ3" s="442"/>
      <c r="LR3" s="442">
        <v>45019</v>
      </c>
      <c r="LS3" s="442"/>
      <c r="LT3" s="442">
        <v>45020</v>
      </c>
      <c r="LU3" s="442"/>
      <c r="LV3" s="442">
        <v>45021</v>
      </c>
      <c r="LW3" s="442"/>
      <c r="LX3" s="442">
        <v>45022</v>
      </c>
      <c r="LY3" s="442"/>
      <c r="LZ3" s="442">
        <v>45023</v>
      </c>
      <c r="MA3" s="442"/>
      <c r="MB3" s="442">
        <v>45024</v>
      </c>
      <c r="MC3" s="442"/>
      <c r="MD3" s="442">
        <v>45026</v>
      </c>
      <c r="ME3" s="442"/>
      <c r="MF3" s="442">
        <v>45027</v>
      </c>
      <c r="MG3" s="442"/>
      <c r="MH3" s="442">
        <v>45028</v>
      </c>
      <c r="MI3" s="442"/>
      <c r="MJ3" s="442">
        <v>45029</v>
      </c>
      <c r="MK3" s="442"/>
      <c r="ML3" s="442">
        <v>45030</v>
      </c>
      <c r="MM3" s="442"/>
      <c r="MN3" s="442">
        <v>45031</v>
      </c>
      <c r="MO3" s="442"/>
      <c r="MP3" s="442">
        <v>45033</v>
      </c>
      <c r="MQ3" s="442"/>
      <c r="MR3" s="442">
        <v>45034</v>
      </c>
      <c r="MS3" s="442"/>
      <c r="MT3" s="442">
        <v>45035</v>
      </c>
      <c r="MU3" s="442"/>
      <c r="MV3" s="442">
        <v>45036</v>
      </c>
      <c r="MW3" s="442"/>
      <c r="MX3" s="442">
        <v>45037</v>
      </c>
      <c r="MY3" s="442"/>
      <c r="MZ3" s="442">
        <v>45038</v>
      </c>
      <c r="NA3" s="442"/>
      <c r="NB3" s="442">
        <v>45040</v>
      </c>
      <c r="NC3" s="442"/>
      <c r="ND3" s="442">
        <v>45041</v>
      </c>
      <c r="NE3" s="442"/>
      <c r="NF3" s="442">
        <v>45042</v>
      </c>
      <c r="NG3" s="442"/>
      <c r="NH3" s="442">
        <v>45043</v>
      </c>
      <c r="NI3" s="442"/>
      <c r="NJ3" s="442">
        <v>45044</v>
      </c>
      <c r="NK3" s="442"/>
      <c r="NL3" s="442">
        <v>45049</v>
      </c>
      <c r="NM3" s="442"/>
      <c r="NN3" s="442">
        <v>45050</v>
      </c>
      <c r="NO3" s="442"/>
      <c r="NP3" s="442">
        <v>45051</v>
      </c>
      <c r="NQ3" s="442"/>
      <c r="NR3" s="442">
        <v>45052</v>
      </c>
      <c r="NS3" s="442"/>
      <c r="NT3" s="442">
        <v>45054</v>
      </c>
      <c r="NU3" s="442"/>
      <c r="NV3" s="442">
        <v>45055</v>
      </c>
      <c r="NW3" s="442"/>
      <c r="NX3" s="442">
        <v>45056</v>
      </c>
      <c r="NY3" s="442"/>
      <c r="NZ3" s="442">
        <v>45057</v>
      </c>
      <c r="OA3" s="442"/>
      <c r="OB3" s="442">
        <v>45058</v>
      </c>
      <c r="OC3" s="442"/>
      <c r="OD3" s="442">
        <v>45059</v>
      </c>
      <c r="OE3" s="442"/>
      <c r="OF3" s="442">
        <v>45061</v>
      </c>
      <c r="OG3" s="442"/>
      <c r="OH3" s="442">
        <v>45062</v>
      </c>
      <c r="OI3" s="442"/>
      <c r="OJ3" s="442">
        <v>45063</v>
      </c>
      <c r="OK3" s="442"/>
      <c r="OL3" s="442">
        <v>45064</v>
      </c>
      <c r="OM3" s="442"/>
      <c r="ON3" s="442">
        <v>45065</v>
      </c>
      <c r="OO3" s="442"/>
      <c r="OP3" s="442">
        <v>45066</v>
      </c>
      <c r="OQ3" s="442"/>
      <c r="OR3" s="442">
        <v>45068</v>
      </c>
      <c r="OS3" s="442"/>
      <c r="OT3" s="442">
        <v>45069</v>
      </c>
      <c r="OU3" s="442"/>
      <c r="OV3" s="442">
        <v>45070</v>
      </c>
      <c r="OW3" s="442"/>
      <c r="OX3" s="442">
        <v>45071</v>
      </c>
      <c r="OY3" s="442"/>
      <c r="OZ3" s="442">
        <v>45072</v>
      </c>
      <c r="PA3" s="442"/>
      <c r="PB3" s="442">
        <v>45073</v>
      </c>
      <c r="PC3" s="442"/>
      <c r="PD3" s="442">
        <v>45075</v>
      </c>
      <c r="PE3" s="442"/>
      <c r="PF3" s="442">
        <v>45076</v>
      </c>
      <c r="PG3" s="442"/>
      <c r="PH3" s="442">
        <v>45077</v>
      </c>
      <c r="PI3" s="442"/>
      <c r="PJ3" s="442">
        <v>45078</v>
      </c>
      <c r="PK3" s="442"/>
      <c r="PL3" s="442">
        <v>45079</v>
      </c>
      <c r="PM3" s="442"/>
      <c r="PN3" s="442">
        <v>45080</v>
      </c>
      <c r="PO3" s="442"/>
      <c r="PP3" s="442">
        <v>45082</v>
      </c>
      <c r="PQ3" s="442"/>
      <c r="PR3" s="442">
        <v>45083</v>
      </c>
      <c r="PS3" s="442"/>
      <c r="PT3" s="442">
        <v>45084</v>
      </c>
      <c r="PU3" s="442"/>
      <c r="PV3" s="442">
        <v>45085</v>
      </c>
      <c r="PW3" s="442"/>
      <c r="PX3" s="442">
        <v>45086</v>
      </c>
      <c r="PY3" s="442"/>
      <c r="PZ3" s="442">
        <v>45087</v>
      </c>
      <c r="QA3" s="442"/>
      <c r="QB3" s="442">
        <v>45089</v>
      </c>
      <c r="QC3" s="442"/>
      <c r="QD3" s="442">
        <v>45090</v>
      </c>
      <c r="QE3" s="442"/>
      <c r="QF3" s="442">
        <v>45091</v>
      </c>
      <c r="QG3" s="442"/>
      <c r="QH3" s="442">
        <v>45092</v>
      </c>
      <c r="QI3" s="442"/>
      <c r="QJ3" s="442">
        <v>45093</v>
      </c>
      <c r="QK3" s="442"/>
      <c r="QL3" s="442">
        <v>45094</v>
      </c>
      <c r="QM3" s="442"/>
      <c r="QN3" s="442">
        <v>45096</v>
      </c>
      <c r="QO3" s="442"/>
      <c r="QP3" s="442">
        <v>45097</v>
      </c>
      <c r="QQ3" s="442"/>
      <c r="QR3" s="442">
        <v>45098</v>
      </c>
      <c r="QS3" s="442"/>
      <c r="QT3" s="442">
        <v>45099</v>
      </c>
      <c r="QU3" s="442"/>
      <c r="QV3" s="442">
        <v>45100</v>
      </c>
      <c r="QW3" s="442"/>
      <c r="QX3" s="442">
        <v>45101</v>
      </c>
      <c r="QY3" s="442"/>
      <c r="QZ3" s="442">
        <v>45103</v>
      </c>
      <c r="RA3" s="442"/>
      <c r="RB3" s="442">
        <v>45104</v>
      </c>
      <c r="RC3" s="442"/>
      <c r="RD3" s="442">
        <v>45105</v>
      </c>
      <c r="RE3" s="442"/>
      <c r="RF3" s="442">
        <v>45106</v>
      </c>
      <c r="RG3" s="442"/>
      <c r="RH3" s="442">
        <v>45107</v>
      </c>
      <c r="RI3" s="442"/>
      <c r="RJ3" s="442">
        <v>45108</v>
      </c>
      <c r="RK3" s="442"/>
      <c r="RL3" s="442">
        <v>45110</v>
      </c>
      <c r="RM3" s="442"/>
      <c r="RN3" s="442">
        <v>45111</v>
      </c>
      <c r="RO3" s="442"/>
      <c r="RP3" s="442">
        <v>45112</v>
      </c>
      <c r="RQ3" s="442"/>
      <c r="RR3" s="442">
        <v>45113</v>
      </c>
      <c r="RS3" s="442"/>
      <c r="RT3" s="442">
        <v>45114</v>
      </c>
      <c r="RU3" s="442"/>
      <c r="RV3" s="442">
        <v>45115</v>
      </c>
      <c r="RW3" s="442"/>
      <c r="RX3" s="442">
        <v>45117</v>
      </c>
      <c r="RY3" s="442"/>
      <c r="RZ3" s="442">
        <v>45118</v>
      </c>
      <c r="SA3" s="442"/>
      <c r="SB3" s="442">
        <v>45119</v>
      </c>
      <c r="SC3" s="442"/>
      <c r="SD3" s="442">
        <v>45120</v>
      </c>
      <c r="SE3" s="442"/>
      <c r="SF3" s="442">
        <v>45121</v>
      </c>
      <c r="SG3" s="442"/>
      <c r="SH3" s="442">
        <v>45122</v>
      </c>
      <c r="SI3" s="442"/>
      <c r="SJ3" s="442">
        <v>45124</v>
      </c>
      <c r="SK3" s="442"/>
      <c r="SL3" s="442">
        <v>45125</v>
      </c>
      <c r="SM3" s="442"/>
      <c r="SN3" s="442">
        <v>45126</v>
      </c>
      <c r="SO3" s="442"/>
      <c r="SP3" s="442">
        <v>45127</v>
      </c>
      <c r="SQ3" s="442"/>
      <c r="SR3" s="442">
        <v>45128</v>
      </c>
      <c r="SS3" s="442"/>
      <c r="ST3" s="442">
        <v>45129</v>
      </c>
      <c r="SU3" s="442"/>
      <c r="SV3" s="442">
        <v>45131</v>
      </c>
      <c r="SW3" s="442"/>
      <c r="SX3" s="442">
        <v>45132</v>
      </c>
      <c r="SY3" s="442"/>
      <c r="SZ3" s="442">
        <v>45133</v>
      </c>
      <c r="TA3" s="442"/>
      <c r="TB3" s="442">
        <v>45134</v>
      </c>
      <c r="TC3" s="442"/>
      <c r="TD3" s="442">
        <v>45135</v>
      </c>
      <c r="TE3" s="442"/>
      <c r="TF3" s="442">
        <v>45136</v>
      </c>
      <c r="TG3" s="442"/>
      <c r="TH3" s="442">
        <v>45138</v>
      </c>
      <c r="TI3" s="442"/>
      <c r="TJ3" s="442">
        <v>45139</v>
      </c>
      <c r="TK3" s="442"/>
      <c r="TL3" s="442">
        <v>45140</v>
      </c>
      <c r="TM3" s="442"/>
      <c r="TN3" s="442">
        <v>45141</v>
      </c>
      <c r="TO3" s="442"/>
      <c r="TP3" s="442">
        <v>45142</v>
      </c>
      <c r="TQ3" s="442"/>
      <c r="TR3" s="442">
        <v>45143</v>
      </c>
      <c r="TS3" s="442"/>
      <c r="TT3" s="442">
        <v>45145</v>
      </c>
      <c r="TU3" s="442"/>
      <c r="TV3" s="442">
        <v>45146</v>
      </c>
      <c r="TW3" s="442"/>
      <c r="TX3" s="442">
        <v>45147</v>
      </c>
      <c r="TY3" s="442"/>
      <c r="TZ3" s="442">
        <v>45148</v>
      </c>
      <c r="UA3" s="442"/>
      <c r="UB3" s="442">
        <v>45149</v>
      </c>
      <c r="UC3" s="442"/>
      <c r="UD3" s="442">
        <v>45150</v>
      </c>
      <c r="UE3" s="442"/>
      <c r="UF3" s="442">
        <v>45152</v>
      </c>
      <c r="UG3" s="442"/>
      <c r="UH3" s="442">
        <v>45153</v>
      </c>
      <c r="UI3" s="442"/>
      <c r="UJ3" s="442">
        <v>45154</v>
      </c>
      <c r="UK3" s="442"/>
      <c r="UL3" s="442">
        <v>45155</v>
      </c>
      <c r="UM3" s="442"/>
      <c r="UN3" s="442">
        <v>45156</v>
      </c>
      <c r="UO3" s="442"/>
      <c r="UP3" s="442">
        <v>45157</v>
      </c>
      <c r="UQ3" s="442"/>
      <c r="UR3" s="442">
        <v>45159</v>
      </c>
      <c r="US3" s="442"/>
      <c r="UT3" s="442">
        <v>45160</v>
      </c>
      <c r="UU3" s="442"/>
      <c r="UV3" s="442">
        <v>45161</v>
      </c>
      <c r="UW3" s="442"/>
      <c r="UX3" s="442">
        <v>45162</v>
      </c>
      <c r="UY3" s="442"/>
      <c r="UZ3" s="442">
        <v>45163</v>
      </c>
      <c r="VA3" s="442"/>
      <c r="VB3" s="442">
        <v>45164</v>
      </c>
      <c r="VC3" s="442"/>
      <c r="VD3" s="442">
        <v>45166</v>
      </c>
      <c r="VE3" s="442"/>
      <c r="VF3" s="442">
        <v>45167</v>
      </c>
      <c r="VG3" s="442"/>
      <c r="VH3" s="442">
        <v>45168</v>
      </c>
      <c r="VI3" s="442"/>
      <c r="VJ3" s="442">
        <v>45169</v>
      </c>
      <c r="VK3" s="442"/>
      <c r="VL3" s="442">
        <v>45173</v>
      </c>
      <c r="VM3" s="442"/>
      <c r="VN3" s="442">
        <v>45174</v>
      </c>
      <c r="VO3" s="442"/>
      <c r="VP3" s="442">
        <v>45175</v>
      </c>
      <c r="VQ3" s="442"/>
      <c r="VR3" s="442">
        <v>45176</v>
      </c>
      <c r="VS3" s="442"/>
      <c r="VT3" s="442">
        <v>45177</v>
      </c>
      <c r="VU3" s="442"/>
      <c r="VV3" s="442">
        <v>45178</v>
      </c>
      <c r="VW3" s="442"/>
      <c r="VX3" s="442">
        <v>45180</v>
      </c>
      <c r="VY3" s="442"/>
      <c r="VZ3" s="442">
        <v>45181</v>
      </c>
      <c r="WA3" s="442"/>
      <c r="WB3" s="442">
        <v>45182</v>
      </c>
      <c r="WC3" s="442"/>
      <c r="WD3" s="442">
        <v>45183</v>
      </c>
      <c r="WE3" s="442"/>
      <c r="WF3" s="442">
        <v>45184</v>
      </c>
      <c r="WG3" s="442"/>
      <c r="WH3" s="442">
        <v>45185</v>
      </c>
      <c r="WI3" s="442"/>
      <c r="WJ3" s="442">
        <v>45187</v>
      </c>
      <c r="WK3" s="442"/>
      <c r="WL3" s="442">
        <v>45188</v>
      </c>
      <c r="WM3" s="442"/>
      <c r="WN3" s="442">
        <v>45189</v>
      </c>
      <c r="WO3" s="442"/>
      <c r="WP3" s="442">
        <v>45190</v>
      </c>
      <c r="WQ3" s="442"/>
      <c r="WR3" s="442">
        <v>45191</v>
      </c>
      <c r="WS3" s="442"/>
      <c r="WT3" s="442">
        <v>45192</v>
      </c>
      <c r="WU3" s="442"/>
      <c r="WV3" s="442">
        <v>45194</v>
      </c>
      <c r="WW3" s="442"/>
      <c r="WX3" s="442">
        <v>45195</v>
      </c>
      <c r="WY3" s="442"/>
      <c r="WZ3" s="442">
        <v>45196</v>
      </c>
      <c r="XA3" s="442"/>
      <c r="XB3" s="442">
        <v>45197</v>
      </c>
      <c r="XC3" s="442"/>
      <c r="XD3" s="442">
        <v>45198</v>
      </c>
      <c r="XE3" s="442"/>
      <c r="XF3" s="442">
        <v>45199</v>
      </c>
      <c r="XG3" s="442"/>
      <c r="XH3" s="442">
        <v>45201</v>
      </c>
      <c r="XI3" s="442"/>
      <c r="XJ3" s="442">
        <v>45202</v>
      </c>
      <c r="XK3" s="442"/>
      <c r="XL3" s="442">
        <v>45203</v>
      </c>
      <c r="XM3" s="442"/>
      <c r="XN3" s="442">
        <v>45204</v>
      </c>
      <c r="XO3" s="442"/>
      <c r="XP3" s="442">
        <v>45205</v>
      </c>
      <c r="XQ3" s="442"/>
      <c r="XR3" s="442">
        <v>45206</v>
      </c>
      <c r="XS3" s="442"/>
      <c r="XT3" s="442">
        <v>45208</v>
      </c>
      <c r="XU3" s="442"/>
      <c r="XV3" s="442">
        <v>45209</v>
      </c>
      <c r="XW3" s="442"/>
      <c r="XX3" s="442">
        <v>45210</v>
      </c>
      <c r="XY3" s="442"/>
      <c r="XZ3" s="442">
        <v>45211</v>
      </c>
      <c r="YA3" s="442"/>
      <c r="YB3" s="442">
        <v>45212</v>
      </c>
      <c r="YC3" s="442"/>
      <c r="YD3" s="442">
        <v>45213</v>
      </c>
      <c r="YE3" s="442"/>
      <c r="YF3" s="442">
        <v>45215</v>
      </c>
      <c r="YG3" s="442"/>
      <c r="YH3" s="442">
        <v>45216</v>
      </c>
      <c r="YI3" s="442"/>
      <c r="YJ3" s="442">
        <v>45217</v>
      </c>
      <c r="YK3" s="442"/>
      <c r="YL3" s="442">
        <v>45218</v>
      </c>
      <c r="YM3" s="442"/>
      <c r="YN3" s="442">
        <v>45219</v>
      </c>
      <c r="YO3" s="442"/>
      <c r="YP3" s="442">
        <v>45220</v>
      </c>
      <c r="YQ3" s="442"/>
      <c r="YR3" s="442">
        <v>45222</v>
      </c>
      <c r="YS3" s="442"/>
      <c r="YT3" s="442">
        <v>45223</v>
      </c>
      <c r="YU3" s="442"/>
      <c r="YV3" s="442">
        <v>45224</v>
      </c>
      <c r="YW3" s="442"/>
      <c r="YX3" s="442">
        <v>45225</v>
      </c>
      <c r="YY3" s="442"/>
      <c r="YZ3" s="442">
        <v>45226</v>
      </c>
      <c r="ZA3" s="442"/>
      <c r="ZB3" s="442">
        <v>45227</v>
      </c>
      <c r="ZC3" s="442"/>
      <c r="ZD3" s="442">
        <v>45229</v>
      </c>
      <c r="ZE3" s="442"/>
      <c r="ZF3" s="442">
        <v>45230</v>
      </c>
      <c r="ZG3" s="442"/>
      <c r="ZH3" s="442">
        <v>45231</v>
      </c>
      <c r="ZI3" s="442"/>
      <c r="ZJ3" s="442">
        <v>45232</v>
      </c>
      <c r="ZK3" s="442"/>
      <c r="ZL3" s="442">
        <v>45233</v>
      </c>
      <c r="ZM3" s="442"/>
      <c r="ZN3" s="442">
        <v>45234</v>
      </c>
      <c r="ZO3" s="442"/>
      <c r="ZP3" s="442">
        <v>45236</v>
      </c>
      <c r="ZQ3" s="442"/>
      <c r="ZR3" s="442">
        <v>45237</v>
      </c>
      <c r="ZS3" s="442"/>
      <c r="ZT3" s="442">
        <v>45238</v>
      </c>
      <c r="ZU3" s="442"/>
      <c r="ZV3" s="442">
        <v>45239</v>
      </c>
      <c r="ZW3" s="442"/>
      <c r="ZX3" s="442">
        <v>45240</v>
      </c>
      <c r="ZY3" s="442"/>
      <c r="ZZ3" s="442">
        <v>45241</v>
      </c>
      <c r="AAA3" s="442"/>
      <c r="AAB3" s="442">
        <v>45243</v>
      </c>
      <c r="AAC3" s="442"/>
      <c r="AAD3" s="442">
        <v>45244</v>
      </c>
      <c r="AAE3" s="442"/>
      <c r="AAF3" s="442">
        <v>45245</v>
      </c>
      <c r="AAG3" s="442"/>
      <c r="AAH3" s="442">
        <v>45246</v>
      </c>
      <c r="AAI3" s="442"/>
      <c r="AAJ3" s="442">
        <v>45247</v>
      </c>
      <c r="AAK3" s="442"/>
      <c r="AAL3" s="442">
        <v>45248</v>
      </c>
      <c r="AAM3" s="442"/>
      <c r="AAN3" s="442">
        <v>45250</v>
      </c>
      <c r="AAO3" s="442"/>
      <c r="AAP3" s="442">
        <v>45251</v>
      </c>
      <c r="AAQ3" s="442"/>
      <c r="AAR3" s="442">
        <v>45252</v>
      </c>
      <c r="AAS3" s="442"/>
      <c r="AAT3" s="442">
        <v>45253</v>
      </c>
      <c r="AAU3" s="442"/>
      <c r="AAV3" s="442">
        <v>45254</v>
      </c>
      <c r="AAW3" s="442"/>
      <c r="AAX3" s="442">
        <v>45255</v>
      </c>
      <c r="AAY3" s="442"/>
      <c r="AAZ3" s="442">
        <v>45257</v>
      </c>
      <c r="ABA3" s="442"/>
      <c r="ABB3" s="442">
        <v>45258</v>
      </c>
      <c r="ABC3" s="442"/>
      <c r="ABD3" s="442">
        <v>45259</v>
      </c>
      <c r="ABE3" s="442"/>
      <c r="ABF3" s="442">
        <v>45260</v>
      </c>
      <c r="ABG3" s="442"/>
      <c r="ABH3" s="442">
        <v>45261</v>
      </c>
      <c r="ABI3" s="442"/>
      <c r="ABJ3" s="442">
        <v>45262</v>
      </c>
      <c r="ABK3" s="442"/>
      <c r="ABL3" s="442">
        <v>45264</v>
      </c>
      <c r="ABM3" s="442"/>
      <c r="ABN3" s="442">
        <v>45265</v>
      </c>
      <c r="ABO3" s="442"/>
      <c r="ABP3" s="442">
        <v>45266</v>
      </c>
      <c r="ABQ3" s="442"/>
      <c r="ABR3" s="442">
        <v>45267</v>
      </c>
      <c r="ABS3" s="442"/>
      <c r="ABT3" s="442">
        <v>45268</v>
      </c>
      <c r="ABU3" s="442"/>
      <c r="ABV3" s="442">
        <v>45269</v>
      </c>
      <c r="ABW3" s="442"/>
      <c r="ABX3" s="442">
        <v>45271</v>
      </c>
      <c r="ABY3" s="442"/>
      <c r="ABZ3" s="442">
        <v>45272</v>
      </c>
      <c r="ACA3" s="442"/>
      <c r="ACB3" s="442">
        <v>45273</v>
      </c>
      <c r="ACC3" s="442"/>
      <c r="ACD3" s="442">
        <v>45274</v>
      </c>
      <c r="ACE3" s="442"/>
      <c r="ACF3" s="442">
        <v>45275</v>
      </c>
      <c r="ACG3" s="442"/>
      <c r="ACH3" s="442">
        <v>45276</v>
      </c>
      <c r="ACI3" s="442"/>
      <c r="ACJ3" s="442">
        <v>45278</v>
      </c>
      <c r="ACK3" s="442"/>
      <c r="ACL3" s="442">
        <v>45279</v>
      </c>
      <c r="ACM3" s="442"/>
      <c r="ACN3" s="442">
        <v>45280</v>
      </c>
      <c r="ACO3" s="442"/>
      <c r="ACP3" s="442">
        <v>45281</v>
      </c>
      <c r="ACQ3" s="442"/>
      <c r="ACR3" s="442">
        <v>45282</v>
      </c>
      <c r="ACS3" s="442"/>
      <c r="ACT3" s="442">
        <v>45283</v>
      </c>
      <c r="ACU3" s="442"/>
      <c r="ACV3" s="442">
        <v>45285</v>
      </c>
      <c r="ACW3" s="442"/>
      <c r="ACX3" s="442">
        <v>45286</v>
      </c>
      <c r="ACY3" s="442"/>
      <c r="ACZ3" s="442">
        <v>45287</v>
      </c>
      <c r="ADA3" s="442"/>
      <c r="ADB3" s="442">
        <v>45288</v>
      </c>
      <c r="ADC3" s="442"/>
      <c r="ADD3" s="442">
        <v>45289</v>
      </c>
      <c r="ADE3" s="442"/>
      <c r="ADF3" s="442">
        <v>45290</v>
      </c>
      <c r="ADG3" s="442"/>
      <c r="ADH3" s="442">
        <v>45291</v>
      </c>
      <c r="ADI3" s="442"/>
      <c r="ADJ3" s="442">
        <v>45293</v>
      </c>
      <c r="ADK3" s="442"/>
      <c r="ADL3" s="442">
        <v>45294</v>
      </c>
      <c r="ADM3" s="442"/>
      <c r="ADN3" s="442">
        <v>45295</v>
      </c>
      <c r="ADO3" s="442"/>
      <c r="ADP3" s="442">
        <v>45296</v>
      </c>
      <c r="ADQ3" s="442"/>
      <c r="ADR3" s="442">
        <v>45297</v>
      </c>
      <c r="ADS3" s="442"/>
      <c r="ADT3" s="442">
        <v>45299</v>
      </c>
      <c r="ADU3" s="442"/>
      <c r="ADV3" s="442">
        <v>45300</v>
      </c>
      <c r="ADW3" s="442"/>
      <c r="ADX3" s="442">
        <v>45301</v>
      </c>
      <c r="ADY3" s="442"/>
      <c r="ADZ3" s="442">
        <v>45302</v>
      </c>
      <c r="AEA3" s="442"/>
      <c r="AEB3" s="442">
        <v>45303</v>
      </c>
      <c r="AEC3" s="442"/>
      <c r="AED3" s="442">
        <v>45304</v>
      </c>
      <c r="AEE3" s="442"/>
      <c r="AEF3" s="442">
        <v>45306</v>
      </c>
      <c r="AEG3" s="442"/>
      <c r="AEH3" s="442">
        <v>45307</v>
      </c>
      <c r="AEI3" s="442"/>
      <c r="AEJ3" s="442">
        <v>45308</v>
      </c>
      <c r="AEK3" s="442"/>
      <c r="AEL3" s="442">
        <v>45309</v>
      </c>
      <c r="AEM3" s="442"/>
      <c r="AEN3" s="442">
        <v>45310</v>
      </c>
      <c r="AEO3" s="442"/>
      <c r="AEP3" s="442">
        <v>45311</v>
      </c>
      <c r="AEQ3" s="442"/>
      <c r="AER3" s="442">
        <v>45313</v>
      </c>
      <c r="AES3" s="442"/>
      <c r="AET3" s="442">
        <v>45314</v>
      </c>
      <c r="AEU3" s="442"/>
      <c r="AEV3" s="442">
        <v>45315</v>
      </c>
      <c r="AEW3" s="442"/>
      <c r="AEX3" s="442">
        <v>45316</v>
      </c>
      <c r="AEY3" s="442"/>
      <c r="AEZ3" s="442">
        <v>45317</v>
      </c>
      <c r="AFA3" s="442"/>
      <c r="AFB3" s="442">
        <v>45318</v>
      </c>
      <c r="AFC3" s="442"/>
      <c r="AFD3" s="442">
        <v>45320</v>
      </c>
      <c r="AFE3" s="442"/>
      <c r="AFF3" s="442">
        <v>45321</v>
      </c>
      <c r="AFG3" s="442"/>
      <c r="AFH3" s="442">
        <v>45322</v>
      </c>
      <c r="AFI3" s="442"/>
      <c r="AFJ3" s="442">
        <v>45323</v>
      </c>
      <c r="AFK3" s="442"/>
      <c r="AFL3" s="442">
        <v>45324</v>
      </c>
      <c r="AFM3" s="442"/>
      <c r="AFN3" s="442">
        <v>45325</v>
      </c>
      <c r="AFO3" s="442"/>
      <c r="AFP3" s="442">
        <v>45327</v>
      </c>
      <c r="AFQ3" s="442"/>
      <c r="AFR3" s="442">
        <v>45328</v>
      </c>
      <c r="AFS3" s="442"/>
      <c r="AFT3" s="442">
        <v>45337</v>
      </c>
      <c r="AFU3" s="442"/>
      <c r="AFV3" s="442">
        <v>45338</v>
      </c>
      <c r="AFW3" s="442"/>
      <c r="AFX3" s="442">
        <v>45339</v>
      </c>
      <c r="AFY3" s="442"/>
      <c r="AFZ3" s="442">
        <v>45341</v>
      </c>
      <c r="AGA3" s="442"/>
      <c r="AGB3" s="442">
        <v>45342</v>
      </c>
      <c r="AGC3" s="442"/>
      <c r="AGD3" s="442">
        <v>45343</v>
      </c>
      <c r="AGE3" s="442"/>
      <c r="AGF3" s="442">
        <v>45344</v>
      </c>
      <c r="AGG3" s="442"/>
      <c r="AGH3" s="442">
        <v>45345</v>
      </c>
      <c r="AGI3" s="442"/>
      <c r="AGJ3" s="442">
        <v>45346</v>
      </c>
      <c r="AGK3" s="442"/>
      <c r="AGL3" s="442">
        <v>45348</v>
      </c>
      <c r="AGM3" s="442"/>
      <c r="AGN3" s="442">
        <v>45349</v>
      </c>
      <c r="AGO3" s="442"/>
      <c r="AGP3" s="442">
        <v>45350</v>
      </c>
      <c r="AGQ3" s="442"/>
      <c r="AGR3" s="442">
        <v>45351</v>
      </c>
      <c r="AGS3" s="442"/>
      <c r="AGT3" s="442">
        <v>45352</v>
      </c>
      <c r="AGU3" s="442"/>
      <c r="AGV3" s="442">
        <v>45353</v>
      </c>
      <c r="AGW3" s="442"/>
      <c r="AGX3" s="442">
        <v>45355</v>
      </c>
      <c r="AGY3" s="442"/>
      <c r="AGZ3" s="442">
        <v>45356</v>
      </c>
      <c r="AHA3" s="442"/>
      <c r="AHB3" s="442">
        <v>45357</v>
      </c>
      <c r="AHC3" s="442"/>
      <c r="AHD3" s="442">
        <v>45358</v>
      </c>
      <c r="AHE3" s="442"/>
      <c r="AHF3" s="442">
        <v>45359</v>
      </c>
      <c r="AHG3" s="442"/>
      <c r="AHH3" s="442">
        <v>45360</v>
      </c>
      <c r="AHI3" s="442"/>
      <c r="AHJ3" s="442">
        <v>45362</v>
      </c>
      <c r="AHK3" s="442"/>
      <c r="AHL3" s="442">
        <v>45363</v>
      </c>
      <c r="AHM3" s="442"/>
      <c r="AHN3" s="442">
        <v>45364</v>
      </c>
      <c r="AHO3" s="442"/>
      <c r="AHP3" s="442">
        <v>45365</v>
      </c>
      <c r="AHQ3" s="442"/>
      <c r="AHR3" s="442">
        <v>45366</v>
      </c>
      <c r="AHS3" s="442"/>
      <c r="AHT3" s="442">
        <v>45367</v>
      </c>
      <c r="AHU3" s="442"/>
      <c r="AHV3" s="442">
        <v>45369</v>
      </c>
      <c r="AHW3" s="442"/>
      <c r="AHX3" s="442">
        <v>45370</v>
      </c>
      <c r="AHY3" s="442"/>
      <c r="AHZ3" s="442">
        <v>45371</v>
      </c>
      <c r="AIA3" s="442"/>
      <c r="AIB3" s="442">
        <v>45372</v>
      </c>
      <c r="AIC3" s="442"/>
      <c r="AID3" s="442">
        <v>45373</v>
      </c>
      <c r="AIE3" s="442"/>
      <c r="AIF3" s="442">
        <v>45374</v>
      </c>
      <c r="AIG3" s="442"/>
      <c r="AIH3" s="442">
        <v>45376</v>
      </c>
      <c r="AII3" s="442"/>
      <c r="AIJ3" s="442">
        <v>45377</v>
      </c>
      <c r="AIK3" s="442"/>
      <c r="AIL3" s="442">
        <v>45378</v>
      </c>
      <c r="AIM3" s="442"/>
      <c r="AIN3" s="442">
        <v>45379</v>
      </c>
      <c r="AIO3" s="442"/>
      <c r="AIP3" s="442">
        <v>45380</v>
      </c>
      <c r="AIQ3" s="442"/>
      <c r="AIR3" s="442">
        <v>45381</v>
      </c>
      <c r="AIS3" s="442"/>
      <c r="AIT3" s="442">
        <v>45383</v>
      </c>
      <c r="AIU3" s="442"/>
      <c r="AIV3" s="442">
        <v>45384</v>
      </c>
      <c r="AIW3" s="442"/>
      <c r="AIX3" s="442">
        <v>45385</v>
      </c>
      <c r="AIY3" s="442"/>
      <c r="AIZ3" s="442">
        <v>45386</v>
      </c>
      <c r="AJA3" s="442"/>
      <c r="AJB3" s="442">
        <v>45387</v>
      </c>
      <c r="AJC3" s="442"/>
      <c r="AJD3" s="442">
        <v>45388</v>
      </c>
      <c r="AJE3" s="442"/>
      <c r="AJF3" s="442">
        <v>45390</v>
      </c>
      <c r="AJG3" s="442"/>
      <c r="AJH3" s="442">
        <v>45391</v>
      </c>
      <c r="AJI3" s="442"/>
      <c r="AJJ3" s="442">
        <v>45392</v>
      </c>
      <c r="AJK3" s="442"/>
      <c r="AJL3" s="442">
        <v>45393</v>
      </c>
      <c r="AJM3" s="442"/>
      <c r="AJN3" s="442">
        <v>45394</v>
      </c>
      <c r="AJO3" s="442"/>
      <c r="AJP3" s="442">
        <v>45395</v>
      </c>
      <c r="AJQ3" s="442"/>
      <c r="AJR3" s="442">
        <v>45397</v>
      </c>
      <c r="AJS3" s="442"/>
      <c r="AJT3" s="442">
        <v>45398</v>
      </c>
      <c r="AJU3" s="442"/>
      <c r="AJV3" s="442">
        <v>45399</v>
      </c>
      <c r="AJW3" s="442"/>
      <c r="AJX3" s="442">
        <v>45400</v>
      </c>
      <c r="AJY3" s="442"/>
      <c r="AJZ3" s="442">
        <v>45401</v>
      </c>
      <c r="AKA3" s="442"/>
      <c r="AKB3" s="442">
        <v>45402</v>
      </c>
      <c r="AKC3" s="442"/>
      <c r="AKD3" s="442">
        <v>45403</v>
      </c>
      <c r="AKE3" s="442"/>
      <c r="AKF3" s="442">
        <v>45404</v>
      </c>
      <c r="AKG3" s="442"/>
      <c r="AKH3" s="442">
        <v>45405</v>
      </c>
      <c r="AKI3" s="442"/>
      <c r="AKJ3" s="442">
        <v>45406</v>
      </c>
      <c r="AKK3" s="442"/>
      <c r="AKL3" s="442">
        <v>45407</v>
      </c>
      <c r="AKM3" s="442"/>
      <c r="AKN3" s="442">
        <v>45408</v>
      </c>
      <c r="AKO3" s="442"/>
      <c r="AKP3" s="442">
        <v>45409</v>
      </c>
      <c r="AKQ3" s="442"/>
      <c r="AKR3" s="442">
        <v>45410</v>
      </c>
      <c r="AKS3" s="442"/>
      <c r="AKT3" s="442">
        <v>45411</v>
      </c>
      <c r="AKU3" s="442"/>
      <c r="AKV3" s="442">
        <v>45414</v>
      </c>
      <c r="AKW3" s="442"/>
      <c r="AKX3" s="442">
        <v>45415</v>
      </c>
      <c r="AKY3" s="442"/>
      <c r="AKZ3" s="442">
        <v>45416</v>
      </c>
      <c r="ALA3" s="442"/>
      <c r="ALB3" s="442">
        <v>45418</v>
      </c>
      <c r="ALC3" s="442"/>
      <c r="ALD3" s="442">
        <v>45419</v>
      </c>
      <c r="ALE3" s="442"/>
      <c r="ALF3" s="442">
        <v>45420</v>
      </c>
      <c r="ALG3" s="442"/>
      <c r="ALH3" s="442">
        <v>45421</v>
      </c>
      <c r="ALI3" s="442"/>
      <c r="ALJ3" s="442">
        <v>45422</v>
      </c>
      <c r="ALK3" s="442"/>
      <c r="ALL3" s="442">
        <v>45423</v>
      </c>
      <c r="ALM3" s="442"/>
      <c r="ALN3" s="442">
        <v>45425</v>
      </c>
      <c r="ALO3" s="442"/>
      <c r="ALP3" s="442">
        <v>45426</v>
      </c>
      <c r="ALQ3" s="442"/>
      <c r="ALR3" s="442">
        <v>45427</v>
      </c>
      <c r="ALS3" s="442"/>
      <c r="ALT3" s="442">
        <v>45428</v>
      </c>
      <c r="ALU3" s="442"/>
      <c r="ALV3" s="442">
        <v>45429</v>
      </c>
      <c r="ALW3" s="442"/>
      <c r="ALX3" s="442">
        <v>45430</v>
      </c>
      <c r="ALY3" s="442"/>
      <c r="ALZ3" s="442">
        <v>45432</v>
      </c>
      <c r="AMA3" s="442"/>
      <c r="AMB3" s="442">
        <v>45433</v>
      </c>
      <c r="AMC3" s="442"/>
      <c r="AMD3" s="442">
        <v>45434</v>
      </c>
      <c r="AME3" s="442"/>
      <c r="AMF3" s="442">
        <v>45435</v>
      </c>
      <c r="AMG3" s="442"/>
      <c r="AMH3" s="442">
        <v>45436</v>
      </c>
      <c r="AMI3" s="442"/>
      <c r="AMJ3" s="442">
        <v>45437</v>
      </c>
      <c r="AMK3" s="442"/>
      <c r="AML3" s="440">
        <v>45439</v>
      </c>
      <c r="AMM3" s="441"/>
      <c r="AMN3" s="440">
        <v>45440</v>
      </c>
      <c r="AMO3" s="441"/>
      <c r="AMP3" s="440">
        <v>45441</v>
      </c>
      <c r="AMQ3" s="441"/>
      <c r="AMR3" s="440">
        <v>45442</v>
      </c>
      <c r="AMS3" s="441"/>
      <c r="AMT3" s="440">
        <v>45443</v>
      </c>
      <c r="AMU3" s="441"/>
      <c r="AMV3" s="440">
        <v>45444</v>
      </c>
      <c r="AMW3" s="441"/>
      <c r="AMX3" s="440">
        <v>45446</v>
      </c>
      <c r="AMY3" s="441"/>
      <c r="AMZ3" s="440">
        <v>45447</v>
      </c>
      <c r="ANA3" s="441"/>
      <c r="ANB3" s="440">
        <v>45448</v>
      </c>
      <c r="ANC3" s="441"/>
      <c r="AND3" s="440">
        <v>45449</v>
      </c>
      <c r="ANE3" s="441"/>
      <c r="ANF3" s="440">
        <v>45450</v>
      </c>
      <c r="ANG3" s="441"/>
      <c r="ANH3" s="440">
        <v>45451</v>
      </c>
      <c r="ANI3" s="441"/>
      <c r="ANJ3" s="440">
        <v>45453</v>
      </c>
      <c r="ANK3" s="441"/>
      <c r="ANL3" s="440">
        <v>45454</v>
      </c>
      <c r="ANM3" s="441"/>
      <c r="ANN3" s="440">
        <v>45455</v>
      </c>
      <c r="ANO3" s="441"/>
      <c r="ANP3" s="440">
        <v>45456</v>
      </c>
      <c r="ANQ3" s="441"/>
      <c r="ANR3" s="440">
        <v>45457</v>
      </c>
      <c r="ANS3" s="441"/>
      <c r="ANT3" s="440">
        <v>45458</v>
      </c>
      <c r="ANU3" s="441"/>
      <c r="ANV3" s="440">
        <v>45460</v>
      </c>
      <c r="ANW3" s="441"/>
      <c r="ANX3" s="440">
        <v>45461</v>
      </c>
      <c r="ANY3" s="441"/>
      <c r="ANZ3" s="440">
        <v>45462</v>
      </c>
      <c r="AOA3" s="441"/>
      <c r="AOB3" s="440">
        <v>45463</v>
      </c>
      <c r="AOC3" s="441"/>
      <c r="AOD3" s="440">
        <v>45464</v>
      </c>
      <c r="AOE3" s="441"/>
      <c r="AOF3" s="440">
        <v>45465</v>
      </c>
      <c r="AOG3" s="441"/>
      <c r="AOH3" s="440">
        <v>45467</v>
      </c>
      <c r="AOI3" s="441"/>
      <c r="AOJ3" s="440">
        <v>45468</v>
      </c>
      <c r="AOK3" s="441"/>
      <c r="AOL3" s="440">
        <v>45469</v>
      </c>
      <c r="AOM3" s="441"/>
      <c r="AON3" s="440">
        <v>45470</v>
      </c>
      <c r="AOO3" s="441"/>
      <c r="AOP3" s="440">
        <v>45471</v>
      </c>
      <c r="AOQ3" s="441"/>
      <c r="AOR3" s="440">
        <v>45472</v>
      </c>
      <c r="AOS3" s="441"/>
      <c r="AOT3" s="440">
        <v>45474</v>
      </c>
      <c r="AOU3" s="441"/>
      <c r="AOV3" s="440">
        <v>45475</v>
      </c>
      <c r="AOW3" s="441"/>
      <c r="AOX3" s="440">
        <v>45476</v>
      </c>
      <c r="AOY3" s="441"/>
      <c r="AOZ3" s="440">
        <v>45477</v>
      </c>
      <c r="APA3" s="441"/>
      <c r="APB3" s="440">
        <v>45478</v>
      </c>
      <c r="APC3" s="441"/>
      <c r="APD3" s="440">
        <v>45479</v>
      </c>
      <c r="APE3" s="441"/>
      <c r="APF3" s="440">
        <v>45481</v>
      </c>
      <c r="APG3" s="441"/>
      <c r="APH3" s="440">
        <v>45482</v>
      </c>
      <c r="API3" s="441"/>
      <c r="APJ3" s="440">
        <v>45483</v>
      </c>
      <c r="APK3" s="441"/>
      <c r="APL3" s="440">
        <v>45484</v>
      </c>
      <c r="APM3" s="441"/>
      <c r="APN3" s="440">
        <v>45485</v>
      </c>
      <c r="APO3" s="441"/>
      <c r="APP3" s="440">
        <v>45486</v>
      </c>
      <c r="APQ3" s="441"/>
      <c r="APR3" s="440">
        <v>45488</v>
      </c>
      <c r="APS3" s="441"/>
      <c r="APT3" s="440">
        <v>45489</v>
      </c>
      <c r="APU3" s="441"/>
      <c r="APV3" s="440">
        <v>45490</v>
      </c>
      <c r="APW3" s="441"/>
      <c r="APX3" s="440">
        <v>45491</v>
      </c>
      <c r="APY3" s="441"/>
      <c r="APZ3" s="440">
        <v>45492</v>
      </c>
      <c r="AQA3" s="441"/>
      <c r="AQB3" s="440">
        <v>45493</v>
      </c>
      <c r="AQC3" s="441"/>
      <c r="AQD3" s="440">
        <v>45495</v>
      </c>
      <c r="AQE3" s="441"/>
      <c r="AQF3" s="438">
        <v>45496</v>
      </c>
      <c r="AQG3" s="439"/>
      <c r="AQH3" s="438">
        <v>45497</v>
      </c>
      <c r="AQI3" s="439"/>
      <c r="AQJ3" s="438">
        <v>45498</v>
      </c>
      <c r="AQK3" s="439"/>
      <c r="AQL3" s="438">
        <v>45499</v>
      </c>
      <c r="AQM3" s="439"/>
      <c r="AQN3" s="438">
        <v>45500</v>
      </c>
      <c r="AQO3" s="439"/>
      <c r="AQP3" s="438">
        <v>45502</v>
      </c>
      <c r="AQQ3" s="439"/>
      <c r="AQR3" s="438">
        <v>45503</v>
      </c>
      <c r="AQS3" s="439"/>
      <c r="AQT3" s="438">
        <v>45504</v>
      </c>
      <c r="AQU3" s="439"/>
      <c r="AQV3" s="438">
        <v>45505</v>
      </c>
      <c r="AQW3" s="439"/>
      <c r="AQX3" s="438">
        <v>45506</v>
      </c>
      <c r="AQY3" s="439"/>
      <c r="AQZ3" s="438">
        <v>45507</v>
      </c>
      <c r="ARA3" s="439"/>
      <c r="ARB3" s="438">
        <v>45509</v>
      </c>
      <c r="ARC3" s="439"/>
      <c r="ARD3" s="438">
        <v>45510</v>
      </c>
      <c r="ARE3" s="439"/>
      <c r="ARF3" s="438">
        <v>45511</v>
      </c>
      <c r="ARG3" s="439"/>
      <c r="ARH3" s="438">
        <v>45512</v>
      </c>
      <c r="ARI3" s="439"/>
      <c r="ARJ3" s="438">
        <v>45513</v>
      </c>
      <c r="ARK3" s="439"/>
      <c r="ARL3" s="438">
        <v>45514</v>
      </c>
      <c r="ARM3" s="439"/>
      <c r="ARN3" s="438">
        <v>45516</v>
      </c>
      <c r="ARO3" s="439"/>
      <c r="ARP3" s="438">
        <v>45517</v>
      </c>
      <c r="ARQ3" s="439"/>
      <c r="ARR3" s="438">
        <v>45518</v>
      </c>
      <c r="ARS3" s="439"/>
      <c r="ART3" s="438">
        <v>45519</v>
      </c>
      <c r="ARU3" s="439"/>
      <c r="ARV3" s="438">
        <v>45520</v>
      </c>
      <c r="ARW3" s="439"/>
      <c r="ARX3" s="438">
        <v>45521</v>
      </c>
      <c r="ARY3" s="439"/>
      <c r="ARZ3" s="438">
        <v>45523</v>
      </c>
      <c r="ASA3" s="439"/>
      <c r="ASB3" s="438">
        <v>45524</v>
      </c>
      <c r="ASC3" s="439"/>
      <c r="ASD3" s="438">
        <v>45525</v>
      </c>
      <c r="ASE3" s="439"/>
      <c r="ASF3" s="438">
        <v>45526</v>
      </c>
      <c r="ASG3" s="439"/>
      <c r="ASH3" s="438">
        <v>45527</v>
      </c>
      <c r="ASI3" s="439"/>
      <c r="ASJ3" s="438">
        <v>45528</v>
      </c>
      <c r="ASK3" s="439"/>
      <c r="ASL3" s="438">
        <v>45530</v>
      </c>
      <c r="ASM3" s="439"/>
      <c r="ASN3" s="438">
        <v>45531</v>
      </c>
      <c r="ASO3" s="439"/>
      <c r="ASP3" s="438">
        <v>45532</v>
      </c>
      <c r="ASQ3" s="439"/>
      <c r="ASR3" s="438">
        <v>45533</v>
      </c>
      <c r="ASS3" s="439"/>
      <c r="AST3" s="438">
        <v>45534</v>
      </c>
      <c r="ASU3" s="439"/>
      <c r="ASV3" s="438">
        <v>45535</v>
      </c>
      <c r="ASW3" s="439"/>
      <c r="ASX3" s="438">
        <v>45539</v>
      </c>
      <c r="ASY3" s="439"/>
      <c r="ASZ3" s="438">
        <v>45540</v>
      </c>
      <c r="ATA3" s="439"/>
      <c r="ATB3" s="438">
        <v>45541</v>
      </c>
      <c r="ATC3" s="439"/>
      <c r="ATD3" s="438">
        <v>45542</v>
      </c>
      <c r="ATE3" s="439"/>
      <c r="ATF3" s="438">
        <v>45544</v>
      </c>
      <c r="ATG3" s="439"/>
      <c r="ATH3" s="438">
        <v>45545</v>
      </c>
      <c r="ATI3" s="439"/>
      <c r="ATJ3" s="438">
        <v>45546</v>
      </c>
      <c r="ATK3" s="439"/>
      <c r="ATL3" s="438">
        <v>45547</v>
      </c>
      <c r="ATM3" s="439"/>
      <c r="ATN3" s="438">
        <v>45548</v>
      </c>
      <c r="ATO3" s="439"/>
      <c r="ATP3" s="438">
        <v>45549</v>
      </c>
      <c r="ATQ3" s="439"/>
      <c r="ATR3" s="438">
        <v>45551</v>
      </c>
      <c r="ATS3" s="439"/>
      <c r="ATT3" s="438">
        <v>45552</v>
      </c>
      <c r="ATU3" s="439"/>
      <c r="ATV3" s="438">
        <v>45553</v>
      </c>
      <c r="ATW3" s="439"/>
      <c r="ATX3" s="438">
        <v>45554</v>
      </c>
      <c r="ATY3" s="439"/>
      <c r="ATZ3" s="438">
        <v>45555</v>
      </c>
      <c r="AUA3" s="439"/>
      <c r="AUB3" s="438">
        <v>45556</v>
      </c>
      <c r="AUC3" s="439"/>
      <c r="AUD3" s="438">
        <v>45558</v>
      </c>
      <c r="AUE3" s="439"/>
      <c r="AUF3" s="438">
        <v>45559</v>
      </c>
      <c r="AUG3" s="439"/>
      <c r="AUH3" s="438">
        <v>45560</v>
      </c>
      <c r="AUI3" s="439"/>
      <c r="AUJ3" s="438">
        <v>45561</v>
      </c>
      <c r="AUK3" s="439"/>
      <c r="AUL3" s="438">
        <v>45562</v>
      </c>
      <c r="AUM3" s="439"/>
      <c r="AUN3" s="438">
        <v>45563</v>
      </c>
      <c r="AUO3" s="439"/>
      <c r="AUP3" s="438">
        <v>45565</v>
      </c>
      <c r="AUQ3" s="439"/>
      <c r="AUR3" s="438">
        <v>45566</v>
      </c>
      <c r="AUS3" s="439"/>
      <c r="AUT3" s="438">
        <v>45567</v>
      </c>
      <c r="AUU3" s="439"/>
      <c r="AUV3" s="438">
        <v>45568</v>
      </c>
      <c r="AUW3" s="439"/>
      <c r="AUX3" s="438">
        <v>45569</v>
      </c>
      <c r="AUY3" s="439"/>
      <c r="AUZ3" s="438">
        <v>45570</v>
      </c>
      <c r="AVA3" s="439"/>
      <c r="AVB3" s="438">
        <v>45572</v>
      </c>
      <c r="AVC3" s="439"/>
      <c r="AVD3" s="438">
        <v>45573</v>
      </c>
      <c r="AVE3" s="439"/>
      <c r="AVF3" s="438">
        <v>45574</v>
      </c>
      <c r="AVG3" s="439"/>
      <c r="AVH3" s="438">
        <v>45575</v>
      </c>
      <c r="AVI3" s="439"/>
      <c r="AVJ3" s="438">
        <v>45576</v>
      </c>
      <c r="AVK3" s="439"/>
      <c r="AVL3" s="438">
        <v>45577</v>
      </c>
      <c r="AVM3" s="439"/>
      <c r="AVN3" s="438">
        <v>45579</v>
      </c>
      <c r="AVO3" s="439"/>
      <c r="AVP3" s="438">
        <v>45580</v>
      </c>
      <c r="AVQ3" s="439"/>
      <c r="AVR3" s="438">
        <v>45581</v>
      </c>
      <c r="AVS3" s="439"/>
      <c r="AVT3" s="438">
        <v>45582</v>
      </c>
      <c r="AVU3" s="439"/>
      <c r="AVV3" s="438">
        <v>45583</v>
      </c>
      <c r="AVW3" s="439"/>
      <c r="AVX3" s="438">
        <v>45584</v>
      </c>
      <c r="AVY3" s="439"/>
      <c r="AVZ3" s="438">
        <v>45586</v>
      </c>
      <c r="AWA3" s="439"/>
      <c r="AWB3" s="438">
        <v>45587</v>
      </c>
      <c r="AWC3" s="439"/>
      <c r="AWD3" s="438">
        <v>45588</v>
      </c>
      <c r="AWE3" s="439"/>
      <c r="AWF3" s="438">
        <v>45589</v>
      </c>
      <c r="AWG3" s="439"/>
      <c r="AWH3" s="438">
        <v>45590</v>
      </c>
      <c r="AWI3" s="439"/>
      <c r="AWJ3" s="438">
        <v>45591</v>
      </c>
      <c r="AWK3" s="439"/>
      <c r="AWL3" s="438">
        <v>45593</v>
      </c>
      <c r="AWM3" s="439"/>
      <c r="AWN3" s="438">
        <v>45594</v>
      </c>
      <c r="AWO3" s="439"/>
      <c r="AWP3" s="438">
        <v>45595</v>
      </c>
      <c r="AWQ3" s="439"/>
      <c r="AWR3" s="438">
        <v>45596</v>
      </c>
      <c r="AWS3" s="439"/>
      <c r="AWT3" s="438">
        <v>45597</v>
      </c>
      <c r="AWU3" s="439"/>
      <c r="AWV3" s="438">
        <v>45598</v>
      </c>
      <c r="AWW3" s="439"/>
      <c r="AWX3" s="438">
        <v>45600</v>
      </c>
      <c r="AWY3" s="439"/>
      <c r="AWZ3" s="438">
        <v>45601</v>
      </c>
      <c r="AXA3" s="439"/>
      <c r="AXB3" s="438">
        <v>45602</v>
      </c>
      <c r="AXC3" s="439"/>
      <c r="AXD3" s="438">
        <v>45603</v>
      </c>
      <c r="AXE3" s="439"/>
      <c r="AXF3" s="438">
        <v>45604</v>
      </c>
      <c r="AXG3" s="439"/>
      <c r="AXH3" s="438">
        <v>45605</v>
      </c>
      <c r="AXI3" s="439"/>
      <c r="AXJ3" s="438">
        <v>45607</v>
      </c>
      <c r="AXK3" s="439"/>
      <c r="AXL3" s="438">
        <v>45608</v>
      </c>
      <c r="AXM3" s="439"/>
      <c r="AXN3" s="438">
        <v>45609</v>
      </c>
      <c r="AXO3" s="439"/>
      <c r="AXP3" s="438">
        <v>45610</v>
      </c>
      <c r="AXQ3" s="439"/>
      <c r="AXR3" s="438">
        <v>45611</v>
      </c>
      <c r="AXS3" s="439"/>
      <c r="AXT3" s="438">
        <v>45612</v>
      </c>
      <c r="AXU3" s="439"/>
      <c r="AXV3" s="438">
        <v>45614</v>
      </c>
      <c r="AXW3" s="439"/>
      <c r="AXX3" s="438">
        <v>45615</v>
      </c>
      <c r="AXY3" s="439"/>
      <c r="AXZ3" s="438">
        <v>45616</v>
      </c>
      <c r="AYA3" s="439"/>
      <c r="AYB3" s="438">
        <v>45617</v>
      </c>
      <c r="AYC3" s="439"/>
      <c r="AYD3" s="438">
        <v>45618</v>
      </c>
      <c r="AYE3" s="439"/>
      <c r="AYF3" s="438">
        <v>45619</v>
      </c>
      <c r="AYG3" s="439"/>
      <c r="AYH3" s="438">
        <v>45621</v>
      </c>
      <c r="AYI3" s="439"/>
      <c r="AYJ3" s="438">
        <v>45622</v>
      </c>
      <c r="AYK3" s="439"/>
      <c r="AYL3" s="438">
        <v>45623</v>
      </c>
      <c r="AYM3" s="439"/>
      <c r="AYN3" s="438">
        <v>45624</v>
      </c>
      <c r="AYO3" s="439"/>
      <c r="AYP3" s="438">
        <v>45625</v>
      </c>
      <c r="AYQ3" s="439"/>
      <c r="AYR3" s="438">
        <v>45626</v>
      </c>
      <c r="AYS3" s="439"/>
      <c r="AYT3" s="438">
        <v>45622</v>
      </c>
      <c r="AYU3" s="439"/>
      <c r="AYV3" s="438">
        <v>45623</v>
      </c>
      <c r="AYW3" s="439"/>
      <c r="AYX3" s="438">
        <v>45624</v>
      </c>
      <c r="AYY3" s="439"/>
      <c r="AYZ3" s="438">
        <v>45625</v>
      </c>
      <c r="AZA3" s="439"/>
      <c r="AZB3" s="438">
        <v>45626</v>
      </c>
      <c r="AZC3" s="439"/>
      <c r="AZD3" s="438">
        <v>45628</v>
      </c>
      <c r="AZE3" s="439"/>
      <c r="AZF3" s="438">
        <v>45629</v>
      </c>
      <c r="AZG3" s="439"/>
      <c r="AZH3" s="438">
        <v>45630</v>
      </c>
      <c r="AZI3" s="439"/>
      <c r="AZJ3" s="438">
        <v>45631</v>
      </c>
      <c r="AZK3" s="439"/>
      <c r="AZL3" s="438">
        <v>45632</v>
      </c>
      <c r="AZM3" s="439"/>
      <c r="AZN3" s="438">
        <v>45633</v>
      </c>
      <c r="AZO3" s="439"/>
      <c r="AZP3" s="438">
        <v>45635</v>
      </c>
      <c r="AZQ3" s="439"/>
      <c r="AZR3" s="438">
        <v>45636</v>
      </c>
      <c r="AZS3" s="439"/>
      <c r="AZT3" s="438">
        <v>45637</v>
      </c>
      <c r="AZU3" s="439"/>
      <c r="AZV3" s="438">
        <v>45638</v>
      </c>
      <c r="AZW3" s="439"/>
      <c r="AZX3" s="438">
        <v>45639</v>
      </c>
      <c r="AZY3" s="439"/>
      <c r="AZZ3" s="438">
        <v>45640</v>
      </c>
      <c r="BAA3" s="439"/>
      <c r="BAB3" s="438">
        <v>45642</v>
      </c>
      <c r="BAC3" s="439"/>
      <c r="BAD3" s="438">
        <v>45643</v>
      </c>
      <c r="BAE3" s="439"/>
      <c r="BAF3" s="438">
        <v>45644</v>
      </c>
      <c r="BAG3" s="439"/>
      <c r="BAH3" s="438">
        <v>45645</v>
      </c>
      <c r="BAI3" s="439"/>
      <c r="BAJ3" s="438">
        <v>45646</v>
      </c>
      <c r="BAK3" s="439"/>
      <c r="BAL3" s="438">
        <v>45647</v>
      </c>
      <c r="BAM3" s="439"/>
      <c r="BAN3" s="438">
        <v>45649</v>
      </c>
      <c r="BAO3" s="439"/>
      <c r="BAP3" s="438">
        <v>45650</v>
      </c>
      <c r="BAQ3" s="439"/>
      <c r="BAR3" s="438">
        <v>45651</v>
      </c>
      <c r="BAS3" s="439"/>
      <c r="BAT3" s="438">
        <v>45652</v>
      </c>
      <c r="BAU3" s="439"/>
      <c r="BAV3" s="438">
        <v>45653</v>
      </c>
      <c r="BAW3" s="439"/>
      <c r="BAX3" s="438">
        <v>45654</v>
      </c>
      <c r="BAY3" s="439"/>
      <c r="BAZ3" s="438">
        <v>45656</v>
      </c>
      <c r="BBA3" s="439"/>
      <c r="BBB3" s="438">
        <v>45657</v>
      </c>
      <c r="BBC3" s="439"/>
      <c r="BBD3" s="438">
        <v>45659</v>
      </c>
      <c r="BBE3" s="439"/>
      <c r="BBF3" s="438">
        <v>45660</v>
      </c>
      <c r="BBG3" s="439"/>
      <c r="BBH3" s="438">
        <v>45661</v>
      </c>
      <c r="BBI3" s="439"/>
      <c r="BBJ3" s="438">
        <v>45663</v>
      </c>
      <c r="BBK3" s="439"/>
    </row>
    <row r="4" spans="1:1415" ht="45" x14ac:dyDescent="0.35">
      <c r="A4" s="76" t="s">
        <v>0</v>
      </c>
      <c r="B4" s="76" t="s">
        <v>1</v>
      </c>
      <c r="C4" s="77" t="s">
        <v>3</v>
      </c>
      <c r="D4" s="78" t="s">
        <v>4</v>
      </c>
      <c r="E4" s="79" t="s">
        <v>89</v>
      </c>
      <c r="F4" s="79" t="s">
        <v>90</v>
      </c>
      <c r="G4" s="79" t="s">
        <v>89</v>
      </c>
      <c r="H4" s="79" t="s">
        <v>90</v>
      </c>
      <c r="I4" s="79" t="s">
        <v>89</v>
      </c>
      <c r="J4" s="79" t="s">
        <v>90</v>
      </c>
      <c r="K4" s="79" t="s">
        <v>89</v>
      </c>
      <c r="L4" s="79" t="s">
        <v>90</v>
      </c>
      <c r="M4" s="79" t="s">
        <v>89</v>
      </c>
      <c r="N4" s="79" t="s">
        <v>90</v>
      </c>
      <c r="O4" s="79" t="s">
        <v>89</v>
      </c>
      <c r="P4" s="79" t="s">
        <v>90</v>
      </c>
      <c r="Q4" s="79" t="s">
        <v>89</v>
      </c>
      <c r="R4" s="79" t="s">
        <v>90</v>
      </c>
      <c r="S4" s="79" t="s">
        <v>89</v>
      </c>
      <c r="T4" s="79" t="s">
        <v>90</v>
      </c>
      <c r="U4" s="79" t="s">
        <v>89</v>
      </c>
      <c r="V4" s="79" t="s">
        <v>90</v>
      </c>
      <c r="W4" s="79" t="s">
        <v>89</v>
      </c>
      <c r="X4" s="79" t="s">
        <v>90</v>
      </c>
      <c r="Y4" s="79" t="s">
        <v>89</v>
      </c>
      <c r="Z4" s="79" t="s">
        <v>90</v>
      </c>
      <c r="AA4" s="79" t="s">
        <v>89</v>
      </c>
      <c r="AB4" s="79" t="s">
        <v>90</v>
      </c>
      <c r="AC4" s="79" t="s">
        <v>89</v>
      </c>
      <c r="AD4" s="79" t="s">
        <v>90</v>
      </c>
      <c r="AE4" s="79" t="s">
        <v>89</v>
      </c>
      <c r="AF4" s="79" t="s">
        <v>90</v>
      </c>
      <c r="AG4" s="79" t="s">
        <v>89</v>
      </c>
      <c r="AH4" s="79" t="s">
        <v>90</v>
      </c>
      <c r="AI4" s="79" t="s">
        <v>89</v>
      </c>
      <c r="AJ4" s="79" t="s">
        <v>90</v>
      </c>
      <c r="AK4" s="79" t="s">
        <v>89</v>
      </c>
      <c r="AL4" s="79" t="s">
        <v>90</v>
      </c>
      <c r="AM4" s="79" t="s">
        <v>89</v>
      </c>
      <c r="AN4" s="79" t="s">
        <v>90</v>
      </c>
      <c r="AO4" s="79" t="s">
        <v>89</v>
      </c>
      <c r="AP4" s="79" t="s">
        <v>90</v>
      </c>
      <c r="AQ4" s="79" t="s">
        <v>89</v>
      </c>
      <c r="AR4" s="79" t="s">
        <v>90</v>
      </c>
      <c r="AS4" s="79" t="s">
        <v>89</v>
      </c>
      <c r="AT4" s="79" t="s">
        <v>90</v>
      </c>
      <c r="AU4" s="79" t="s">
        <v>89</v>
      </c>
      <c r="AV4" s="79" t="s">
        <v>90</v>
      </c>
      <c r="AW4" s="79" t="s">
        <v>89</v>
      </c>
      <c r="AX4" s="79" t="s">
        <v>90</v>
      </c>
      <c r="AY4" s="79" t="s">
        <v>89</v>
      </c>
      <c r="AZ4" s="79" t="s">
        <v>90</v>
      </c>
      <c r="BA4" s="79" t="s">
        <v>89</v>
      </c>
      <c r="BB4" s="79" t="s">
        <v>90</v>
      </c>
      <c r="BC4" s="79" t="s">
        <v>89</v>
      </c>
      <c r="BD4" s="79" t="s">
        <v>90</v>
      </c>
      <c r="BE4" s="79" t="s">
        <v>89</v>
      </c>
      <c r="BF4" s="79" t="s">
        <v>90</v>
      </c>
      <c r="BG4" s="79" t="s">
        <v>89</v>
      </c>
      <c r="BH4" s="79" t="s">
        <v>90</v>
      </c>
      <c r="BI4" s="79" t="s">
        <v>89</v>
      </c>
      <c r="BJ4" s="79" t="s">
        <v>90</v>
      </c>
      <c r="BK4" s="79" t="s">
        <v>89</v>
      </c>
      <c r="BL4" s="79" t="s">
        <v>90</v>
      </c>
      <c r="BM4" s="79" t="s">
        <v>89</v>
      </c>
      <c r="BN4" s="79" t="s">
        <v>90</v>
      </c>
      <c r="BO4" s="79" t="s">
        <v>89</v>
      </c>
      <c r="BP4" s="79" t="s">
        <v>90</v>
      </c>
      <c r="BQ4" s="79" t="s">
        <v>89</v>
      </c>
      <c r="BR4" s="79" t="s">
        <v>90</v>
      </c>
      <c r="BS4" s="79" t="s">
        <v>89</v>
      </c>
      <c r="BT4" s="79" t="s">
        <v>90</v>
      </c>
      <c r="BU4" s="79" t="s">
        <v>89</v>
      </c>
      <c r="BV4" s="79" t="s">
        <v>90</v>
      </c>
      <c r="BW4" s="79" t="s">
        <v>89</v>
      </c>
      <c r="BX4" s="79" t="s">
        <v>90</v>
      </c>
      <c r="BY4" s="79" t="s">
        <v>89</v>
      </c>
      <c r="BZ4" s="79" t="s">
        <v>90</v>
      </c>
      <c r="CA4" s="79" t="s">
        <v>89</v>
      </c>
      <c r="CB4" s="79" t="s">
        <v>90</v>
      </c>
      <c r="CC4" s="79" t="s">
        <v>89</v>
      </c>
      <c r="CD4" s="79" t="s">
        <v>90</v>
      </c>
      <c r="CE4" s="79" t="s">
        <v>89</v>
      </c>
      <c r="CF4" s="79" t="s">
        <v>90</v>
      </c>
      <c r="CG4" s="79" t="s">
        <v>89</v>
      </c>
      <c r="CH4" s="79" t="s">
        <v>90</v>
      </c>
      <c r="CI4" s="79" t="s">
        <v>89</v>
      </c>
      <c r="CJ4" s="79" t="s">
        <v>90</v>
      </c>
      <c r="CK4" s="79" t="s">
        <v>89</v>
      </c>
      <c r="CL4" s="79" t="s">
        <v>90</v>
      </c>
      <c r="CM4" s="79" t="s">
        <v>89</v>
      </c>
      <c r="CN4" s="79" t="s">
        <v>90</v>
      </c>
      <c r="CO4" s="79" t="s">
        <v>89</v>
      </c>
      <c r="CP4" s="79" t="s">
        <v>90</v>
      </c>
      <c r="CQ4" s="79" t="s">
        <v>89</v>
      </c>
      <c r="CR4" s="79" t="s">
        <v>90</v>
      </c>
      <c r="CS4" s="79" t="s">
        <v>89</v>
      </c>
      <c r="CT4" s="79" t="s">
        <v>90</v>
      </c>
      <c r="CU4" s="79" t="s">
        <v>89</v>
      </c>
      <c r="CV4" s="79" t="s">
        <v>90</v>
      </c>
      <c r="CW4" s="79" t="s">
        <v>89</v>
      </c>
      <c r="CX4" s="79" t="s">
        <v>90</v>
      </c>
      <c r="CY4" s="79" t="s">
        <v>89</v>
      </c>
      <c r="CZ4" s="79" t="s">
        <v>90</v>
      </c>
      <c r="DA4" s="79" t="s">
        <v>89</v>
      </c>
      <c r="DB4" s="79" t="s">
        <v>90</v>
      </c>
      <c r="DC4" s="79" t="s">
        <v>89</v>
      </c>
      <c r="DD4" s="79" t="s">
        <v>90</v>
      </c>
      <c r="DE4" s="80" t="s">
        <v>91</v>
      </c>
      <c r="DF4" s="80" t="s">
        <v>92</v>
      </c>
      <c r="DG4" s="79" t="s">
        <v>90</v>
      </c>
      <c r="DH4" s="80" t="s">
        <v>91</v>
      </c>
      <c r="DI4" s="80" t="s">
        <v>92</v>
      </c>
      <c r="DJ4" s="79" t="s">
        <v>90</v>
      </c>
      <c r="DK4" s="80" t="s">
        <v>91</v>
      </c>
      <c r="DL4" s="80" t="s">
        <v>92</v>
      </c>
      <c r="DM4" s="79" t="s">
        <v>90</v>
      </c>
      <c r="DN4" s="80" t="s">
        <v>91</v>
      </c>
      <c r="DO4" s="80" t="s">
        <v>92</v>
      </c>
      <c r="DP4" s="79" t="s">
        <v>90</v>
      </c>
      <c r="DQ4" s="80" t="s">
        <v>91</v>
      </c>
      <c r="DR4" s="80" t="s">
        <v>92</v>
      </c>
      <c r="DS4" s="79" t="s">
        <v>90</v>
      </c>
      <c r="DT4" s="80" t="s">
        <v>91</v>
      </c>
      <c r="DU4" s="80" t="s">
        <v>92</v>
      </c>
      <c r="DV4" s="79" t="s">
        <v>90</v>
      </c>
      <c r="DW4" s="80" t="s">
        <v>91</v>
      </c>
      <c r="DX4" s="80" t="s">
        <v>92</v>
      </c>
      <c r="DY4" s="79" t="s">
        <v>90</v>
      </c>
      <c r="DZ4" s="80" t="s">
        <v>91</v>
      </c>
      <c r="EA4" s="80" t="s">
        <v>92</v>
      </c>
      <c r="EB4" s="79" t="s">
        <v>90</v>
      </c>
      <c r="EC4" s="80" t="s">
        <v>91</v>
      </c>
      <c r="ED4" s="80" t="s">
        <v>92</v>
      </c>
      <c r="EE4" s="79" t="s">
        <v>90</v>
      </c>
      <c r="EF4" s="80" t="s">
        <v>91</v>
      </c>
      <c r="EG4" s="80" t="s">
        <v>92</v>
      </c>
      <c r="EH4" s="79" t="s">
        <v>90</v>
      </c>
      <c r="EI4" s="80" t="s">
        <v>91</v>
      </c>
      <c r="EJ4" s="80" t="s">
        <v>92</v>
      </c>
      <c r="EK4" s="79" t="s">
        <v>90</v>
      </c>
      <c r="EL4" s="80" t="s">
        <v>91</v>
      </c>
      <c r="EM4" s="80" t="s">
        <v>92</v>
      </c>
      <c r="EN4" s="79" t="s">
        <v>90</v>
      </c>
      <c r="EO4" s="80" t="s">
        <v>91</v>
      </c>
      <c r="EP4" s="80" t="s">
        <v>92</v>
      </c>
      <c r="EQ4" s="79" t="s">
        <v>90</v>
      </c>
      <c r="ER4" s="80" t="s">
        <v>91</v>
      </c>
      <c r="ES4" s="80" t="s">
        <v>92</v>
      </c>
      <c r="ET4" s="79" t="s">
        <v>90</v>
      </c>
      <c r="EU4" s="80" t="s">
        <v>91</v>
      </c>
      <c r="EV4" s="80" t="s">
        <v>92</v>
      </c>
      <c r="EW4" s="79" t="s">
        <v>90</v>
      </c>
      <c r="EX4" s="80" t="s">
        <v>91</v>
      </c>
      <c r="EY4" s="80" t="s">
        <v>92</v>
      </c>
      <c r="EZ4" s="79" t="s">
        <v>90</v>
      </c>
      <c r="FA4" s="80" t="s">
        <v>91</v>
      </c>
      <c r="FB4" s="80" t="s">
        <v>92</v>
      </c>
      <c r="FC4" s="79" t="s">
        <v>90</v>
      </c>
      <c r="FD4" s="80" t="s">
        <v>91</v>
      </c>
      <c r="FE4" s="80" t="s">
        <v>92</v>
      </c>
      <c r="FF4" s="79" t="s">
        <v>90</v>
      </c>
      <c r="FG4" s="80" t="s">
        <v>91</v>
      </c>
      <c r="FH4" s="80" t="s">
        <v>92</v>
      </c>
      <c r="FI4" s="79" t="s">
        <v>90</v>
      </c>
      <c r="FJ4" s="80" t="s">
        <v>91</v>
      </c>
      <c r="FK4" s="80" t="s">
        <v>92</v>
      </c>
      <c r="FL4" s="79" t="s">
        <v>90</v>
      </c>
      <c r="FM4" s="80" t="s">
        <v>91</v>
      </c>
      <c r="FN4" s="80" t="s">
        <v>92</v>
      </c>
      <c r="FO4" s="79" t="s">
        <v>90</v>
      </c>
      <c r="FP4" s="80" t="s">
        <v>91</v>
      </c>
      <c r="FQ4" s="80" t="s">
        <v>92</v>
      </c>
      <c r="FR4" s="79" t="s">
        <v>90</v>
      </c>
      <c r="FS4" s="80" t="s">
        <v>91</v>
      </c>
      <c r="FT4" s="80" t="s">
        <v>92</v>
      </c>
      <c r="FU4" s="79" t="s">
        <v>90</v>
      </c>
      <c r="FV4" s="80" t="s">
        <v>91</v>
      </c>
      <c r="FW4" s="80" t="s">
        <v>92</v>
      </c>
      <c r="FX4" s="79" t="s">
        <v>90</v>
      </c>
      <c r="FY4" s="80" t="s">
        <v>91</v>
      </c>
      <c r="FZ4" s="80" t="s">
        <v>92</v>
      </c>
      <c r="GA4" s="79" t="s">
        <v>90</v>
      </c>
      <c r="GB4" s="80" t="s">
        <v>91</v>
      </c>
      <c r="GC4" s="80" t="s">
        <v>92</v>
      </c>
      <c r="GD4" s="79" t="s">
        <v>90</v>
      </c>
      <c r="GE4" s="80" t="s">
        <v>91</v>
      </c>
      <c r="GF4" s="80" t="s">
        <v>92</v>
      </c>
      <c r="GG4" s="79" t="s">
        <v>90</v>
      </c>
      <c r="GH4" s="80" t="s">
        <v>89</v>
      </c>
      <c r="GI4" s="79" t="s">
        <v>90</v>
      </c>
      <c r="GJ4" s="80" t="s">
        <v>89</v>
      </c>
      <c r="GK4" s="79" t="s">
        <v>90</v>
      </c>
      <c r="GL4" s="80" t="s">
        <v>89</v>
      </c>
      <c r="GM4" s="79" t="s">
        <v>90</v>
      </c>
      <c r="GN4" s="80" t="s">
        <v>89</v>
      </c>
      <c r="GO4" s="79" t="s">
        <v>90</v>
      </c>
      <c r="GP4" s="80" t="s">
        <v>89</v>
      </c>
      <c r="GQ4" s="79" t="s">
        <v>90</v>
      </c>
      <c r="GR4" s="80" t="s">
        <v>89</v>
      </c>
      <c r="GS4" s="79" t="s">
        <v>90</v>
      </c>
      <c r="GT4" s="80" t="s">
        <v>89</v>
      </c>
      <c r="GU4" s="79" t="s">
        <v>90</v>
      </c>
      <c r="GV4" s="80" t="s">
        <v>89</v>
      </c>
      <c r="GW4" s="79" t="s">
        <v>90</v>
      </c>
      <c r="GX4" s="80" t="s">
        <v>89</v>
      </c>
      <c r="GY4" s="79" t="s">
        <v>90</v>
      </c>
      <c r="GZ4" s="80" t="s">
        <v>89</v>
      </c>
      <c r="HA4" s="79" t="s">
        <v>90</v>
      </c>
      <c r="HB4" s="80" t="s">
        <v>89</v>
      </c>
      <c r="HC4" s="79" t="s">
        <v>90</v>
      </c>
      <c r="HD4" s="80" t="s">
        <v>89</v>
      </c>
      <c r="HE4" s="79" t="s">
        <v>90</v>
      </c>
      <c r="HF4" s="80" t="s">
        <v>89</v>
      </c>
      <c r="HG4" s="79" t="s">
        <v>90</v>
      </c>
      <c r="HH4" s="80" t="s">
        <v>89</v>
      </c>
      <c r="HI4" s="79" t="s">
        <v>90</v>
      </c>
      <c r="HJ4" s="80" t="s">
        <v>89</v>
      </c>
      <c r="HK4" s="79" t="s">
        <v>90</v>
      </c>
      <c r="HL4" s="80" t="s">
        <v>89</v>
      </c>
      <c r="HM4" s="79" t="s">
        <v>90</v>
      </c>
      <c r="HN4" s="80" t="s">
        <v>89</v>
      </c>
      <c r="HO4" s="79" t="s">
        <v>90</v>
      </c>
      <c r="HP4" s="80" t="s">
        <v>89</v>
      </c>
      <c r="HQ4" s="79" t="s">
        <v>90</v>
      </c>
      <c r="HR4" s="80" t="s">
        <v>89</v>
      </c>
      <c r="HS4" s="79" t="s">
        <v>90</v>
      </c>
      <c r="HT4" s="80" t="s">
        <v>89</v>
      </c>
      <c r="HU4" s="79" t="s">
        <v>90</v>
      </c>
      <c r="HV4" s="80" t="s">
        <v>89</v>
      </c>
      <c r="HW4" s="79" t="s">
        <v>90</v>
      </c>
      <c r="HX4" s="80" t="s">
        <v>89</v>
      </c>
      <c r="HY4" s="79" t="s">
        <v>90</v>
      </c>
      <c r="HZ4" s="80" t="s">
        <v>89</v>
      </c>
      <c r="IA4" s="79" t="s">
        <v>90</v>
      </c>
      <c r="IB4" s="80" t="s">
        <v>89</v>
      </c>
      <c r="IC4" s="79" t="s">
        <v>90</v>
      </c>
      <c r="ID4" s="80" t="s">
        <v>89</v>
      </c>
      <c r="IE4" s="79" t="s">
        <v>90</v>
      </c>
      <c r="IF4" s="80" t="s">
        <v>89</v>
      </c>
      <c r="IG4" s="79" t="s">
        <v>90</v>
      </c>
      <c r="IH4" s="80" t="s">
        <v>89</v>
      </c>
      <c r="II4" s="79" t="s">
        <v>90</v>
      </c>
      <c r="IJ4" s="80" t="s">
        <v>89</v>
      </c>
      <c r="IK4" s="79" t="s">
        <v>90</v>
      </c>
      <c r="IL4" s="80" t="s">
        <v>89</v>
      </c>
      <c r="IM4" s="79" t="s">
        <v>90</v>
      </c>
      <c r="IN4" s="80" t="s">
        <v>89</v>
      </c>
      <c r="IO4" s="79" t="s">
        <v>90</v>
      </c>
      <c r="IP4" s="80" t="s">
        <v>89</v>
      </c>
      <c r="IQ4" s="79" t="s">
        <v>90</v>
      </c>
      <c r="IR4" s="80" t="s">
        <v>89</v>
      </c>
      <c r="IS4" s="79" t="s">
        <v>90</v>
      </c>
      <c r="IT4" s="80" t="s">
        <v>89</v>
      </c>
      <c r="IU4" s="79" t="s">
        <v>90</v>
      </c>
      <c r="IV4" s="80" t="s">
        <v>89</v>
      </c>
      <c r="IW4" s="79" t="s">
        <v>90</v>
      </c>
      <c r="IX4" s="80" t="s">
        <v>89</v>
      </c>
      <c r="IY4" s="79" t="s">
        <v>90</v>
      </c>
      <c r="IZ4" s="80" t="s">
        <v>89</v>
      </c>
      <c r="JA4" s="79" t="s">
        <v>90</v>
      </c>
      <c r="JB4" s="80" t="s">
        <v>89</v>
      </c>
      <c r="JC4" s="79" t="s">
        <v>90</v>
      </c>
      <c r="JD4" s="80" t="s">
        <v>89</v>
      </c>
      <c r="JE4" s="79" t="s">
        <v>90</v>
      </c>
      <c r="JF4" s="80" t="s">
        <v>89</v>
      </c>
      <c r="JG4" s="79" t="s">
        <v>90</v>
      </c>
      <c r="JH4" s="80" t="s">
        <v>89</v>
      </c>
      <c r="JI4" s="79" t="s">
        <v>90</v>
      </c>
      <c r="JJ4" s="80" t="s">
        <v>89</v>
      </c>
      <c r="JK4" s="79" t="s">
        <v>90</v>
      </c>
      <c r="JL4" s="80" t="s">
        <v>89</v>
      </c>
      <c r="JM4" s="79" t="s">
        <v>90</v>
      </c>
      <c r="JN4" s="80" t="s">
        <v>89</v>
      </c>
      <c r="JO4" s="79" t="s">
        <v>90</v>
      </c>
      <c r="JP4" s="80" t="s">
        <v>89</v>
      </c>
      <c r="JQ4" s="79" t="s">
        <v>90</v>
      </c>
      <c r="JR4" s="80" t="s">
        <v>89</v>
      </c>
      <c r="JS4" s="79" t="s">
        <v>90</v>
      </c>
      <c r="JT4" s="80" t="s">
        <v>89</v>
      </c>
      <c r="JU4" s="79" t="s">
        <v>90</v>
      </c>
      <c r="JV4" s="80" t="s">
        <v>89</v>
      </c>
      <c r="JW4" s="79" t="s">
        <v>90</v>
      </c>
      <c r="JX4" s="80" t="s">
        <v>89</v>
      </c>
      <c r="JY4" s="79" t="s">
        <v>90</v>
      </c>
      <c r="JZ4" s="80" t="s">
        <v>89</v>
      </c>
      <c r="KA4" s="79" t="s">
        <v>90</v>
      </c>
      <c r="KB4" s="80" t="s">
        <v>89</v>
      </c>
      <c r="KC4" s="79" t="s">
        <v>90</v>
      </c>
      <c r="KD4" s="80" t="s">
        <v>89</v>
      </c>
      <c r="KE4" s="79" t="s">
        <v>90</v>
      </c>
      <c r="KF4" s="80" t="s">
        <v>89</v>
      </c>
      <c r="KG4" s="79" t="s">
        <v>90</v>
      </c>
      <c r="KH4" s="80" t="s">
        <v>89</v>
      </c>
      <c r="KI4" s="79" t="s">
        <v>90</v>
      </c>
      <c r="KJ4" s="80" t="s">
        <v>89</v>
      </c>
      <c r="KK4" s="79" t="s">
        <v>90</v>
      </c>
      <c r="KL4" s="80" t="s">
        <v>89</v>
      </c>
      <c r="KM4" s="79" t="s">
        <v>90</v>
      </c>
      <c r="KN4" s="80" t="s">
        <v>89</v>
      </c>
      <c r="KO4" s="79" t="s">
        <v>90</v>
      </c>
      <c r="KP4" s="80" t="s">
        <v>89</v>
      </c>
      <c r="KQ4" s="79" t="s">
        <v>90</v>
      </c>
      <c r="KR4" s="80" t="s">
        <v>89</v>
      </c>
      <c r="KS4" s="79" t="s">
        <v>90</v>
      </c>
      <c r="KT4" s="80" t="s">
        <v>89</v>
      </c>
      <c r="KU4" s="79" t="s">
        <v>90</v>
      </c>
      <c r="KV4" s="80" t="s">
        <v>89</v>
      </c>
      <c r="KW4" s="79" t="s">
        <v>90</v>
      </c>
      <c r="KX4" s="80" t="s">
        <v>89</v>
      </c>
      <c r="KY4" s="79" t="s">
        <v>90</v>
      </c>
      <c r="KZ4" s="80" t="s">
        <v>89</v>
      </c>
      <c r="LA4" s="79" t="s">
        <v>90</v>
      </c>
      <c r="LB4" s="80" t="s">
        <v>89</v>
      </c>
      <c r="LC4" s="79" t="s">
        <v>90</v>
      </c>
      <c r="LD4" s="80" t="s">
        <v>89</v>
      </c>
      <c r="LE4" s="79" t="s">
        <v>90</v>
      </c>
      <c r="LF4" s="80" t="s">
        <v>89</v>
      </c>
      <c r="LG4" s="79" t="s">
        <v>90</v>
      </c>
      <c r="LH4" s="80" t="s">
        <v>89</v>
      </c>
      <c r="LI4" s="79" t="s">
        <v>90</v>
      </c>
      <c r="LJ4" s="80" t="s">
        <v>89</v>
      </c>
      <c r="LK4" s="79" t="s">
        <v>90</v>
      </c>
      <c r="LL4" s="80" t="s">
        <v>89</v>
      </c>
      <c r="LM4" s="79" t="s">
        <v>90</v>
      </c>
      <c r="LN4" s="80" t="s">
        <v>89</v>
      </c>
      <c r="LO4" s="79" t="s">
        <v>90</v>
      </c>
      <c r="LP4" s="80" t="s">
        <v>89</v>
      </c>
      <c r="LQ4" s="79" t="s">
        <v>90</v>
      </c>
      <c r="LR4" s="80" t="s">
        <v>89</v>
      </c>
      <c r="LS4" s="79" t="s">
        <v>90</v>
      </c>
      <c r="LT4" s="80" t="s">
        <v>89</v>
      </c>
      <c r="LU4" s="79" t="s">
        <v>90</v>
      </c>
      <c r="LV4" s="80" t="s">
        <v>89</v>
      </c>
      <c r="LW4" s="79" t="s">
        <v>90</v>
      </c>
      <c r="LX4" s="80" t="s">
        <v>89</v>
      </c>
      <c r="LY4" s="79" t="s">
        <v>90</v>
      </c>
      <c r="LZ4" s="80" t="s">
        <v>89</v>
      </c>
      <c r="MA4" s="79" t="s">
        <v>90</v>
      </c>
      <c r="MB4" s="80" t="s">
        <v>89</v>
      </c>
      <c r="MC4" s="79" t="s">
        <v>90</v>
      </c>
      <c r="MD4" s="80" t="s">
        <v>89</v>
      </c>
      <c r="ME4" s="79" t="s">
        <v>90</v>
      </c>
      <c r="MF4" s="80" t="s">
        <v>89</v>
      </c>
      <c r="MG4" s="79" t="s">
        <v>90</v>
      </c>
      <c r="MH4" s="80" t="s">
        <v>89</v>
      </c>
      <c r="MI4" s="79" t="s">
        <v>90</v>
      </c>
      <c r="MJ4" s="80" t="s">
        <v>89</v>
      </c>
      <c r="MK4" s="79" t="s">
        <v>90</v>
      </c>
      <c r="ML4" s="80" t="s">
        <v>89</v>
      </c>
      <c r="MM4" s="79" t="s">
        <v>90</v>
      </c>
      <c r="MN4" s="80" t="s">
        <v>89</v>
      </c>
      <c r="MO4" s="79" t="s">
        <v>90</v>
      </c>
      <c r="MP4" s="80" t="s">
        <v>89</v>
      </c>
      <c r="MQ4" s="79" t="s">
        <v>90</v>
      </c>
      <c r="MR4" s="80" t="s">
        <v>89</v>
      </c>
      <c r="MS4" s="79" t="s">
        <v>90</v>
      </c>
      <c r="MT4" s="80" t="s">
        <v>89</v>
      </c>
      <c r="MU4" s="79" t="s">
        <v>90</v>
      </c>
      <c r="MV4" s="80" t="s">
        <v>89</v>
      </c>
      <c r="MW4" s="79" t="s">
        <v>90</v>
      </c>
      <c r="MX4" s="80" t="s">
        <v>89</v>
      </c>
      <c r="MY4" s="79" t="s">
        <v>90</v>
      </c>
      <c r="MZ4" s="80" t="s">
        <v>89</v>
      </c>
      <c r="NA4" s="79" t="s">
        <v>90</v>
      </c>
      <c r="NB4" s="80" t="s">
        <v>89</v>
      </c>
      <c r="NC4" s="79" t="s">
        <v>90</v>
      </c>
      <c r="ND4" s="80" t="s">
        <v>89</v>
      </c>
      <c r="NE4" s="79" t="s">
        <v>90</v>
      </c>
      <c r="NF4" s="80" t="s">
        <v>89</v>
      </c>
      <c r="NG4" s="79" t="s">
        <v>90</v>
      </c>
      <c r="NH4" s="80" t="s">
        <v>89</v>
      </c>
      <c r="NI4" s="79" t="s">
        <v>90</v>
      </c>
      <c r="NJ4" s="80" t="s">
        <v>89</v>
      </c>
      <c r="NK4" s="79" t="s">
        <v>90</v>
      </c>
      <c r="NL4" s="80" t="s">
        <v>89</v>
      </c>
      <c r="NM4" s="79" t="s">
        <v>90</v>
      </c>
      <c r="NN4" s="80" t="s">
        <v>89</v>
      </c>
      <c r="NO4" s="79" t="s">
        <v>90</v>
      </c>
      <c r="NP4" s="80" t="s">
        <v>89</v>
      </c>
      <c r="NQ4" s="79" t="s">
        <v>90</v>
      </c>
      <c r="NR4" s="80" t="s">
        <v>89</v>
      </c>
      <c r="NS4" s="79" t="s">
        <v>90</v>
      </c>
      <c r="NT4" s="80" t="s">
        <v>89</v>
      </c>
      <c r="NU4" s="79" t="s">
        <v>90</v>
      </c>
      <c r="NV4" s="80" t="s">
        <v>89</v>
      </c>
      <c r="NW4" s="79" t="s">
        <v>90</v>
      </c>
      <c r="NX4" s="80" t="s">
        <v>89</v>
      </c>
      <c r="NY4" s="79" t="s">
        <v>90</v>
      </c>
      <c r="NZ4" s="80" t="s">
        <v>89</v>
      </c>
      <c r="OA4" s="79" t="s">
        <v>90</v>
      </c>
      <c r="OB4" s="80" t="s">
        <v>89</v>
      </c>
      <c r="OC4" s="79" t="s">
        <v>90</v>
      </c>
      <c r="OD4" s="80" t="s">
        <v>89</v>
      </c>
      <c r="OE4" s="79" t="s">
        <v>90</v>
      </c>
      <c r="OF4" s="80" t="s">
        <v>89</v>
      </c>
      <c r="OG4" s="79" t="s">
        <v>90</v>
      </c>
      <c r="OH4" s="80" t="s">
        <v>89</v>
      </c>
      <c r="OI4" s="79" t="s">
        <v>90</v>
      </c>
      <c r="OJ4" s="80" t="s">
        <v>89</v>
      </c>
      <c r="OK4" s="79" t="s">
        <v>90</v>
      </c>
      <c r="OL4" s="80" t="s">
        <v>89</v>
      </c>
      <c r="OM4" s="79" t="s">
        <v>90</v>
      </c>
      <c r="ON4" s="80" t="s">
        <v>89</v>
      </c>
      <c r="OO4" s="79" t="s">
        <v>90</v>
      </c>
      <c r="OP4" s="80" t="s">
        <v>89</v>
      </c>
      <c r="OQ4" s="79" t="s">
        <v>90</v>
      </c>
      <c r="OR4" s="80" t="s">
        <v>89</v>
      </c>
      <c r="OS4" s="79" t="s">
        <v>90</v>
      </c>
      <c r="OT4" s="80" t="s">
        <v>89</v>
      </c>
      <c r="OU4" s="79" t="s">
        <v>90</v>
      </c>
      <c r="OV4" s="80" t="s">
        <v>89</v>
      </c>
      <c r="OW4" s="79" t="s">
        <v>90</v>
      </c>
      <c r="OX4" s="80" t="s">
        <v>89</v>
      </c>
      <c r="OY4" s="79" t="s">
        <v>90</v>
      </c>
      <c r="OZ4" s="80" t="s">
        <v>89</v>
      </c>
      <c r="PA4" s="79" t="s">
        <v>90</v>
      </c>
      <c r="PB4" s="80" t="s">
        <v>89</v>
      </c>
      <c r="PC4" s="79" t="s">
        <v>90</v>
      </c>
      <c r="PD4" s="80" t="s">
        <v>89</v>
      </c>
      <c r="PE4" s="79" t="s">
        <v>90</v>
      </c>
      <c r="PF4" s="80" t="s">
        <v>89</v>
      </c>
      <c r="PG4" s="79" t="s">
        <v>90</v>
      </c>
      <c r="PH4" s="80" t="s">
        <v>89</v>
      </c>
      <c r="PI4" s="79" t="s">
        <v>90</v>
      </c>
      <c r="PJ4" s="80" t="s">
        <v>89</v>
      </c>
      <c r="PK4" s="79" t="s">
        <v>90</v>
      </c>
      <c r="PL4" s="80" t="s">
        <v>89</v>
      </c>
      <c r="PM4" s="79" t="s">
        <v>90</v>
      </c>
      <c r="PN4" s="80" t="s">
        <v>89</v>
      </c>
      <c r="PO4" s="79" t="s">
        <v>90</v>
      </c>
      <c r="PP4" s="80" t="s">
        <v>89</v>
      </c>
      <c r="PQ4" s="79" t="s">
        <v>90</v>
      </c>
      <c r="PR4" s="80" t="s">
        <v>89</v>
      </c>
      <c r="PS4" s="79" t="s">
        <v>90</v>
      </c>
      <c r="PT4" s="80" t="s">
        <v>89</v>
      </c>
      <c r="PU4" s="79" t="s">
        <v>90</v>
      </c>
      <c r="PV4" s="80" t="s">
        <v>89</v>
      </c>
      <c r="PW4" s="79" t="s">
        <v>90</v>
      </c>
      <c r="PX4" s="80" t="s">
        <v>89</v>
      </c>
      <c r="PY4" s="79" t="s">
        <v>90</v>
      </c>
      <c r="PZ4" s="80" t="s">
        <v>89</v>
      </c>
      <c r="QA4" s="79" t="s">
        <v>90</v>
      </c>
      <c r="QB4" s="80" t="s">
        <v>89</v>
      </c>
      <c r="QC4" s="79" t="s">
        <v>90</v>
      </c>
      <c r="QD4" s="80" t="s">
        <v>89</v>
      </c>
      <c r="QE4" s="79" t="s">
        <v>90</v>
      </c>
      <c r="QF4" s="80" t="s">
        <v>89</v>
      </c>
      <c r="QG4" s="79" t="s">
        <v>90</v>
      </c>
      <c r="QH4" s="80" t="s">
        <v>89</v>
      </c>
      <c r="QI4" s="79" t="s">
        <v>90</v>
      </c>
      <c r="QJ4" s="80" t="s">
        <v>89</v>
      </c>
      <c r="QK4" s="79" t="s">
        <v>90</v>
      </c>
      <c r="QL4" s="80" t="s">
        <v>89</v>
      </c>
      <c r="QM4" s="79" t="s">
        <v>90</v>
      </c>
      <c r="QN4" s="80" t="s">
        <v>89</v>
      </c>
      <c r="QO4" s="79" t="s">
        <v>90</v>
      </c>
      <c r="QP4" s="80" t="s">
        <v>89</v>
      </c>
      <c r="QQ4" s="79" t="s">
        <v>90</v>
      </c>
      <c r="QR4" s="80" t="s">
        <v>89</v>
      </c>
      <c r="QS4" s="79" t="s">
        <v>90</v>
      </c>
      <c r="QT4" s="80" t="s">
        <v>89</v>
      </c>
      <c r="QU4" s="79" t="s">
        <v>90</v>
      </c>
      <c r="QV4" s="80" t="s">
        <v>89</v>
      </c>
      <c r="QW4" s="79" t="s">
        <v>90</v>
      </c>
      <c r="QX4" s="80" t="s">
        <v>89</v>
      </c>
      <c r="QY4" s="79" t="s">
        <v>90</v>
      </c>
      <c r="QZ4" s="80" t="s">
        <v>89</v>
      </c>
      <c r="RA4" s="79" t="s">
        <v>90</v>
      </c>
      <c r="RB4" s="80" t="s">
        <v>89</v>
      </c>
      <c r="RC4" s="79" t="s">
        <v>90</v>
      </c>
      <c r="RD4" s="80" t="s">
        <v>89</v>
      </c>
      <c r="RE4" s="79" t="s">
        <v>90</v>
      </c>
      <c r="RF4" s="80" t="s">
        <v>89</v>
      </c>
      <c r="RG4" s="79" t="s">
        <v>90</v>
      </c>
      <c r="RH4" s="80" t="s">
        <v>89</v>
      </c>
      <c r="RI4" s="79" t="s">
        <v>90</v>
      </c>
      <c r="RJ4" s="80" t="s">
        <v>89</v>
      </c>
      <c r="RK4" s="79" t="s">
        <v>90</v>
      </c>
      <c r="RL4" s="80" t="s">
        <v>89</v>
      </c>
      <c r="RM4" s="79" t="s">
        <v>90</v>
      </c>
      <c r="RN4" s="80" t="s">
        <v>89</v>
      </c>
      <c r="RO4" s="79" t="s">
        <v>90</v>
      </c>
      <c r="RP4" s="80" t="s">
        <v>89</v>
      </c>
      <c r="RQ4" s="79" t="s">
        <v>90</v>
      </c>
      <c r="RR4" s="80" t="s">
        <v>89</v>
      </c>
      <c r="RS4" s="79" t="s">
        <v>90</v>
      </c>
      <c r="RT4" s="80" t="s">
        <v>89</v>
      </c>
      <c r="RU4" s="79" t="s">
        <v>90</v>
      </c>
      <c r="RV4" s="80" t="s">
        <v>89</v>
      </c>
      <c r="RW4" s="79" t="s">
        <v>90</v>
      </c>
      <c r="RX4" s="80" t="s">
        <v>89</v>
      </c>
      <c r="RY4" s="79" t="s">
        <v>90</v>
      </c>
      <c r="RZ4" s="80" t="s">
        <v>89</v>
      </c>
      <c r="SA4" s="79" t="s">
        <v>90</v>
      </c>
      <c r="SB4" s="80" t="s">
        <v>89</v>
      </c>
      <c r="SC4" s="79" t="s">
        <v>90</v>
      </c>
      <c r="SD4" s="80" t="s">
        <v>89</v>
      </c>
      <c r="SE4" s="79" t="s">
        <v>90</v>
      </c>
      <c r="SF4" s="80" t="s">
        <v>89</v>
      </c>
      <c r="SG4" s="79" t="s">
        <v>90</v>
      </c>
      <c r="SH4" s="80" t="s">
        <v>89</v>
      </c>
      <c r="SI4" s="79" t="s">
        <v>90</v>
      </c>
      <c r="SJ4" s="80" t="s">
        <v>89</v>
      </c>
      <c r="SK4" s="79" t="s">
        <v>90</v>
      </c>
      <c r="SL4" s="80" t="s">
        <v>89</v>
      </c>
      <c r="SM4" s="79" t="s">
        <v>90</v>
      </c>
      <c r="SN4" s="80" t="s">
        <v>89</v>
      </c>
      <c r="SO4" s="79" t="s">
        <v>90</v>
      </c>
      <c r="SP4" s="80" t="s">
        <v>89</v>
      </c>
      <c r="SQ4" s="79" t="s">
        <v>90</v>
      </c>
      <c r="SR4" s="80" t="s">
        <v>89</v>
      </c>
      <c r="SS4" s="79" t="s">
        <v>90</v>
      </c>
      <c r="ST4" s="80" t="s">
        <v>89</v>
      </c>
      <c r="SU4" s="79" t="s">
        <v>90</v>
      </c>
      <c r="SV4" s="80" t="s">
        <v>89</v>
      </c>
      <c r="SW4" s="79" t="s">
        <v>90</v>
      </c>
      <c r="SX4" s="80" t="s">
        <v>89</v>
      </c>
      <c r="SY4" s="79" t="s">
        <v>90</v>
      </c>
      <c r="SZ4" s="80" t="s">
        <v>89</v>
      </c>
      <c r="TA4" s="79" t="s">
        <v>90</v>
      </c>
      <c r="TB4" s="80" t="s">
        <v>89</v>
      </c>
      <c r="TC4" s="79" t="s">
        <v>90</v>
      </c>
      <c r="TD4" s="80" t="s">
        <v>89</v>
      </c>
      <c r="TE4" s="79" t="s">
        <v>90</v>
      </c>
      <c r="TF4" s="80" t="s">
        <v>89</v>
      </c>
      <c r="TG4" s="79" t="s">
        <v>90</v>
      </c>
      <c r="TH4" s="80" t="s">
        <v>89</v>
      </c>
      <c r="TI4" s="79" t="s">
        <v>90</v>
      </c>
      <c r="TJ4" s="80" t="s">
        <v>89</v>
      </c>
      <c r="TK4" s="79" t="s">
        <v>90</v>
      </c>
      <c r="TL4" s="80" t="s">
        <v>89</v>
      </c>
      <c r="TM4" s="79" t="s">
        <v>90</v>
      </c>
      <c r="TN4" s="80" t="s">
        <v>89</v>
      </c>
      <c r="TO4" s="79" t="s">
        <v>90</v>
      </c>
      <c r="TP4" s="80" t="s">
        <v>89</v>
      </c>
      <c r="TQ4" s="79" t="s">
        <v>90</v>
      </c>
      <c r="TR4" s="80" t="s">
        <v>89</v>
      </c>
      <c r="TS4" s="79" t="s">
        <v>90</v>
      </c>
      <c r="TT4" s="80" t="s">
        <v>89</v>
      </c>
      <c r="TU4" s="79" t="s">
        <v>90</v>
      </c>
      <c r="TV4" s="80" t="s">
        <v>89</v>
      </c>
      <c r="TW4" s="79" t="s">
        <v>90</v>
      </c>
      <c r="TX4" s="80" t="s">
        <v>89</v>
      </c>
      <c r="TY4" s="79" t="s">
        <v>90</v>
      </c>
      <c r="TZ4" s="80" t="s">
        <v>89</v>
      </c>
      <c r="UA4" s="79" t="s">
        <v>90</v>
      </c>
      <c r="UB4" s="80" t="s">
        <v>89</v>
      </c>
      <c r="UC4" s="79" t="s">
        <v>90</v>
      </c>
      <c r="UD4" s="80" t="s">
        <v>89</v>
      </c>
      <c r="UE4" s="79" t="s">
        <v>90</v>
      </c>
      <c r="UF4" s="80" t="s">
        <v>89</v>
      </c>
      <c r="UG4" s="79" t="s">
        <v>90</v>
      </c>
      <c r="UH4" s="80" t="s">
        <v>89</v>
      </c>
      <c r="UI4" s="79" t="s">
        <v>90</v>
      </c>
      <c r="UJ4" s="80" t="s">
        <v>89</v>
      </c>
      <c r="UK4" s="79" t="s">
        <v>90</v>
      </c>
      <c r="UL4" s="80" t="s">
        <v>89</v>
      </c>
      <c r="UM4" s="79" t="s">
        <v>90</v>
      </c>
      <c r="UN4" s="80" t="s">
        <v>89</v>
      </c>
      <c r="UO4" s="79" t="s">
        <v>90</v>
      </c>
      <c r="UP4" s="80" t="s">
        <v>89</v>
      </c>
      <c r="UQ4" s="79" t="s">
        <v>90</v>
      </c>
      <c r="UR4" s="80" t="s">
        <v>89</v>
      </c>
      <c r="US4" s="79" t="s">
        <v>90</v>
      </c>
      <c r="UT4" s="80" t="s">
        <v>89</v>
      </c>
      <c r="UU4" s="79" t="s">
        <v>90</v>
      </c>
      <c r="UV4" s="80" t="s">
        <v>89</v>
      </c>
      <c r="UW4" s="79" t="s">
        <v>90</v>
      </c>
      <c r="UX4" s="80" t="s">
        <v>89</v>
      </c>
      <c r="UY4" s="79" t="s">
        <v>90</v>
      </c>
      <c r="UZ4" s="80" t="s">
        <v>89</v>
      </c>
      <c r="VA4" s="79" t="s">
        <v>90</v>
      </c>
      <c r="VB4" s="80" t="s">
        <v>89</v>
      </c>
      <c r="VC4" s="79" t="s">
        <v>90</v>
      </c>
      <c r="VD4" s="80" t="s">
        <v>89</v>
      </c>
      <c r="VE4" s="79" t="s">
        <v>90</v>
      </c>
      <c r="VF4" s="80" t="s">
        <v>89</v>
      </c>
      <c r="VG4" s="79" t="s">
        <v>90</v>
      </c>
      <c r="VH4" s="80" t="s">
        <v>89</v>
      </c>
      <c r="VI4" s="79" t="s">
        <v>90</v>
      </c>
      <c r="VJ4" s="80" t="s">
        <v>89</v>
      </c>
      <c r="VK4" s="79" t="s">
        <v>90</v>
      </c>
      <c r="VL4" s="80" t="s">
        <v>89</v>
      </c>
      <c r="VM4" s="79" t="s">
        <v>90</v>
      </c>
      <c r="VN4" s="80" t="s">
        <v>89</v>
      </c>
      <c r="VO4" s="79" t="s">
        <v>90</v>
      </c>
      <c r="VP4" s="80" t="s">
        <v>89</v>
      </c>
      <c r="VQ4" s="79" t="s">
        <v>90</v>
      </c>
      <c r="VR4" s="80" t="s">
        <v>89</v>
      </c>
      <c r="VS4" s="79" t="s">
        <v>90</v>
      </c>
      <c r="VT4" s="80" t="s">
        <v>89</v>
      </c>
      <c r="VU4" s="79" t="s">
        <v>90</v>
      </c>
      <c r="VV4" s="80" t="s">
        <v>89</v>
      </c>
      <c r="VW4" s="79" t="s">
        <v>90</v>
      </c>
      <c r="VX4" s="80" t="s">
        <v>89</v>
      </c>
      <c r="VY4" s="79" t="s">
        <v>90</v>
      </c>
      <c r="VZ4" s="80" t="s">
        <v>89</v>
      </c>
      <c r="WA4" s="79" t="s">
        <v>90</v>
      </c>
      <c r="WB4" s="80" t="s">
        <v>89</v>
      </c>
      <c r="WC4" s="79" t="s">
        <v>90</v>
      </c>
      <c r="WD4" s="80" t="s">
        <v>89</v>
      </c>
      <c r="WE4" s="79" t="s">
        <v>90</v>
      </c>
      <c r="WF4" s="80" t="s">
        <v>89</v>
      </c>
      <c r="WG4" s="79" t="s">
        <v>90</v>
      </c>
      <c r="WH4" s="80" t="s">
        <v>89</v>
      </c>
      <c r="WI4" s="79" t="s">
        <v>90</v>
      </c>
      <c r="WJ4" s="80" t="s">
        <v>89</v>
      </c>
      <c r="WK4" s="79" t="s">
        <v>90</v>
      </c>
      <c r="WL4" s="80" t="s">
        <v>89</v>
      </c>
      <c r="WM4" s="79" t="s">
        <v>90</v>
      </c>
      <c r="WN4" s="80" t="s">
        <v>89</v>
      </c>
      <c r="WO4" s="79" t="s">
        <v>90</v>
      </c>
      <c r="WP4" s="80" t="s">
        <v>89</v>
      </c>
      <c r="WQ4" s="79" t="s">
        <v>90</v>
      </c>
      <c r="WR4" s="80" t="s">
        <v>89</v>
      </c>
      <c r="WS4" s="79" t="s">
        <v>90</v>
      </c>
      <c r="WT4" s="80" t="s">
        <v>89</v>
      </c>
      <c r="WU4" s="79" t="s">
        <v>90</v>
      </c>
      <c r="WV4" s="80" t="s">
        <v>89</v>
      </c>
      <c r="WW4" s="79" t="s">
        <v>90</v>
      </c>
      <c r="WX4" s="80" t="s">
        <v>89</v>
      </c>
      <c r="WY4" s="79" t="s">
        <v>90</v>
      </c>
      <c r="WZ4" s="80" t="s">
        <v>89</v>
      </c>
      <c r="XA4" s="79" t="s">
        <v>90</v>
      </c>
      <c r="XB4" s="80" t="s">
        <v>89</v>
      </c>
      <c r="XC4" s="79" t="s">
        <v>90</v>
      </c>
      <c r="XD4" s="80" t="s">
        <v>89</v>
      </c>
      <c r="XE4" s="79" t="s">
        <v>90</v>
      </c>
      <c r="XF4" s="80" t="s">
        <v>89</v>
      </c>
      <c r="XG4" s="79" t="s">
        <v>90</v>
      </c>
      <c r="XH4" s="80" t="s">
        <v>89</v>
      </c>
      <c r="XI4" s="79" t="s">
        <v>90</v>
      </c>
      <c r="XJ4" s="80" t="s">
        <v>89</v>
      </c>
      <c r="XK4" s="79" t="s">
        <v>90</v>
      </c>
      <c r="XL4" s="80" t="s">
        <v>89</v>
      </c>
      <c r="XM4" s="79" t="s">
        <v>90</v>
      </c>
      <c r="XN4" s="80" t="s">
        <v>89</v>
      </c>
      <c r="XO4" s="79" t="s">
        <v>90</v>
      </c>
      <c r="XP4" s="80" t="s">
        <v>89</v>
      </c>
      <c r="XQ4" s="79" t="s">
        <v>90</v>
      </c>
      <c r="XR4" s="80" t="s">
        <v>89</v>
      </c>
      <c r="XS4" s="79" t="s">
        <v>90</v>
      </c>
      <c r="XT4" s="80" t="s">
        <v>89</v>
      </c>
      <c r="XU4" s="79" t="s">
        <v>90</v>
      </c>
      <c r="XV4" s="80" t="s">
        <v>89</v>
      </c>
      <c r="XW4" s="79" t="s">
        <v>90</v>
      </c>
      <c r="XX4" s="80" t="s">
        <v>89</v>
      </c>
      <c r="XY4" s="79" t="s">
        <v>90</v>
      </c>
      <c r="XZ4" s="80" t="s">
        <v>89</v>
      </c>
      <c r="YA4" s="79" t="s">
        <v>90</v>
      </c>
      <c r="YB4" s="80" t="s">
        <v>89</v>
      </c>
      <c r="YC4" s="79" t="s">
        <v>90</v>
      </c>
      <c r="YD4" s="80" t="s">
        <v>89</v>
      </c>
      <c r="YE4" s="79" t="s">
        <v>90</v>
      </c>
      <c r="YF4" s="80" t="s">
        <v>89</v>
      </c>
      <c r="YG4" s="79" t="s">
        <v>90</v>
      </c>
      <c r="YH4" s="80" t="s">
        <v>89</v>
      </c>
      <c r="YI4" s="79" t="s">
        <v>90</v>
      </c>
      <c r="YJ4" s="80" t="s">
        <v>89</v>
      </c>
      <c r="YK4" s="79" t="s">
        <v>90</v>
      </c>
      <c r="YL4" s="80" t="s">
        <v>89</v>
      </c>
      <c r="YM4" s="79" t="s">
        <v>90</v>
      </c>
      <c r="YN4" s="80" t="s">
        <v>89</v>
      </c>
      <c r="YO4" s="79" t="s">
        <v>90</v>
      </c>
      <c r="YP4" s="80" t="s">
        <v>89</v>
      </c>
      <c r="YQ4" s="79" t="s">
        <v>90</v>
      </c>
      <c r="YR4" s="80" t="s">
        <v>89</v>
      </c>
      <c r="YS4" s="79" t="s">
        <v>90</v>
      </c>
      <c r="YT4" s="80" t="s">
        <v>89</v>
      </c>
      <c r="YU4" s="79" t="s">
        <v>90</v>
      </c>
      <c r="YV4" s="80" t="s">
        <v>89</v>
      </c>
      <c r="YW4" s="79" t="s">
        <v>90</v>
      </c>
      <c r="YX4" s="80" t="s">
        <v>89</v>
      </c>
      <c r="YY4" s="79" t="s">
        <v>90</v>
      </c>
      <c r="YZ4" s="80" t="s">
        <v>89</v>
      </c>
      <c r="ZA4" s="79" t="s">
        <v>90</v>
      </c>
      <c r="ZB4" s="80" t="s">
        <v>89</v>
      </c>
      <c r="ZC4" s="79" t="s">
        <v>90</v>
      </c>
      <c r="ZD4" s="80" t="s">
        <v>89</v>
      </c>
      <c r="ZE4" s="79" t="s">
        <v>90</v>
      </c>
      <c r="ZF4" s="80" t="s">
        <v>89</v>
      </c>
      <c r="ZG4" s="79" t="s">
        <v>90</v>
      </c>
      <c r="ZH4" s="80" t="s">
        <v>89</v>
      </c>
      <c r="ZI4" s="79" t="s">
        <v>90</v>
      </c>
      <c r="ZJ4" s="80" t="s">
        <v>89</v>
      </c>
      <c r="ZK4" s="79" t="s">
        <v>90</v>
      </c>
      <c r="ZL4" s="80" t="s">
        <v>89</v>
      </c>
      <c r="ZM4" s="79" t="s">
        <v>90</v>
      </c>
      <c r="ZN4" s="80" t="s">
        <v>89</v>
      </c>
      <c r="ZO4" s="79" t="s">
        <v>90</v>
      </c>
      <c r="ZP4" s="80" t="s">
        <v>89</v>
      </c>
      <c r="ZQ4" s="79" t="s">
        <v>90</v>
      </c>
      <c r="ZR4" s="80" t="s">
        <v>89</v>
      </c>
      <c r="ZS4" s="79" t="s">
        <v>90</v>
      </c>
      <c r="ZT4" s="80" t="s">
        <v>89</v>
      </c>
      <c r="ZU4" s="79" t="s">
        <v>90</v>
      </c>
      <c r="ZV4" s="80" t="s">
        <v>89</v>
      </c>
      <c r="ZW4" s="79" t="s">
        <v>90</v>
      </c>
      <c r="ZX4" s="80" t="s">
        <v>89</v>
      </c>
      <c r="ZY4" s="79" t="s">
        <v>90</v>
      </c>
      <c r="ZZ4" s="80" t="s">
        <v>89</v>
      </c>
      <c r="AAA4" s="79" t="s">
        <v>90</v>
      </c>
      <c r="AAB4" s="80" t="s">
        <v>89</v>
      </c>
      <c r="AAC4" s="79" t="s">
        <v>90</v>
      </c>
      <c r="AAD4" s="80" t="s">
        <v>89</v>
      </c>
      <c r="AAE4" s="79" t="s">
        <v>90</v>
      </c>
      <c r="AAF4" s="80" t="s">
        <v>89</v>
      </c>
      <c r="AAG4" s="79" t="s">
        <v>90</v>
      </c>
      <c r="AAH4" s="80" t="s">
        <v>89</v>
      </c>
      <c r="AAI4" s="79" t="s">
        <v>90</v>
      </c>
      <c r="AAJ4" s="80" t="s">
        <v>89</v>
      </c>
      <c r="AAK4" s="79" t="s">
        <v>90</v>
      </c>
      <c r="AAL4" s="80" t="s">
        <v>89</v>
      </c>
      <c r="AAM4" s="79" t="s">
        <v>90</v>
      </c>
      <c r="AAN4" s="80" t="s">
        <v>89</v>
      </c>
      <c r="AAO4" s="79" t="s">
        <v>90</v>
      </c>
      <c r="AAP4" s="80" t="s">
        <v>89</v>
      </c>
      <c r="AAQ4" s="79" t="s">
        <v>90</v>
      </c>
      <c r="AAR4" s="80" t="s">
        <v>89</v>
      </c>
      <c r="AAS4" s="79" t="s">
        <v>90</v>
      </c>
      <c r="AAT4" s="80" t="s">
        <v>89</v>
      </c>
      <c r="AAU4" s="79" t="s">
        <v>90</v>
      </c>
      <c r="AAV4" s="80" t="s">
        <v>89</v>
      </c>
      <c r="AAW4" s="79" t="s">
        <v>90</v>
      </c>
      <c r="AAX4" s="80" t="s">
        <v>89</v>
      </c>
      <c r="AAY4" s="79" t="s">
        <v>90</v>
      </c>
      <c r="AAZ4" s="80" t="s">
        <v>89</v>
      </c>
      <c r="ABA4" s="79" t="s">
        <v>90</v>
      </c>
      <c r="ABB4" s="80" t="s">
        <v>89</v>
      </c>
      <c r="ABC4" s="79" t="s">
        <v>90</v>
      </c>
      <c r="ABD4" s="80" t="s">
        <v>89</v>
      </c>
      <c r="ABE4" s="79" t="s">
        <v>90</v>
      </c>
      <c r="ABF4" s="80" t="s">
        <v>89</v>
      </c>
      <c r="ABG4" s="79" t="s">
        <v>90</v>
      </c>
      <c r="ABH4" s="80" t="s">
        <v>89</v>
      </c>
      <c r="ABI4" s="79" t="s">
        <v>90</v>
      </c>
      <c r="ABJ4" s="80" t="s">
        <v>89</v>
      </c>
      <c r="ABK4" s="79" t="s">
        <v>90</v>
      </c>
      <c r="ABL4" s="80" t="s">
        <v>89</v>
      </c>
      <c r="ABM4" s="79" t="s">
        <v>90</v>
      </c>
      <c r="ABN4" s="80" t="s">
        <v>89</v>
      </c>
      <c r="ABO4" s="79" t="s">
        <v>90</v>
      </c>
      <c r="ABP4" s="80" t="s">
        <v>89</v>
      </c>
      <c r="ABQ4" s="79" t="s">
        <v>90</v>
      </c>
      <c r="ABR4" s="80" t="s">
        <v>89</v>
      </c>
      <c r="ABS4" s="79" t="s">
        <v>90</v>
      </c>
      <c r="ABT4" s="80" t="s">
        <v>89</v>
      </c>
      <c r="ABU4" s="79" t="s">
        <v>90</v>
      </c>
      <c r="ABV4" s="80" t="s">
        <v>89</v>
      </c>
      <c r="ABW4" s="79" t="s">
        <v>90</v>
      </c>
      <c r="ABX4" s="80" t="s">
        <v>89</v>
      </c>
      <c r="ABY4" s="79" t="s">
        <v>90</v>
      </c>
      <c r="ABZ4" s="80" t="s">
        <v>89</v>
      </c>
      <c r="ACA4" s="79" t="s">
        <v>90</v>
      </c>
      <c r="ACB4" s="80" t="s">
        <v>89</v>
      </c>
      <c r="ACC4" s="79" t="s">
        <v>90</v>
      </c>
      <c r="ACD4" s="80" t="s">
        <v>89</v>
      </c>
      <c r="ACE4" s="79" t="s">
        <v>90</v>
      </c>
      <c r="ACF4" s="80" t="s">
        <v>89</v>
      </c>
      <c r="ACG4" s="79" t="s">
        <v>90</v>
      </c>
      <c r="ACH4" s="80" t="s">
        <v>89</v>
      </c>
      <c r="ACI4" s="79" t="s">
        <v>90</v>
      </c>
      <c r="ACJ4" s="80" t="s">
        <v>89</v>
      </c>
      <c r="ACK4" s="79" t="s">
        <v>90</v>
      </c>
      <c r="ACL4" s="80" t="s">
        <v>89</v>
      </c>
      <c r="ACM4" s="79" t="s">
        <v>90</v>
      </c>
      <c r="ACN4" s="80" t="s">
        <v>89</v>
      </c>
      <c r="ACO4" s="79" t="s">
        <v>90</v>
      </c>
      <c r="ACP4" s="80" t="s">
        <v>89</v>
      </c>
      <c r="ACQ4" s="79" t="s">
        <v>90</v>
      </c>
      <c r="ACR4" s="80" t="s">
        <v>89</v>
      </c>
      <c r="ACS4" s="79" t="s">
        <v>90</v>
      </c>
      <c r="ACT4" s="80" t="s">
        <v>89</v>
      </c>
      <c r="ACU4" s="79" t="s">
        <v>90</v>
      </c>
      <c r="ACV4" s="80" t="s">
        <v>89</v>
      </c>
      <c r="ACW4" s="79" t="s">
        <v>90</v>
      </c>
      <c r="ACX4" s="80" t="s">
        <v>89</v>
      </c>
      <c r="ACY4" s="79" t="s">
        <v>90</v>
      </c>
      <c r="ACZ4" s="80" t="s">
        <v>89</v>
      </c>
      <c r="ADA4" s="79" t="s">
        <v>90</v>
      </c>
      <c r="ADB4" s="80" t="s">
        <v>89</v>
      </c>
      <c r="ADC4" s="79" t="s">
        <v>90</v>
      </c>
      <c r="ADD4" s="80" t="s">
        <v>89</v>
      </c>
      <c r="ADE4" s="79" t="s">
        <v>90</v>
      </c>
      <c r="ADF4" s="80" t="s">
        <v>89</v>
      </c>
      <c r="ADG4" s="79" t="s">
        <v>90</v>
      </c>
      <c r="ADH4" s="80" t="s">
        <v>89</v>
      </c>
      <c r="ADI4" s="79" t="s">
        <v>90</v>
      </c>
      <c r="ADJ4" s="80" t="s">
        <v>89</v>
      </c>
      <c r="ADK4" s="79" t="s">
        <v>90</v>
      </c>
      <c r="ADL4" s="80" t="s">
        <v>89</v>
      </c>
      <c r="ADM4" s="79" t="s">
        <v>90</v>
      </c>
      <c r="ADN4" s="80" t="s">
        <v>89</v>
      </c>
      <c r="ADO4" s="79" t="s">
        <v>90</v>
      </c>
      <c r="ADP4" s="80" t="s">
        <v>89</v>
      </c>
      <c r="ADQ4" s="79" t="s">
        <v>90</v>
      </c>
      <c r="ADR4" s="80" t="s">
        <v>89</v>
      </c>
      <c r="ADS4" s="79" t="s">
        <v>90</v>
      </c>
      <c r="ADT4" s="80" t="s">
        <v>89</v>
      </c>
      <c r="ADU4" s="79" t="s">
        <v>90</v>
      </c>
      <c r="ADV4" s="80" t="s">
        <v>89</v>
      </c>
      <c r="ADW4" s="79" t="s">
        <v>90</v>
      </c>
      <c r="ADX4" s="80" t="s">
        <v>89</v>
      </c>
      <c r="ADY4" s="79" t="s">
        <v>90</v>
      </c>
      <c r="ADZ4" s="80" t="s">
        <v>89</v>
      </c>
      <c r="AEA4" s="79" t="s">
        <v>90</v>
      </c>
      <c r="AEB4" s="80" t="s">
        <v>89</v>
      </c>
      <c r="AEC4" s="79" t="s">
        <v>90</v>
      </c>
      <c r="AED4" s="80" t="s">
        <v>89</v>
      </c>
      <c r="AEE4" s="79" t="s">
        <v>90</v>
      </c>
      <c r="AEF4" s="80" t="s">
        <v>89</v>
      </c>
      <c r="AEG4" s="79" t="s">
        <v>90</v>
      </c>
      <c r="AEH4" s="80" t="s">
        <v>89</v>
      </c>
      <c r="AEI4" s="79" t="s">
        <v>90</v>
      </c>
      <c r="AEJ4" s="80" t="s">
        <v>89</v>
      </c>
      <c r="AEK4" s="79" t="s">
        <v>90</v>
      </c>
      <c r="AEL4" s="80" t="s">
        <v>89</v>
      </c>
      <c r="AEM4" s="79" t="s">
        <v>90</v>
      </c>
      <c r="AEN4" s="80" t="s">
        <v>89</v>
      </c>
      <c r="AEO4" s="79" t="s">
        <v>90</v>
      </c>
      <c r="AEP4" s="80" t="s">
        <v>89</v>
      </c>
      <c r="AEQ4" s="79" t="s">
        <v>90</v>
      </c>
      <c r="AER4" s="80" t="s">
        <v>89</v>
      </c>
      <c r="AES4" s="79" t="s">
        <v>90</v>
      </c>
      <c r="AET4" s="80" t="s">
        <v>89</v>
      </c>
      <c r="AEU4" s="79" t="s">
        <v>90</v>
      </c>
      <c r="AEV4" s="80" t="s">
        <v>89</v>
      </c>
      <c r="AEW4" s="79" t="s">
        <v>90</v>
      </c>
      <c r="AEX4" s="80" t="s">
        <v>89</v>
      </c>
      <c r="AEY4" s="79" t="s">
        <v>90</v>
      </c>
      <c r="AEZ4" s="80" t="s">
        <v>89</v>
      </c>
      <c r="AFA4" s="79" t="s">
        <v>90</v>
      </c>
      <c r="AFB4" s="80" t="s">
        <v>89</v>
      </c>
      <c r="AFC4" s="79" t="s">
        <v>90</v>
      </c>
      <c r="AFD4" s="80" t="s">
        <v>89</v>
      </c>
      <c r="AFE4" s="79" t="s">
        <v>90</v>
      </c>
      <c r="AFF4" s="80" t="s">
        <v>89</v>
      </c>
      <c r="AFG4" s="79" t="s">
        <v>90</v>
      </c>
      <c r="AFH4" s="80" t="s">
        <v>89</v>
      </c>
      <c r="AFI4" s="79" t="s">
        <v>90</v>
      </c>
      <c r="AFJ4" s="80" t="s">
        <v>89</v>
      </c>
      <c r="AFK4" s="79" t="s">
        <v>90</v>
      </c>
      <c r="AFL4" s="80" t="s">
        <v>89</v>
      </c>
      <c r="AFM4" s="79" t="s">
        <v>90</v>
      </c>
      <c r="AFN4" s="80" t="s">
        <v>89</v>
      </c>
      <c r="AFO4" s="79" t="s">
        <v>90</v>
      </c>
      <c r="AFP4" s="80" t="s">
        <v>89</v>
      </c>
      <c r="AFQ4" s="79" t="s">
        <v>90</v>
      </c>
      <c r="AFR4" s="80" t="s">
        <v>89</v>
      </c>
      <c r="AFS4" s="79" t="s">
        <v>90</v>
      </c>
      <c r="AFT4" s="80" t="s">
        <v>89</v>
      </c>
      <c r="AFU4" s="79" t="s">
        <v>90</v>
      </c>
      <c r="AFV4" s="80" t="s">
        <v>89</v>
      </c>
      <c r="AFW4" s="79" t="s">
        <v>90</v>
      </c>
      <c r="AFX4" s="80" t="s">
        <v>89</v>
      </c>
      <c r="AFY4" s="79" t="s">
        <v>90</v>
      </c>
      <c r="AFZ4" s="80" t="s">
        <v>89</v>
      </c>
      <c r="AGA4" s="79" t="s">
        <v>90</v>
      </c>
      <c r="AGB4" s="80" t="s">
        <v>89</v>
      </c>
      <c r="AGC4" s="79" t="s">
        <v>90</v>
      </c>
      <c r="AGD4" s="80" t="s">
        <v>89</v>
      </c>
      <c r="AGE4" s="79" t="s">
        <v>90</v>
      </c>
      <c r="AGF4" s="80" t="s">
        <v>89</v>
      </c>
      <c r="AGG4" s="79" t="s">
        <v>90</v>
      </c>
      <c r="AGH4" s="80" t="s">
        <v>89</v>
      </c>
      <c r="AGI4" s="79" t="s">
        <v>90</v>
      </c>
      <c r="AGJ4" s="80" t="s">
        <v>89</v>
      </c>
      <c r="AGK4" s="79" t="s">
        <v>90</v>
      </c>
      <c r="AGL4" s="80" t="s">
        <v>89</v>
      </c>
      <c r="AGM4" s="79" t="s">
        <v>90</v>
      </c>
      <c r="AGN4" s="80" t="s">
        <v>89</v>
      </c>
      <c r="AGO4" s="79" t="s">
        <v>90</v>
      </c>
      <c r="AGP4" s="80" t="s">
        <v>89</v>
      </c>
      <c r="AGQ4" s="79" t="s">
        <v>90</v>
      </c>
      <c r="AGR4" s="80" t="s">
        <v>89</v>
      </c>
      <c r="AGS4" s="79" t="s">
        <v>90</v>
      </c>
      <c r="AGT4" s="80" t="s">
        <v>89</v>
      </c>
      <c r="AGU4" s="79" t="s">
        <v>90</v>
      </c>
      <c r="AGV4" s="80" t="s">
        <v>89</v>
      </c>
      <c r="AGW4" s="79" t="s">
        <v>90</v>
      </c>
      <c r="AGX4" s="80" t="s">
        <v>89</v>
      </c>
      <c r="AGY4" s="79" t="s">
        <v>90</v>
      </c>
      <c r="AGZ4" s="80" t="s">
        <v>89</v>
      </c>
      <c r="AHA4" s="79" t="s">
        <v>90</v>
      </c>
      <c r="AHB4" s="80" t="s">
        <v>89</v>
      </c>
      <c r="AHC4" s="79" t="s">
        <v>90</v>
      </c>
      <c r="AHD4" s="80" t="s">
        <v>89</v>
      </c>
      <c r="AHE4" s="79" t="s">
        <v>90</v>
      </c>
      <c r="AHF4" s="80" t="s">
        <v>89</v>
      </c>
      <c r="AHG4" s="79" t="s">
        <v>90</v>
      </c>
      <c r="AHH4" s="80" t="s">
        <v>89</v>
      </c>
      <c r="AHI4" s="79" t="s">
        <v>90</v>
      </c>
      <c r="AHJ4" s="80" t="s">
        <v>89</v>
      </c>
      <c r="AHK4" s="79" t="s">
        <v>90</v>
      </c>
      <c r="AHL4" s="80" t="s">
        <v>89</v>
      </c>
      <c r="AHM4" s="79" t="s">
        <v>90</v>
      </c>
      <c r="AHN4" s="80" t="s">
        <v>89</v>
      </c>
      <c r="AHO4" s="79" t="s">
        <v>90</v>
      </c>
      <c r="AHP4" s="80" t="s">
        <v>89</v>
      </c>
      <c r="AHQ4" s="79" t="s">
        <v>90</v>
      </c>
      <c r="AHR4" s="80" t="s">
        <v>89</v>
      </c>
      <c r="AHS4" s="79" t="s">
        <v>90</v>
      </c>
      <c r="AHT4" s="80" t="s">
        <v>89</v>
      </c>
      <c r="AHU4" s="79" t="s">
        <v>90</v>
      </c>
      <c r="AHV4" s="80" t="s">
        <v>89</v>
      </c>
      <c r="AHW4" s="79" t="s">
        <v>90</v>
      </c>
      <c r="AHX4" s="80" t="s">
        <v>89</v>
      </c>
      <c r="AHY4" s="79" t="s">
        <v>90</v>
      </c>
      <c r="AHZ4" s="80" t="s">
        <v>89</v>
      </c>
      <c r="AIA4" s="79" t="s">
        <v>90</v>
      </c>
      <c r="AIB4" s="80" t="s">
        <v>89</v>
      </c>
      <c r="AIC4" s="79" t="s">
        <v>90</v>
      </c>
      <c r="AID4" s="80" t="s">
        <v>89</v>
      </c>
      <c r="AIE4" s="79" t="s">
        <v>90</v>
      </c>
      <c r="AIF4" s="80" t="s">
        <v>89</v>
      </c>
      <c r="AIG4" s="79" t="s">
        <v>90</v>
      </c>
      <c r="AIH4" s="80" t="s">
        <v>89</v>
      </c>
      <c r="AII4" s="79" t="s">
        <v>90</v>
      </c>
      <c r="AIJ4" s="80" t="s">
        <v>89</v>
      </c>
      <c r="AIK4" s="79" t="s">
        <v>90</v>
      </c>
      <c r="AIL4" s="80" t="s">
        <v>89</v>
      </c>
      <c r="AIM4" s="79" t="s">
        <v>90</v>
      </c>
      <c r="AIN4" s="80" t="s">
        <v>89</v>
      </c>
      <c r="AIO4" s="79" t="s">
        <v>90</v>
      </c>
      <c r="AIP4" s="80" t="s">
        <v>89</v>
      </c>
      <c r="AIQ4" s="79" t="s">
        <v>90</v>
      </c>
      <c r="AIR4" s="80" t="s">
        <v>89</v>
      </c>
      <c r="AIS4" s="79" t="s">
        <v>90</v>
      </c>
      <c r="AIT4" s="80" t="s">
        <v>89</v>
      </c>
      <c r="AIU4" s="79" t="s">
        <v>90</v>
      </c>
      <c r="AIV4" s="80" t="s">
        <v>89</v>
      </c>
      <c r="AIW4" s="79" t="s">
        <v>90</v>
      </c>
      <c r="AIX4" s="80" t="s">
        <v>89</v>
      </c>
      <c r="AIY4" s="79" t="s">
        <v>90</v>
      </c>
      <c r="AIZ4" s="80" t="s">
        <v>89</v>
      </c>
      <c r="AJA4" s="79" t="s">
        <v>90</v>
      </c>
      <c r="AJB4" s="80" t="s">
        <v>89</v>
      </c>
      <c r="AJC4" s="79" t="s">
        <v>90</v>
      </c>
      <c r="AJD4" s="80" t="s">
        <v>89</v>
      </c>
      <c r="AJE4" s="79" t="s">
        <v>90</v>
      </c>
      <c r="AJF4" s="80" t="s">
        <v>89</v>
      </c>
      <c r="AJG4" s="79" t="s">
        <v>90</v>
      </c>
      <c r="AJH4" s="80" t="s">
        <v>89</v>
      </c>
      <c r="AJI4" s="79" t="s">
        <v>90</v>
      </c>
      <c r="AJJ4" s="80" t="s">
        <v>89</v>
      </c>
      <c r="AJK4" s="79" t="s">
        <v>90</v>
      </c>
      <c r="AJL4" s="80" t="s">
        <v>89</v>
      </c>
      <c r="AJM4" s="79" t="s">
        <v>90</v>
      </c>
      <c r="AJN4" s="80" t="s">
        <v>89</v>
      </c>
      <c r="AJO4" s="79" t="s">
        <v>90</v>
      </c>
      <c r="AJP4" s="80" t="s">
        <v>89</v>
      </c>
      <c r="AJQ4" s="79" t="s">
        <v>90</v>
      </c>
      <c r="AJR4" s="80" t="s">
        <v>89</v>
      </c>
      <c r="AJS4" s="79" t="s">
        <v>90</v>
      </c>
      <c r="AJT4" s="80" t="s">
        <v>89</v>
      </c>
      <c r="AJU4" s="79" t="s">
        <v>90</v>
      </c>
      <c r="AJV4" s="80" t="s">
        <v>89</v>
      </c>
      <c r="AJW4" s="79" t="s">
        <v>90</v>
      </c>
      <c r="AJX4" s="80" t="s">
        <v>89</v>
      </c>
      <c r="AJY4" s="79" t="s">
        <v>90</v>
      </c>
      <c r="AJZ4" s="80" t="s">
        <v>89</v>
      </c>
      <c r="AKA4" s="79" t="s">
        <v>90</v>
      </c>
      <c r="AKB4" s="80" t="s">
        <v>89</v>
      </c>
      <c r="AKC4" s="79" t="s">
        <v>90</v>
      </c>
      <c r="AKD4" s="80" t="s">
        <v>89</v>
      </c>
      <c r="AKE4" s="79" t="s">
        <v>90</v>
      </c>
      <c r="AKF4" s="80" t="s">
        <v>89</v>
      </c>
      <c r="AKG4" s="79" t="s">
        <v>90</v>
      </c>
      <c r="AKH4" s="80" t="s">
        <v>89</v>
      </c>
      <c r="AKI4" s="79" t="s">
        <v>90</v>
      </c>
      <c r="AKJ4" s="80" t="s">
        <v>89</v>
      </c>
      <c r="AKK4" s="79" t="s">
        <v>90</v>
      </c>
      <c r="AKL4" s="80" t="s">
        <v>89</v>
      </c>
      <c r="AKM4" s="79" t="s">
        <v>90</v>
      </c>
      <c r="AKN4" s="80" t="s">
        <v>89</v>
      </c>
      <c r="AKO4" s="79" t="s">
        <v>90</v>
      </c>
      <c r="AKP4" s="80" t="s">
        <v>89</v>
      </c>
      <c r="AKQ4" s="79" t="s">
        <v>90</v>
      </c>
      <c r="AKR4" s="80" t="s">
        <v>89</v>
      </c>
      <c r="AKS4" s="79" t="s">
        <v>90</v>
      </c>
      <c r="AKT4" s="80" t="s">
        <v>89</v>
      </c>
      <c r="AKU4" s="79" t="s">
        <v>90</v>
      </c>
      <c r="AKV4" s="80" t="s">
        <v>89</v>
      </c>
      <c r="AKW4" s="79" t="s">
        <v>90</v>
      </c>
      <c r="AKX4" s="80" t="s">
        <v>89</v>
      </c>
      <c r="AKY4" s="79" t="s">
        <v>90</v>
      </c>
      <c r="AKZ4" s="80" t="s">
        <v>89</v>
      </c>
      <c r="ALA4" s="79" t="s">
        <v>90</v>
      </c>
      <c r="ALB4" s="80" t="s">
        <v>89</v>
      </c>
      <c r="ALC4" s="79" t="s">
        <v>90</v>
      </c>
      <c r="ALD4" s="80" t="s">
        <v>89</v>
      </c>
      <c r="ALE4" s="79" t="s">
        <v>90</v>
      </c>
      <c r="ALF4" s="80" t="s">
        <v>89</v>
      </c>
      <c r="ALG4" s="79" t="s">
        <v>90</v>
      </c>
      <c r="ALH4" s="80" t="s">
        <v>89</v>
      </c>
      <c r="ALI4" s="79" t="s">
        <v>90</v>
      </c>
      <c r="ALJ4" s="80" t="s">
        <v>89</v>
      </c>
      <c r="ALK4" s="79" t="s">
        <v>90</v>
      </c>
      <c r="ALL4" s="80" t="s">
        <v>89</v>
      </c>
      <c r="ALM4" s="79" t="s">
        <v>90</v>
      </c>
      <c r="ALN4" s="80" t="s">
        <v>89</v>
      </c>
      <c r="ALO4" s="79" t="s">
        <v>90</v>
      </c>
      <c r="ALP4" s="80" t="s">
        <v>89</v>
      </c>
      <c r="ALQ4" s="79" t="s">
        <v>90</v>
      </c>
      <c r="ALR4" s="80" t="s">
        <v>89</v>
      </c>
      <c r="ALS4" s="79" t="s">
        <v>90</v>
      </c>
      <c r="ALT4" s="80" t="s">
        <v>89</v>
      </c>
      <c r="ALU4" s="79" t="s">
        <v>90</v>
      </c>
      <c r="ALV4" s="80" t="s">
        <v>89</v>
      </c>
      <c r="ALW4" s="79" t="s">
        <v>90</v>
      </c>
      <c r="ALX4" s="80" t="s">
        <v>89</v>
      </c>
      <c r="ALY4" s="79" t="s">
        <v>90</v>
      </c>
      <c r="ALZ4" s="80" t="s">
        <v>89</v>
      </c>
      <c r="AMA4" s="79" t="s">
        <v>90</v>
      </c>
      <c r="AMB4" s="80" t="s">
        <v>89</v>
      </c>
      <c r="AMC4" s="79" t="s">
        <v>90</v>
      </c>
      <c r="AMD4" s="80" t="s">
        <v>89</v>
      </c>
      <c r="AME4" s="79" t="s">
        <v>90</v>
      </c>
      <c r="AMF4" s="80" t="s">
        <v>89</v>
      </c>
      <c r="AMG4" s="79" t="s">
        <v>90</v>
      </c>
      <c r="AMH4" s="80" t="s">
        <v>89</v>
      </c>
      <c r="AMI4" s="79" t="s">
        <v>90</v>
      </c>
      <c r="AMJ4" s="80" t="s">
        <v>89</v>
      </c>
      <c r="AMK4" s="79" t="s">
        <v>90</v>
      </c>
      <c r="AML4" s="80" t="s">
        <v>89</v>
      </c>
      <c r="AMM4" s="79" t="s">
        <v>90</v>
      </c>
      <c r="AMN4" s="80" t="s">
        <v>89</v>
      </c>
      <c r="AMO4" s="79" t="s">
        <v>90</v>
      </c>
      <c r="AMP4" s="80" t="s">
        <v>89</v>
      </c>
      <c r="AMQ4" s="79" t="s">
        <v>90</v>
      </c>
      <c r="AMR4" s="80" t="s">
        <v>89</v>
      </c>
      <c r="AMS4" s="79" t="s">
        <v>90</v>
      </c>
      <c r="AMT4" s="80" t="s">
        <v>89</v>
      </c>
      <c r="AMU4" s="79" t="s">
        <v>90</v>
      </c>
      <c r="AMV4" s="80" t="s">
        <v>89</v>
      </c>
      <c r="AMW4" s="79" t="s">
        <v>90</v>
      </c>
      <c r="AMX4" s="80" t="s">
        <v>89</v>
      </c>
      <c r="AMY4" s="79" t="s">
        <v>90</v>
      </c>
      <c r="AMZ4" s="80" t="s">
        <v>89</v>
      </c>
      <c r="ANA4" s="79" t="s">
        <v>90</v>
      </c>
      <c r="ANB4" s="80" t="s">
        <v>89</v>
      </c>
      <c r="ANC4" s="79" t="s">
        <v>90</v>
      </c>
      <c r="AND4" s="80" t="s">
        <v>89</v>
      </c>
      <c r="ANE4" s="79" t="s">
        <v>90</v>
      </c>
      <c r="ANF4" s="80" t="s">
        <v>89</v>
      </c>
      <c r="ANG4" s="79" t="s">
        <v>90</v>
      </c>
      <c r="ANH4" s="80" t="s">
        <v>89</v>
      </c>
      <c r="ANI4" s="79" t="s">
        <v>90</v>
      </c>
      <c r="ANJ4" s="80" t="s">
        <v>89</v>
      </c>
      <c r="ANK4" s="79" t="s">
        <v>90</v>
      </c>
      <c r="ANL4" s="80" t="s">
        <v>89</v>
      </c>
      <c r="ANM4" s="79" t="s">
        <v>90</v>
      </c>
      <c r="ANN4" s="80" t="s">
        <v>89</v>
      </c>
      <c r="ANO4" s="79" t="s">
        <v>90</v>
      </c>
      <c r="ANP4" s="80" t="s">
        <v>89</v>
      </c>
      <c r="ANQ4" s="79" t="s">
        <v>90</v>
      </c>
      <c r="ANR4" s="80" t="s">
        <v>89</v>
      </c>
      <c r="ANS4" s="79" t="s">
        <v>90</v>
      </c>
      <c r="ANT4" s="80" t="s">
        <v>89</v>
      </c>
      <c r="ANU4" s="79" t="s">
        <v>90</v>
      </c>
      <c r="ANV4" s="80" t="s">
        <v>89</v>
      </c>
      <c r="ANW4" s="79" t="s">
        <v>90</v>
      </c>
      <c r="ANX4" s="80" t="s">
        <v>89</v>
      </c>
      <c r="ANY4" s="79" t="s">
        <v>90</v>
      </c>
      <c r="ANZ4" s="80" t="s">
        <v>89</v>
      </c>
      <c r="AOA4" s="79" t="s">
        <v>90</v>
      </c>
      <c r="AOB4" s="80" t="s">
        <v>89</v>
      </c>
      <c r="AOC4" s="79" t="s">
        <v>90</v>
      </c>
      <c r="AOD4" s="80" t="s">
        <v>89</v>
      </c>
      <c r="AOE4" s="79" t="s">
        <v>90</v>
      </c>
      <c r="AOF4" s="80" t="s">
        <v>89</v>
      </c>
      <c r="AOG4" s="79" t="s">
        <v>90</v>
      </c>
      <c r="AOH4" s="80" t="s">
        <v>89</v>
      </c>
      <c r="AOI4" s="79" t="s">
        <v>90</v>
      </c>
      <c r="AOJ4" s="80" t="s">
        <v>89</v>
      </c>
      <c r="AOK4" s="79" t="s">
        <v>90</v>
      </c>
      <c r="AOL4" s="80" t="s">
        <v>89</v>
      </c>
      <c r="AOM4" s="79" t="s">
        <v>90</v>
      </c>
      <c r="AON4" s="80" t="s">
        <v>89</v>
      </c>
      <c r="AOO4" s="79" t="s">
        <v>90</v>
      </c>
      <c r="AOP4" s="80" t="s">
        <v>89</v>
      </c>
      <c r="AOQ4" s="79" t="s">
        <v>90</v>
      </c>
      <c r="AOR4" s="80" t="s">
        <v>89</v>
      </c>
      <c r="AOS4" s="79" t="s">
        <v>90</v>
      </c>
      <c r="AOT4" s="80" t="s">
        <v>89</v>
      </c>
      <c r="AOU4" s="79" t="s">
        <v>90</v>
      </c>
      <c r="AOV4" s="80" t="s">
        <v>89</v>
      </c>
      <c r="AOW4" s="79" t="s">
        <v>90</v>
      </c>
      <c r="AOX4" s="80" t="s">
        <v>89</v>
      </c>
      <c r="AOY4" s="79" t="s">
        <v>90</v>
      </c>
      <c r="AOZ4" s="80" t="s">
        <v>89</v>
      </c>
      <c r="APA4" s="79" t="s">
        <v>90</v>
      </c>
      <c r="APB4" s="80" t="s">
        <v>89</v>
      </c>
      <c r="APC4" s="79" t="s">
        <v>90</v>
      </c>
      <c r="APD4" s="80" t="s">
        <v>89</v>
      </c>
      <c r="APE4" s="79" t="s">
        <v>90</v>
      </c>
      <c r="APF4" s="80" t="s">
        <v>89</v>
      </c>
      <c r="APG4" s="79" t="s">
        <v>90</v>
      </c>
      <c r="APH4" s="80" t="s">
        <v>89</v>
      </c>
      <c r="API4" s="79" t="s">
        <v>90</v>
      </c>
      <c r="APJ4" s="80" t="s">
        <v>89</v>
      </c>
      <c r="APK4" s="79" t="s">
        <v>90</v>
      </c>
      <c r="APL4" s="80" t="s">
        <v>89</v>
      </c>
      <c r="APM4" s="79" t="s">
        <v>90</v>
      </c>
      <c r="APN4" s="80" t="s">
        <v>89</v>
      </c>
      <c r="APO4" s="79" t="s">
        <v>90</v>
      </c>
      <c r="APP4" s="80" t="s">
        <v>89</v>
      </c>
      <c r="APQ4" s="79" t="s">
        <v>90</v>
      </c>
      <c r="APR4" s="80" t="s">
        <v>89</v>
      </c>
      <c r="APS4" s="79" t="s">
        <v>90</v>
      </c>
      <c r="APT4" s="80" t="s">
        <v>89</v>
      </c>
      <c r="APU4" s="79" t="s">
        <v>90</v>
      </c>
      <c r="APV4" s="80" t="s">
        <v>89</v>
      </c>
      <c r="APW4" s="79" t="s">
        <v>90</v>
      </c>
      <c r="APX4" s="80" t="s">
        <v>89</v>
      </c>
      <c r="APY4" s="79" t="s">
        <v>90</v>
      </c>
      <c r="APZ4" s="80" t="s">
        <v>89</v>
      </c>
      <c r="AQA4" s="79" t="s">
        <v>90</v>
      </c>
      <c r="AQB4" s="80" t="s">
        <v>89</v>
      </c>
      <c r="AQC4" s="79" t="s">
        <v>90</v>
      </c>
      <c r="AQD4" s="80" t="s">
        <v>89</v>
      </c>
      <c r="AQE4" s="194" t="s">
        <v>90</v>
      </c>
      <c r="AQF4" s="195" t="s">
        <v>89</v>
      </c>
      <c r="AQG4" s="194" t="s">
        <v>90</v>
      </c>
      <c r="AQH4" s="195" t="s">
        <v>89</v>
      </c>
      <c r="AQI4" s="194" t="s">
        <v>90</v>
      </c>
      <c r="AQJ4" s="195" t="s">
        <v>89</v>
      </c>
      <c r="AQK4" s="194" t="s">
        <v>90</v>
      </c>
      <c r="AQL4" s="195" t="s">
        <v>89</v>
      </c>
      <c r="AQM4" s="194" t="s">
        <v>90</v>
      </c>
      <c r="AQN4" s="195" t="s">
        <v>89</v>
      </c>
      <c r="AQO4" s="194" t="s">
        <v>90</v>
      </c>
      <c r="AQP4" s="195" t="s">
        <v>89</v>
      </c>
      <c r="AQQ4" s="194" t="s">
        <v>90</v>
      </c>
      <c r="AQR4" s="195" t="s">
        <v>89</v>
      </c>
      <c r="AQS4" s="194" t="s">
        <v>90</v>
      </c>
      <c r="AQT4" s="195" t="s">
        <v>89</v>
      </c>
      <c r="AQU4" s="194" t="s">
        <v>90</v>
      </c>
      <c r="AQV4" s="195" t="s">
        <v>89</v>
      </c>
      <c r="AQW4" s="194" t="s">
        <v>90</v>
      </c>
      <c r="AQX4" s="195" t="s">
        <v>89</v>
      </c>
      <c r="AQY4" s="194" t="s">
        <v>90</v>
      </c>
      <c r="AQZ4" s="195" t="s">
        <v>89</v>
      </c>
      <c r="ARA4" s="194" t="s">
        <v>90</v>
      </c>
      <c r="ARB4" s="195" t="s">
        <v>89</v>
      </c>
      <c r="ARC4" s="194" t="s">
        <v>90</v>
      </c>
      <c r="ARD4" s="195" t="s">
        <v>89</v>
      </c>
      <c r="ARE4" s="194" t="s">
        <v>90</v>
      </c>
      <c r="ARF4" s="195" t="s">
        <v>89</v>
      </c>
      <c r="ARG4" s="194" t="s">
        <v>90</v>
      </c>
      <c r="ARH4" s="195" t="s">
        <v>89</v>
      </c>
      <c r="ARI4" s="194" t="s">
        <v>90</v>
      </c>
      <c r="ARJ4" s="195" t="s">
        <v>89</v>
      </c>
      <c r="ARK4" s="194" t="s">
        <v>90</v>
      </c>
      <c r="ARL4" s="195" t="s">
        <v>89</v>
      </c>
      <c r="ARM4" s="194" t="s">
        <v>90</v>
      </c>
      <c r="ARN4" s="195" t="s">
        <v>89</v>
      </c>
      <c r="ARO4" s="194" t="s">
        <v>90</v>
      </c>
      <c r="ARP4" s="195" t="s">
        <v>89</v>
      </c>
      <c r="ARQ4" s="194" t="s">
        <v>90</v>
      </c>
      <c r="ARR4" s="195" t="s">
        <v>89</v>
      </c>
      <c r="ARS4" s="194" t="s">
        <v>90</v>
      </c>
      <c r="ART4" s="195" t="s">
        <v>89</v>
      </c>
      <c r="ARU4" s="194" t="s">
        <v>90</v>
      </c>
      <c r="ARV4" s="195" t="s">
        <v>89</v>
      </c>
      <c r="ARW4" s="194" t="s">
        <v>90</v>
      </c>
      <c r="ARX4" s="195" t="s">
        <v>89</v>
      </c>
      <c r="ARY4" s="194" t="s">
        <v>90</v>
      </c>
      <c r="ARZ4" s="195" t="s">
        <v>89</v>
      </c>
      <c r="ASA4" s="194" t="s">
        <v>90</v>
      </c>
      <c r="ASB4" s="195" t="s">
        <v>89</v>
      </c>
      <c r="ASC4" s="194" t="s">
        <v>90</v>
      </c>
      <c r="ASD4" s="195" t="s">
        <v>89</v>
      </c>
      <c r="ASE4" s="194" t="s">
        <v>90</v>
      </c>
      <c r="ASF4" s="195" t="s">
        <v>89</v>
      </c>
      <c r="ASG4" s="194" t="s">
        <v>90</v>
      </c>
      <c r="ASH4" s="195" t="s">
        <v>89</v>
      </c>
      <c r="ASI4" s="194" t="s">
        <v>90</v>
      </c>
      <c r="ASJ4" s="195" t="s">
        <v>89</v>
      </c>
      <c r="ASK4" s="194" t="s">
        <v>90</v>
      </c>
      <c r="ASL4" s="195" t="s">
        <v>89</v>
      </c>
      <c r="ASM4" s="194" t="s">
        <v>90</v>
      </c>
      <c r="ASN4" s="195" t="s">
        <v>89</v>
      </c>
      <c r="ASO4" s="194" t="s">
        <v>90</v>
      </c>
      <c r="ASP4" s="195" t="s">
        <v>89</v>
      </c>
      <c r="ASQ4" s="194" t="s">
        <v>90</v>
      </c>
      <c r="ASR4" s="195" t="s">
        <v>89</v>
      </c>
      <c r="ASS4" s="194" t="s">
        <v>90</v>
      </c>
      <c r="AST4" s="195" t="s">
        <v>89</v>
      </c>
      <c r="ASU4" s="194" t="s">
        <v>90</v>
      </c>
      <c r="ASV4" s="195" t="s">
        <v>89</v>
      </c>
      <c r="ASW4" s="194" t="s">
        <v>90</v>
      </c>
      <c r="ASX4" s="195" t="s">
        <v>89</v>
      </c>
      <c r="ASY4" s="194" t="s">
        <v>90</v>
      </c>
      <c r="ASZ4" s="195" t="s">
        <v>89</v>
      </c>
      <c r="ATA4" s="194" t="s">
        <v>90</v>
      </c>
      <c r="ATB4" s="195" t="s">
        <v>89</v>
      </c>
      <c r="ATC4" s="194" t="s">
        <v>90</v>
      </c>
      <c r="ATD4" s="195" t="s">
        <v>89</v>
      </c>
      <c r="ATE4" s="194" t="s">
        <v>90</v>
      </c>
      <c r="ATF4" s="195" t="s">
        <v>89</v>
      </c>
      <c r="ATG4" s="194" t="s">
        <v>90</v>
      </c>
      <c r="ATH4" s="195" t="s">
        <v>89</v>
      </c>
      <c r="ATI4" s="194" t="s">
        <v>90</v>
      </c>
      <c r="ATJ4" s="195" t="s">
        <v>89</v>
      </c>
      <c r="ATK4" s="194" t="s">
        <v>90</v>
      </c>
      <c r="ATL4" s="195" t="s">
        <v>89</v>
      </c>
      <c r="ATM4" s="194" t="s">
        <v>90</v>
      </c>
      <c r="ATN4" s="195" t="s">
        <v>89</v>
      </c>
      <c r="ATO4" s="194" t="s">
        <v>90</v>
      </c>
      <c r="ATP4" s="195" t="s">
        <v>89</v>
      </c>
      <c r="ATQ4" s="194" t="s">
        <v>90</v>
      </c>
      <c r="ATR4" s="195" t="s">
        <v>89</v>
      </c>
      <c r="ATS4" s="194" t="s">
        <v>90</v>
      </c>
      <c r="ATT4" s="195" t="s">
        <v>89</v>
      </c>
      <c r="ATU4" s="194" t="s">
        <v>90</v>
      </c>
      <c r="ATV4" s="195" t="s">
        <v>89</v>
      </c>
      <c r="ATW4" s="194" t="s">
        <v>90</v>
      </c>
      <c r="ATX4" s="195" t="s">
        <v>89</v>
      </c>
      <c r="ATY4" s="194" t="s">
        <v>90</v>
      </c>
      <c r="ATZ4" s="195" t="s">
        <v>89</v>
      </c>
      <c r="AUA4" s="194" t="s">
        <v>90</v>
      </c>
      <c r="AUB4" s="195" t="s">
        <v>89</v>
      </c>
      <c r="AUC4" s="194" t="s">
        <v>90</v>
      </c>
      <c r="AUD4" s="195" t="s">
        <v>89</v>
      </c>
      <c r="AUE4" s="194" t="s">
        <v>90</v>
      </c>
      <c r="AUF4" s="195" t="s">
        <v>89</v>
      </c>
      <c r="AUG4" s="194" t="s">
        <v>90</v>
      </c>
      <c r="AUH4" s="195" t="s">
        <v>89</v>
      </c>
      <c r="AUI4" s="194" t="s">
        <v>90</v>
      </c>
      <c r="AUJ4" s="195" t="s">
        <v>89</v>
      </c>
      <c r="AUK4" s="194" t="s">
        <v>90</v>
      </c>
      <c r="AUL4" s="195" t="s">
        <v>89</v>
      </c>
      <c r="AUM4" s="194" t="s">
        <v>90</v>
      </c>
      <c r="AUN4" s="195" t="s">
        <v>89</v>
      </c>
      <c r="AUO4" s="194" t="s">
        <v>90</v>
      </c>
      <c r="AUP4" s="195" t="s">
        <v>89</v>
      </c>
      <c r="AUQ4" s="194" t="s">
        <v>90</v>
      </c>
      <c r="AUR4" s="195" t="s">
        <v>89</v>
      </c>
      <c r="AUS4" s="194" t="s">
        <v>90</v>
      </c>
      <c r="AUT4" s="195" t="s">
        <v>89</v>
      </c>
      <c r="AUU4" s="194" t="s">
        <v>90</v>
      </c>
      <c r="AUV4" s="195" t="s">
        <v>89</v>
      </c>
      <c r="AUW4" s="194" t="s">
        <v>90</v>
      </c>
      <c r="AUX4" s="195" t="s">
        <v>89</v>
      </c>
      <c r="AUY4" s="194" t="s">
        <v>90</v>
      </c>
      <c r="AUZ4" s="195" t="s">
        <v>89</v>
      </c>
      <c r="AVA4" s="194" t="s">
        <v>90</v>
      </c>
      <c r="AVB4" s="195" t="s">
        <v>89</v>
      </c>
      <c r="AVC4" s="194" t="s">
        <v>90</v>
      </c>
      <c r="AVD4" s="195" t="s">
        <v>89</v>
      </c>
      <c r="AVE4" s="194" t="s">
        <v>90</v>
      </c>
      <c r="AVF4" s="195" t="s">
        <v>89</v>
      </c>
      <c r="AVG4" s="194" t="s">
        <v>90</v>
      </c>
      <c r="AVH4" s="195" t="s">
        <v>89</v>
      </c>
      <c r="AVI4" s="194" t="s">
        <v>90</v>
      </c>
      <c r="AVJ4" s="195" t="s">
        <v>89</v>
      </c>
      <c r="AVK4" s="194" t="s">
        <v>90</v>
      </c>
      <c r="AVL4" s="195" t="s">
        <v>89</v>
      </c>
      <c r="AVM4" s="194" t="s">
        <v>90</v>
      </c>
      <c r="AVN4" s="195" t="s">
        <v>89</v>
      </c>
      <c r="AVO4" s="194" t="s">
        <v>90</v>
      </c>
      <c r="AVP4" s="195" t="s">
        <v>89</v>
      </c>
      <c r="AVQ4" s="194" t="s">
        <v>90</v>
      </c>
      <c r="AVR4" s="195" t="s">
        <v>89</v>
      </c>
      <c r="AVS4" s="194" t="s">
        <v>90</v>
      </c>
      <c r="AVT4" s="195" t="s">
        <v>89</v>
      </c>
      <c r="AVU4" s="194" t="s">
        <v>90</v>
      </c>
      <c r="AVV4" s="195" t="s">
        <v>89</v>
      </c>
      <c r="AVW4" s="194" t="s">
        <v>90</v>
      </c>
      <c r="AVX4" s="195" t="s">
        <v>89</v>
      </c>
      <c r="AVY4" s="194" t="s">
        <v>90</v>
      </c>
      <c r="AVZ4" s="195" t="s">
        <v>89</v>
      </c>
      <c r="AWA4" s="194" t="s">
        <v>90</v>
      </c>
      <c r="AWB4" s="195" t="s">
        <v>89</v>
      </c>
      <c r="AWC4" s="194" t="s">
        <v>90</v>
      </c>
      <c r="AWD4" s="195" t="s">
        <v>89</v>
      </c>
      <c r="AWE4" s="194" t="s">
        <v>90</v>
      </c>
      <c r="AWF4" s="195" t="s">
        <v>89</v>
      </c>
      <c r="AWG4" s="194" t="s">
        <v>90</v>
      </c>
      <c r="AWH4" s="195" t="s">
        <v>89</v>
      </c>
      <c r="AWI4" s="194" t="s">
        <v>90</v>
      </c>
      <c r="AWJ4" s="195" t="s">
        <v>89</v>
      </c>
      <c r="AWK4" s="194" t="s">
        <v>90</v>
      </c>
      <c r="AWL4" s="195" t="s">
        <v>89</v>
      </c>
      <c r="AWM4" s="194" t="s">
        <v>90</v>
      </c>
      <c r="AWN4" s="195" t="s">
        <v>89</v>
      </c>
      <c r="AWO4" s="194" t="s">
        <v>90</v>
      </c>
      <c r="AWP4" s="195" t="s">
        <v>89</v>
      </c>
      <c r="AWQ4" s="194" t="s">
        <v>90</v>
      </c>
      <c r="AWR4" s="195" t="s">
        <v>89</v>
      </c>
      <c r="AWS4" s="194" t="s">
        <v>90</v>
      </c>
      <c r="AWT4" s="195" t="s">
        <v>89</v>
      </c>
      <c r="AWU4" s="194" t="s">
        <v>90</v>
      </c>
      <c r="AWV4" s="195" t="s">
        <v>89</v>
      </c>
      <c r="AWW4" s="194" t="s">
        <v>90</v>
      </c>
      <c r="AWX4" s="195" t="s">
        <v>89</v>
      </c>
      <c r="AWY4" s="194" t="s">
        <v>90</v>
      </c>
      <c r="AWZ4" s="195" t="s">
        <v>89</v>
      </c>
      <c r="AXA4" s="194" t="s">
        <v>90</v>
      </c>
      <c r="AXB4" s="195" t="s">
        <v>89</v>
      </c>
      <c r="AXC4" s="194" t="s">
        <v>90</v>
      </c>
      <c r="AXD4" s="195" t="s">
        <v>89</v>
      </c>
      <c r="AXE4" s="194" t="s">
        <v>90</v>
      </c>
      <c r="AXF4" s="195" t="s">
        <v>89</v>
      </c>
      <c r="AXG4" s="194" t="s">
        <v>90</v>
      </c>
      <c r="AXH4" s="195" t="s">
        <v>89</v>
      </c>
      <c r="AXI4" s="194" t="s">
        <v>90</v>
      </c>
      <c r="AXJ4" s="195" t="s">
        <v>89</v>
      </c>
      <c r="AXK4" s="194" t="s">
        <v>90</v>
      </c>
      <c r="AXL4" s="195" t="s">
        <v>89</v>
      </c>
      <c r="AXM4" s="194" t="s">
        <v>90</v>
      </c>
      <c r="AXN4" s="195" t="s">
        <v>89</v>
      </c>
      <c r="AXO4" s="194" t="s">
        <v>90</v>
      </c>
      <c r="AXP4" s="195" t="s">
        <v>89</v>
      </c>
      <c r="AXQ4" s="194" t="s">
        <v>90</v>
      </c>
      <c r="AXR4" s="195" t="s">
        <v>89</v>
      </c>
      <c r="AXS4" s="194" t="s">
        <v>90</v>
      </c>
      <c r="AXT4" s="195" t="s">
        <v>89</v>
      </c>
      <c r="AXU4" s="194" t="s">
        <v>90</v>
      </c>
      <c r="AXV4" s="195" t="s">
        <v>89</v>
      </c>
      <c r="AXW4" s="194" t="s">
        <v>90</v>
      </c>
      <c r="AXX4" s="195" t="s">
        <v>89</v>
      </c>
      <c r="AXY4" s="194" t="s">
        <v>90</v>
      </c>
      <c r="AXZ4" s="195" t="s">
        <v>89</v>
      </c>
      <c r="AYA4" s="194" t="s">
        <v>90</v>
      </c>
      <c r="AYB4" s="195" t="s">
        <v>89</v>
      </c>
      <c r="AYC4" s="194" t="s">
        <v>90</v>
      </c>
      <c r="AYD4" s="195" t="s">
        <v>89</v>
      </c>
      <c r="AYE4" s="194" t="s">
        <v>90</v>
      </c>
      <c r="AYF4" s="195" t="s">
        <v>89</v>
      </c>
      <c r="AYG4" s="194" t="s">
        <v>90</v>
      </c>
      <c r="AYH4" s="195" t="s">
        <v>89</v>
      </c>
      <c r="AYI4" s="194" t="s">
        <v>90</v>
      </c>
      <c r="AYJ4" s="195" t="s">
        <v>89</v>
      </c>
      <c r="AYK4" s="194" t="s">
        <v>90</v>
      </c>
      <c r="AYL4" s="195" t="s">
        <v>89</v>
      </c>
      <c r="AYM4" s="194" t="s">
        <v>90</v>
      </c>
      <c r="AYN4" s="195" t="s">
        <v>89</v>
      </c>
      <c r="AYO4" s="194" t="s">
        <v>90</v>
      </c>
      <c r="AYP4" s="195" t="s">
        <v>89</v>
      </c>
      <c r="AYQ4" s="194" t="s">
        <v>90</v>
      </c>
      <c r="AYR4" s="195" t="s">
        <v>89</v>
      </c>
      <c r="AYS4" s="194" t="s">
        <v>90</v>
      </c>
      <c r="AYT4" s="195" t="s">
        <v>89</v>
      </c>
      <c r="AYU4" s="194" t="s">
        <v>90</v>
      </c>
      <c r="AYV4" s="195" t="s">
        <v>89</v>
      </c>
      <c r="AYW4" s="194" t="s">
        <v>90</v>
      </c>
      <c r="AYX4" s="195" t="s">
        <v>89</v>
      </c>
      <c r="AYY4" s="194" t="s">
        <v>90</v>
      </c>
      <c r="AYZ4" s="195" t="s">
        <v>89</v>
      </c>
      <c r="AZA4" s="194" t="s">
        <v>90</v>
      </c>
      <c r="AZB4" s="195" t="s">
        <v>89</v>
      </c>
      <c r="AZC4" s="194" t="s">
        <v>90</v>
      </c>
      <c r="AZD4" s="195" t="s">
        <v>89</v>
      </c>
      <c r="AZE4" s="194" t="s">
        <v>90</v>
      </c>
      <c r="AZF4" s="195" t="s">
        <v>89</v>
      </c>
      <c r="AZG4" s="194" t="s">
        <v>90</v>
      </c>
      <c r="AZH4" s="195" t="s">
        <v>89</v>
      </c>
      <c r="AZI4" s="194" t="s">
        <v>90</v>
      </c>
      <c r="AZJ4" s="195" t="s">
        <v>89</v>
      </c>
      <c r="AZK4" s="194" t="s">
        <v>90</v>
      </c>
      <c r="AZL4" s="195" t="s">
        <v>89</v>
      </c>
      <c r="AZM4" s="194" t="s">
        <v>90</v>
      </c>
      <c r="AZN4" s="195" t="s">
        <v>89</v>
      </c>
      <c r="AZO4" s="194" t="s">
        <v>90</v>
      </c>
      <c r="AZP4" s="195" t="s">
        <v>89</v>
      </c>
      <c r="AZQ4" s="194" t="s">
        <v>90</v>
      </c>
      <c r="AZR4" s="195" t="s">
        <v>89</v>
      </c>
      <c r="AZS4" s="194" t="s">
        <v>90</v>
      </c>
      <c r="AZT4" s="195" t="s">
        <v>89</v>
      </c>
      <c r="AZU4" s="194" t="s">
        <v>90</v>
      </c>
      <c r="AZV4" s="195" t="s">
        <v>89</v>
      </c>
      <c r="AZW4" s="194" t="s">
        <v>90</v>
      </c>
      <c r="AZX4" s="195" t="s">
        <v>89</v>
      </c>
      <c r="AZY4" s="194" t="s">
        <v>90</v>
      </c>
      <c r="AZZ4" s="195" t="s">
        <v>89</v>
      </c>
      <c r="BAA4" s="194" t="s">
        <v>90</v>
      </c>
      <c r="BAB4" s="195" t="s">
        <v>89</v>
      </c>
      <c r="BAC4" s="194" t="s">
        <v>90</v>
      </c>
      <c r="BAD4" s="195" t="s">
        <v>89</v>
      </c>
      <c r="BAE4" s="194" t="s">
        <v>90</v>
      </c>
      <c r="BAF4" s="195" t="s">
        <v>89</v>
      </c>
      <c r="BAG4" s="194" t="s">
        <v>90</v>
      </c>
      <c r="BAH4" s="195" t="s">
        <v>89</v>
      </c>
      <c r="BAI4" s="194" t="s">
        <v>90</v>
      </c>
      <c r="BAJ4" s="195" t="s">
        <v>89</v>
      </c>
      <c r="BAK4" s="194" t="s">
        <v>90</v>
      </c>
      <c r="BAL4" s="195" t="s">
        <v>89</v>
      </c>
      <c r="BAM4" s="194" t="s">
        <v>90</v>
      </c>
      <c r="BAN4" s="195" t="s">
        <v>89</v>
      </c>
      <c r="BAO4" s="194" t="s">
        <v>90</v>
      </c>
      <c r="BAP4" s="195" t="s">
        <v>89</v>
      </c>
      <c r="BAQ4" s="194" t="s">
        <v>90</v>
      </c>
      <c r="BAR4" s="195" t="s">
        <v>89</v>
      </c>
      <c r="BAS4" s="194" t="s">
        <v>90</v>
      </c>
      <c r="BAT4" s="195" t="s">
        <v>89</v>
      </c>
      <c r="BAU4" s="194" t="s">
        <v>90</v>
      </c>
      <c r="BAV4" s="195" t="s">
        <v>89</v>
      </c>
      <c r="BAW4" s="194" t="s">
        <v>90</v>
      </c>
      <c r="BAX4" s="195" t="s">
        <v>89</v>
      </c>
      <c r="BAY4" s="194" t="s">
        <v>90</v>
      </c>
      <c r="BAZ4" s="195" t="s">
        <v>89</v>
      </c>
      <c r="BBA4" s="194" t="s">
        <v>90</v>
      </c>
      <c r="BBB4" s="195" t="s">
        <v>89</v>
      </c>
      <c r="BBC4" s="194" t="s">
        <v>90</v>
      </c>
      <c r="BBD4" s="195" t="s">
        <v>89</v>
      </c>
      <c r="BBE4" s="194" t="s">
        <v>90</v>
      </c>
      <c r="BBF4" s="195" t="s">
        <v>89</v>
      </c>
      <c r="BBG4" s="194" t="s">
        <v>90</v>
      </c>
      <c r="BBH4" s="195" t="s">
        <v>89</v>
      </c>
      <c r="BBI4" s="194" t="s">
        <v>90</v>
      </c>
      <c r="BBJ4" s="195" t="s">
        <v>89</v>
      </c>
      <c r="BBK4" s="194" t="s">
        <v>90</v>
      </c>
    </row>
    <row r="5" spans="1:1415" ht="17.5" x14ac:dyDescent="0.35">
      <c r="A5" s="81" t="s">
        <v>149</v>
      </c>
      <c r="B5" s="81"/>
      <c r="C5" s="77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  <c r="HD5" s="76"/>
      <c r="HE5" s="76"/>
      <c r="HF5" s="76"/>
      <c r="HG5" s="76"/>
      <c r="HH5" s="76"/>
      <c r="HI5" s="76"/>
      <c r="HJ5" s="76"/>
      <c r="HK5" s="76"/>
      <c r="HL5" s="76"/>
      <c r="HM5" s="76"/>
      <c r="HN5" s="76"/>
      <c r="HO5" s="76"/>
      <c r="HP5" s="76"/>
      <c r="HQ5" s="76"/>
      <c r="HR5" s="76"/>
      <c r="HS5" s="76"/>
      <c r="HT5" s="76"/>
      <c r="HU5" s="76"/>
      <c r="HV5" s="76"/>
      <c r="HW5" s="76"/>
      <c r="HX5" s="76"/>
      <c r="HY5" s="76"/>
      <c r="HZ5" s="76"/>
      <c r="IA5" s="76"/>
      <c r="IB5" s="76"/>
      <c r="IC5" s="76"/>
      <c r="ID5" s="76"/>
      <c r="IE5" s="76"/>
      <c r="IF5" s="76"/>
      <c r="IG5" s="76"/>
      <c r="IH5" s="76"/>
      <c r="II5" s="76"/>
      <c r="IJ5" s="76"/>
      <c r="IK5" s="76"/>
      <c r="IL5" s="76"/>
      <c r="IM5" s="76"/>
      <c r="IN5" s="76"/>
      <c r="IO5" s="76"/>
      <c r="IP5" s="76"/>
      <c r="IQ5" s="76"/>
      <c r="IR5" s="76"/>
      <c r="IS5" s="76"/>
      <c r="IT5" s="76"/>
      <c r="IU5" s="76"/>
      <c r="IV5" s="76"/>
      <c r="IW5" s="76"/>
      <c r="IX5" s="76"/>
      <c r="IY5" s="76"/>
      <c r="IZ5" s="76"/>
      <c r="JA5" s="76"/>
      <c r="JB5" s="76"/>
      <c r="JC5" s="76"/>
      <c r="JD5" s="76"/>
      <c r="JE5" s="76"/>
      <c r="JF5" s="76"/>
      <c r="JG5" s="76"/>
      <c r="JH5" s="76"/>
      <c r="JI5" s="76"/>
      <c r="JJ5" s="76"/>
      <c r="JK5" s="76"/>
      <c r="JL5" s="76"/>
      <c r="JM5" s="76"/>
      <c r="JN5" s="76"/>
      <c r="JO5" s="76"/>
      <c r="JP5" s="76"/>
      <c r="JQ5" s="76"/>
      <c r="JR5" s="76"/>
      <c r="JS5" s="76"/>
      <c r="JT5" s="76"/>
      <c r="JU5" s="76"/>
      <c r="JV5" s="76"/>
      <c r="JW5" s="76"/>
      <c r="JX5" s="76"/>
      <c r="JY5" s="76"/>
      <c r="JZ5" s="76"/>
      <c r="KA5" s="76"/>
      <c r="KB5" s="76"/>
      <c r="KC5" s="76"/>
      <c r="KD5" s="76"/>
      <c r="KE5" s="76"/>
      <c r="KF5" s="76"/>
      <c r="KG5" s="76"/>
      <c r="KH5" s="76"/>
      <c r="KI5" s="76"/>
      <c r="KJ5" s="76"/>
      <c r="KK5" s="76"/>
      <c r="KL5" s="76"/>
      <c r="KM5" s="76"/>
      <c r="KN5" s="76"/>
      <c r="KO5" s="76"/>
      <c r="KP5" s="76"/>
      <c r="KQ5" s="76"/>
      <c r="KR5" s="76"/>
      <c r="KS5" s="76"/>
      <c r="KT5" s="76"/>
      <c r="KU5" s="76"/>
      <c r="KV5" s="76"/>
      <c r="KW5" s="76"/>
      <c r="KX5" s="76"/>
      <c r="KY5" s="76"/>
      <c r="KZ5" s="76"/>
      <c r="LA5" s="76"/>
      <c r="LB5" s="76"/>
      <c r="LC5" s="76"/>
      <c r="LD5" s="76"/>
      <c r="LE5" s="76"/>
      <c r="LF5" s="76"/>
      <c r="LG5" s="76"/>
      <c r="LH5" s="76"/>
      <c r="LI5" s="76"/>
      <c r="LJ5" s="76"/>
      <c r="LK5" s="76"/>
      <c r="LL5" s="76"/>
      <c r="LM5" s="76"/>
      <c r="LN5" s="76"/>
      <c r="LO5" s="76"/>
      <c r="LP5" s="76"/>
      <c r="LQ5" s="76"/>
      <c r="LR5" s="76"/>
      <c r="LS5" s="76"/>
      <c r="LT5" s="76"/>
      <c r="LU5" s="76"/>
      <c r="LV5" s="76"/>
      <c r="LW5" s="76"/>
      <c r="LX5" s="76"/>
      <c r="LY5" s="76"/>
      <c r="LZ5" s="76"/>
      <c r="MA5" s="76"/>
      <c r="MB5" s="76"/>
      <c r="MC5" s="76"/>
      <c r="MD5" s="76"/>
      <c r="ME5" s="76"/>
      <c r="MF5" s="76"/>
      <c r="MG5" s="76"/>
      <c r="MH5" s="76"/>
      <c r="MI5" s="76"/>
      <c r="MJ5" s="76"/>
      <c r="MK5" s="76"/>
      <c r="ML5" s="76"/>
      <c r="MM5" s="76"/>
      <c r="MN5" s="76"/>
      <c r="MO5" s="76"/>
      <c r="MP5" s="76"/>
      <c r="MQ5" s="76"/>
      <c r="MR5" s="76"/>
      <c r="MS5" s="76"/>
      <c r="MT5" s="76"/>
      <c r="MU5" s="76"/>
      <c r="MV5" s="76"/>
      <c r="MW5" s="76"/>
      <c r="MX5" s="76"/>
      <c r="MY5" s="76"/>
      <c r="MZ5" s="76"/>
      <c r="NA5" s="76"/>
      <c r="NB5" s="76"/>
      <c r="NC5" s="76"/>
      <c r="ND5" s="76"/>
      <c r="NE5" s="76"/>
      <c r="NF5" s="76"/>
      <c r="NG5" s="76"/>
      <c r="NH5" s="76"/>
      <c r="NI5" s="76"/>
      <c r="NJ5" s="76"/>
      <c r="NK5" s="76"/>
      <c r="NL5" s="76"/>
      <c r="NM5" s="76"/>
      <c r="NN5" s="76"/>
      <c r="NO5" s="76"/>
      <c r="NP5" s="76"/>
      <c r="NQ5" s="76"/>
      <c r="NR5" s="76"/>
      <c r="NS5" s="76"/>
      <c r="NT5" s="76"/>
      <c r="NU5" s="76"/>
      <c r="NV5" s="76"/>
      <c r="NW5" s="76"/>
      <c r="NX5" s="76"/>
      <c r="NY5" s="76"/>
      <c r="NZ5" s="76"/>
      <c r="OA5" s="76"/>
      <c r="OB5" s="76"/>
      <c r="OC5" s="76"/>
      <c r="OD5" s="76"/>
      <c r="OE5" s="76"/>
      <c r="OF5" s="76"/>
      <c r="OG5" s="76"/>
      <c r="OH5" s="76"/>
      <c r="OI5" s="76"/>
      <c r="OJ5" s="76"/>
      <c r="OK5" s="76"/>
      <c r="OL5" s="76"/>
      <c r="OM5" s="76"/>
      <c r="ON5" s="76"/>
      <c r="OO5" s="76"/>
      <c r="OP5" s="76"/>
      <c r="OQ5" s="76"/>
      <c r="OR5" s="76"/>
      <c r="OS5" s="76"/>
      <c r="OT5" s="76"/>
      <c r="OU5" s="76"/>
      <c r="OV5" s="76"/>
      <c r="OW5" s="76"/>
      <c r="OX5" s="76"/>
      <c r="OY5" s="76"/>
      <c r="OZ5" s="76"/>
      <c r="PA5" s="76"/>
      <c r="PB5" s="76"/>
      <c r="PC5" s="76"/>
      <c r="PD5" s="76"/>
      <c r="PE5" s="76"/>
      <c r="PF5" s="76"/>
      <c r="PG5" s="76"/>
      <c r="PH5" s="76"/>
      <c r="PI5" s="76"/>
      <c r="PJ5" s="76"/>
      <c r="PK5" s="76"/>
      <c r="PL5" s="76"/>
      <c r="PM5" s="76"/>
      <c r="PN5" s="76"/>
      <c r="PO5" s="76"/>
      <c r="PP5" s="76"/>
      <c r="PQ5" s="76"/>
      <c r="PR5" s="76"/>
      <c r="PS5" s="76"/>
      <c r="PT5" s="76"/>
      <c r="PU5" s="76"/>
      <c r="PV5" s="76"/>
      <c r="PW5" s="76"/>
      <c r="PX5" s="76"/>
      <c r="PY5" s="76"/>
      <c r="PZ5" s="76"/>
      <c r="QA5" s="76"/>
      <c r="QB5" s="76"/>
      <c r="QC5" s="76"/>
      <c r="QD5" s="76"/>
      <c r="QE5" s="76"/>
      <c r="QF5" s="76"/>
      <c r="QG5" s="76"/>
      <c r="QH5" s="76"/>
      <c r="QI5" s="76"/>
      <c r="QJ5" s="76"/>
      <c r="QK5" s="76"/>
      <c r="QL5" s="76"/>
      <c r="QM5" s="76"/>
      <c r="QN5" s="76"/>
      <c r="QO5" s="76"/>
      <c r="QP5" s="76"/>
      <c r="QQ5" s="76"/>
      <c r="QR5" s="76"/>
      <c r="QS5" s="76"/>
      <c r="QT5" s="76"/>
      <c r="QU5" s="76"/>
      <c r="QV5" s="76"/>
      <c r="QW5" s="76"/>
      <c r="QX5" s="76"/>
      <c r="QY5" s="76"/>
      <c r="QZ5" s="76"/>
      <c r="RA5" s="76"/>
      <c r="RB5" s="76"/>
      <c r="RC5" s="76"/>
      <c r="RD5" s="76"/>
      <c r="RE5" s="76"/>
      <c r="RF5" s="76"/>
      <c r="RG5" s="76"/>
      <c r="RH5" s="76"/>
      <c r="RI5" s="76"/>
      <c r="RJ5" s="76"/>
      <c r="RK5" s="76"/>
      <c r="RL5" s="76"/>
      <c r="RM5" s="76"/>
      <c r="RN5" s="76"/>
      <c r="RO5" s="76"/>
      <c r="RP5" s="76"/>
      <c r="RQ5" s="76"/>
      <c r="RR5" s="76"/>
      <c r="RS5" s="76"/>
      <c r="RT5" s="76"/>
      <c r="RU5" s="76"/>
      <c r="RV5" s="76"/>
      <c r="RW5" s="76"/>
      <c r="RX5" s="76"/>
      <c r="RY5" s="76"/>
      <c r="RZ5" s="76"/>
      <c r="SA5" s="76"/>
      <c r="SB5" s="76"/>
      <c r="SC5" s="76"/>
      <c r="SD5" s="76"/>
      <c r="SE5" s="76"/>
      <c r="SF5" s="76"/>
      <c r="SG5" s="76"/>
      <c r="SH5" s="76"/>
      <c r="SI5" s="76"/>
      <c r="SJ5" s="76"/>
      <c r="SK5" s="76"/>
      <c r="SL5" s="76"/>
      <c r="SM5" s="76"/>
      <c r="SN5" s="76"/>
      <c r="SO5" s="76"/>
      <c r="SP5" s="76"/>
      <c r="SQ5" s="76"/>
      <c r="SR5" s="76"/>
      <c r="SS5" s="76"/>
      <c r="ST5" s="76"/>
      <c r="SU5" s="76"/>
      <c r="SV5" s="76"/>
      <c r="SW5" s="76"/>
      <c r="SX5" s="76"/>
      <c r="SY5" s="76"/>
      <c r="SZ5" s="76"/>
      <c r="TA5" s="76"/>
      <c r="TB5" s="76"/>
      <c r="TC5" s="76"/>
      <c r="TD5" s="76"/>
      <c r="TE5" s="76"/>
      <c r="TF5" s="76"/>
      <c r="TG5" s="76"/>
      <c r="TH5" s="76"/>
      <c r="TI5" s="76"/>
      <c r="TJ5" s="76"/>
      <c r="TK5" s="76"/>
      <c r="TL5" s="76"/>
      <c r="TM5" s="76"/>
      <c r="TN5" s="76"/>
      <c r="TO5" s="76"/>
      <c r="TP5" s="76"/>
      <c r="TQ5" s="76"/>
      <c r="TR5" s="76"/>
      <c r="TS5" s="76"/>
      <c r="TT5" s="76"/>
      <c r="TU5" s="76"/>
      <c r="TV5" s="76"/>
      <c r="TW5" s="76"/>
      <c r="TX5" s="76"/>
      <c r="TY5" s="76"/>
      <c r="TZ5" s="76"/>
      <c r="UA5" s="76"/>
      <c r="UB5" s="76"/>
      <c r="UC5" s="76"/>
      <c r="UD5" s="76"/>
      <c r="UE5" s="76"/>
      <c r="UF5" s="76"/>
      <c r="UG5" s="76"/>
      <c r="UH5" s="76"/>
      <c r="UI5" s="76"/>
      <c r="UJ5" s="76"/>
      <c r="UK5" s="76"/>
      <c r="UL5" s="76"/>
      <c r="UM5" s="76"/>
      <c r="UN5" s="76"/>
      <c r="UO5" s="76"/>
      <c r="UP5" s="76"/>
      <c r="UQ5" s="76"/>
      <c r="UR5" s="76"/>
      <c r="US5" s="76"/>
      <c r="UT5" s="76"/>
      <c r="UU5" s="76"/>
      <c r="UV5" s="76"/>
      <c r="UW5" s="76"/>
      <c r="UX5" s="76"/>
      <c r="UY5" s="76"/>
      <c r="UZ5" s="76"/>
      <c r="VA5" s="76"/>
      <c r="VB5" s="76"/>
      <c r="VC5" s="76"/>
      <c r="VD5" s="76"/>
      <c r="VE5" s="76"/>
      <c r="VF5" s="76"/>
      <c r="VG5" s="76"/>
      <c r="VH5" s="76"/>
      <c r="VI5" s="76"/>
      <c r="VJ5" s="76"/>
      <c r="VK5" s="76"/>
      <c r="VL5" s="76"/>
      <c r="VM5" s="76"/>
      <c r="VN5" s="76"/>
      <c r="VO5" s="76"/>
      <c r="VP5" s="76"/>
      <c r="VQ5" s="76"/>
      <c r="VR5" s="76"/>
      <c r="VS5" s="76"/>
      <c r="VT5" s="76"/>
      <c r="VU5" s="76"/>
      <c r="VV5" s="76"/>
      <c r="VW5" s="76"/>
      <c r="VX5" s="76"/>
      <c r="VY5" s="76"/>
      <c r="VZ5" s="76"/>
      <c r="WA5" s="76"/>
      <c r="WB5" s="76"/>
      <c r="WC5" s="76"/>
      <c r="WD5" s="76"/>
      <c r="WE5" s="76"/>
      <c r="WF5" s="76"/>
      <c r="WG5" s="76"/>
      <c r="WH5" s="76"/>
      <c r="WI5" s="76"/>
      <c r="WJ5" s="76"/>
      <c r="WK5" s="76"/>
      <c r="WL5" s="76"/>
      <c r="WM5" s="76"/>
      <c r="WN5" s="76"/>
      <c r="WO5" s="76"/>
      <c r="WP5" s="76"/>
      <c r="WQ5" s="76"/>
      <c r="WR5" s="76"/>
      <c r="WS5" s="76"/>
      <c r="WT5" s="76"/>
      <c r="WU5" s="76"/>
      <c r="WV5" s="76"/>
      <c r="WW5" s="76"/>
      <c r="WX5" s="76"/>
      <c r="WY5" s="76"/>
      <c r="WZ5" s="76"/>
      <c r="XA5" s="76"/>
      <c r="XB5" s="76"/>
      <c r="XC5" s="76"/>
      <c r="XD5" s="76"/>
      <c r="XE5" s="76"/>
      <c r="XF5" s="76"/>
      <c r="XG5" s="76"/>
      <c r="XH5" s="76"/>
      <c r="XI5" s="76"/>
      <c r="XJ5" s="76"/>
      <c r="XK5" s="76"/>
      <c r="XL5" s="76"/>
      <c r="XM5" s="76"/>
      <c r="XN5" s="76"/>
      <c r="XO5" s="76"/>
      <c r="XP5" s="76"/>
      <c r="XQ5" s="76"/>
      <c r="XR5" s="76"/>
      <c r="XS5" s="76"/>
      <c r="XT5" s="76"/>
      <c r="XU5" s="76"/>
      <c r="XV5" s="76"/>
      <c r="XW5" s="76"/>
      <c r="XX5" s="76"/>
      <c r="XY5" s="76"/>
      <c r="XZ5" s="76"/>
      <c r="YA5" s="76"/>
      <c r="YB5" s="76"/>
      <c r="YC5" s="76"/>
      <c r="YD5" s="76"/>
      <c r="YE5" s="76"/>
      <c r="YF5" s="76"/>
      <c r="YG5" s="76"/>
      <c r="YH5" s="76"/>
      <c r="YI5" s="76"/>
      <c r="YJ5" s="76"/>
      <c r="YK5" s="76"/>
      <c r="YL5" s="76"/>
      <c r="YM5" s="76"/>
      <c r="YN5" s="76"/>
      <c r="YO5" s="76"/>
      <c r="YP5" s="76"/>
      <c r="YQ5" s="76"/>
      <c r="YR5" s="76"/>
      <c r="YS5" s="76"/>
      <c r="YT5" s="76"/>
      <c r="YU5" s="76"/>
      <c r="YV5" s="76"/>
      <c r="YW5" s="76"/>
      <c r="YX5" s="76"/>
      <c r="YY5" s="76"/>
      <c r="YZ5" s="76"/>
      <c r="ZA5" s="76"/>
      <c r="ZB5" s="76"/>
      <c r="ZC5" s="76"/>
      <c r="ZD5" s="76"/>
      <c r="ZE5" s="76"/>
      <c r="ZF5" s="76"/>
      <c r="ZG5" s="76"/>
      <c r="ZH5" s="76"/>
      <c r="ZI5" s="76"/>
      <c r="ZJ5" s="76"/>
      <c r="ZK5" s="76"/>
      <c r="ZL5" s="76"/>
      <c r="ZM5" s="76"/>
      <c r="ZN5" s="76"/>
      <c r="ZO5" s="76"/>
      <c r="ZP5" s="76"/>
      <c r="ZQ5" s="76"/>
      <c r="ZR5" s="76"/>
      <c r="ZS5" s="76"/>
      <c r="ZT5" s="76"/>
      <c r="ZU5" s="76"/>
      <c r="ZV5" s="76"/>
      <c r="ZW5" s="76"/>
      <c r="ZX5" s="76"/>
      <c r="ZY5" s="76"/>
      <c r="ZZ5" s="76"/>
      <c r="AAA5" s="76"/>
      <c r="AAB5" s="76"/>
      <c r="AAC5" s="76"/>
      <c r="AAD5" s="76"/>
      <c r="AAE5" s="76"/>
      <c r="AAF5" s="76"/>
      <c r="AAG5" s="76"/>
      <c r="AAH5" s="76"/>
      <c r="AAI5" s="76"/>
      <c r="AAJ5" s="76"/>
      <c r="AAK5" s="76"/>
      <c r="AAL5" s="76"/>
      <c r="AAM5" s="76"/>
      <c r="AAN5" s="76"/>
      <c r="AAO5" s="76"/>
      <c r="AAP5" s="76"/>
      <c r="AAQ5" s="76"/>
      <c r="AAR5" s="76"/>
      <c r="AAS5" s="76"/>
      <c r="AAT5" s="76"/>
      <c r="AAU5" s="76"/>
      <c r="AAV5" s="76"/>
      <c r="AAW5" s="76"/>
      <c r="AAX5" s="76"/>
      <c r="AAY5" s="76"/>
      <c r="AAZ5" s="76"/>
      <c r="ABA5" s="76"/>
      <c r="ABB5" s="76"/>
      <c r="ABC5" s="76"/>
      <c r="ABD5" s="76"/>
      <c r="ABE5" s="76"/>
      <c r="ABF5" s="76"/>
      <c r="ABG5" s="76"/>
      <c r="ABH5" s="76"/>
      <c r="ABI5" s="76"/>
      <c r="ABJ5" s="76"/>
      <c r="ABK5" s="76"/>
      <c r="ABL5" s="76"/>
      <c r="ABM5" s="76"/>
      <c r="ABN5" s="76"/>
      <c r="ABO5" s="76"/>
      <c r="ABP5" s="76"/>
      <c r="ABQ5" s="76"/>
      <c r="ABR5" s="76"/>
      <c r="ABS5" s="76"/>
      <c r="ABT5" s="76"/>
      <c r="ABU5" s="76"/>
      <c r="ABV5" s="76"/>
      <c r="ABW5" s="76"/>
      <c r="ABX5" s="76"/>
      <c r="ABY5" s="76"/>
      <c r="ABZ5" s="76"/>
      <c r="ACA5" s="76"/>
      <c r="ACB5" s="76"/>
      <c r="ACC5" s="76"/>
      <c r="ACD5" s="76"/>
      <c r="ACE5" s="76"/>
      <c r="ACF5" s="76"/>
      <c r="ACG5" s="76"/>
      <c r="ACH5" s="76"/>
      <c r="ACI5" s="76"/>
      <c r="ACJ5" s="76"/>
      <c r="ACK5" s="76"/>
      <c r="ACL5" s="76"/>
      <c r="ACM5" s="76"/>
      <c r="ACN5" s="76"/>
      <c r="ACO5" s="76"/>
      <c r="ACP5" s="76"/>
      <c r="ACQ5" s="76"/>
      <c r="ACR5" s="76"/>
      <c r="ACS5" s="76"/>
      <c r="ACT5" s="76"/>
      <c r="ACU5" s="76"/>
      <c r="ACV5" s="76"/>
      <c r="ACW5" s="76"/>
      <c r="ACX5" s="76"/>
      <c r="ACY5" s="76"/>
      <c r="ACZ5" s="76"/>
      <c r="ADA5" s="76"/>
      <c r="ADB5" s="76"/>
      <c r="ADC5" s="76"/>
      <c r="ADD5" s="76"/>
      <c r="ADE5" s="76"/>
      <c r="ADF5" s="76"/>
      <c r="ADG5" s="76"/>
      <c r="ADH5" s="76"/>
      <c r="ADI5" s="76"/>
      <c r="ADJ5" s="76"/>
      <c r="ADK5" s="76"/>
      <c r="ADL5" s="76"/>
      <c r="ADM5" s="76"/>
      <c r="ADN5" s="76"/>
      <c r="ADO5" s="76"/>
      <c r="ADP5" s="76"/>
      <c r="ADQ5" s="76"/>
      <c r="ADR5" s="76"/>
      <c r="ADS5" s="76"/>
      <c r="ADT5" s="76"/>
      <c r="ADU5" s="76"/>
      <c r="ADV5" s="76"/>
      <c r="ADW5" s="76"/>
      <c r="ADX5" s="76"/>
      <c r="ADY5" s="76"/>
      <c r="ADZ5" s="76"/>
      <c r="AEA5" s="76"/>
      <c r="AEB5" s="76"/>
      <c r="AEC5" s="76"/>
      <c r="AED5" s="76"/>
      <c r="AEE5" s="76"/>
      <c r="AEF5" s="76"/>
      <c r="AEG5" s="76"/>
      <c r="AEH5" s="76"/>
      <c r="AEI5" s="76"/>
      <c r="AEJ5" s="76"/>
      <c r="AEK5" s="76"/>
      <c r="AEL5" s="76"/>
      <c r="AEM5" s="76"/>
      <c r="AEN5" s="76"/>
      <c r="AEO5" s="76"/>
      <c r="AEP5" s="76"/>
      <c r="AEQ5" s="76"/>
      <c r="AER5" s="76"/>
      <c r="AES5" s="76"/>
      <c r="AET5" s="76"/>
      <c r="AEU5" s="76"/>
      <c r="AEV5" s="76"/>
      <c r="AEW5" s="76"/>
      <c r="AEX5" s="76"/>
      <c r="AEY5" s="76"/>
      <c r="AEZ5" s="76"/>
      <c r="AFA5" s="76"/>
      <c r="AFB5" s="76"/>
      <c r="AFC5" s="76"/>
      <c r="AFD5" s="76"/>
      <c r="AFE5" s="76"/>
      <c r="AFF5" s="76"/>
      <c r="AFG5" s="76"/>
      <c r="AFH5" s="76"/>
      <c r="AFI5" s="76"/>
      <c r="AFJ5" s="76"/>
      <c r="AFK5" s="76"/>
      <c r="AFL5" s="76"/>
      <c r="AFM5" s="76"/>
      <c r="AFN5" s="76"/>
      <c r="AFO5" s="76"/>
      <c r="AFP5" s="76"/>
      <c r="AFQ5" s="76"/>
      <c r="AFR5" s="76"/>
      <c r="AFS5" s="76"/>
      <c r="AFT5" s="76"/>
      <c r="AFU5" s="76"/>
      <c r="AFV5" s="76"/>
      <c r="AFW5" s="76"/>
      <c r="AFX5" s="76"/>
      <c r="AFY5" s="76"/>
      <c r="AFZ5" s="76"/>
      <c r="AGA5" s="76"/>
      <c r="AGB5" s="76"/>
      <c r="AGC5" s="76"/>
      <c r="AGD5" s="76"/>
      <c r="AGE5" s="76"/>
      <c r="AGF5" s="76"/>
      <c r="AGG5" s="76"/>
      <c r="AGH5" s="76"/>
      <c r="AGI5" s="76"/>
      <c r="AGJ5" s="76"/>
      <c r="AGK5" s="76"/>
      <c r="AGL5" s="76"/>
      <c r="AGM5" s="76"/>
      <c r="AGN5" s="76"/>
      <c r="AGO5" s="76"/>
      <c r="AGP5" s="76"/>
      <c r="AGQ5" s="76"/>
      <c r="AGR5" s="76"/>
      <c r="AGS5" s="76"/>
      <c r="AGT5" s="76"/>
      <c r="AGU5" s="76"/>
      <c r="AGV5" s="76"/>
      <c r="AGW5" s="76"/>
      <c r="AGX5" s="76"/>
      <c r="AGY5" s="76"/>
      <c r="AGZ5" s="76"/>
      <c r="AHA5" s="76"/>
      <c r="AHB5" s="76"/>
      <c r="AHC5" s="76"/>
      <c r="AHD5" s="76"/>
      <c r="AHE5" s="76"/>
      <c r="AHF5" s="76"/>
      <c r="AHG5" s="76"/>
      <c r="AHH5" s="76"/>
      <c r="AHI5" s="76"/>
      <c r="AHJ5" s="76"/>
      <c r="AHK5" s="76"/>
      <c r="AHL5" s="76"/>
      <c r="AHM5" s="76"/>
      <c r="AHN5" s="76"/>
      <c r="AHO5" s="76"/>
      <c r="AHP5" s="76"/>
      <c r="AHQ5" s="76"/>
      <c r="AHR5" s="76"/>
      <c r="AHS5" s="76"/>
      <c r="AHT5" s="76"/>
      <c r="AHU5" s="76"/>
      <c r="AHV5" s="76"/>
      <c r="AHW5" s="76"/>
      <c r="AHX5" s="76"/>
      <c r="AHY5" s="76"/>
      <c r="AHZ5" s="76"/>
      <c r="AIA5" s="76"/>
      <c r="AIB5" s="76"/>
      <c r="AIC5" s="76"/>
      <c r="AID5" s="76"/>
      <c r="AIE5" s="76"/>
      <c r="AIF5" s="76"/>
      <c r="AIG5" s="76"/>
      <c r="AIH5" s="76"/>
      <c r="AII5" s="76"/>
      <c r="AIJ5" s="76"/>
      <c r="AIK5" s="76"/>
      <c r="AIL5" s="76"/>
      <c r="AIM5" s="76"/>
      <c r="AIN5" s="76"/>
      <c r="AIO5" s="76"/>
      <c r="AIP5" s="76"/>
      <c r="AIQ5" s="76"/>
      <c r="AIR5" s="76"/>
      <c r="AIS5" s="76"/>
      <c r="AIT5" s="76"/>
      <c r="AIU5" s="76"/>
      <c r="AIV5" s="76"/>
      <c r="AIW5" s="76"/>
      <c r="AIX5" s="76"/>
      <c r="AIY5" s="76"/>
      <c r="AIZ5" s="76"/>
      <c r="AJA5" s="76"/>
      <c r="AJB5" s="76"/>
      <c r="AJC5" s="76"/>
      <c r="AJD5" s="76"/>
      <c r="AJE5" s="76"/>
      <c r="AJF5" s="76"/>
      <c r="AJG5" s="76"/>
      <c r="AJH5" s="76"/>
      <c r="AJI5" s="76"/>
      <c r="AJJ5" s="76"/>
      <c r="AJK5" s="76"/>
      <c r="AJL5" s="76"/>
      <c r="AJM5" s="76"/>
      <c r="AJN5" s="76"/>
      <c r="AJO5" s="76"/>
      <c r="AJP5" s="76"/>
      <c r="AJQ5" s="76"/>
      <c r="AJR5" s="76"/>
      <c r="AJS5" s="76"/>
      <c r="AJT5" s="76"/>
      <c r="AJU5" s="76"/>
      <c r="AJV5" s="76"/>
      <c r="AJW5" s="76"/>
      <c r="AJX5" s="76"/>
      <c r="AJY5" s="76"/>
      <c r="AJZ5" s="76"/>
      <c r="AKA5" s="76"/>
      <c r="AKB5" s="76"/>
      <c r="AKC5" s="76"/>
      <c r="AKD5" s="76"/>
      <c r="AKE5" s="76"/>
      <c r="AKF5" s="76"/>
      <c r="AKG5" s="76"/>
      <c r="AKH5" s="76"/>
      <c r="AKI5" s="76"/>
      <c r="AKJ5" s="76"/>
      <c r="AKK5" s="76"/>
      <c r="AKL5" s="76"/>
      <c r="AKM5" s="76"/>
      <c r="AKN5" s="76"/>
      <c r="AKO5" s="76"/>
      <c r="AKP5" s="76"/>
      <c r="AKQ5" s="76"/>
      <c r="AKR5" s="76"/>
      <c r="AKS5" s="76"/>
      <c r="AKT5" s="76"/>
      <c r="AKU5" s="76"/>
      <c r="AKV5" s="76"/>
      <c r="AKW5" s="76"/>
      <c r="AKX5" s="76"/>
      <c r="AKY5" s="76"/>
      <c r="AKZ5" s="76"/>
      <c r="ALA5" s="76"/>
      <c r="ALB5" s="76"/>
      <c r="ALC5" s="76"/>
      <c r="ALD5" s="76"/>
      <c r="ALE5" s="76"/>
      <c r="ALF5" s="76"/>
      <c r="ALG5" s="76"/>
      <c r="ALH5" s="76"/>
      <c r="ALI5" s="76"/>
      <c r="ALJ5" s="76"/>
      <c r="ALK5" s="76"/>
      <c r="ALL5" s="76"/>
      <c r="ALM5" s="76"/>
      <c r="ALN5" s="76"/>
      <c r="ALO5" s="76"/>
      <c r="ALP5" s="76"/>
      <c r="ALQ5" s="76"/>
      <c r="ALR5" s="76"/>
      <c r="ALS5" s="76"/>
      <c r="ALT5" s="76"/>
      <c r="ALU5" s="76"/>
      <c r="ALV5" s="76"/>
      <c r="ALW5" s="76"/>
      <c r="ALX5" s="76"/>
      <c r="ALY5" s="76"/>
      <c r="ALZ5" s="76"/>
      <c r="AMA5" s="76"/>
      <c r="AMB5" s="76"/>
      <c r="AMC5" s="76"/>
      <c r="AMD5" s="76"/>
      <c r="AME5" s="76"/>
      <c r="AMF5" s="76"/>
      <c r="AMG5" s="76"/>
      <c r="AMH5" s="76"/>
      <c r="AMI5" s="76"/>
      <c r="AMJ5" s="76"/>
      <c r="AMK5" s="76"/>
      <c r="AML5" s="76"/>
      <c r="AMM5" s="76"/>
      <c r="AMN5" s="76"/>
      <c r="AMO5" s="76"/>
      <c r="AMP5" s="76"/>
      <c r="AMQ5" s="76"/>
      <c r="AMR5" s="76"/>
      <c r="AMS5" s="76"/>
      <c r="AMT5" s="76"/>
      <c r="AMU5" s="76"/>
      <c r="AMV5" s="76"/>
      <c r="AMW5" s="76"/>
      <c r="AMX5" s="76"/>
      <c r="AMY5" s="76"/>
      <c r="AMZ5" s="76"/>
      <c r="ANA5" s="76"/>
      <c r="ANB5" s="76"/>
      <c r="ANC5" s="76"/>
      <c r="AND5" s="76"/>
      <c r="ANE5" s="76"/>
      <c r="ANF5" s="76"/>
      <c r="ANG5" s="76"/>
      <c r="ANH5" s="76"/>
      <c r="ANI5" s="76"/>
      <c r="ANJ5" s="76"/>
      <c r="ANK5" s="76"/>
      <c r="ANL5" s="76"/>
      <c r="ANM5" s="76"/>
      <c r="ANN5" s="76"/>
      <c r="ANO5" s="76"/>
      <c r="ANP5" s="76"/>
      <c r="ANQ5" s="76"/>
      <c r="ANR5" s="76"/>
      <c r="ANS5" s="76"/>
      <c r="ANT5" s="76"/>
      <c r="ANU5" s="76"/>
      <c r="ANV5" s="76"/>
      <c r="ANW5" s="76"/>
      <c r="ANX5" s="76"/>
      <c r="ANY5" s="76"/>
      <c r="ANZ5" s="76"/>
      <c r="AOA5" s="76"/>
      <c r="AOB5" s="76"/>
      <c r="AOC5" s="76"/>
      <c r="AOD5" s="76"/>
      <c r="AOE5" s="76"/>
      <c r="AOF5" s="76"/>
      <c r="AOG5" s="76"/>
      <c r="AOH5" s="76"/>
      <c r="AOI5" s="76"/>
      <c r="AOJ5" s="76"/>
      <c r="AOK5" s="76"/>
      <c r="AOL5" s="76"/>
      <c r="AOM5" s="76"/>
      <c r="AON5" s="76"/>
      <c r="AOO5" s="76"/>
      <c r="AOP5" s="76"/>
      <c r="AOQ5" s="76"/>
      <c r="AOR5" s="76"/>
      <c r="AOS5" s="76"/>
      <c r="AOT5" s="76"/>
      <c r="AOU5" s="76"/>
      <c r="AOV5" s="76"/>
      <c r="AOW5" s="76"/>
      <c r="AOX5" s="76"/>
      <c r="AOY5" s="76"/>
      <c r="AOZ5" s="76"/>
      <c r="APA5" s="76"/>
      <c r="APB5" s="76"/>
      <c r="APC5" s="76"/>
      <c r="APD5" s="76"/>
      <c r="APE5" s="76"/>
      <c r="APF5" s="76"/>
      <c r="APG5" s="76"/>
      <c r="APH5" s="76"/>
      <c r="API5" s="76"/>
      <c r="APJ5" s="76"/>
      <c r="APK5" s="76"/>
      <c r="APL5" s="76"/>
      <c r="APM5" s="76"/>
      <c r="APN5" s="76"/>
      <c r="APO5" s="76"/>
      <c r="APP5" s="76"/>
      <c r="APQ5" s="76"/>
      <c r="APR5" s="76"/>
      <c r="APS5" s="76"/>
      <c r="APT5" s="76"/>
      <c r="APU5" s="76"/>
      <c r="APV5" s="76"/>
      <c r="APW5" s="76"/>
      <c r="APX5" s="76"/>
      <c r="APY5" s="76"/>
      <c r="APZ5" s="76"/>
      <c r="AQA5" s="76"/>
      <c r="AQB5" s="76"/>
      <c r="AQC5" s="76"/>
      <c r="AQD5" s="76"/>
      <c r="AQE5" s="95"/>
      <c r="AQF5" s="95"/>
      <c r="AQG5" s="95"/>
      <c r="AQH5" s="95"/>
      <c r="AQI5" s="95"/>
      <c r="AQJ5" s="95"/>
      <c r="AQK5" s="95"/>
      <c r="AQL5" s="95"/>
      <c r="AQM5" s="95"/>
      <c r="AQN5" s="95"/>
      <c r="AQO5" s="95"/>
      <c r="AQP5" s="95"/>
      <c r="AQQ5" s="95"/>
      <c r="AQR5" s="95"/>
      <c r="AQS5" s="95"/>
      <c r="AQT5" s="95"/>
      <c r="AQU5" s="95"/>
      <c r="AQV5" s="95"/>
      <c r="AQW5" s="95"/>
      <c r="AQX5" s="95"/>
      <c r="AQY5" s="95"/>
      <c r="AQZ5" s="95"/>
      <c r="ARA5" s="95"/>
      <c r="ARB5" s="95"/>
      <c r="ARC5" s="95"/>
      <c r="ARD5" s="95"/>
      <c r="ARE5" s="95"/>
      <c r="ARF5" s="95"/>
      <c r="ARG5" s="95"/>
      <c r="ARH5" s="95"/>
      <c r="ARI5" s="95"/>
      <c r="ARJ5" s="95"/>
      <c r="ARK5" s="95"/>
      <c r="ARL5" s="95"/>
      <c r="ARM5" s="95"/>
      <c r="ARN5" s="95"/>
      <c r="ARO5" s="95"/>
      <c r="ARP5" s="95"/>
      <c r="ARQ5" s="95"/>
      <c r="ARR5" s="95"/>
      <c r="ARS5" s="95"/>
      <c r="ART5" s="95"/>
      <c r="ARU5" s="95"/>
      <c r="ARV5" s="95"/>
      <c r="ARW5" s="95"/>
      <c r="ARX5" s="95"/>
      <c r="ARY5" s="95"/>
      <c r="ARZ5" s="95"/>
      <c r="ASA5" s="95"/>
      <c r="ASB5" s="95"/>
      <c r="ASC5" s="95"/>
      <c r="ASD5" s="95"/>
      <c r="ASE5" s="95"/>
      <c r="ASF5" s="95"/>
      <c r="ASG5" s="95"/>
      <c r="ASH5" s="95"/>
      <c r="ASI5" s="95"/>
      <c r="ASJ5" s="95"/>
      <c r="ASK5" s="95"/>
      <c r="ASL5" s="95"/>
      <c r="ASM5" s="95"/>
      <c r="ASN5" s="95"/>
      <c r="ASO5" s="95"/>
      <c r="ASP5" s="95"/>
      <c r="ASQ5" s="95"/>
      <c r="ASR5" s="95"/>
      <c r="ASS5" s="95"/>
      <c r="AST5" s="95"/>
      <c r="ASU5" s="95"/>
      <c r="ASV5" s="95"/>
      <c r="ASW5" s="95"/>
      <c r="ASX5" s="95"/>
      <c r="ASY5" s="95"/>
      <c r="ASZ5" s="95"/>
      <c r="ATA5" s="95"/>
      <c r="ATB5" s="95"/>
      <c r="ATC5" s="95"/>
      <c r="ATD5" s="95"/>
      <c r="ATE5" s="95"/>
      <c r="ATF5" s="95"/>
      <c r="ATG5" s="95"/>
      <c r="ATH5" s="95"/>
      <c r="ATI5" s="95"/>
      <c r="ATJ5" s="95"/>
      <c r="ATK5" s="95"/>
      <c r="ATL5" s="95"/>
      <c r="ATM5" s="95"/>
      <c r="ATN5" s="95"/>
      <c r="ATO5" s="95"/>
      <c r="ATP5" s="95"/>
      <c r="ATQ5" s="95"/>
      <c r="ATR5" s="95"/>
      <c r="ATS5" s="95"/>
      <c r="ATT5" s="95"/>
      <c r="ATU5" s="95"/>
      <c r="ATV5" s="95"/>
      <c r="ATW5" s="95"/>
      <c r="ATX5" s="95"/>
      <c r="ATY5" s="95"/>
      <c r="ATZ5" s="95"/>
      <c r="AUA5" s="95"/>
      <c r="AUB5" s="95"/>
      <c r="AUC5" s="95"/>
      <c r="AUD5" s="95"/>
      <c r="AUE5" s="95"/>
      <c r="AUF5" s="95"/>
      <c r="AUG5" s="95"/>
      <c r="AUH5" s="95"/>
      <c r="AUI5" s="95"/>
      <c r="AUJ5" s="95"/>
      <c r="AUK5" s="95"/>
      <c r="AUL5" s="95"/>
      <c r="AUM5" s="95"/>
      <c r="AUN5" s="95"/>
      <c r="AUO5" s="95"/>
      <c r="AUP5" s="95"/>
      <c r="AUQ5" s="95"/>
      <c r="AUR5" s="95"/>
      <c r="AUS5" s="95"/>
      <c r="AUT5" s="95"/>
      <c r="AUU5" s="95"/>
      <c r="AUV5" s="95"/>
      <c r="AUW5" s="95"/>
      <c r="AUX5" s="95"/>
      <c r="AUY5" s="95"/>
      <c r="AUZ5" s="95"/>
      <c r="AVA5" s="95"/>
      <c r="AVB5" s="95"/>
      <c r="AVC5" s="95"/>
      <c r="AVD5" s="95"/>
      <c r="AVE5" s="95"/>
      <c r="AVF5" s="95"/>
      <c r="AVG5" s="95"/>
      <c r="AVH5" s="95"/>
      <c r="AVI5" s="95"/>
      <c r="AVJ5" s="95"/>
      <c r="AVK5" s="95"/>
      <c r="AVL5" s="95"/>
      <c r="AVM5" s="95"/>
      <c r="AVN5" s="95"/>
      <c r="AVO5" s="95"/>
      <c r="AVP5" s="95"/>
      <c r="AVQ5" s="95"/>
      <c r="AVR5" s="95"/>
      <c r="AVS5" s="95"/>
      <c r="AVT5" s="95"/>
      <c r="AVU5" s="95"/>
      <c r="AVV5" s="95"/>
      <c r="AVW5" s="95"/>
      <c r="AVX5" s="95"/>
      <c r="AVY5" s="95"/>
      <c r="AVZ5" s="95"/>
      <c r="AWA5" s="95"/>
      <c r="AWB5" s="95"/>
      <c r="AWC5" s="95"/>
      <c r="AWD5" s="95"/>
      <c r="AWE5" s="95"/>
      <c r="AWF5" s="95"/>
      <c r="AWG5" s="95"/>
      <c r="AWH5" s="95"/>
      <c r="AWI5" s="95"/>
      <c r="AWJ5" s="95"/>
      <c r="AWK5" s="95"/>
      <c r="AWL5" s="95"/>
      <c r="AWM5" s="95"/>
      <c r="AWN5" s="95"/>
      <c r="AWO5" s="95"/>
      <c r="AWP5" s="95"/>
      <c r="AWQ5" s="95"/>
      <c r="AWR5" s="95"/>
      <c r="AWS5" s="95"/>
      <c r="AWT5" s="95"/>
      <c r="AWU5" s="95"/>
      <c r="AWV5" s="95"/>
      <c r="AWW5" s="95"/>
      <c r="AWX5" s="95"/>
      <c r="AWY5" s="95"/>
      <c r="AWZ5" s="95"/>
      <c r="AXA5" s="95"/>
      <c r="AXB5" s="95"/>
      <c r="AXC5" s="95"/>
      <c r="AXD5" s="95"/>
      <c r="AXE5" s="95"/>
      <c r="AXF5" s="95"/>
      <c r="AXG5" s="95"/>
      <c r="AXH5" s="95"/>
      <c r="AXI5" s="95"/>
      <c r="AXJ5" s="95"/>
      <c r="AXK5" s="95"/>
      <c r="AXL5" s="95"/>
      <c r="AXM5" s="95"/>
      <c r="AXN5" s="95"/>
      <c r="AXO5" s="95"/>
      <c r="AXP5" s="95"/>
      <c r="AXQ5" s="95"/>
      <c r="AXR5" s="95"/>
      <c r="AXS5" s="95"/>
      <c r="AXT5" s="95"/>
      <c r="AXU5" s="95"/>
      <c r="AXV5" s="95"/>
      <c r="AXW5" s="95"/>
      <c r="AXX5" s="95"/>
      <c r="AXY5" s="95"/>
      <c r="AXZ5" s="95"/>
      <c r="AYA5" s="95"/>
      <c r="AYB5" s="95"/>
      <c r="AYC5" s="95"/>
      <c r="AYD5" s="95"/>
      <c r="AYE5" s="95"/>
      <c r="AYF5" s="95"/>
      <c r="AYG5" s="95"/>
      <c r="AYH5" s="95"/>
      <c r="AYI5" s="95"/>
      <c r="AYJ5" s="95"/>
      <c r="AYK5" s="95"/>
      <c r="AYL5" s="95"/>
      <c r="AYM5" s="95"/>
      <c r="AYN5" s="95"/>
      <c r="AYO5" s="95"/>
      <c r="AYP5" s="95"/>
      <c r="AYQ5" s="95"/>
      <c r="AYR5" s="95"/>
      <c r="AYS5" s="95"/>
      <c r="AYT5" s="95"/>
      <c r="AYU5" s="95"/>
      <c r="AYV5" s="95"/>
      <c r="AYW5" s="95"/>
      <c r="AYX5" s="95"/>
      <c r="AYY5" s="95"/>
      <c r="AYZ5" s="95"/>
      <c r="AZA5" s="95"/>
      <c r="AZB5" s="95"/>
      <c r="AZC5" s="95"/>
      <c r="AZD5" s="95"/>
      <c r="AZE5" s="95"/>
      <c r="AZF5" s="95"/>
      <c r="AZG5" s="95"/>
      <c r="AZH5" s="95"/>
      <c r="AZI5" s="95"/>
      <c r="AZJ5" s="95"/>
      <c r="AZK5" s="95"/>
      <c r="AZL5" s="95"/>
      <c r="AZM5" s="95"/>
      <c r="AZN5" s="95"/>
      <c r="AZO5" s="95"/>
      <c r="AZP5" s="95"/>
      <c r="AZQ5" s="95"/>
      <c r="AZR5" s="95"/>
      <c r="AZS5" s="95"/>
      <c r="AZT5" s="95"/>
      <c r="AZU5" s="95"/>
      <c r="AZV5" s="95"/>
      <c r="AZW5" s="95"/>
      <c r="AZX5" s="95"/>
      <c r="AZY5" s="95"/>
      <c r="AZZ5" s="95"/>
      <c r="BAA5" s="95"/>
      <c r="BAB5" s="95"/>
      <c r="BAC5" s="95"/>
      <c r="BAD5" s="95"/>
      <c r="BAE5" s="95"/>
      <c r="BAF5" s="95"/>
      <c r="BAG5" s="95"/>
      <c r="BAH5" s="95"/>
      <c r="BAI5" s="95"/>
      <c r="BAJ5" s="95"/>
      <c r="BAK5" s="95"/>
      <c r="BAL5" s="95"/>
      <c r="BAM5" s="95"/>
      <c r="BAN5" s="95"/>
      <c r="BAO5" s="95"/>
      <c r="BAP5" s="95"/>
      <c r="BAQ5" s="95"/>
      <c r="BAR5" s="95"/>
      <c r="BAS5" s="95"/>
      <c r="BAT5" s="95"/>
      <c r="BAU5" s="95"/>
      <c r="BAV5" s="95"/>
      <c r="BAW5" s="95"/>
      <c r="BAX5" s="95"/>
      <c r="BAY5" s="95"/>
      <c r="BAZ5" s="95"/>
      <c r="BBA5" s="95"/>
      <c r="BBB5" s="95"/>
      <c r="BBC5" s="95"/>
      <c r="BBD5" s="95"/>
      <c r="BBE5" s="95"/>
      <c r="BBF5" s="95"/>
      <c r="BBG5" s="95"/>
      <c r="BBH5" s="95"/>
      <c r="BBI5" s="95"/>
      <c r="BBJ5" s="95"/>
      <c r="BBK5" s="95"/>
    </row>
    <row r="6" spans="1:1415" s="9" customFormat="1" ht="26.15" customHeight="1" x14ac:dyDescent="0.35">
      <c r="A6" s="82">
        <v>1</v>
      </c>
      <c r="B6" s="7">
        <v>150000006</v>
      </c>
      <c r="C6" s="82" t="s">
        <v>5</v>
      </c>
      <c r="D6" s="83" t="s">
        <v>93</v>
      </c>
      <c r="E6" s="84">
        <v>10500</v>
      </c>
      <c r="F6" s="84">
        <v>10710</v>
      </c>
      <c r="G6" s="84">
        <v>10500</v>
      </c>
      <c r="H6" s="84">
        <v>10710</v>
      </c>
      <c r="I6" s="84">
        <v>10500</v>
      </c>
      <c r="J6" s="84">
        <v>10506</v>
      </c>
      <c r="K6" s="84">
        <v>10500</v>
      </c>
      <c r="L6" s="84">
        <v>10609</v>
      </c>
      <c r="M6" s="84">
        <v>10500</v>
      </c>
      <c r="N6" s="84">
        <v>10658</v>
      </c>
      <c r="O6" s="84">
        <v>10455</v>
      </c>
      <c r="P6" s="84">
        <v>10658</v>
      </c>
      <c r="Q6" s="84">
        <v>10500</v>
      </c>
      <c r="R6" s="84" t="s">
        <v>94</v>
      </c>
      <c r="S6" s="84">
        <v>10500</v>
      </c>
      <c r="T6" s="84">
        <v>10710</v>
      </c>
      <c r="U6" s="84">
        <v>10500</v>
      </c>
      <c r="V6" s="84">
        <v>10584</v>
      </c>
      <c r="W6" s="84">
        <v>11000</v>
      </c>
      <c r="X6" s="84">
        <v>10670</v>
      </c>
      <c r="Y6" s="84">
        <v>11000</v>
      </c>
      <c r="Z6" s="84">
        <v>10658</v>
      </c>
      <c r="AA6" s="84">
        <v>11000</v>
      </c>
      <c r="AB6" s="84">
        <v>10658</v>
      </c>
      <c r="AC6" s="84">
        <v>11000</v>
      </c>
      <c r="AD6" s="84">
        <v>10880</v>
      </c>
      <c r="AE6" s="84">
        <v>11000</v>
      </c>
      <c r="AF6" s="84">
        <v>10733</v>
      </c>
      <c r="AG6" s="84">
        <v>11000</v>
      </c>
      <c r="AH6" s="84">
        <v>10723</v>
      </c>
      <c r="AI6" s="84">
        <v>11000</v>
      </c>
      <c r="AJ6" s="84">
        <v>10877</v>
      </c>
      <c r="AK6" s="84">
        <v>11000</v>
      </c>
      <c r="AL6" s="84" t="s">
        <v>94</v>
      </c>
      <c r="AM6" s="84">
        <v>11000</v>
      </c>
      <c r="AN6" s="84">
        <v>10869</v>
      </c>
      <c r="AO6" s="84">
        <v>11000</v>
      </c>
      <c r="AP6" s="84">
        <v>10889</v>
      </c>
      <c r="AQ6" s="84">
        <v>11000</v>
      </c>
      <c r="AR6" s="84">
        <v>10889</v>
      </c>
      <c r="AS6" s="84">
        <v>11000</v>
      </c>
      <c r="AT6" s="84">
        <v>10889</v>
      </c>
      <c r="AU6" s="84">
        <v>11000</v>
      </c>
      <c r="AV6" s="84">
        <v>10754</v>
      </c>
      <c r="AW6" s="84">
        <v>11000</v>
      </c>
      <c r="AX6" s="84">
        <v>10715</v>
      </c>
      <c r="AY6" s="84">
        <v>11000</v>
      </c>
      <c r="AZ6" s="84">
        <v>10715</v>
      </c>
      <c r="BA6" s="84">
        <v>11000</v>
      </c>
      <c r="BB6" s="84">
        <v>10715</v>
      </c>
      <c r="BC6" s="84">
        <v>11000</v>
      </c>
      <c r="BD6" s="84">
        <v>10715</v>
      </c>
      <c r="BE6" s="84">
        <v>11000</v>
      </c>
      <c r="BF6" s="84"/>
      <c r="BG6" s="84">
        <v>11000</v>
      </c>
      <c r="BH6" s="84"/>
      <c r="BI6" s="84">
        <v>11000</v>
      </c>
      <c r="BJ6" s="84"/>
      <c r="BK6" s="84">
        <v>11000</v>
      </c>
      <c r="BL6" s="84"/>
      <c r="BM6" s="84">
        <v>11000</v>
      </c>
      <c r="BN6" s="84"/>
      <c r="BO6" s="84">
        <v>11000</v>
      </c>
      <c r="BP6" s="84"/>
      <c r="BQ6" s="84">
        <v>11000</v>
      </c>
      <c r="BR6" s="84"/>
      <c r="BS6" s="84">
        <v>11000</v>
      </c>
      <c r="BT6" s="84"/>
      <c r="BU6" s="84">
        <v>11000</v>
      </c>
      <c r="BV6" s="84"/>
      <c r="BW6" s="84">
        <v>11000</v>
      </c>
      <c r="BX6" s="84"/>
      <c r="BY6" s="84">
        <v>11000</v>
      </c>
      <c r="BZ6" s="84"/>
      <c r="CA6" s="84">
        <v>11000</v>
      </c>
      <c r="CB6" s="84"/>
      <c r="CC6" s="84">
        <v>11000</v>
      </c>
      <c r="CD6" s="84"/>
      <c r="CE6" s="84">
        <v>11000</v>
      </c>
      <c r="CF6" s="84"/>
      <c r="CG6" s="84">
        <v>11000</v>
      </c>
      <c r="CH6" s="84"/>
      <c r="CI6" s="84">
        <v>11000</v>
      </c>
      <c r="CJ6" s="84"/>
      <c r="CK6" s="84">
        <v>11000</v>
      </c>
      <c r="CL6" s="84"/>
      <c r="CM6" s="84">
        <v>11000</v>
      </c>
      <c r="CN6" s="84"/>
      <c r="CO6" s="84">
        <v>11000</v>
      </c>
      <c r="CP6" s="84"/>
      <c r="CQ6" s="84">
        <v>11000</v>
      </c>
      <c r="CR6" s="84"/>
      <c r="CS6" s="84">
        <v>11000</v>
      </c>
      <c r="CT6" s="84"/>
      <c r="CU6" s="84">
        <v>11000</v>
      </c>
      <c r="CV6" s="84"/>
      <c r="CW6" s="84">
        <v>11000</v>
      </c>
      <c r="CX6" s="84"/>
      <c r="CY6" s="84">
        <v>11000</v>
      </c>
      <c r="CZ6" s="84"/>
      <c r="DA6" s="84">
        <v>11000</v>
      </c>
      <c r="DB6" s="84"/>
      <c r="DC6" s="84">
        <v>11000</v>
      </c>
      <c r="DD6" s="84"/>
      <c r="DE6" s="84">
        <v>11000</v>
      </c>
      <c r="DF6" s="84">
        <v>10000</v>
      </c>
      <c r="DG6" s="84"/>
      <c r="DH6" s="84">
        <v>11000</v>
      </c>
      <c r="DI6" s="84">
        <v>10000</v>
      </c>
      <c r="DJ6" s="84"/>
      <c r="DK6" s="84">
        <v>11000</v>
      </c>
      <c r="DL6" s="84">
        <v>10000</v>
      </c>
      <c r="DM6" s="84"/>
      <c r="DN6" s="84">
        <v>11000</v>
      </c>
      <c r="DO6" s="84">
        <v>10000</v>
      </c>
      <c r="DP6" s="84"/>
      <c r="DQ6" s="84">
        <v>11000</v>
      </c>
      <c r="DR6" s="84">
        <v>10000</v>
      </c>
      <c r="DS6" s="84"/>
      <c r="DT6" s="84">
        <v>11000</v>
      </c>
      <c r="DU6" s="84">
        <v>10000</v>
      </c>
      <c r="DV6" s="84"/>
      <c r="DW6" s="84">
        <v>11000</v>
      </c>
      <c r="DX6" s="84">
        <v>10000</v>
      </c>
      <c r="DY6" s="84"/>
      <c r="DZ6" s="84">
        <v>11000</v>
      </c>
      <c r="EA6" s="84">
        <v>10000</v>
      </c>
      <c r="EB6" s="84"/>
      <c r="EC6" s="84">
        <v>11000</v>
      </c>
      <c r="ED6" s="84">
        <v>10000</v>
      </c>
      <c r="EE6" s="84"/>
      <c r="EF6" s="84">
        <v>11000</v>
      </c>
      <c r="EG6" s="84">
        <v>10000</v>
      </c>
      <c r="EH6" s="84"/>
      <c r="EI6" s="84">
        <v>11000</v>
      </c>
      <c r="EJ6" s="84">
        <v>10000</v>
      </c>
      <c r="EK6" s="84"/>
      <c r="EL6" s="84">
        <v>11000</v>
      </c>
      <c r="EM6" s="84">
        <v>10000</v>
      </c>
      <c r="EN6" s="84"/>
      <c r="EO6" s="84">
        <v>11000</v>
      </c>
      <c r="EP6" s="84">
        <v>10000</v>
      </c>
      <c r="EQ6" s="84"/>
      <c r="ER6" s="84">
        <v>11000</v>
      </c>
      <c r="ES6" s="84">
        <v>10000</v>
      </c>
      <c r="ET6" s="84"/>
      <c r="EU6" s="84">
        <v>11000</v>
      </c>
      <c r="EV6" s="84">
        <v>10000</v>
      </c>
      <c r="EW6" s="84"/>
      <c r="EX6" s="84">
        <v>11000</v>
      </c>
      <c r="EY6" s="84">
        <v>10000</v>
      </c>
      <c r="EZ6" s="84"/>
      <c r="FA6" s="84">
        <v>11000</v>
      </c>
      <c r="FB6" s="84">
        <v>10000</v>
      </c>
      <c r="FC6" s="84"/>
      <c r="FD6" s="84">
        <v>11000</v>
      </c>
      <c r="FE6" s="84">
        <v>10000</v>
      </c>
      <c r="FF6" s="84"/>
      <c r="FG6" s="84">
        <v>11000</v>
      </c>
      <c r="FH6" s="84">
        <v>10000</v>
      </c>
      <c r="FI6" s="84"/>
      <c r="FJ6" s="84">
        <v>11000</v>
      </c>
      <c r="FK6" s="84">
        <v>10000</v>
      </c>
      <c r="FL6" s="84"/>
      <c r="FM6" s="84">
        <v>11000</v>
      </c>
      <c r="FN6" s="84">
        <v>10000</v>
      </c>
      <c r="FO6" s="84"/>
      <c r="FP6" s="84">
        <v>11000</v>
      </c>
      <c r="FQ6" s="84">
        <v>10000</v>
      </c>
      <c r="FR6" s="84"/>
      <c r="FS6" s="84">
        <v>11000</v>
      </c>
      <c r="FT6" s="84">
        <v>10000</v>
      </c>
      <c r="FU6" s="84"/>
      <c r="FV6" s="84">
        <v>11000</v>
      </c>
      <c r="FW6" s="84">
        <v>10000</v>
      </c>
      <c r="FX6" s="84"/>
      <c r="FY6" s="84">
        <v>11000</v>
      </c>
      <c r="FZ6" s="84">
        <v>10000</v>
      </c>
      <c r="GA6" s="84"/>
      <c r="GB6" s="84">
        <v>11000</v>
      </c>
      <c r="GC6" s="84">
        <v>10000</v>
      </c>
      <c r="GD6" s="84"/>
      <c r="GE6" s="84">
        <v>11000</v>
      </c>
      <c r="GF6" s="84">
        <v>10000</v>
      </c>
      <c r="GG6" s="84"/>
      <c r="GH6" s="84">
        <v>9000</v>
      </c>
      <c r="GI6" s="84"/>
      <c r="GJ6" s="84">
        <v>9000</v>
      </c>
      <c r="GK6" s="84"/>
      <c r="GL6" s="84">
        <v>9000</v>
      </c>
      <c r="GM6" s="84"/>
      <c r="GN6" s="84">
        <v>9000</v>
      </c>
      <c r="GO6" s="84"/>
      <c r="GP6" s="84">
        <v>9000</v>
      </c>
      <c r="GQ6" s="84"/>
      <c r="GR6" s="84">
        <v>9000</v>
      </c>
      <c r="GS6" s="84"/>
      <c r="GT6" s="84">
        <v>9000</v>
      </c>
      <c r="GU6" s="84"/>
      <c r="GV6" s="84">
        <v>9000</v>
      </c>
      <c r="GW6" s="84"/>
      <c r="GX6" s="84">
        <v>9000</v>
      </c>
      <c r="GY6" s="84"/>
      <c r="GZ6" s="84">
        <v>9000</v>
      </c>
      <c r="HA6" s="84"/>
      <c r="HB6" s="84">
        <v>9000</v>
      </c>
      <c r="HC6" s="84"/>
      <c r="HD6" s="84">
        <v>9000</v>
      </c>
      <c r="HE6" s="84"/>
      <c r="HF6" s="84">
        <v>9000</v>
      </c>
      <c r="HG6" s="84"/>
      <c r="HH6" s="84">
        <v>9000</v>
      </c>
      <c r="HI6" s="84"/>
      <c r="HJ6" s="84">
        <v>9000</v>
      </c>
      <c r="HK6" s="84"/>
      <c r="HL6" s="84">
        <v>9000</v>
      </c>
      <c r="HM6" s="84"/>
      <c r="HN6" s="84">
        <v>9000</v>
      </c>
      <c r="HO6" s="84"/>
      <c r="HP6" s="84">
        <v>9000</v>
      </c>
      <c r="HQ6" s="84"/>
      <c r="HR6" s="84"/>
      <c r="HS6" s="84"/>
      <c r="HT6" s="84"/>
      <c r="HU6" s="84"/>
      <c r="HV6" s="84"/>
      <c r="HW6" s="84"/>
      <c r="HX6" s="84"/>
      <c r="HY6" s="84"/>
      <c r="HZ6" s="84"/>
      <c r="IA6" s="84"/>
      <c r="IB6" s="84"/>
      <c r="IC6" s="84"/>
      <c r="ID6" s="84"/>
      <c r="IE6" s="84"/>
      <c r="IF6" s="84"/>
      <c r="IG6" s="84"/>
      <c r="IH6" s="84"/>
      <c r="II6" s="84"/>
      <c r="IJ6" s="84"/>
      <c r="IK6" s="84"/>
      <c r="IL6" s="84"/>
      <c r="IM6" s="84"/>
      <c r="IN6" s="84"/>
      <c r="IO6" s="84"/>
      <c r="IP6" s="84"/>
      <c r="IQ6" s="84"/>
      <c r="IR6" s="84"/>
      <c r="IS6" s="84"/>
      <c r="IT6" s="84"/>
      <c r="IU6" s="84"/>
      <c r="IV6" s="84"/>
      <c r="IW6" s="84"/>
      <c r="IX6" s="84"/>
      <c r="IY6" s="84"/>
      <c r="IZ6" s="84"/>
      <c r="JA6" s="84"/>
      <c r="JB6" s="84"/>
      <c r="JC6" s="84"/>
      <c r="JD6" s="84"/>
      <c r="JE6" s="84"/>
      <c r="JF6" s="84"/>
      <c r="JG6" s="84"/>
      <c r="JH6" s="84"/>
      <c r="JI6" s="84"/>
      <c r="JJ6" s="84"/>
      <c r="JK6" s="84"/>
      <c r="JL6" s="84"/>
      <c r="JM6" s="84"/>
      <c r="JN6" s="84"/>
      <c r="JO6" s="84"/>
      <c r="JP6" s="84"/>
      <c r="JQ6" s="84"/>
      <c r="JR6" s="84"/>
      <c r="JS6" s="84"/>
      <c r="JT6" s="84"/>
      <c r="JU6" s="84"/>
      <c r="JV6" s="84"/>
      <c r="JW6" s="84"/>
      <c r="JX6" s="84"/>
      <c r="JY6" s="84"/>
      <c r="JZ6" s="84"/>
      <c r="KA6" s="84"/>
      <c r="KB6" s="84"/>
      <c r="KC6" s="84"/>
      <c r="KD6" s="84"/>
      <c r="KE6" s="84"/>
      <c r="KF6" s="84"/>
      <c r="KG6" s="84"/>
      <c r="KH6" s="84"/>
      <c r="KI6" s="84"/>
      <c r="KJ6" s="84"/>
      <c r="KK6" s="84"/>
      <c r="KL6" s="84"/>
      <c r="KM6" s="84"/>
      <c r="KN6" s="84"/>
      <c r="KO6" s="84"/>
      <c r="KP6" s="84"/>
      <c r="KQ6" s="84"/>
      <c r="KR6" s="84"/>
      <c r="KS6" s="84"/>
      <c r="KT6" s="84"/>
      <c r="KU6" s="84"/>
      <c r="KV6" s="84"/>
      <c r="KW6" s="84"/>
      <c r="KX6" s="84"/>
      <c r="KY6" s="84"/>
      <c r="KZ6" s="84"/>
      <c r="LA6" s="84"/>
      <c r="LB6" s="84"/>
      <c r="LC6" s="84"/>
      <c r="LD6" s="84"/>
      <c r="LE6" s="84"/>
      <c r="LF6" s="84"/>
      <c r="LG6" s="84"/>
      <c r="LH6" s="84"/>
      <c r="LI6" s="84"/>
      <c r="LJ6" s="84"/>
      <c r="LK6" s="84"/>
      <c r="LL6" s="84"/>
      <c r="LM6" s="84"/>
      <c r="LN6" s="84"/>
      <c r="LO6" s="84"/>
      <c r="LP6" s="84"/>
      <c r="LQ6" s="84"/>
      <c r="LR6" s="84"/>
      <c r="LS6" s="84"/>
      <c r="LT6" s="84"/>
      <c r="LU6" s="84"/>
      <c r="LV6" s="84"/>
      <c r="LW6" s="84"/>
      <c r="LX6" s="84"/>
      <c r="LY6" s="84"/>
      <c r="LZ6" s="84"/>
      <c r="MA6" s="84"/>
      <c r="MB6" s="84"/>
      <c r="MC6" s="84"/>
      <c r="MD6" s="84"/>
      <c r="ME6" s="84"/>
      <c r="MF6" s="84"/>
      <c r="MG6" s="84"/>
      <c r="MH6" s="84"/>
      <c r="MI6" s="84"/>
      <c r="MJ6" s="84"/>
      <c r="MK6" s="84"/>
      <c r="ML6" s="84"/>
      <c r="MM6" s="84"/>
      <c r="MN6" s="84"/>
      <c r="MO6" s="84"/>
      <c r="MP6" s="84"/>
      <c r="MQ6" s="84"/>
      <c r="MR6" s="84"/>
      <c r="MS6" s="84"/>
      <c r="MT6" s="84"/>
      <c r="MU6" s="84"/>
      <c r="MV6" s="84"/>
      <c r="MW6" s="84"/>
      <c r="MX6" s="84"/>
      <c r="MY6" s="84"/>
      <c r="MZ6" s="84"/>
      <c r="NA6" s="84"/>
      <c r="NB6" s="84"/>
      <c r="NC6" s="84"/>
      <c r="ND6" s="84"/>
      <c r="NE6" s="84"/>
      <c r="NF6" s="84"/>
      <c r="NG6" s="84"/>
      <c r="NH6" s="84"/>
      <c r="NI6" s="84"/>
      <c r="NJ6" s="84"/>
      <c r="NK6" s="84"/>
      <c r="NL6" s="84"/>
      <c r="NM6" s="84"/>
      <c r="NN6" s="84"/>
      <c r="NO6" s="84"/>
      <c r="NP6" s="84"/>
      <c r="NQ6" s="84"/>
      <c r="NR6" s="84"/>
      <c r="NS6" s="84"/>
      <c r="NT6" s="84"/>
      <c r="NU6" s="84"/>
      <c r="NV6" s="84"/>
      <c r="NW6" s="84"/>
      <c r="NX6" s="84"/>
      <c r="NY6" s="84"/>
      <c r="NZ6" s="84"/>
      <c r="OA6" s="84"/>
      <c r="OB6" s="84"/>
      <c r="OC6" s="84"/>
      <c r="OD6" s="84"/>
      <c r="OE6" s="84"/>
      <c r="OF6" s="84"/>
      <c r="OG6" s="84"/>
      <c r="OH6" s="84"/>
      <c r="OI6" s="84"/>
      <c r="OJ6" s="84"/>
      <c r="OK6" s="84"/>
      <c r="OL6" s="84"/>
      <c r="OM6" s="84"/>
      <c r="ON6" s="84"/>
      <c r="OO6" s="84"/>
      <c r="OP6" s="84"/>
      <c r="OQ6" s="84"/>
      <c r="OR6" s="84"/>
      <c r="OS6" s="84"/>
      <c r="OT6" s="84"/>
      <c r="OU6" s="84"/>
      <c r="OV6" s="84"/>
      <c r="OW6" s="84"/>
      <c r="OX6" s="84"/>
      <c r="OY6" s="84"/>
      <c r="OZ6" s="84"/>
      <c r="PA6" s="84"/>
      <c r="PB6" s="84"/>
      <c r="PC6" s="84"/>
      <c r="PD6" s="84"/>
      <c r="PE6" s="84"/>
      <c r="PF6" s="84"/>
      <c r="PG6" s="84"/>
      <c r="PH6" s="84"/>
      <c r="PI6" s="84"/>
      <c r="PJ6" s="84"/>
      <c r="PK6" s="84"/>
      <c r="PL6" s="84"/>
      <c r="PM6" s="84"/>
      <c r="PN6" s="84"/>
      <c r="PO6" s="84"/>
      <c r="PP6" s="84"/>
      <c r="PQ6" s="84"/>
      <c r="PR6" s="84"/>
      <c r="PS6" s="84"/>
      <c r="PT6" s="84"/>
      <c r="PU6" s="84"/>
      <c r="PV6" s="84"/>
      <c r="PW6" s="84"/>
      <c r="PX6" s="84"/>
      <c r="PY6" s="84"/>
      <c r="PZ6" s="84"/>
      <c r="QA6" s="84"/>
      <c r="QB6" s="84"/>
      <c r="QC6" s="84"/>
      <c r="QD6" s="84"/>
      <c r="QE6" s="84"/>
      <c r="QF6" s="84"/>
      <c r="QG6" s="84"/>
      <c r="QH6" s="84"/>
      <c r="QI6" s="84"/>
      <c r="QJ6" s="84"/>
      <c r="QK6" s="84"/>
      <c r="QL6" s="84"/>
      <c r="QM6" s="84"/>
      <c r="QN6" s="84"/>
      <c r="QO6" s="84"/>
      <c r="QP6" s="84"/>
      <c r="QQ6" s="84"/>
      <c r="QR6" s="84"/>
      <c r="QS6" s="84"/>
      <c r="QT6" s="84"/>
      <c r="QU6" s="84"/>
      <c r="QV6" s="84"/>
      <c r="QW6" s="84"/>
      <c r="QX6" s="84"/>
      <c r="QY6" s="84"/>
      <c r="QZ6" s="84"/>
      <c r="RA6" s="84"/>
      <c r="RB6" s="84"/>
      <c r="RC6" s="84"/>
      <c r="RD6" s="84"/>
      <c r="RE6" s="84"/>
      <c r="RF6" s="84"/>
      <c r="RG6" s="84"/>
      <c r="RH6" s="84"/>
      <c r="RI6" s="84"/>
      <c r="RJ6" s="84">
        <v>9000</v>
      </c>
      <c r="RK6" s="84"/>
      <c r="RL6" s="84"/>
      <c r="RM6" s="84"/>
      <c r="RN6" s="84"/>
      <c r="RO6" s="84"/>
      <c r="RP6" s="84"/>
      <c r="RQ6" s="84"/>
      <c r="RR6" s="84"/>
      <c r="RS6" s="84"/>
      <c r="RT6" s="84"/>
      <c r="RU6" s="84"/>
      <c r="RV6" s="84"/>
      <c r="RW6" s="84"/>
      <c r="RX6" s="84"/>
      <c r="RY6" s="84"/>
      <c r="RZ6" s="84"/>
      <c r="SA6" s="84"/>
      <c r="SB6" s="84"/>
      <c r="SC6" s="84"/>
      <c r="SD6" s="84"/>
      <c r="SE6" s="84"/>
      <c r="SF6" s="84"/>
      <c r="SG6" s="84"/>
      <c r="SH6" s="84"/>
      <c r="SI6" s="84"/>
      <c r="SJ6" s="84"/>
      <c r="SK6" s="84"/>
      <c r="SL6" s="84"/>
      <c r="SM6" s="84"/>
      <c r="SN6" s="84"/>
      <c r="SO6" s="84"/>
      <c r="SP6" s="84"/>
      <c r="SQ6" s="84"/>
      <c r="SR6" s="84"/>
      <c r="SS6" s="84"/>
      <c r="ST6" s="84"/>
      <c r="SU6" s="84"/>
      <c r="SV6" s="84"/>
      <c r="SW6" s="84"/>
      <c r="SX6" s="84"/>
      <c r="SY6" s="84"/>
      <c r="SZ6" s="84"/>
      <c r="TA6" s="84"/>
      <c r="TB6" s="84"/>
      <c r="TC6" s="84"/>
      <c r="TD6" s="84"/>
      <c r="TE6" s="84"/>
      <c r="TF6" s="84"/>
      <c r="TG6" s="84"/>
      <c r="TH6" s="84"/>
      <c r="TI6" s="84"/>
      <c r="TJ6" s="84"/>
      <c r="TK6" s="84"/>
      <c r="TL6" s="84"/>
      <c r="TM6" s="84"/>
      <c r="TN6" s="84"/>
      <c r="TO6" s="84"/>
      <c r="TP6" s="84"/>
      <c r="TQ6" s="84"/>
      <c r="TR6" s="84"/>
      <c r="TS6" s="84"/>
      <c r="TT6" s="84"/>
      <c r="TU6" s="84"/>
      <c r="TV6" s="84"/>
      <c r="TW6" s="84"/>
      <c r="TX6" s="84"/>
      <c r="TY6" s="84"/>
      <c r="TZ6" s="84"/>
      <c r="UA6" s="84"/>
      <c r="UB6" s="84"/>
      <c r="UC6" s="84"/>
      <c r="UD6" s="84"/>
      <c r="UE6" s="84"/>
      <c r="UF6" s="84"/>
      <c r="UG6" s="84"/>
      <c r="UH6" s="84"/>
      <c r="UI6" s="84"/>
      <c r="UJ6" s="84"/>
      <c r="UK6" s="84"/>
      <c r="UL6" s="84"/>
      <c r="UM6" s="84"/>
      <c r="UN6" s="84"/>
      <c r="UO6" s="84"/>
      <c r="UP6" s="84"/>
      <c r="UQ6" s="84"/>
      <c r="UR6" s="84"/>
      <c r="US6" s="84"/>
      <c r="UT6" s="84"/>
      <c r="UU6" s="84"/>
      <c r="UV6" s="84"/>
      <c r="UW6" s="84"/>
      <c r="UX6" s="84"/>
      <c r="UY6" s="84"/>
      <c r="UZ6" s="84"/>
      <c r="VA6" s="84"/>
      <c r="VB6" s="84"/>
      <c r="VC6" s="84"/>
      <c r="VD6" s="84"/>
      <c r="VE6" s="84"/>
      <c r="VF6" s="84"/>
      <c r="VG6" s="84"/>
      <c r="VH6" s="84"/>
      <c r="VI6" s="84"/>
      <c r="VJ6" s="84"/>
      <c r="VK6" s="84"/>
      <c r="VL6" s="84"/>
      <c r="VM6" s="84"/>
      <c r="VN6" s="84"/>
      <c r="VO6" s="84"/>
      <c r="VP6" s="84"/>
      <c r="VQ6" s="84"/>
      <c r="VR6" s="84"/>
      <c r="VS6" s="84"/>
      <c r="VT6" s="84"/>
      <c r="VU6" s="84"/>
      <c r="VV6" s="84"/>
      <c r="VW6" s="84"/>
      <c r="VX6" s="84"/>
      <c r="VY6" s="84"/>
      <c r="VZ6" s="84"/>
      <c r="WA6" s="84"/>
      <c r="WB6" s="84"/>
      <c r="WC6" s="84"/>
      <c r="WD6" s="84"/>
      <c r="WE6" s="84"/>
      <c r="WF6" s="84"/>
      <c r="WG6" s="84"/>
      <c r="WH6" s="84"/>
      <c r="WI6" s="84"/>
      <c r="WJ6" s="84"/>
      <c r="WK6" s="84"/>
      <c r="WL6" s="84"/>
      <c r="WM6" s="84"/>
      <c r="WN6" s="84"/>
      <c r="WO6" s="84"/>
      <c r="WP6" s="84"/>
      <c r="WQ6" s="84"/>
      <c r="WR6" s="84"/>
      <c r="WS6" s="84"/>
      <c r="WT6" s="84"/>
      <c r="WU6" s="84"/>
      <c r="WV6" s="84"/>
      <c r="WW6" s="84"/>
      <c r="WX6" s="84"/>
      <c r="WY6" s="84"/>
      <c r="WZ6" s="84"/>
      <c r="XA6" s="84"/>
      <c r="XB6" s="84"/>
      <c r="XC6" s="84"/>
      <c r="XD6" s="84"/>
      <c r="XE6" s="84"/>
      <c r="XF6" s="84"/>
      <c r="XG6" s="84"/>
      <c r="XH6" s="84"/>
      <c r="XI6" s="84"/>
      <c r="XJ6" s="84"/>
      <c r="XK6" s="84"/>
      <c r="XL6" s="84"/>
      <c r="XM6" s="84"/>
      <c r="XN6" s="84"/>
      <c r="XO6" s="84"/>
      <c r="XP6" s="84"/>
      <c r="XQ6" s="84"/>
      <c r="XR6" s="84"/>
      <c r="XS6" s="84"/>
      <c r="XT6" s="84"/>
      <c r="XU6" s="84"/>
      <c r="XV6" s="84"/>
      <c r="XW6" s="84"/>
      <c r="XX6" s="84"/>
      <c r="XY6" s="84"/>
      <c r="XZ6" s="84"/>
      <c r="YA6" s="84"/>
      <c r="YB6" s="84"/>
      <c r="YC6" s="84"/>
      <c r="YD6" s="84"/>
      <c r="YE6" s="84"/>
      <c r="YF6" s="84"/>
      <c r="YG6" s="84"/>
      <c r="YH6" s="84"/>
      <c r="YI6" s="84"/>
      <c r="YJ6" s="84"/>
      <c r="YK6" s="84"/>
      <c r="YL6" s="84"/>
      <c r="YM6" s="84"/>
      <c r="YN6" s="84"/>
      <c r="YO6" s="84"/>
      <c r="YP6" s="84"/>
      <c r="YQ6" s="84"/>
      <c r="YR6" s="84"/>
      <c r="YS6" s="84"/>
      <c r="YT6" s="84"/>
      <c r="YU6" s="84"/>
      <c r="YV6" s="84"/>
      <c r="YW6" s="84"/>
      <c r="YX6" s="84"/>
      <c r="YY6" s="84"/>
      <c r="YZ6" s="84"/>
      <c r="ZA6" s="84"/>
      <c r="ZB6" s="84"/>
      <c r="ZC6" s="84"/>
      <c r="ZD6" s="84"/>
      <c r="ZE6" s="84"/>
      <c r="ZF6" s="84"/>
      <c r="ZG6" s="84"/>
      <c r="ZH6" s="84"/>
      <c r="ZI6" s="84"/>
      <c r="ZJ6" s="84"/>
      <c r="ZK6" s="84"/>
      <c r="ZL6" s="84"/>
      <c r="ZM6" s="84"/>
      <c r="ZN6" s="84"/>
      <c r="ZO6" s="84"/>
      <c r="ZP6" s="84"/>
      <c r="ZQ6" s="84"/>
      <c r="ZR6" s="84"/>
      <c r="ZS6" s="84"/>
      <c r="ZT6" s="84"/>
      <c r="ZU6" s="84"/>
      <c r="ZV6" s="84"/>
      <c r="ZW6" s="84"/>
      <c r="ZX6" s="84"/>
      <c r="ZY6" s="84"/>
      <c r="ZZ6" s="84"/>
      <c r="AAA6" s="84"/>
      <c r="AAB6" s="84"/>
      <c r="AAC6" s="84"/>
      <c r="AAD6" s="84"/>
      <c r="AAE6" s="84"/>
      <c r="AAF6" s="84"/>
      <c r="AAG6" s="84"/>
      <c r="AAH6" s="84"/>
      <c r="AAI6" s="84"/>
      <c r="AAJ6" s="84"/>
      <c r="AAK6" s="84"/>
      <c r="AAL6" s="84"/>
      <c r="AAM6" s="84"/>
      <c r="AAN6" s="84"/>
      <c r="AAO6" s="84"/>
      <c r="AAP6" s="84"/>
      <c r="AAQ6" s="84"/>
      <c r="AAR6" s="84"/>
      <c r="AAS6" s="84"/>
      <c r="AAT6" s="84"/>
      <c r="AAU6" s="84"/>
      <c r="AAV6" s="84"/>
      <c r="AAW6" s="84"/>
      <c r="AAX6" s="84"/>
      <c r="AAY6" s="84"/>
      <c r="AAZ6" s="84"/>
      <c r="ABA6" s="84"/>
      <c r="ABB6" s="84"/>
      <c r="ABC6" s="84"/>
      <c r="ABD6" s="84"/>
      <c r="ABE6" s="84"/>
      <c r="ABF6" s="84"/>
      <c r="ABG6" s="84"/>
      <c r="ABH6" s="84"/>
      <c r="ABI6" s="84"/>
      <c r="ABJ6" s="84"/>
      <c r="ABK6" s="84"/>
      <c r="ABL6" s="84"/>
      <c r="ABM6" s="84"/>
      <c r="ABN6" s="84"/>
      <c r="ABO6" s="84"/>
      <c r="ABP6" s="84"/>
      <c r="ABQ6" s="84"/>
      <c r="ABR6" s="84"/>
      <c r="ABS6" s="84"/>
      <c r="ABT6" s="84"/>
      <c r="ABU6" s="84"/>
      <c r="ABV6" s="84"/>
      <c r="ABW6" s="84"/>
      <c r="ABX6" s="84"/>
      <c r="ABY6" s="84"/>
      <c r="ABZ6" s="84"/>
      <c r="ACA6" s="84"/>
      <c r="ACB6" s="84"/>
      <c r="ACC6" s="84"/>
      <c r="ACD6" s="84"/>
      <c r="ACE6" s="84"/>
      <c r="ACF6" s="84"/>
      <c r="ACG6" s="84"/>
      <c r="ACH6" s="84"/>
      <c r="ACI6" s="84"/>
      <c r="ACJ6" s="84"/>
      <c r="ACK6" s="84"/>
      <c r="ACL6" s="84"/>
      <c r="ACM6" s="84"/>
      <c r="ACN6" s="84"/>
      <c r="ACO6" s="84"/>
      <c r="ACP6" s="84"/>
      <c r="ACQ6" s="84"/>
      <c r="ACR6" s="84"/>
      <c r="ACS6" s="84"/>
      <c r="ACT6" s="84"/>
      <c r="ACU6" s="84"/>
      <c r="ACV6" s="84"/>
      <c r="ACW6" s="84"/>
      <c r="ACX6" s="84"/>
      <c r="ACY6" s="84"/>
      <c r="ACZ6" s="84"/>
      <c r="ADA6" s="84"/>
      <c r="ADB6" s="84"/>
      <c r="ADC6" s="84"/>
      <c r="ADD6" s="84"/>
      <c r="ADE6" s="84"/>
      <c r="ADF6" s="84"/>
      <c r="ADG6" s="84"/>
      <c r="ADH6" s="84"/>
      <c r="ADI6" s="84"/>
      <c r="ADJ6" s="84"/>
      <c r="ADK6" s="84"/>
      <c r="ADL6" s="84"/>
      <c r="ADM6" s="84"/>
      <c r="ADN6" s="84"/>
      <c r="ADO6" s="84"/>
      <c r="ADP6" s="84"/>
      <c r="ADQ6" s="84"/>
      <c r="ADR6" s="84"/>
      <c r="ADS6" s="84"/>
      <c r="ADT6" s="84"/>
      <c r="ADU6" s="84"/>
      <c r="ADV6" s="84"/>
      <c r="ADW6" s="84"/>
      <c r="ADX6" s="84"/>
      <c r="ADY6" s="84"/>
      <c r="ADZ6" s="84"/>
      <c r="AEA6" s="84"/>
      <c r="AEB6" s="84"/>
      <c r="AEC6" s="84"/>
      <c r="AED6" s="84"/>
      <c r="AEE6" s="84"/>
      <c r="AEF6" s="84"/>
      <c r="AEG6" s="84"/>
      <c r="AEH6" s="84"/>
      <c r="AEI6" s="84"/>
      <c r="AEJ6" s="84"/>
      <c r="AEK6" s="84"/>
      <c r="AEL6" s="84"/>
      <c r="AEM6" s="84"/>
      <c r="AEN6" s="84"/>
      <c r="AEO6" s="84"/>
      <c r="AEP6" s="84"/>
      <c r="AEQ6" s="84"/>
      <c r="AER6" s="84"/>
      <c r="AES6" s="84"/>
      <c r="AET6" s="84"/>
      <c r="AEU6" s="84"/>
      <c r="AEV6" s="84"/>
      <c r="AEW6" s="84"/>
      <c r="AEX6" s="84"/>
      <c r="AEY6" s="84"/>
      <c r="AEZ6" s="84"/>
      <c r="AFA6" s="84"/>
      <c r="AFB6" s="84"/>
      <c r="AFC6" s="84"/>
      <c r="AFD6" s="84"/>
      <c r="AFE6" s="84"/>
      <c r="AFF6" s="84"/>
      <c r="AFG6" s="84"/>
      <c r="AFH6" s="84"/>
      <c r="AFI6" s="84"/>
      <c r="AFJ6" s="84"/>
      <c r="AFK6" s="84"/>
      <c r="AFL6" s="84"/>
      <c r="AFM6" s="84"/>
      <c r="AFN6" s="84"/>
      <c r="AFO6" s="84"/>
      <c r="AFP6" s="84"/>
      <c r="AFQ6" s="84"/>
      <c r="AFR6" s="84"/>
      <c r="AFS6" s="84"/>
      <c r="AFT6" s="84"/>
      <c r="AFU6" s="84"/>
      <c r="AFV6" s="84"/>
      <c r="AFW6" s="84"/>
      <c r="AFX6" s="84"/>
      <c r="AFY6" s="84"/>
      <c r="AFZ6" s="84"/>
      <c r="AGA6" s="84"/>
      <c r="AGB6" s="84"/>
      <c r="AGC6" s="84"/>
      <c r="AGD6" s="84"/>
      <c r="AGE6" s="84"/>
      <c r="AGF6" s="84"/>
      <c r="AGG6" s="84"/>
      <c r="AGH6" s="84"/>
      <c r="AGI6" s="84"/>
      <c r="AGJ6" s="84"/>
      <c r="AGK6" s="84"/>
      <c r="AGL6" s="84"/>
      <c r="AGM6" s="84"/>
      <c r="AGN6" s="84"/>
      <c r="AGO6" s="84"/>
      <c r="AGP6" s="84"/>
      <c r="AGQ6" s="84"/>
      <c r="AGR6" s="84"/>
      <c r="AGS6" s="84"/>
      <c r="AGT6" s="84"/>
      <c r="AGU6" s="84"/>
      <c r="AGV6" s="84"/>
      <c r="AGW6" s="84"/>
      <c r="AGX6" s="84"/>
      <c r="AGY6" s="84"/>
      <c r="AGZ6" s="84"/>
      <c r="AHA6" s="84"/>
      <c r="AHB6" s="84"/>
      <c r="AHC6" s="84"/>
      <c r="AHD6" s="84"/>
      <c r="AHE6" s="84"/>
      <c r="AHF6" s="84"/>
      <c r="AHG6" s="84"/>
      <c r="AHH6" s="84"/>
      <c r="AHI6" s="84"/>
      <c r="AHJ6" s="84"/>
      <c r="AHK6" s="84"/>
      <c r="AHL6" s="84"/>
      <c r="AHM6" s="84"/>
      <c r="AHN6" s="84"/>
      <c r="AHO6" s="84"/>
      <c r="AHP6" s="84"/>
      <c r="AHQ6" s="84"/>
      <c r="AHR6" s="84"/>
      <c r="AHS6" s="84"/>
      <c r="AHT6" s="84"/>
      <c r="AHU6" s="84"/>
      <c r="AHV6" s="84"/>
      <c r="AHW6" s="84"/>
      <c r="AHX6" s="84"/>
      <c r="AHY6" s="84"/>
      <c r="AHZ6" s="84"/>
      <c r="AIA6" s="84"/>
      <c r="AIB6" s="84"/>
      <c r="AIC6" s="84"/>
      <c r="AID6" s="84"/>
      <c r="AIE6" s="84"/>
      <c r="AIF6" s="84"/>
      <c r="AIG6" s="84"/>
      <c r="AIH6" s="84"/>
      <c r="AII6" s="84"/>
      <c r="AIJ6" s="84"/>
      <c r="AIK6" s="84"/>
      <c r="AIL6" s="84"/>
      <c r="AIM6" s="84"/>
      <c r="AIN6" s="84"/>
      <c r="AIO6" s="84"/>
      <c r="AIP6" s="84"/>
      <c r="AIQ6" s="84"/>
      <c r="AIR6" s="84"/>
      <c r="AIS6" s="84"/>
      <c r="AIT6" s="84">
        <v>12500</v>
      </c>
      <c r="AIU6" s="84">
        <v>11898</v>
      </c>
      <c r="AIV6" s="84">
        <v>12500</v>
      </c>
      <c r="AIW6" s="84">
        <v>11986</v>
      </c>
      <c r="AIX6" s="84">
        <v>12500</v>
      </c>
      <c r="AIY6" s="84">
        <v>11932</v>
      </c>
      <c r="AIZ6" s="84">
        <v>12500</v>
      </c>
      <c r="AJA6" s="84">
        <v>11964</v>
      </c>
      <c r="AJB6" s="84">
        <v>12500</v>
      </c>
      <c r="AJC6" s="84">
        <v>11958</v>
      </c>
      <c r="AJD6" s="84">
        <v>12500</v>
      </c>
      <c r="AJE6" s="84">
        <v>11879</v>
      </c>
      <c r="AJF6" s="84">
        <v>12500</v>
      </c>
      <c r="AJG6" s="84">
        <v>11883</v>
      </c>
      <c r="AJH6" s="84">
        <v>12500</v>
      </c>
      <c r="AJI6" s="84">
        <v>11945</v>
      </c>
      <c r="AJJ6" s="84">
        <v>12500</v>
      </c>
      <c r="AJK6" s="84">
        <v>12132</v>
      </c>
      <c r="AJL6" s="84">
        <v>12500</v>
      </c>
      <c r="AJM6" s="84">
        <v>12316</v>
      </c>
      <c r="AJN6" s="84">
        <v>12500</v>
      </c>
      <c r="AJO6" s="84">
        <v>12331</v>
      </c>
      <c r="AJP6" s="84">
        <v>12500</v>
      </c>
      <c r="AJQ6" s="84">
        <v>12370</v>
      </c>
      <c r="AJR6" s="84">
        <v>12500</v>
      </c>
      <c r="AJS6" s="84">
        <v>12373.666666666666</v>
      </c>
      <c r="AJT6" s="84">
        <v>12500</v>
      </c>
      <c r="AJU6" s="84">
        <v>12345</v>
      </c>
      <c r="AJV6" s="84">
        <v>12500</v>
      </c>
      <c r="AJW6" s="84">
        <v>12369</v>
      </c>
      <c r="AJX6" s="84">
        <v>12500</v>
      </c>
      <c r="AJY6" s="84"/>
      <c r="AJZ6" s="84">
        <v>12500</v>
      </c>
      <c r="AKA6" s="84">
        <v>12314</v>
      </c>
      <c r="AKB6" s="84">
        <v>12500</v>
      </c>
      <c r="AKC6" s="84">
        <v>12320.333333333334</v>
      </c>
      <c r="AKD6" s="84">
        <v>12500</v>
      </c>
      <c r="AKE6" s="84"/>
      <c r="AKF6" s="84">
        <v>12500</v>
      </c>
      <c r="AKG6" s="84">
        <v>12214</v>
      </c>
      <c r="AKH6" s="84">
        <v>12500</v>
      </c>
      <c r="AKI6" s="84">
        <v>12338.192139999999</v>
      </c>
      <c r="AKJ6" s="84">
        <v>12500</v>
      </c>
      <c r="AKK6" s="84">
        <v>12360.848359999998</v>
      </c>
      <c r="AKL6" s="84">
        <v>12500</v>
      </c>
      <c r="AKM6" s="84">
        <v>12405.232959999999</v>
      </c>
      <c r="AKN6" s="84">
        <v>12500</v>
      </c>
      <c r="AKO6" s="84">
        <v>12407.399310000001</v>
      </c>
      <c r="AKP6" s="84">
        <v>12500</v>
      </c>
      <c r="AKQ6" s="84">
        <v>12395.385076666667</v>
      </c>
      <c r="AKR6" s="84">
        <v>12500</v>
      </c>
      <c r="AKS6" s="84" t="s">
        <v>94</v>
      </c>
      <c r="AKT6" s="84">
        <v>12500</v>
      </c>
      <c r="AKU6" s="84">
        <v>12405</v>
      </c>
      <c r="AKV6" s="84">
        <v>13000</v>
      </c>
      <c r="AKW6" s="84">
        <v>12660.67</v>
      </c>
      <c r="AKX6" s="84">
        <v>13000</v>
      </c>
      <c r="AKY6" s="84">
        <v>12555.67</v>
      </c>
      <c r="AKZ6" s="84">
        <v>13000</v>
      </c>
      <c r="ALA6" s="84">
        <v>12699.67</v>
      </c>
      <c r="ALB6" s="84">
        <v>13000</v>
      </c>
      <c r="ALC6" s="84">
        <v>12674.33</v>
      </c>
      <c r="ALD6" s="84">
        <v>13000</v>
      </c>
      <c r="ALE6" s="84">
        <v>12790</v>
      </c>
      <c r="ALF6" s="84">
        <v>13000</v>
      </c>
      <c r="ALG6" s="84">
        <v>12755.33</v>
      </c>
      <c r="ALH6" s="84">
        <v>13000</v>
      </c>
      <c r="ALI6" s="84">
        <v>12839</v>
      </c>
      <c r="ALJ6" s="84">
        <v>13000</v>
      </c>
      <c r="ALK6" s="84">
        <v>12778.33</v>
      </c>
      <c r="ALL6" s="84">
        <v>13000</v>
      </c>
      <c r="ALM6" s="84">
        <v>12815.67</v>
      </c>
      <c r="ALN6" s="84">
        <v>13000</v>
      </c>
      <c r="ALO6" s="84">
        <v>12804.33</v>
      </c>
      <c r="ALP6" s="84">
        <v>13000</v>
      </c>
      <c r="ALQ6" s="84">
        <v>12797.33</v>
      </c>
      <c r="ALR6" s="84">
        <v>13000</v>
      </c>
      <c r="ALS6" s="84">
        <v>12778.67</v>
      </c>
      <c r="ALT6" s="84">
        <v>13000</v>
      </c>
      <c r="ALU6" s="84">
        <v>12808</v>
      </c>
      <c r="ALV6" s="84">
        <v>13000</v>
      </c>
      <c r="ALW6" s="84">
        <v>12774.67</v>
      </c>
      <c r="ALX6" s="84">
        <v>13000</v>
      </c>
      <c r="ALY6" s="84">
        <v>12751.67</v>
      </c>
      <c r="ALZ6" s="84">
        <v>13000</v>
      </c>
      <c r="AMA6" s="84">
        <v>12838.33</v>
      </c>
      <c r="AMB6" s="84">
        <v>13000</v>
      </c>
      <c r="AMC6" s="84">
        <v>12802</v>
      </c>
      <c r="AMD6" s="84">
        <v>13000</v>
      </c>
      <c r="AME6" s="84">
        <v>12805.67</v>
      </c>
      <c r="AMF6" s="84">
        <v>13000</v>
      </c>
      <c r="AMG6" s="84">
        <v>12803</v>
      </c>
      <c r="AMH6" s="84">
        <v>13000</v>
      </c>
      <c r="AMI6" s="84">
        <v>12516</v>
      </c>
      <c r="AMJ6" s="84">
        <v>13000</v>
      </c>
      <c r="AMK6" s="84">
        <v>12868</v>
      </c>
      <c r="AML6" s="84">
        <v>13000</v>
      </c>
      <c r="AMM6" s="84">
        <v>12778.67</v>
      </c>
      <c r="AMN6" s="84">
        <v>13000</v>
      </c>
      <c r="AMO6" s="84">
        <v>12775.33</v>
      </c>
      <c r="AMP6" s="84">
        <v>13000</v>
      </c>
      <c r="AMQ6" s="84">
        <v>12808.67</v>
      </c>
      <c r="AMR6" s="84">
        <v>13000</v>
      </c>
      <c r="AMS6" s="84">
        <v>12910</v>
      </c>
      <c r="AMT6" s="84">
        <v>13000</v>
      </c>
      <c r="AMU6" s="84"/>
      <c r="AMV6" s="84">
        <v>13000</v>
      </c>
      <c r="AMW6" s="84">
        <v>12833</v>
      </c>
      <c r="AMX6" s="84">
        <v>13000</v>
      </c>
      <c r="AMY6" s="84">
        <v>12822</v>
      </c>
      <c r="AMZ6" s="84">
        <v>13000</v>
      </c>
      <c r="ANA6" s="84">
        <v>12788.33</v>
      </c>
      <c r="ANB6" s="84">
        <v>13000</v>
      </c>
      <c r="ANC6" s="84">
        <v>12813.67</v>
      </c>
      <c r="AND6" s="84">
        <v>13000</v>
      </c>
      <c r="ANE6" s="84">
        <v>12789</v>
      </c>
      <c r="ANF6" s="84">
        <v>13000</v>
      </c>
      <c r="ANG6" s="84">
        <v>12762.5</v>
      </c>
      <c r="ANH6" s="84">
        <v>13000</v>
      </c>
      <c r="ANI6" s="84">
        <v>12800</v>
      </c>
      <c r="ANJ6" s="84">
        <v>13000</v>
      </c>
      <c r="ANK6" s="84">
        <v>12670.67</v>
      </c>
      <c r="ANL6" s="84">
        <v>13000</v>
      </c>
      <c r="ANM6" s="84">
        <v>12857.33</v>
      </c>
      <c r="ANN6" s="84">
        <v>13000</v>
      </c>
      <c r="ANO6" s="84">
        <v>12755</v>
      </c>
      <c r="ANP6" s="84">
        <v>13000</v>
      </c>
      <c r="ANQ6" s="84">
        <v>12787.5</v>
      </c>
      <c r="ANR6" s="84">
        <v>13000</v>
      </c>
      <c r="ANS6" s="84">
        <v>12800</v>
      </c>
      <c r="ANT6" s="84">
        <v>13000</v>
      </c>
      <c r="ANU6" s="84">
        <v>12826</v>
      </c>
      <c r="ANV6" s="84">
        <v>13000</v>
      </c>
      <c r="ANW6" s="84">
        <v>12768.67</v>
      </c>
      <c r="ANX6" s="84">
        <v>13000</v>
      </c>
      <c r="ANY6" s="84">
        <v>12756</v>
      </c>
      <c r="ANZ6" s="84">
        <v>13000</v>
      </c>
      <c r="AOA6" s="84">
        <v>12768.33</v>
      </c>
      <c r="AOB6" s="84">
        <v>13000</v>
      </c>
      <c r="AOC6" s="84">
        <v>12808.67</v>
      </c>
      <c r="AOD6" s="84">
        <v>13000</v>
      </c>
      <c r="AOE6" s="84">
        <v>12754</v>
      </c>
      <c r="AOF6" s="84">
        <v>13000</v>
      </c>
      <c r="AOG6" s="84">
        <v>12744.67</v>
      </c>
      <c r="AOH6" s="84">
        <v>13000</v>
      </c>
      <c r="AOI6" s="84">
        <v>12420</v>
      </c>
      <c r="AOJ6" s="84">
        <v>13000</v>
      </c>
      <c r="AOK6" s="84">
        <v>12356</v>
      </c>
      <c r="AOL6" s="84">
        <v>13000</v>
      </c>
      <c r="AOM6" s="84">
        <v>12317</v>
      </c>
      <c r="AON6" s="84">
        <v>13000</v>
      </c>
      <c r="AOO6" s="84">
        <v>12174.67</v>
      </c>
      <c r="AOP6" s="84">
        <v>13000</v>
      </c>
      <c r="AOQ6" s="84">
        <v>12209.33</v>
      </c>
      <c r="AOR6" s="84">
        <v>13000</v>
      </c>
      <c r="AOS6" s="84">
        <v>12191.67</v>
      </c>
      <c r="AOT6" s="84">
        <v>11500</v>
      </c>
      <c r="AOU6" s="84">
        <v>11480.67</v>
      </c>
      <c r="AOV6" s="84">
        <v>11500</v>
      </c>
      <c r="AOW6" s="84">
        <v>11292.33</v>
      </c>
      <c r="AOX6" s="84">
        <v>11500</v>
      </c>
      <c r="AOY6" s="84">
        <v>11277.33</v>
      </c>
      <c r="AOZ6" s="84">
        <v>11500</v>
      </c>
      <c r="APA6" s="84">
        <v>11254.67</v>
      </c>
      <c r="APB6" s="84">
        <v>11500</v>
      </c>
      <c r="APC6" s="84">
        <v>11289</v>
      </c>
      <c r="APD6" s="84">
        <v>11500</v>
      </c>
      <c r="APE6" s="84">
        <v>11249</v>
      </c>
      <c r="APF6" s="84">
        <v>11500</v>
      </c>
      <c r="APG6" s="84">
        <v>11267.67</v>
      </c>
      <c r="APH6" s="84">
        <v>11500</v>
      </c>
      <c r="API6" s="84">
        <v>10918.67</v>
      </c>
      <c r="APJ6" s="84">
        <v>11500</v>
      </c>
      <c r="APK6" s="84">
        <v>10943</v>
      </c>
      <c r="APL6" s="84">
        <v>11500</v>
      </c>
      <c r="APM6" s="84">
        <v>10834.67</v>
      </c>
      <c r="APN6" s="84">
        <v>11500</v>
      </c>
      <c r="APO6" s="84">
        <v>11133.67</v>
      </c>
      <c r="APP6" s="84">
        <v>11500</v>
      </c>
      <c r="APQ6" s="84">
        <v>11300</v>
      </c>
      <c r="APR6" s="84">
        <v>11500</v>
      </c>
      <c r="APS6" s="84">
        <v>11166.33</v>
      </c>
      <c r="APT6" s="84">
        <v>11500</v>
      </c>
      <c r="APU6" s="84">
        <v>11285</v>
      </c>
      <c r="APV6" s="84">
        <v>11500</v>
      </c>
      <c r="APW6" s="84">
        <v>11238.666666666666</v>
      </c>
      <c r="APX6" s="84">
        <v>11500</v>
      </c>
      <c r="APY6" s="84">
        <v>11375</v>
      </c>
      <c r="APZ6" s="84">
        <v>11500</v>
      </c>
      <c r="AQA6" s="84">
        <v>11394.666666666666</v>
      </c>
      <c r="AQB6" s="84">
        <v>11500</v>
      </c>
      <c r="AQC6" s="84">
        <v>11391.67</v>
      </c>
      <c r="AQD6" s="84">
        <v>11500</v>
      </c>
      <c r="AQE6" s="86">
        <v>11366.67</v>
      </c>
      <c r="AQF6" s="86">
        <v>11500</v>
      </c>
      <c r="AQG6" s="86">
        <v>11269.33</v>
      </c>
      <c r="AQH6" s="86">
        <v>11500</v>
      </c>
      <c r="AQI6" s="86">
        <v>11332</v>
      </c>
      <c r="AQJ6" s="86">
        <v>11500</v>
      </c>
      <c r="AQK6" s="86">
        <v>11343.5</v>
      </c>
      <c r="AQL6" s="86">
        <v>11500</v>
      </c>
      <c r="AQM6" s="86">
        <v>11381.5</v>
      </c>
      <c r="AQN6" s="86">
        <v>11500</v>
      </c>
      <c r="AQO6" s="86">
        <v>11164</v>
      </c>
      <c r="AQP6" s="86">
        <v>11500</v>
      </c>
      <c r="AQQ6" s="86">
        <v>11390.67</v>
      </c>
      <c r="AQR6" s="86">
        <v>11500</v>
      </c>
      <c r="AQS6" s="86">
        <v>11337.67</v>
      </c>
      <c r="AQT6" s="86">
        <v>11500</v>
      </c>
      <c r="AQU6" s="86">
        <v>11355</v>
      </c>
      <c r="AQV6" s="86">
        <v>12500</v>
      </c>
      <c r="AQW6" s="86">
        <v>11345</v>
      </c>
      <c r="AQX6" s="86">
        <v>12500</v>
      </c>
      <c r="AQY6" s="86">
        <v>11458.5</v>
      </c>
      <c r="AQZ6" s="86">
        <v>12500</v>
      </c>
      <c r="ARA6" s="86">
        <v>11438</v>
      </c>
      <c r="ARB6" s="86">
        <v>12500</v>
      </c>
      <c r="ARC6" s="86">
        <v>11375</v>
      </c>
      <c r="ARD6" s="86">
        <v>12500</v>
      </c>
      <c r="ARE6" s="86">
        <v>11465.33</v>
      </c>
      <c r="ARF6" s="86">
        <v>12500</v>
      </c>
      <c r="ARG6" s="86">
        <v>11347.67</v>
      </c>
      <c r="ARH6" s="86">
        <v>12500</v>
      </c>
      <c r="ARI6" s="86">
        <v>11232</v>
      </c>
      <c r="ARJ6" s="86">
        <v>12500</v>
      </c>
      <c r="ARK6" s="86">
        <v>11304.67</v>
      </c>
      <c r="ARL6" s="86">
        <v>12500</v>
      </c>
      <c r="ARM6" s="86">
        <v>11398</v>
      </c>
      <c r="ARN6" s="86">
        <v>12500</v>
      </c>
      <c r="ARO6" s="86">
        <v>11435</v>
      </c>
      <c r="ARP6" s="86">
        <v>12500</v>
      </c>
      <c r="ARQ6" s="86">
        <v>11223</v>
      </c>
      <c r="ARR6" s="86">
        <v>12500</v>
      </c>
      <c r="ARS6" s="86">
        <v>11419.33</v>
      </c>
      <c r="ART6" s="86">
        <v>12500</v>
      </c>
      <c r="ARU6" s="86">
        <v>11443.33</v>
      </c>
      <c r="ARV6" s="86">
        <v>12500</v>
      </c>
      <c r="ARW6" s="86">
        <v>11470.33</v>
      </c>
      <c r="ARX6" s="86">
        <v>12500</v>
      </c>
      <c r="ARY6" s="86">
        <v>11340</v>
      </c>
      <c r="ARZ6" s="86">
        <v>12500</v>
      </c>
      <c r="ASA6" s="86">
        <v>11372.33</v>
      </c>
      <c r="ASB6" s="86">
        <v>12500</v>
      </c>
      <c r="ASC6" s="86">
        <v>11510.33</v>
      </c>
      <c r="ASD6" s="86">
        <v>12500</v>
      </c>
      <c r="ASE6" s="86">
        <v>11422.67</v>
      </c>
      <c r="ASF6" s="86">
        <v>12500</v>
      </c>
      <c r="ASG6" s="86">
        <v>11512.33</v>
      </c>
      <c r="ASH6" s="86">
        <v>12500</v>
      </c>
      <c r="ASI6" s="86">
        <v>11582.666666666666</v>
      </c>
      <c r="ASJ6" s="86">
        <v>12500</v>
      </c>
      <c r="ASK6" s="86">
        <v>11630.5</v>
      </c>
      <c r="ASL6" s="86">
        <v>12500</v>
      </c>
      <c r="ASM6" s="86">
        <v>11626</v>
      </c>
      <c r="ASN6" s="86">
        <v>12500</v>
      </c>
      <c r="ASO6" s="86">
        <v>11436</v>
      </c>
      <c r="ASP6" s="86">
        <v>12500</v>
      </c>
      <c r="ASQ6" s="86">
        <v>11596</v>
      </c>
      <c r="ASR6" s="86">
        <v>12500</v>
      </c>
      <c r="ASS6" s="86">
        <v>11576</v>
      </c>
      <c r="AST6" s="86">
        <v>12500</v>
      </c>
      <c r="ASU6" s="86">
        <v>11513.5</v>
      </c>
      <c r="ASV6" s="86">
        <v>12500</v>
      </c>
      <c r="ASW6" s="86">
        <v>11800</v>
      </c>
      <c r="ASX6" s="84">
        <v>12000</v>
      </c>
      <c r="ASY6" s="86">
        <v>11736</v>
      </c>
      <c r="ASZ6" s="84">
        <v>12000</v>
      </c>
      <c r="ATA6" s="86">
        <v>11708</v>
      </c>
      <c r="ATB6" s="84">
        <v>12000</v>
      </c>
      <c r="ATC6" s="86">
        <v>11714.33</v>
      </c>
      <c r="ATD6" s="84">
        <v>12000</v>
      </c>
      <c r="ATE6" s="86">
        <v>11391</v>
      </c>
      <c r="ATF6" s="84">
        <v>12000</v>
      </c>
      <c r="ATG6" s="86">
        <v>11729</v>
      </c>
      <c r="ATH6" s="84">
        <v>12000</v>
      </c>
      <c r="ATI6" s="86">
        <v>11615</v>
      </c>
      <c r="ATJ6" s="84">
        <v>12000</v>
      </c>
      <c r="ATK6" s="86">
        <v>11623</v>
      </c>
      <c r="ATL6" s="84">
        <v>12000</v>
      </c>
      <c r="ATM6" s="86">
        <v>11666.33</v>
      </c>
      <c r="ATN6" s="84">
        <v>12000</v>
      </c>
      <c r="ATO6" s="86">
        <v>11672.67</v>
      </c>
      <c r="ATP6" s="84">
        <v>12000</v>
      </c>
      <c r="ATQ6" s="86">
        <v>11472</v>
      </c>
      <c r="ATR6" s="84">
        <v>12000</v>
      </c>
      <c r="ATS6" s="86">
        <v>11781</v>
      </c>
      <c r="ATT6" s="84">
        <v>12000</v>
      </c>
      <c r="ATU6" s="86">
        <v>11598</v>
      </c>
      <c r="ATV6" s="84">
        <v>12000</v>
      </c>
      <c r="ATW6" s="86">
        <v>11699.67</v>
      </c>
      <c r="ATX6" s="84">
        <v>12000</v>
      </c>
      <c r="ATY6" s="86">
        <v>11775</v>
      </c>
      <c r="ATZ6" s="84">
        <v>12000</v>
      </c>
      <c r="AUA6" s="86">
        <v>11788.5</v>
      </c>
      <c r="AUB6" s="84">
        <v>12000</v>
      </c>
      <c r="AUC6" s="86">
        <v>11791.5</v>
      </c>
      <c r="AUD6" s="84">
        <v>12000</v>
      </c>
      <c r="AUE6" s="86">
        <v>11732</v>
      </c>
      <c r="AUF6" s="84">
        <v>12000</v>
      </c>
      <c r="AUG6" s="86">
        <v>11662.33</v>
      </c>
      <c r="AUH6" s="84">
        <v>12000</v>
      </c>
      <c r="AUI6" s="86">
        <v>11716.33</v>
      </c>
      <c r="AUJ6" s="84">
        <v>12000</v>
      </c>
      <c r="AUK6" s="86">
        <v>11649</v>
      </c>
      <c r="AUL6" s="84">
        <v>12000</v>
      </c>
      <c r="AUM6" s="86">
        <v>11691.67</v>
      </c>
      <c r="AUN6" s="84">
        <v>12000</v>
      </c>
      <c r="AUO6" s="86">
        <v>11722.33</v>
      </c>
      <c r="AUP6" s="84">
        <v>12000</v>
      </c>
      <c r="AUQ6" s="86">
        <v>11641.5</v>
      </c>
      <c r="AUR6" s="84">
        <v>11700</v>
      </c>
      <c r="AUS6" s="86">
        <v>11521.5</v>
      </c>
      <c r="AUT6" s="84">
        <v>11700</v>
      </c>
      <c r="AUU6" s="86">
        <v>11515.5</v>
      </c>
      <c r="AUV6" s="84">
        <v>11700</v>
      </c>
      <c r="AUW6" s="86">
        <v>11205</v>
      </c>
      <c r="AUX6" s="84">
        <v>11700</v>
      </c>
      <c r="AUY6" s="86">
        <v>11406</v>
      </c>
      <c r="AUZ6" s="84">
        <v>11700</v>
      </c>
      <c r="AVA6" s="86">
        <v>11251</v>
      </c>
      <c r="AVB6" s="84">
        <v>11700</v>
      </c>
      <c r="AVC6" s="86">
        <v>11491.5</v>
      </c>
      <c r="AVD6" s="84">
        <v>11700</v>
      </c>
      <c r="AVE6" s="86">
        <v>11419</v>
      </c>
      <c r="AVF6" s="84">
        <v>11700</v>
      </c>
      <c r="AVG6" s="86">
        <v>11455.5</v>
      </c>
      <c r="AVH6" s="84">
        <v>11700</v>
      </c>
      <c r="AVI6" s="86">
        <v>11398.5</v>
      </c>
      <c r="AVJ6" s="84">
        <v>11700</v>
      </c>
      <c r="AVK6" s="86">
        <v>11383.5</v>
      </c>
      <c r="AVL6" s="84">
        <v>11700</v>
      </c>
      <c r="AVM6" s="86">
        <v>11384</v>
      </c>
      <c r="AVN6" s="84">
        <v>11700</v>
      </c>
      <c r="AVO6" s="86">
        <v>11453</v>
      </c>
      <c r="AVP6" s="84">
        <v>11700</v>
      </c>
      <c r="AVQ6" s="86">
        <v>11458.5</v>
      </c>
      <c r="AVR6" s="84">
        <v>11700</v>
      </c>
      <c r="AVS6" s="86">
        <v>11424.5</v>
      </c>
      <c r="AVT6" s="84">
        <v>11700</v>
      </c>
      <c r="AVU6" s="86">
        <v>11347</v>
      </c>
      <c r="AVV6" s="84">
        <v>11700</v>
      </c>
      <c r="AVW6" s="86">
        <v>11733</v>
      </c>
      <c r="AVX6" s="84">
        <v>11700</v>
      </c>
      <c r="AVY6" s="86">
        <v>11700</v>
      </c>
      <c r="AVZ6" s="84">
        <v>11700</v>
      </c>
      <c r="AWA6" s="86">
        <v>11444</v>
      </c>
      <c r="AWB6" s="84">
        <v>11700</v>
      </c>
      <c r="AWC6" s="86">
        <v>11254</v>
      </c>
      <c r="AWD6" s="84">
        <v>11700</v>
      </c>
      <c r="AWE6" s="86"/>
      <c r="AWF6" s="84">
        <v>11700</v>
      </c>
      <c r="AWG6" s="86"/>
      <c r="AWH6" s="84">
        <v>11700</v>
      </c>
      <c r="AWI6" s="86"/>
      <c r="AWJ6" s="84">
        <v>11700</v>
      </c>
      <c r="AWK6" s="86"/>
      <c r="AWL6" s="84">
        <v>11700</v>
      </c>
      <c r="AWM6" s="86"/>
      <c r="AWN6" s="84">
        <v>11700</v>
      </c>
      <c r="AWO6" s="86"/>
      <c r="AWP6" s="84">
        <v>11700</v>
      </c>
      <c r="AWQ6" s="86"/>
      <c r="AWR6" s="84">
        <v>11700</v>
      </c>
      <c r="AWS6" s="86"/>
      <c r="AWT6" s="84">
        <v>12000</v>
      </c>
      <c r="AWU6" s="86">
        <v>11643.333333333334</v>
      </c>
      <c r="AWV6" s="84">
        <v>12000</v>
      </c>
      <c r="AWW6" s="86">
        <v>11827.333333333334</v>
      </c>
      <c r="AWX6" s="84">
        <v>12000</v>
      </c>
      <c r="AWY6" s="86">
        <v>11782.333333333334</v>
      </c>
      <c r="AWZ6" s="84">
        <v>12000</v>
      </c>
      <c r="AXA6" s="103">
        <v>11833</v>
      </c>
      <c r="AXB6" s="84">
        <v>12000</v>
      </c>
      <c r="AXC6" s="103">
        <v>11857.666666666666</v>
      </c>
      <c r="AXD6" s="84">
        <v>12000</v>
      </c>
      <c r="AXE6" s="103">
        <v>11785.333333333334</v>
      </c>
      <c r="AXF6" s="84">
        <v>12000</v>
      </c>
      <c r="AXG6" s="103">
        <v>11962</v>
      </c>
      <c r="AXH6" s="84">
        <v>12000</v>
      </c>
      <c r="AXI6" s="103">
        <v>11892.666666666666</v>
      </c>
      <c r="AXJ6" s="84">
        <v>12000</v>
      </c>
      <c r="AXK6" s="103">
        <v>12003</v>
      </c>
      <c r="AXL6" s="84">
        <v>12000</v>
      </c>
      <c r="AXM6" s="103">
        <v>11962.333333333334</v>
      </c>
      <c r="AXN6" s="84">
        <v>12000</v>
      </c>
      <c r="AXO6" s="103">
        <v>12026.666666666666</v>
      </c>
      <c r="AXP6" s="84">
        <v>12000</v>
      </c>
      <c r="AXQ6" s="103">
        <v>12061</v>
      </c>
      <c r="AXR6" s="84">
        <v>12000</v>
      </c>
      <c r="AXS6" s="103">
        <v>12098.333333333334</v>
      </c>
      <c r="AXT6" s="84">
        <v>12000</v>
      </c>
      <c r="AXU6" s="103">
        <v>12092</v>
      </c>
      <c r="AXV6" s="84">
        <v>12000</v>
      </c>
      <c r="AXW6" s="103">
        <v>12091</v>
      </c>
      <c r="AXX6" s="84">
        <v>12000</v>
      </c>
      <c r="AXY6" s="103">
        <v>12055.666666666666</v>
      </c>
      <c r="AXZ6" s="84">
        <v>12000</v>
      </c>
      <c r="AYA6" s="103">
        <v>12239</v>
      </c>
      <c r="AYB6" s="84">
        <v>12000</v>
      </c>
      <c r="AYC6" s="103">
        <v>12242.5</v>
      </c>
      <c r="AYD6" s="84">
        <v>12000</v>
      </c>
      <c r="AYE6" s="103">
        <v>12239</v>
      </c>
      <c r="AYF6" s="84">
        <v>12000</v>
      </c>
      <c r="AYG6" s="103">
        <v>12076</v>
      </c>
      <c r="AYH6" s="84">
        <v>12000</v>
      </c>
      <c r="AYI6" s="103">
        <v>12074</v>
      </c>
      <c r="AYJ6" s="84">
        <v>12000</v>
      </c>
      <c r="AYK6" s="103"/>
      <c r="AYL6" s="84">
        <v>12000</v>
      </c>
      <c r="AYM6" s="103"/>
      <c r="AYN6" s="84">
        <v>12000</v>
      </c>
      <c r="AYO6" s="103"/>
      <c r="AYP6" s="84">
        <v>12000</v>
      </c>
      <c r="AYQ6" s="103"/>
      <c r="AYR6" s="84">
        <v>12000</v>
      </c>
      <c r="AYS6" s="103"/>
      <c r="AYT6" s="84">
        <v>12000</v>
      </c>
      <c r="AYU6" s="103">
        <v>12268.5</v>
      </c>
      <c r="AYV6" s="84">
        <v>12000</v>
      </c>
      <c r="AYW6" s="103">
        <v>12266.5</v>
      </c>
      <c r="AYX6" s="84">
        <v>12000</v>
      </c>
      <c r="AYY6" s="103">
        <v>12212</v>
      </c>
      <c r="AYZ6" s="84">
        <v>12000</v>
      </c>
      <c r="AZA6" s="103">
        <v>12071.5</v>
      </c>
      <c r="AZB6" s="84">
        <v>12000</v>
      </c>
      <c r="AZC6" s="103">
        <v>12240.5</v>
      </c>
      <c r="AZD6" s="84">
        <v>12000</v>
      </c>
      <c r="AZE6" s="103">
        <v>11884.666666666666</v>
      </c>
      <c r="AZF6" s="84">
        <v>12000</v>
      </c>
      <c r="AZG6" s="103">
        <v>11740.333333333334</v>
      </c>
      <c r="AZH6" s="84">
        <v>12000</v>
      </c>
      <c r="AZI6" s="103">
        <v>11766.5</v>
      </c>
      <c r="AZJ6" s="84">
        <v>12000</v>
      </c>
      <c r="AZK6" s="103">
        <v>11789</v>
      </c>
      <c r="AZL6" s="84">
        <v>12000</v>
      </c>
      <c r="AZM6" s="103">
        <v>11787.5</v>
      </c>
      <c r="AZN6" s="84">
        <v>12000</v>
      </c>
      <c r="AZO6" s="103">
        <v>11669</v>
      </c>
      <c r="AZP6" s="84">
        <v>11500</v>
      </c>
      <c r="AZQ6" s="103">
        <v>11492</v>
      </c>
      <c r="AZR6" s="84">
        <v>11500</v>
      </c>
      <c r="AZS6" s="103">
        <v>11585.333333333334</v>
      </c>
      <c r="AZT6" s="84">
        <v>11500</v>
      </c>
      <c r="AZU6" s="103">
        <v>11628</v>
      </c>
      <c r="AZV6" s="84">
        <v>11500</v>
      </c>
      <c r="AZW6" s="103">
        <v>11614.666666666666</v>
      </c>
      <c r="AZX6" s="84">
        <v>11500</v>
      </c>
      <c r="AZY6" s="103">
        <v>11675</v>
      </c>
      <c r="AZZ6" s="84">
        <v>11500</v>
      </c>
      <c r="BAA6" s="103">
        <v>11716.5</v>
      </c>
      <c r="BAB6" s="84">
        <v>11500</v>
      </c>
      <c r="BAC6" s="103">
        <v>11580.5</v>
      </c>
      <c r="BAD6" s="84">
        <v>11500</v>
      </c>
      <c r="BAE6" s="103">
        <v>11805.333333333334</v>
      </c>
      <c r="BAF6" s="84">
        <v>11500</v>
      </c>
      <c r="BAG6" s="103">
        <v>11823.666666666666</v>
      </c>
      <c r="BAH6" s="84">
        <v>11500</v>
      </c>
      <c r="BAI6" s="103">
        <v>11804.666666666666</v>
      </c>
      <c r="BAJ6" s="84">
        <v>11500</v>
      </c>
      <c r="BAK6" s="103">
        <v>11796.333333333334</v>
      </c>
      <c r="BAL6" s="84">
        <v>11500</v>
      </c>
      <c r="BAM6" s="103">
        <v>11879.333333333334</v>
      </c>
      <c r="BAN6" s="84">
        <v>11500</v>
      </c>
      <c r="BAO6" s="103">
        <v>11881</v>
      </c>
      <c r="BAP6" s="84">
        <v>11500</v>
      </c>
      <c r="BAQ6" s="103">
        <v>11918</v>
      </c>
      <c r="BAR6" s="84">
        <v>11500</v>
      </c>
      <c r="BAS6" s="103">
        <v>11808.333333333334</v>
      </c>
      <c r="BAT6" s="84">
        <v>11500</v>
      </c>
      <c r="BAU6" s="103">
        <v>11818.666666666666</v>
      </c>
      <c r="BAV6" s="84">
        <v>11500</v>
      </c>
      <c r="BAW6" s="103">
        <v>11738</v>
      </c>
      <c r="BAX6" s="84">
        <v>11500</v>
      </c>
      <c r="BAY6" s="103">
        <v>11956</v>
      </c>
      <c r="BAZ6" s="84">
        <v>11500</v>
      </c>
      <c r="BBA6" s="103">
        <v>11918.5</v>
      </c>
      <c r="BBB6" s="84">
        <v>11500</v>
      </c>
      <c r="BBC6" s="103"/>
      <c r="BBD6" s="84">
        <v>12300</v>
      </c>
      <c r="BBE6" s="103"/>
      <c r="BBF6" s="84">
        <v>12300</v>
      </c>
      <c r="BBG6" s="103"/>
      <c r="BBH6" s="84">
        <v>12300</v>
      </c>
      <c r="BBI6" s="103"/>
      <c r="BBJ6" s="84">
        <v>12300</v>
      </c>
      <c r="BBK6" s="103"/>
    </row>
    <row r="7" spans="1:1415" s="9" customFormat="1" ht="26.15" customHeight="1" x14ac:dyDescent="0.35">
      <c r="A7" s="82">
        <v>2</v>
      </c>
      <c r="B7" s="7">
        <v>150000003</v>
      </c>
      <c r="C7" s="82" t="s">
        <v>6</v>
      </c>
      <c r="D7" s="85" t="s">
        <v>314</v>
      </c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4"/>
      <c r="BD7" s="84"/>
      <c r="BE7" s="84"/>
      <c r="BF7" s="84"/>
      <c r="BG7" s="84"/>
      <c r="BH7" s="84"/>
      <c r="BI7" s="84"/>
      <c r="BJ7" s="84"/>
      <c r="BK7" s="84"/>
      <c r="BL7" s="84"/>
      <c r="BM7" s="84"/>
      <c r="BN7" s="84"/>
      <c r="BO7" s="84"/>
      <c r="BP7" s="84"/>
      <c r="BQ7" s="84"/>
      <c r="BR7" s="84"/>
      <c r="BS7" s="84"/>
      <c r="BT7" s="84"/>
      <c r="BU7" s="84"/>
      <c r="BV7" s="84"/>
      <c r="BW7" s="84"/>
      <c r="BX7" s="84"/>
      <c r="BY7" s="84"/>
      <c r="BZ7" s="84"/>
      <c r="CA7" s="84"/>
      <c r="CB7" s="84"/>
      <c r="CC7" s="84"/>
      <c r="CD7" s="84"/>
      <c r="CE7" s="84"/>
      <c r="CF7" s="84"/>
      <c r="CG7" s="84"/>
      <c r="CH7" s="84"/>
      <c r="CI7" s="84"/>
      <c r="CJ7" s="84"/>
      <c r="CK7" s="84"/>
      <c r="CL7" s="84"/>
      <c r="CM7" s="84"/>
      <c r="CN7" s="84"/>
      <c r="CO7" s="84"/>
      <c r="CP7" s="84"/>
      <c r="CQ7" s="84"/>
      <c r="CR7" s="84"/>
      <c r="CS7" s="84"/>
      <c r="CT7" s="84"/>
      <c r="CU7" s="84"/>
      <c r="CV7" s="84"/>
      <c r="CW7" s="84"/>
      <c r="CX7" s="84"/>
      <c r="CY7" s="84"/>
      <c r="CZ7" s="84"/>
      <c r="DA7" s="84"/>
      <c r="DB7" s="84"/>
      <c r="DC7" s="84"/>
      <c r="DD7" s="84"/>
      <c r="DE7" s="84"/>
      <c r="DF7" s="84"/>
      <c r="DG7" s="84"/>
      <c r="DH7" s="84"/>
      <c r="DI7" s="84"/>
      <c r="DJ7" s="84"/>
      <c r="DK7" s="84"/>
      <c r="DL7" s="84"/>
      <c r="DM7" s="84"/>
      <c r="DN7" s="84"/>
      <c r="DO7" s="84"/>
      <c r="DP7" s="84"/>
      <c r="DQ7" s="84"/>
      <c r="DR7" s="84"/>
      <c r="DS7" s="84"/>
      <c r="DT7" s="84"/>
      <c r="DU7" s="84"/>
      <c r="DV7" s="84"/>
      <c r="DW7" s="84"/>
      <c r="DX7" s="84"/>
      <c r="DY7" s="84"/>
      <c r="DZ7" s="84"/>
      <c r="EA7" s="84"/>
      <c r="EB7" s="84"/>
      <c r="EC7" s="84"/>
      <c r="ED7" s="84"/>
      <c r="EE7" s="84"/>
      <c r="EF7" s="84"/>
      <c r="EG7" s="84"/>
      <c r="EH7" s="84"/>
      <c r="EI7" s="84"/>
      <c r="EJ7" s="84"/>
      <c r="EK7" s="84"/>
      <c r="EL7" s="84"/>
      <c r="EM7" s="84"/>
      <c r="EN7" s="84"/>
      <c r="EO7" s="84"/>
      <c r="EP7" s="84"/>
      <c r="EQ7" s="84"/>
      <c r="ER7" s="84"/>
      <c r="ES7" s="84"/>
      <c r="ET7" s="84"/>
      <c r="EU7" s="84"/>
      <c r="EV7" s="84"/>
      <c r="EW7" s="84"/>
      <c r="EX7" s="84"/>
      <c r="EY7" s="84"/>
      <c r="EZ7" s="84"/>
      <c r="FA7" s="84"/>
      <c r="FB7" s="84"/>
      <c r="FC7" s="84"/>
      <c r="FD7" s="84"/>
      <c r="FE7" s="84"/>
      <c r="FF7" s="84"/>
      <c r="FG7" s="84"/>
      <c r="FH7" s="84"/>
      <c r="FI7" s="84"/>
      <c r="FJ7" s="84"/>
      <c r="FK7" s="84"/>
      <c r="FL7" s="84"/>
      <c r="FM7" s="84"/>
      <c r="FN7" s="84"/>
      <c r="FO7" s="84"/>
      <c r="FP7" s="84"/>
      <c r="FQ7" s="84"/>
      <c r="FR7" s="84"/>
      <c r="FS7" s="84"/>
      <c r="FT7" s="84"/>
      <c r="FU7" s="84"/>
      <c r="FV7" s="84"/>
      <c r="FW7" s="84"/>
      <c r="FX7" s="84"/>
      <c r="FY7" s="84"/>
      <c r="FZ7" s="84"/>
      <c r="GA7" s="84"/>
      <c r="GB7" s="84"/>
      <c r="GC7" s="84"/>
      <c r="GD7" s="84"/>
      <c r="GE7" s="84"/>
      <c r="GF7" s="84"/>
      <c r="GG7" s="84"/>
      <c r="GH7" s="84"/>
      <c r="GI7" s="84"/>
      <c r="GJ7" s="84"/>
      <c r="GK7" s="84"/>
      <c r="GL7" s="84"/>
      <c r="GM7" s="84"/>
      <c r="GN7" s="84"/>
      <c r="GO7" s="84"/>
      <c r="GP7" s="84"/>
      <c r="GQ7" s="84"/>
      <c r="GR7" s="84"/>
      <c r="GS7" s="84"/>
      <c r="GT7" s="84"/>
      <c r="GU7" s="84"/>
      <c r="GV7" s="84"/>
      <c r="GW7" s="84"/>
      <c r="GX7" s="84"/>
      <c r="GY7" s="84"/>
      <c r="GZ7" s="84"/>
      <c r="HA7" s="84"/>
      <c r="HB7" s="84"/>
      <c r="HC7" s="84"/>
      <c r="HD7" s="84"/>
      <c r="HE7" s="84"/>
      <c r="HF7" s="84"/>
      <c r="HG7" s="84"/>
      <c r="HH7" s="84"/>
      <c r="HI7" s="84"/>
      <c r="HJ7" s="84"/>
      <c r="HK7" s="84"/>
      <c r="HL7" s="84"/>
      <c r="HM7" s="84"/>
      <c r="HN7" s="84"/>
      <c r="HO7" s="84"/>
      <c r="HP7" s="84"/>
      <c r="HQ7" s="84"/>
      <c r="HR7" s="84"/>
      <c r="HS7" s="84"/>
      <c r="HT7" s="84"/>
      <c r="HU7" s="84"/>
      <c r="HV7" s="84"/>
      <c r="HW7" s="84"/>
      <c r="HX7" s="84"/>
      <c r="HY7" s="84"/>
      <c r="HZ7" s="84"/>
      <c r="IA7" s="84"/>
      <c r="IB7" s="84"/>
      <c r="IC7" s="84"/>
      <c r="ID7" s="84"/>
      <c r="IE7" s="84"/>
      <c r="IF7" s="84"/>
      <c r="IG7" s="84"/>
      <c r="IH7" s="84"/>
      <c r="II7" s="84"/>
      <c r="IJ7" s="84"/>
      <c r="IK7" s="84"/>
      <c r="IL7" s="84"/>
      <c r="IM7" s="84"/>
      <c r="IN7" s="84"/>
      <c r="IO7" s="84"/>
      <c r="IP7" s="84"/>
      <c r="IQ7" s="84"/>
      <c r="IR7" s="84"/>
      <c r="IS7" s="84"/>
      <c r="IT7" s="84"/>
      <c r="IU7" s="84"/>
      <c r="IV7" s="84"/>
      <c r="IW7" s="84"/>
      <c r="IX7" s="84"/>
      <c r="IY7" s="84"/>
      <c r="IZ7" s="84"/>
      <c r="JA7" s="84"/>
      <c r="JB7" s="84"/>
      <c r="JC7" s="84"/>
      <c r="JD7" s="84"/>
      <c r="JE7" s="84"/>
      <c r="JF7" s="84"/>
      <c r="JG7" s="84"/>
      <c r="JH7" s="84"/>
      <c r="JI7" s="84"/>
      <c r="JJ7" s="84"/>
      <c r="JK7" s="84"/>
      <c r="JL7" s="84"/>
      <c r="JM7" s="84"/>
      <c r="JN7" s="84"/>
      <c r="JO7" s="84"/>
      <c r="JP7" s="84"/>
      <c r="JQ7" s="84"/>
      <c r="JR7" s="84"/>
      <c r="JS7" s="84"/>
      <c r="JT7" s="84"/>
      <c r="JU7" s="84"/>
      <c r="JV7" s="84"/>
      <c r="JW7" s="84"/>
      <c r="JX7" s="84"/>
      <c r="JY7" s="84"/>
      <c r="JZ7" s="84"/>
      <c r="KA7" s="84"/>
      <c r="KB7" s="84"/>
      <c r="KC7" s="84"/>
      <c r="KD7" s="84"/>
      <c r="KE7" s="84"/>
      <c r="KF7" s="84"/>
      <c r="KG7" s="84"/>
      <c r="KH7" s="84"/>
      <c r="KI7" s="84"/>
      <c r="KJ7" s="84"/>
      <c r="KK7" s="84"/>
      <c r="KL7" s="84"/>
      <c r="KM7" s="84"/>
      <c r="KN7" s="84"/>
      <c r="KO7" s="84"/>
      <c r="KP7" s="84"/>
      <c r="KQ7" s="84"/>
      <c r="KR7" s="84"/>
      <c r="KS7" s="84"/>
      <c r="KT7" s="84"/>
      <c r="KU7" s="84"/>
      <c r="KV7" s="84"/>
      <c r="KW7" s="84"/>
      <c r="KX7" s="84"/>
      <c r="KY7" s="84"/>
      <c r="KZ7" s="84"/>
      <c r="LA7" s="84"/>
      <c r="LB7" s="84"/>
      <c r="LC7" s="84"/>
      <c r="LD7" s="84"/>
      <c r="LE7" s="84"/>
      <c r="LF7" s="84"/>
      <c r="LG7" s="84"/>
      <c r="LH7" s="84"/>
      <c r="LI7" s="84"/>
      <c r="LJ7" s="84"/>
      <c r="LK7" s="84"/>
      <c r="LL7" s="84"/>
      <c r="LM7" s="84"/>
      <c r="LN7" s="84"/>
      <c r="LO7" s="84"/>
      <c r="LP7" s="84"/>
      <c r="LQ7" s="84"/>
      <c r="LR7" s="84"/>
      <c r="LS7" s="84"/>
      <c r="LT7" s="84"/>
      <c r="LU7" s="84"/>
      <c r="LV7" s="84"/>
      <c r="LW7" s="84"/>
      <c r="LX7" s="84"/>
      <c r="LY7" s="84"/>
      <c r="LZ7" s="84"/>
      <c r="MA7" s="84"/>
      <c r="MB7" s="84"/>
      <c r="MC7" s="84"/>
      <c r="MD7" s="84"/>
      <c r="ME7" s="84"/>
      <c r="MF7" s="84"/>
      <c r="MG7" s="84"/>
      <c r="MH7" s="84"/>
      <c r="MI7" s="84"/>
      <c r="MJ7" s="84"/>
      <c r="MK7" s="84"/>
      <c r="ML7" s="84"/>
      <c r="MM7" s="84"/>
      <c r="MN7" s="84"/>
      <c r="MO7" s="84"/>
      <c r="MP7" s="84"/>
      <c r="MQ7" s="84"/>
      <c r="MR7" s="84"/>
      <c r="MS7" s="84"/>
      <c r="MT7" s="84"/>
      <c r="MU7" s="84"/>
      <c r="MV7" s="84"/>
      <c r="MW7" s="84"/>
      <c r="MX7" s="84"/>
      <c r="MY7" s="84"/>
      <c r="MZ7" s="84"/>
      <c r="NA7" s="84"/>
      <c r="NB7" s="84"/>
      <c r="NC7" s="84"/>
      <c r="ND7" s="84"/>
      <c r="NE7" s="84"/>
      <c r="NF7" s="84"/>
      <c r="NG7" s="84"/>
      <c r="NH7" s="84"/>
      <c r="NI7" s="84"/>
      <c r="NJ7" s="84"/>
      <c r="NK7" s="84"/>
      <c r="NL7" s="84"/>
      <c r="NM7" s="84"/>
      <c r="NN7" s="84"/>
      <c r="NO7" s="84"/>
      <c r="NP7" s="84"/>
      <c r="NQ7" s="84"/>
      <c r="NR7" s="84"/>
      <c r="NS7" s="84"/>
      <c r="NT7" s="84"/>
      <c r="NU7" s="84"/>
      <c r="NV7" s="84"/>
      <c r="NW7" s="84"/>
      <c r="NX7" s="84"/>
      <c r="NY7" s="84"/>
      <c r="NZ7" s="84"/>
      <c r="OA7" s="84"/>
      <c r="OB7" s="84"/>
      <c r="OC7" s="84"/>
      <c r="OD7" s="84"/>
      <c r="OE7" s="84"/>
      <c r="OF7" s="84"/>
      <c r="OG7" s="84"/>
      <c r="OH7" s="84"/>
      <c r="OI7" s="84"/>
      <c r="OJ7" s="84"/>
      <c r="OK7" s="84"/>
      <c r="OL7" s="84"/>
      <c r="OM7" s="84"/>
      <c r="ON7" s="84"/>
      <c r="OO7" s="84"/>
      <c r="OP7" s="84"/>
      <c r="OQ7" s="84"/>
      <c r="OR7" s="84"/>
      <c r="OS7" s="84"/>
      <c r="OT7" s="84"/>
      <c r="OU7" s="84"/>
      <c r="OV7" s="84"/>
      <c r="OW7" s="84"/>
      <c r="OX7" s="84"/>
      <c r="OY7" s="84"/>
      <c r="OZ7" s="84"/>
      <c r="PA7" s="84"/>
      <c r="PB7" s="84"/>
      <c r="PC7" s="84"/>
      <c r="PD7" s="84"/>
      <c r="PE7" s="84"/>
      <c r="PF7" s="84"/>
      <c r="PG7" s="84"/>
      <c r="PH7" s="84"/>
      <c r="PI7" s="84"/>
      <c r="PJ7" s="84"/>
      <c r="PK7" s="84"/>
      <c r="PL7" s="84"/>
      <c r="PM7" s="84"/>
      <c r="PN7" s="84"/>
      <c r="PO7" s="84"/>
      <c r="PP7" s="84"/>
      <c r="PQ7" s="84"/>
      <c r="PR7" s="84"/>
      <c r="PS7" s="84"/>
      <c r="PT7" s="84"/>
      <c r="PU7" s="84"/>
      <c r="PV7" s="84"/>
      <c r="PW7" s="84"/>
      <c r="PX7" s="84"/>
      <c r="PY7" s="84"/>
      <c r="PZ7" s="84"/>
      <c r="QA7" s="84"/>
      <c r="QB7" s="84"/>
      <c r="QC7" s="84"/>
      <c r="QD7" s="84"/>
      <c r="QE7" s="84"/>
      <c r="QF7" s="84"/>
      <c r="QG7" s="84"/>
      <c r="QH7" s="84"/>
      <c r="QI7" s="84"/>
      <c r="QJ7" s="84"/>
      <c r="QK7" s="84"/>
      <c r="QL7" s="84"/>
      <c r="QM7" s="84"/>
      <c r="QN7" s="84"/>
      <c r="QO7" s="84"/>
      <c r="QP7" s="84"/>
      <c r="QQ7" s="84"/>
      <c r="QR7" s="84"/>
      <c r="QS7" s="84"/>
      <c r="QT7" s="84"/>
      <c r="QU7" s="84"/>
      <c r="QV7" s="84"/>
      <c r="QW7" s="84"/>
      <c r="QX7" s="84"/>
      <c r="QY7" s="84"/>
      <c r="QZ7" s="84"/>
      <c r="RA7" s="84"/>
      <c r="RB7" s="84"/>
      <c r="RC7" s="84"/>
      <c r="RD7" s="84"/>
      <c r="RE7" s="84"/>
      <c r="RF7" s="84"/>
      <c r="RG7" s="84"/>
      <c r="RH7" s="84"/>
      <c r="RI7" s="84"/>
      <c r="RJ7" s="84"/>
      <c r="RK7" s="84"/>
      <c r="RL7" s="84"/>
      <c r="RM7" s="84"/>
      <c r="RN7" s="84"/>
      <c r="RO7" s="84"/>
      <c r="RP7" s="84"/>
      <c r="RQ7" s="84"/>
      <c r="RR7" s="84"/>
      <c r="RS7" s="84"/>
      <c r="RT7" s="84"/>
      <c r="RU7" s="84"/>
      <c r="RV7" s="84"/>
      <c r="RW7" s="84"/>
      <c r="RX7" s="84"/>
      <c r="RY7" s="84"/>
      <c r="RZ7" s="84"/>
      <c r="SA7" s="84"/>
      <c r="SB7" s="84"/>
      <c r="SC7" s="84"/>
      <c r="SD7" s="84"/>
      <c r="SE7" s="84"/>
      <c r="SF7" s="84"/>
      <c r="SG7" s="84"/>
      <c r="SH7" s="84"/>
      <c r="SI7" s="84"/>
      <c r="SJ7" s="84"/>
      <c r="SK7" s="84"/>
      <c r="SL7" s="84"/>
      <c r="SM7" s="84"/>
      <c r="SN7" s="84"/>
      <c r="SO7" s="84"/>
      <c r="SP7" s="84"/>
      <c r="SQ7" s="84"/>
      <c r="SR7" s="84"/>
      <c r="SS7" s="84"/>
      <c r="ST7" s="84"/>
      <c r="SU7" s="84"/>
      <c r="SV7" s="84"/>
      <c r="SW7" s="84"/>
      <c r="SX7" s="84"/>
      <c r="SY7" s="84"/>
      <c r="SZ7" s="84"/>
      <c r="TA7" s="84"/>
      <c r="TB7" s="84"/>
      <c r="TC7" s="84"/>
      <c r="TD7" s="84"/>
      <c r="TE7" s="84"/>
      <c r="TF7" s="84"/>
      <c r="TG7" s="84"/>
      <c r="TH7" s="84"/>
      <c r="TI7" s="84"/>
      <c r="TJ7" s="84"/>
      <c r="TK7" s="84"/>
      <c r="TL7" s="84"/>
      <c r="TM7" s="84"/>
      <c r="TN7" s="84"/>
      <c r="TO7" s="84"/>
      <c r="TP7" s="84"/>
      <c r="TQ7" s="84"/>
      <c r="TR7" s="84"/>
      <c r="TS7" s="84"/>
      <c r="TT7" s="84"/>
      <c r="TU7" s="84"/>
      <c r="TV7" s="84"/>
      <c r="TW7" s="84"/>
      <c r="TX7" s="84"/>
      <c r="TY7" s="84"/>
      <c r="TZ7" s="84"/>
      <c r="UA7" s="84"/>
      <c r="UB7" s="84"/>
      <c r="UC7" s="84"/>
      <c r="UD7" s="84"/>
      <c r="UE7" s="84"/>
      <c r="UF7" s="84"/>
      <c r="UG7" s="84"/>
      <c r="UH7" s="84"/>
      <c r="UI7" s="84"/>
      <c r="UJ7" s="84"/>
      <c r="UK7" s="84"/>
      <c r="UL7" s="84"/>
      <c r="UM7" s="84"/>
      <c r="UN7" s="84"/>
      <c r="UO7" s="84"/>
      <c r="UP7" s="84"/>
      <c r="UQ7" s="84"/>
      <c r="UR7" s="84"/>
      <c r="US7" s="84"/>
      <c r="UT7" s="84"/>
      <c r="UU7" s="84"/>
      <c r="UV7" s="84"/>
      <c r="UW7" s="84"/>
      <c r="UX7" s="84"/>
      <c r="UY7" s="84"/>
      <c r="UZ7" s="84"/>
      <c r="VA7" s="84"/>
      <c r="VB7" s="84"/>
      <c r="VC7" s="84"/>
      <c r="VD7" s="84"/>
      <c r="VE7" s="84"/>
      <c r="VF7" s="84"/>
      <c r="VG7" s="84"/>
      <c r="VH7" s="84"/>
      <c r="VI7" s="84"/>
      <c r="VJ7" s="84"/>
      <c r="VK7" s="84"/>
      <c r="VL7" s="84"/>
      <c r="VM7" s="84"/>
      <c r="VN7" s="84"/>
      <c r="VO7" s="84"/>
      <c r="VP7" s="84"/>
      <c r="VQ7" s="84"/>
      <c r="VR7" s="84"/>
      <c r="VS7" s="84"/>
      <c r="VT7" s="84"/>
      <c r="VU7" s="84"/>
      <c r="VV7" s="84"/>
      <c r="VW7" s="84"/>
      <c r="VX7" s="84"/>
      <c r="VY7" s="84"/>
      <c r="VZ7" s="84"/>
      <c r="WA7" s="84"/>
      <c r="WB7" s="84"/>
      <c r="WC7" s="84"/>
      <c r="WD7" s="84"/>
      <c r="WE7" s="84"/>
      <c r="WF7" s="84"/>
      <c r="WG7" s="84"/>
      <c r="WH7" s="84"/>
      <c r="WI7" s="84"/>
      <c r="WJ7" s="84"/>
      <c r="WK7" s="84"/>
      <c r="WL7" s="84"/>
      <c r="WM7" s="84"/>
      <c r="WN7" s="84"/>
      <c r="WO7" s="84"/>
      <c r="WP7" s="84"/>
      <c r="WQ7" s="84"/>
      <c r="WR7" s="84"/>
      <c r="WS7" s="84"/>
      <c r="WT7" s="84"/>
      <c r="WU7" s="84"/>
      <c r="WV7" s="84"/>
      <c r="WW7" s="84"/>
      <c r="WX7" s="84"/>
      <c r="WY7" s="84"/>
      <c r="WZ7" s="84"/>
      <c r="XA7" s="84"/>
      <c r="XB7" s="84"/>
      <c r="XC7" s="84"/>
      <c r="XD7" s="84"/>
      <c r="XE7" s="84"/>
      <c r="XF7" s="84"/>
      <c r="XG7" s="84"/>
      <c r="XH7" s="84"/>
      <c r="XI7" s="84"/>
      <c r="XJ7" s="84"/>
      <c r="XK7" s="84"/>
      <c r="XL7" s="84"/>
      <c r="XM7" s="84"/>
      <c r="XN7" s="84"/>
      <c r="XO7" s="84"/>
      <c r="XP7" s="84"/>
      <c r="XQ7" s="84"/>
      <c r="XR7" s="84"/>
      <c r="XS7" s="84"/>
      <c r="XT7" s="84"/>
      <c r="XU7" s="84"/>
      <c r="XV7" s="84"/>
      <c r="XW7" s="84"/>
      <c r="XX7" s="84"/>
      <c r="XY7" s="84"/>
      <c r="XZ7" s="84"/>
      <c r="YA7" s="84"/>
      <c r="YB7" s="84"/>
      <c r="YC7" s="84"/>
      <c r="YD7" s="84"/>
      <c r="YE7" s="84"/>
      <c r="YF7" s="84"/>
      <c r="YG7" s="84"/>
      <c r="YH7" s="84"/>
      <c r="YI7" s="84"/>
      <c r="YJ7" s="84"/>
      <c r="YK7" s="84"/>
      <c r="YL7" s="84"/>
      <c r="YM7" s="84"/>
      <c r="YN7" s="84"/>
      <c r="YO7" s="84"/>
      <c r="YP7" s="84"/>
      <c r="YQ7" s="84"/>
      <c r="YR7" s="84"/>
      <c r="YS7" s="84"/>
      <c r="YT7" s="84"/>
      <c r="YU7" s="84"/>
      <c r="YV7" s="84"/>
      <c r="YW7" s="84"/>
      <c r="YX7" s="84"/>
      <c r="YY7" s="84"/>
      <c r="YZ7" s="84"/>
      <c r="ZA7" s="84"/>
      <c r="ZB7" s="84"/>
      <c r="ZC7" s="84"/>
      <c r="ZD7" s="84"/>
      <c r="ZE7" s="84"/>
      <c r="ZF7" s="84"/>
      <c r="ZG7" s="84"/>
      <c r="ZH7" s="84"/>
      <c r="ZI7" s="84"/>
      <c r="ZJ7" s="84"/>
      <c r="ZK7" s="84"/>
      <c r="ZL7" s="84"/>
      <c r="ZM7" s="84"/>
      <c r="ZN7" s="84"/>
      <c r="ZO7" s="84"/>
      <c r="ZP7" s="84"/>
      <c r="ZQ7" s="84"/>
      <c r="ZR7" s="84"/>
      <c r="ZS7" s="84"/>
      <c r="ZT7" s="84"/>
      <c r="ZU7" s="84"/>
      <c r="ZV7" s="84"/>
      <c r="ZW7" s="84"/>
      <c r="ZX7" s="84"/>
      <c r="ZY7" s="84"/>
      <c r="ZZ7" s="84"/>
      <c r="AAA7" s="84"/>
      <c r="AAB7" s="84"/>
      <c r="AAC7" s="84"/>
      <c r="AAD7" s="84"/>
      <c r="AAE7" s="84"/>
      <c r="AAF7" s="84"/>
      <c r="AAG7" s="84"/>
      <c r="AAH7" s="84"/>
      <c r="AAI7" s="84"/>
      <c r="AAJ7" s="84"/>
      <c r="AAK7" s="84"/>
      <c r="AAL7" s="84"/>
      <c r="AAM7" s="84"/>
      <c r="AAN7" s="84"/>
      <c r="AAO7" s="84"/>
      <c r="AAP7" s="84"/>
      <c r="AAQ7" s="84"/>
      <c r="AAR7" s="84"/>
      <c r="AAS7" s="84"/>
      <c r="AAT7" s="84"/>
      <c r="AAU7" s="84"/>
      <c r="AAV7" s="84"/>
      <c r="AAW7" s="84"/>
      <c r="AAX7" s="84"/>
      <c r="AAY7" s="84"/>
      <c r="AAZ7" s="84"/>
      <c r="ABA7" s="84"/>
      <c r="ABB7" s="84"/>
      <c r="ABC7" s="84"/>
      <c r="ABD7" s="84"/>
      <c r="ABE7" s="84"/>
      <c r="ABF7" s="84"/>
      <c r="ABG7" s="84"/>
      <c r="ABH7" s="84"/>
      <c r="ABI7" s="84"/>
      <c r="ABJ7" s="84"/>
      <c r="ABK7" s="84"/>
      <c r="ABL7" s="84"/>
      <c r="ABM7" s="84"/>
      <c r="ABN7" s="84"/>
      <c r="ABO7" s="84"/>
      <c r="ABP7" s="84"/>
      <c r="ABQ7" s="84"/>
      <c r="ABR7" s="84"/>
      <c r="ABS7" s="84"/>
      <c r="ABT7" s="84"/>
      <c r="ABU7" s="84"/>
      <c r="ABV7" s="84"/>
      <c r="ABW7" s="84"/>
      <c r="ABX7" s="84"/>
      <c r="ABY7" s="84"/>
      <c r="ABZ7" s="84"/>
      <c r="ACA7" s="84"/>
      <c r="ACB7" s="84"/>
      <c r="ACC7" s="84"/>
      <c r="ACD7" s="84"/>
      <c r="ACE7" s="84"/>
      <c r="ACF7" s="84"/>
      <c r="ACG7" s="84"/>
      <c r="ACH7" s="84"/>
      <c r="ACI7" s="84"/>
      <c r="ACJ7" s="84"/>
      <c r="ACK7" s="84"/>
      <c r="ACL7" s="84"/>
      <c r="ACM7" s="84"/>
      <c r="ACN7" s="84"/>
      <c r="ACO7" s="84"/>
      <c r="ACP7" s="84"/>
      <c r="ACQ7" s="84"/>
      <c r="ACR7" s="84"/>
      <c r="ACS7" s="84"/>
      <c r="ACT7" s="84"/>
      <c r="ACU7" s="84"/>
      <c r="ACV7" s="84"/>
      <c r="ACW7" s="84"/>
      <c r="ACX7" s="84"/>
      <c r="ACY7" s="84"/>
      <c r="ACZ7" s="84"/>
      <c r="ADA7" s="84"/>
      <c r="ADB7" s="84"/>
      <c r="ADC7" s="84"/>
      <c r="ADD7" s="84"/>
      <c r="ADE7" s="84"/>
      <c r="ADF7" s="84"/>
      <c r="ADG7" s="84"/>
      <c r="ADH7" s="84"/>
      <c r="ADI7" s="84"/>
      <c r="ADJ7" s="84"/>
      <c r="ADK7" s="84"/>
      <c r="ADL7" s="84"/>
      <c r="ADM7" s="84"/>
      <c r="ADN7" s="84"/>
      <c r="ADO7" s="84"/>
      <c r="ADP7" s="84"/>
      <c r="ADQ7" s="84"/>
      <c r="ADR7" s="84"/>
      <c r="ADS7" s="84"/>
      <c r="ADT7" s="84"/>
      <c r="ADU7" s="84"/>
      <c r="ADV7" s="84"/>
      <c r="ADW7" s="84"/>
      <c r="ADX7" s="84"/>
      <c r="ADY7" s="84"/>
      <c r="ADZ7" s="84"/>
      <c r="AEA7" s="84"/>
      <c r="AEB7" s="84"/>
      <c r="AEC7" s="84"/>
      <c r="AED7" s="84"/>
      <c r="AEE7" s="84"/>
      <c r="AEF7" s="84"/>
      <c r="AEG7" s="84"/>
      <c r="AEH7" s="84"/>
      <c r="AEI7" s="84"/>
      <c r="AEJ7" s="84"/>
      <c r="AEK7" s="84"/>
      <c r="AEL7" s="84"/>
      <c r="AEM7" s="84"/>
      <c r="AEN7" s="84"/>
      <c r="AEO7" s="84"/>
      <c r="AEP7" s="84"/>
      <c r="AEQ7" s="84"/>
      <c r="AER7" s="84"/>
      <c r="AES7" s="84"/>
      <c r="AET7" s="84"/>
      <c r="AEU7" s="84"/>
      <c r="AEV7" s="84"/>
      <c r="AEW7" s="84"/>
      <c r="AEX7" s="84"/>
      <c r="AEY7" s="84"/>
      <c r="AEZ7" s="84"/>
      <c r="AFA7" s="84"/>
      <c r="AFB7" s="84"/>
      <c r="AFC7" s="84"/>
      <c r="AFD7" s="84"/>
      <c r="AFE7" s="84"/>
      <c r="AFF7" s="84"/>
      <c r="AFG7" s="84"/>
      <c r="AFH7" s="84"/>
      <c r="AFI7" s="84"/>
      <c r="AFJ7" s="84"/>
      <c r="AFK7" s="84"/>
      <c r="AFL7" s="84"/>
      <c r="AFM7" s="84"/>
      <c r="AFN7" s="84"/>
      <c r="AFO7" s="84"/>
      <c r="AFP7" s="84"/>
      <c r="AFQ7" s="84"/>
      <c r="AFR7" s="84"/>
      <c r="AFS7" s="84"/>
      <c r="AFT7" s="84"/>
      <c r="AFU7" s="84"/>
      <c r="AFV7" s="84"/>
      <c r="AFW7" s="84"/>
      <c r="AFX7" s="84"/>
      <c r="AFY7" s="84"/>
      <c r="AFZ7" s="84"/>
      <c r="AGA7" s="84"/>
      <c r="AGB7" s="84"/>
      <c r="AGC7" s="84"/>
      <c r="AGD7" s="84"/>
      <c r="AGE7" s="84"/>
      <c r="AGF7" s="84"/>
      <c r="AGG7" s="84"/>
      <c r="AGH7" s="84"/>
      <c r="AGI7" s="84"/>
      <c r="AGJ7" s="84"/>
      <c r="AGK7" s="84"/>
      <c r="AGL7" s="84"/>
      <c r="AGM7" s="84"/>
      <c r="AGN7" s="84"/>
      <c r="AGO7" s="84"/>
      <c r="AGP7" s="84"/>
      <c r="AGQ7" s="84"/>
      <c r="AGR7" s="84"/>
      <c r="AGS7" s="84"/>
      <c r="AGT7" s="84"/>
      <c r="AGU7" s="84"/>
      <c r="AGV7" s="84"/>
      <c r="AGW7" s="84"/>
      <c r="AGX7" s="84"/>
      <c r="AGY7" s="84"/>
      <c r="AGZ7" s="84"/>
      <c r="AHA7" s="84"/>
      <c r="AHB7" s="84"/>
      <c r="AHC7" s="84"/>
      <c r="AHD7" s="84"/>
      <c r="AHE7" s="84"/>
      <c r="AHF7" s="84"/>
      <c r="AHG7" s="84"/>
      <c r="AHH7" s="84"/>
      <c r="AHI7" s="84"/>
      <c r="AHJ7" s="84"/>
      <c r="AHK7" s="84"/>
      <c r="AHL7" s="84"/>
      <c r="AHM7" s="84"/>
      <c r="AHN7" s="84"/>
      <c r="AHO7" s="84"/>
      <c r="AHP7" s="84"/>
      <c r="AHQ7" s="84"/>
      <c r="AHR7" s="84"/>
      <c r="AHS7" s="84"/>
      <c r="AHT7" s="84"/>
      <c r="AHU7" s="84"/>
      <c r="AHV7" s="84"/>
      <c r="AHW7" s="84"/>
      <c r="AHX7" s="84"/>
      <c r="AHY7" s="84"/>
      <c r="AHZ7" s="84"/>
      <c r="AIA7" s="84"/>
      <c r="AIB7" s="84"/>
      <c r="AIC7" s="84"/>
      <c r="AID7" s="84"/>
      <c r="AIE7" s="84"/>
      <c r="AIF7" s="84"/>
      <c r="AIG7" s="84"/>
      <c r="AIH7" s="84"/>
      <c r="AII7" s="84"/>
      <c r="AIJ7" s="84"/>
      <c r="AIK7" s="84"/>
      <c r="AIL7" s="84"/>
      <c r="AIM7" s="84"/>
      <c r="AIN7" s="84"/>
      <c r="AIO7" s="84"/>
      <c r="AIP7" s="84"/>
      <c r="AIQ7" s="84"/>
      <c r="AIR7" s="84"/>
      <c r="AIS7" s="84"/>
      <c r="AIT7" s="84"/>
      <c r="AIU7" s="84"/>
      <c r="AIV7" s="84"/>
      <c r="AIW7" s="84"/>
      <c r="AIX7" s="84"/>
      <c r="AIY7" s="84"/>
      <c r="AIZ7" s="84"/>
      <c r="AJA7" s="84"/>
      <c r="AJB7" s="84"/>
      <c r="AJC7" s="84"/>
      <c r="AJD7" s="84"/>
      <c r="AJE7" s="84"/>
      <c r="AJF7" s="84"/>
      <c r="AJG7" s="84"/>
      <c r="AJH7" s="84"/>
      <c r="AJI7" s="84"/>
      <c r="AJJ7" s="84"/>
      <c r="AJK7" s="84"/>
      <c r="AJL7" s="84"/>
      <c r="AJM7" s="84"/>
      <c r="AJN7" s="84"/>
      <c r="AJO7" s="84"/>
      <c r="AJP7" s="84"/>
      <c r="AJQ7" s="84"/>
      <c r="AJR7" s="84"/>
      <c r="AJS7" s="84"/>
      <c r="AJT7" s="84"/>
      <c r="AJU7" s="84"/>
      <c r="AJV7" s="84"/>
      <c r="AJW7" s="84"/>
      <c r="AJX7" s="84"/>
      <c r="AJY7" s="84"/>
      <c r="AJZ7" s="84"/>
      <c r="AKA7" s="84"/>
      <c r="AKB7" s="84"/>
      <c r="AKC7" s="84"/>
      <c r="AKD7" s="84"/>
      <c r="AKE7" s="84"/>
      <c r="AKF7" s="84"/>
      <c r="AKG7" s="84"/>
      <c r="AKH7" s="84"/>
      <c r="AKI7" s="84"/>
      <c r="AKJ7" s="84"/>
      <c r="AKK7" s="84"/>
      <c r="AKL7" s="84"/>
      <c r="AKM7" s="84"/>
      <c r="AKN7" s="84"/>
      <c r="AKO7" s="84"/>
      <c r="AKP7" s="84"/>
      <c r="AKQ7" s="84"/>
      <c r="AKR7" s="84"/>
      <c r="AKS7" s="84"/>
      <c r="AKT7" s="84"/>
      <c r="AKU7" s="84"/>
      <c r="AKV7" s="84"/>
      <c r="AKW7" s="84"/>
      <c r="AKX7" s="84"/>
      <c r="AKY7" s="84"/>
      <c r="AKZ7" s="84"/>
      <c r="ALA7" s="84"/>
      <c r="ALB7" s="84"/>
      <c r="ALC7" s="84"/>
      <c r="ALD7" s="84"/>
      <c r="ALE7" s="84"/>
      <c r="ALF7" s="84"/>
      <c r="ALG7" s="84"/>
      <c r="ALH7" s="84"/>
      <c r="ALI7" s="84"/>
      <c r="ALJ7" s="84"/>
      <c r="ALK7" s="84"/>
      <c r="ALL7" s="84"/>
      <c r="ALM7" s="84"/>
      <c r="ALN7" s="84"/>
      <c r="ALO7" s="84"/>
      <c r="ALP7" s="84"/>
      <c r="ALQ7" s="84"/>
      <c r="ALR7" s="84"/>
      <c r="ALS7" s="84"/>
      <c r="ALT7" s="84"/>
      <c r="ALU7" s="84"/>
      <c r="ALV7" s="84"/>
      <c r="ALW7" s="84"/>
      <c r="ALX7" s="84"/>
      <c r="ALY7" s="84"/>
      <c r="ALZ7" s="84"/>
      <c r="AMA7" s="84"/>
      <c r="AMB7" s="84"/>
      <c r="AMC7" s="84"/>
      <c r="AMD7" s="84"/>
      <c r="AME7" s="84"/>
      <c r="AMF7" s="84"/>
      <c r="AMG7" s="84"/>
      <c r="AMH7" s="84"/>
      <c r="AMI7" s="84"/>
      <c r="AMJ7" s="84"/>
      <c r="AMK7" s="84"/>
      <c r="AML7" s="84"/>
      <c r="AMM7" s="84"/>
      <c r="AMN7" s="84"/>
      <c r="AMO7" s="84"/>
      <c r="AMP7" s="84"/>
      <c r="AMQ7" s="84"/>
      <c r="AMR7" s="84"/>
      <c r="AMS7" s="84"/>
      <c r="AMT7" s="84"/>
      <c r="AMU7" s="84"/>
      <c r="AMV7" s="84"/>
      <c r="AMW7" s="84"/>
      <c r="AMX7" s="84"/>
      <c r="AMY7" s="84"/>
      <c r="AMZ7" s="84"/>
      <c r="ANA7" s="84"/>
      <c r="ANB7" s="84"/>
      <c r="ANC7" s="84"/>
      <c r="AND7" s="84"/>
      <c r="ANE7" s="84"/>
      <c r="ANF7" s="84"/>
      <c r="ANG7" s="84"/>
      <c r="ANH7" s="84"/>
      <c r="ANI7" s="84"/>
      <c r="ANJ7" s="84"/>
      <c r="ANK7" s="84"/>
      <c r="ANL7" s="84"/>
      <c r="ANM7" s="84"/>
      <c r="ANN7" s="84"/>
      <c r="ANO7" s="84"/>
      <c r="ANP7" s="84"/>
      <c r="ANQ7" s="84"/>
      <c r="ANR7" s="84"/>
      <c r="ANS7" s="84"/>
      <c r="ANT7" s="84"/>
      <c r="ANU7" s="84"/>
      <c r="ANV7" s="84"/>
      <c r="ANW7" s="84"/>
      <c r="ANX7" s="84"/>
      <c r="ANY7" s="84"/>
      <c r="ANZ7" s="84"/>
      <c r="AOA7" s="84"/>
      <c r="AOB7" s="84"/>
      <c r="AOC7" s="84"/>
      <c r="AOD7" s="84"/>
      <c r="AOE7" s="84"/>
      <c r="AOF7" s="84"/>
      <c r="AOG7" s="84"/>
      <c r="AOH7" s="84"/>
      <c r="AOI7" s="84"/>
      <c r="AOJ7" s="84"/>
      <c r="AOK7" s="84"/>
      <c r="AOL7" s="84"/>
      <c r="AOM7" s="84"/>
      <c r="AON7" s="84"/>
      <c r="AOO7" s="84"/>
      <c r="AOP7" s="84"/>
      <c r="AOQ7" s="84"/>
      <c r="AOR7" s="84"/>
      <c r="AOS7" s="84"/>
      <c r="AOT7" s="84">
        <v>15000</v>
      </c>
      <c r="AOU7" s="84" t="s">
        <v>94</v>
      </c>
      <c r="AOV7" s="84">
        <v>15000</v>
      </c>
      <c r="AOW7" s="84" t="s">
        <v>94</v>
      </c>
      <c r="AOX7" s="84">
        <v>15000</v>
      </c>
      <c r="AOY7" s="84" t="s">
        <v>94</v>
      </c>
      <c r="AOZ7" s="84">
        <v>15000</v>
      </c>
      <c r="APA7" s="84" t="s">
        <v>94</v>
      </c>
      <c r="APB7" s="84">
        <v>15000</v>
      </c>
      <c r="APC7" s="84" t="s">
        <v>94</v>
      </c>
      <c r="APD7" s="84">
        <v>15000</v>
      </c>
      <c r="APE7" s="84" t="s">
        <v>94</v>
      </c>
      <c r="APF7" s="84">
        <v>15000</v>
      </c>
      <c r="APG7" s="84" t="s">
        <v>94</v>
      </c>
      <c r="APH7" s="84">
        <v>15000</v>
      </c>
      <c r="API7" s="84" t="s">
        <v>94</v>
      </c>
      <c r="APJ7" s="84">
        <v>15000</v>
      </c>
      <c r="APK7" s="84" t="s">
        <v>94</v>
      </c>
      <c r="APL7" s="84">
        <v>15000</v>
      </c>
      <c r="APM7" s="84" t="s">
        <v>94</v>
      </c>
      <c r="APN7" s="84">
        <v>15000</v>
      </c>
      <c r="APO7" s="84" t="s">
        <v>94</v>
      </c>
      <c r="APP7" s="84">
        <v>15000</v>
      </c>
      <c r="APQ7" s="84" t="s">
        <v>94</v>
      </c>
      <c r="APR7" s="84">
        <v>15000</v>
      </c>
      <c r="APS7" s="84" t="s">
        <v>94</v>
      </c>
      <c r="APT7" s="84">
        <v>15000</v>
      </c>
      <c r="APU7" s="84" t="s">
        <v>94</v>
      </c>
      <c r="APV7" s="84">
        <v>15000</v>
      </c>
      <c r="APW7" s="84" t="s">
        <v>94</v>
      </c>
      <c r="APX7" s="84">
        <v>15000</v>
      </c>
      <c r="APY7" s="84" t="s">
        <v>94</v>
      </c>
      <c r="APZ7" s="84">
        <v>15000</v>
      </c>
      <c r="AQA7" s="84" t="s">
        <v>94</v>
      </c>
      <c r="AQB7" s="84">
        <v>15000</v>
      </c>
      <c r="AQC7" s="84" t="s">
        <v>94</v>
      </c>
      <c r="AQD7" s="84">
        <v>15000</v>
      </c>
      <c r="AQE7" s="86" t="s">
        <v>94</v>
      </c>
      <c r="AQF7" s="86">
        <v>15000</v>
      </c>
      <c r="AQG7" s="86" t="s">
        <v>94</v>
      </c>
      <c r="AQH7" s="86">
        <v>15000</v>
      </c>
      <c r="AQI7" s="86" t="s">
        <v>94</v>
      </c>
      <c r="AQJ7" s="86">
        <v>15000</v>
      </c>
      <c r="AQK7" s="86" t="s">
        <v>94</v>
      </c>
      <c r="AQL7" s="86">
        <v>15000</v>
      </c>
      <c r="AQM7" s="86" t="s">
        <v>94</v>
      </c>
      <c r="AQN7" s="86">
        <v>15000</v>
      </c>
      <c r="AQO7" s="86" t="s">
        <v>94</v>
      </c>
      <c r="AQP7" s="86">
        <v>15000</v>
      </c>
      <c r="AQQ7" s="86" t="s">
        <v>94</v>
      </c>
      <c r="AQR7" s="86">
        <v>15000</v>
      </c>
      <c r="AQS7" s="86" t="s">
        <v>94</v>
      </c>
      <c r="AQT7" s="86">
        <v>15000</v>
      </c>
      <c r="AQU7" s="86" t="s">
        <v>94</v>
      </c>
      <c r="AQV7" s="86">
        <v>15000</v>
      </c>
      <c r="AQW7" s="86" t="s">
        <v>94</v>
      </c>
      <c r="AQX7" s="86">
        <v>15000</v>
      </c>
      <c r="AQY7" s="86" t="s">
        <v>94</v>
      </c>
      <c r="AQZ7" s="86">
        <v>15000</v>
      </c>
      <c r="ARA7" s="86" t="s">
        <v>94</v>
      </c>
      <c r="ARB7" s="86">
        <v>15000</v>
      </c>
      <c r="ARC7" s="86" t="s">
        <v>94</v>
      </c>
      <c r="ARD7" s="86">
        <v>15000</v>
      </c>
      <c r="ARE7" s="86" t="s">
        <v>94</v>
      </c>
      <c r="ARF7" s="86">
        <v>15000</v>
      </c>
      <c r="ARG7" s="86" t="s">
        <v>94</v>
      </c>
      <c r="ARH7" s="86">
        <v>15000</v>
      </c>
      <c r="ARI7" s="86" t="s">
        <v>94</v>
      </c>
      <c r="ARJ7" s="86">
        <v>15000</v>
      </c>
      <c r="ARK7" s="86" t="s">
        <v>94</v>
      </c>
      <c r="ARL7" s="86">
        <v>15000</v>
      </c>
      <c r="ARM7" s="86" t="s">
        <v>94</v>
      </c>
      <c r="ARN7" s="86">
        <v>15000</v>
      </c>
      <c r="ARO7" s="86" t="s">
        <v>94</v>
      </c>
      <c r="ARP7" s="86">
        <v>15000</v>
      </c>
      <c r="ARQ7" s="86">
        <v>14000</v>
      </c>
      <c r="ARR7" s="86">
        <v>15000</v>
      </c>
      <c r="ARS7" s="86">
        <v>14000</v>
      </c>
      <c r="ART7" s="86">
        <v>15000</v>
      </c>
      <c r="ARU7" s="86" t="s">
        <v>94</v>
      </c>
      <c r="ARV7" s="86">
        <v>15000</v>
      </c>
      <c r="ARW7" s="86" t="s">
        <v>94</v>
      </c>
      <c r="ARX7" s="86">
        <v>15000</v>
      </c>
      <c r="ARY7" s="86" t="s">
        <v>94</v>
      </c>
      <c r="ARZ7" s="86">
        <v>15000</v>
      </c>
      <c r="ASA7" s="86" t="s">
        <v>94</v>
      </c>
      <c r="ASB7" s="86">
        <v>15000</v>
      </c>
      <c r="ASC7" s="86" t="s">
        <v>94</v>
      </c>
      <c r="ASD7" s="86">
        <v>15000</v>
      </c>
      <c r="ASE7" s="86" t="s">
        <v>94</v>
      </c>
      <c r="ASF7" s="86">
        <v>15000</v>
      </c>
      <c r="ASG7" s="86" t="s">
        <v>94</v>
      </c>
      <c r="ASH7" s="86">
        <v>15000</v>
      </c>
      <c r="ASI7" s="86" t="s">
        <v>94</v>
      </c>
      <c r="ASJ7" s="86">
        <v>15000</v>
      </c>
      <c r="ASK7" s="86" t="s">
        <v>94</v>
      </c>
      <c r="ASL7" s="86">
        <v>15000</v>
      </c>
      <c r="ASM7" s="86" t="s">
        <v>94</v>
      </c>
      <c r="ASN7" s="86">
        <v>15000</v>
      </c>
      <c r="ASO7" s="86" t="s">
        <v>94</v>
      </c>
      <c r="ASP7" s="86">
        <v>15000</v>
      </c>
      <c r="ASQ7" s="86" t="s">
        <v>94</v>
      </c>
      <c r="ASR7" s="86">
        <v>15000</v>
      </c>
      <c r="ASS7" s="86" t="s">
        <v>94</v>
      </c>
      <c r="AST7" s="86">
        <v>15000</v>
      </c>
      <c r="ASU7" s="86" t="s">
        <v>94</v>
      </c>
      <c r="ASV7" s="86">
        <v>15000</v>
      </c>
      <c r="ASW7" s="86" t="s">
        <v>94</v>
      </c>
      <c r="ASX7" s="84">
        <v>16000</v>
      </c>
      <c r="ASY7" s="86" t="s">
        <v>94</v>
      </c>
      <c r="ASZ7" s="84">
        <v>16000</v>
      </c>
      <c r="ATA7" s="86" t="s">
        <v>94</v>
      </c>
      <c r="ATB7" s="84">
        <v>16000</v>
      </c>
      <c r="ATC7" s="86" t="s">
        <v>94</v>
      </c>
      <c r="ATD7" s="84">
        <v>16000</v>
      </c>
      <c r="ATE7" s="86" t="s">
        <v>94</v>
      </c>
      <c r="ATF7" s="84">
        <v>16000</v>
      </c>
      <c r="ATG7" s="86" t="s">
        <v>94</v>
      </c>
      <c r="ATH7" s="84">
        <v>16000</v>
      </c>
      <c r="ATI7" s="86" t="s">
        <v>94</v>
      </c>
      <c r="ATJ7" s="84">
        <v>16000</v>
      </c>
      <c r="ATK7" s="86" t="s">
        <v>94</v>
      </c>
      <c r="ATL7" s="84">
        <v>16000</v>
      </c>
      <c r="ATM7" s="86" t="s">
        <v>94</v>
      </c>
      <c r="ATN7" s="84">
        <v>16000</v>
      </c>
      <c r="ATO7" s="86" t="s">
        <v>94</v>
      </c>
      <c r="ATP7" s="84">
        <v>16000</v>
      </c>
      <c r="ATQ7" s="86" t="s">
        <v>94</v>
      </c>
      <c r="ATR7" s="84">
        <v>16000</v>
      </c>
      <c r="ATS7" s="86" t="s">
        <v>94</v>
      </c>
      <c r="ATT7" s="84">
        <v>16000</v>
      </c>
      <c r="ATU7" s="86" t="s">
        <v>94</v>
      </c>
      <c r="ATV7" s="84">
        <v>16000</v>
      </c>
      <c r="ATW7" s="86" t="s">
        <v>94</v>
      </c>
      <c r="ATX7" s="84">
        <v>16000</v>
      </c>
      <c r="ATY7" s="86" t="s">
        <v>94</v>
      </c>
      <c r="ATZ7" s="84">
        <v>16000</v>
      </c>
      <c r="AUA7" s="86" t="s">
        <v>94</v>
      </c>
      <c r="AUB7" s="84">
        <v>16000</v>
      </c>
      <c r="AUC7" s="86" t="s">
        <v>94</v>
      </c>
      <c r="AUD7" s="84">
        <v>16000</v>
      </c>
      <c r="AUE7" s="86" t="s">
        <v>94</v>
      </c>
      <c r="AUF7" s="84">
        <v>16000</v>
      </c>
      <c r="AUG7" s="86" t="s">
        <v>94</v>
      </c>
      <c r="AUH7" s="84">
        <v>16000</v>
      </c>
      <c r="AUI7" s="86">
        <v>16400</v>
      </c>
      <c r="AUJ7" s="84">
        <v>16000</v>
      </c>
      <c r="AUK7" s="86" t="s">
        <v>94</v>
      </c>
      <c r="AUL7" s="84">
        <v>16000</v>
      </c>
      <c r="AUM7" s="86" t="s">
        <v>94</v>
      </c>
      <c r="AUN7" s="84">
        <v>16000</v>
      </c>
      <c r="AUO7" s="86" t="s">
        <v>94</v>
      </c>
      <c r="AUP7" s="84">
        <v>16000</v>
      </c>
      <c r="AUQ7" s="86" t="s">
        <v>94</v>
      </c>
      <c r="AUR7" s="84">
        <v>15700</v>
      </c>
      <c r="AUS7" s="86" t="s">
        <v>94</v>
      </c>
      <c r="AUT7" s="84">
        <v>15700</v>
      </c>
      <c r="AUU7" s="86" t="s">
        <v>94</v>
      </c>
      <c r="AUV7" s="84">
        <v>15700</v>
      </c>
      <c r="AUW7" s="86" t="s">
        <v>94</v>
      </c>
      <c r="AUX7" s="84">
        <v>15700</v>
      </c>
      <c r="AUY7" s="86" t="s">
        <v>94</v>
      </c>
      <c r="AUZ7" s="84">
        <v>15700</v>
      </c>
      <c r="AVA7" s="86" t="s">
        <v>94</v>
      </c>
      <c r="AVB7" s="84">
        <v>15700</v>
      </c>
      <c r="AVC7" s="86">
        <v>16000</v>
      </c>
      <c r="AVD7" s="84">
        <v>15700</v>
      </c>
      <c r="AVE7" s="86">
        <v>16000</v>
      </c>
      <c r="AVF7" s="84">
        <v>15700</v>
      </c>
      <c r="AVG7" s="86">
        <v>16000</v>
      </c>
      <c r="AVH7" s="84">
        <v>15700</v>
      </c>
      <c r="AVI7" s="86" t="s">
        <v>94</v>
      </c>
      <c r="AVJ7" s="84">
        <v>15700</v>
      </c>
      <c r="AVK7" s="86" t="s">
        <v>94</v>
      </c>
      <c r="AVL7" s="84">
        <v>15700</v>
      </c>
      <c r="AVM7" s="86">
        <v>16000</v>
      </c>
      <c r="AVN7" s="84">
        <v>15700</v>
      </c>
      <c r="AVO7" s="86">
        <v>16000</v>
      </c>
      <c r="AVP7" s="84">
        <v>15700</v>
      </c>
      <c r="AVQ7" s="86">
        <v>14200</v>
      </c>
      <c r="AVR7" s="84">
        <v>15700</v>
      </c>
      <c r="AVS7" s="86" t="s">
        <v>94</v>
      </c>
      <c r="AVT7" s="84">
        <v>15700</v>
      </c>
      <c r="AVU7" s="86">
        <v>16225.661660890801</v>
      </c>
      <c r="AVV7" s="84">
        <v>15700</v>
      </c>
      <c r="AVW7" s="86">
        <v>16030.234675270023</v>
      </c>
      <c r="AVX7" s="84">
        <v>15700</v>
      </c>
      <c r="AVY7" s="86">
        <v>16000</v>
      </c>
      <c r="AVZ7" s="84">
        <v>15700</v>
      </c>
      <c r="AWA7" s="86" t="s">
        <v>94</v>
      </c>
      <c r="AWB7" s="84">
        <v>15700</v>
      </c>
      <c r="AWC7" s="86" t="s">
        <v>94</v>
      </c>
      <c r="AWD7" s="84">
        <v>15700</v>
      </c>
      <c r="AWE7" s="86" t="s">
        <v>94</v>
      </c>
      <c r="AWF7" s="84">
        <v>15700</v>
      </c>
      <c r="AWG7" s="86">
        <v>16000</v>
      </c>
      <c r="AWH7" s="84">
        <v>15700</v>
      </c>
      <c r="AWI7" s="86">
        <v>15946.531782596088</v>
      </c>
      <c r="AWJ7" s="84">
        <v>15700</v>
      </c>
      <c r="AWK7" s="86">
        <v>16605</v>
      </c>
      <c r="AWL7" s="84">
        <v>15700</v>
      </c>
      <c r="AWM7" s="86" t="s">
        <v>94</v>
      </c>
      <c r="AWN7" s="84">
        <v>15700</v>
      </c>
      <c r="AWO7" s="86">
        <v>16000</v>
      </c>
      <c r="AWP7" s="84">
        <v>15700</v>
      </c>
      <c r="AWQ7" s="86" t="s">
        <v>94</v>
      </c>
      <c r="AWR7" s="84">
        <v>15700</v>
      </c>
      <c r="AWS7" s="86" t="s">
        <v>94</v>
      </c>
      <c r="AWT7" s="84">
        <v>16500</v>
      </c>
      <c r="AWU7" s="86"/>
      <c r="AWV7" s="84">
        <v>16500</v>
      </c>
      <c r="AWW7" s="86">
        <v>16400</v>
      </c>
      <c r="AWX7" s="84">
        <v>16500</v>
      </c>
      <c r="AWY7" s="86" t="s">
        <v>94</v>
      </c>
      <c r="AWZ7" s="84">
        <v>16500</v>
      </c>
      <c r="AXA7" s="103" t="s">
        <v>94</v>
      </c>
      <c r="AXB7" s="84">
        <v>16500</v>
      </c>
      <c r="AXC7" s="103">
        <v>16500</v>
      </c>
      <c r="AXD7" s="84">
        <v>16500</v>
      </c>
      <c r="AXE7" s="103" t="s">
        <v>94</v>
      </c>
      <c r="AXF7" s="84">
        <v>16500</v>
      </c>
      <c r="AXG7" s="103" t="s">
        <v>94</v>
      </c>
      <c r="AXH7" s="84">
        <v>16500</v>
      </c>
      <c r="AXI7" s="103">
        <v>16605</v>
      </c>
      <c r="AXJ7" s="84">
        <v>16500</v>
      </c>
      <c r="AXK7" s="103" t="s">
        <v>94</v>
      </c>
      <c r="AXL7" s="84">
        <v>16500</v>
      </c>
      <c r="AXM7" s="103" t="s">
        <v>94</v>
      </c>
      <c r="AXN7" s="84">
        <v>16500</v>
      </c>
      <c r="AXO7" s="103">
        <v>16500</v>
      </c>
      <c r="AXP7" s="84">
        <v>16500</v>
      </c>
      <c r="AXQ7" s="103" t="s">
        <v>94</v>
      </c>
      <c r="AXR7" s="84">
        <v>16500</v>
      </c>
      <c r="AXS7" s="103" t="s">
        <v>94</v>
      </c>
      <c r="AXT7" s="103">
        <v>16800</v>
      </c>
      <c r="AXU7" s="103">
        <v>16800</v>
      </c>
      <c r="AXV7" s="103">
        <v>16800</v>
      </c>
      <c r="AXW7" s="103">
        <v>16734.185261030292</v>
      </c>
      <c r="AXX7" s="84">
        <v>16500</v>
      </c>
      <c r="AXY7" s="103">
        <v>16800</v>
      </c>
      <c r="AXZ7" s="84">
        <v>16500</v>
      </c>
      <c r="AYA7" s="103">
        <v>16769.462692117006</v>
      </c>
      <c r="AYB7" s="84">
        <v>16500</v>
      </c>
      <c r="AYC7" s="103" t="s">
        <v>94</v>
      </c>
      <c r="AYD7" s="84">
        <v>16500</v>
      </c>
      <c r="AYE7" s="103" t="s">
        <v>94</v>
      </c>
      <c r="AYF7" s="84">
        <v>16500</v>
      </c>
      <c r="AYG7" s="103">
        <v>16699.144041727966</v>
      </c>
      <c r="AYH7" s="84">
        <v>16500</v>
      </c>
      <c r="AYI7" s="103" t="s">
        <v>94</v>
      </c>
      <c r="AYJ7" s="84">
        <v>16500</v>
      </c>
      <c r="AYK7" s="103"/>
      <c r="AYL7" s="84">
        <v>16500</v>
      </c>
      <c r="AYM7" s="103"/>
      <c r="AYN7" s="84">
        <v>16500</v>
      </c>
      <c r="AYO7" s="103"/>
      <c r="AYP7" s="84">
        <v>16500</v>
      </c>
      <c r="AYQ7" s="103"/>
      <c r="AYR7" s="84">
        <v>16500</v>
      </c>
      <c r="AYS7" s="103"/>
      <c r="AYT7" s="84">
        <v>16500</v>
      </c>
      <c r="AYU7" s="103">
        <v>16800</v>
      </c>
      <c r="AYV7" s="84">
        <v>16500</v>
      </c>
      <c r="AYW7" s="103">
        <v>16644.722979378999</v>
      </c>
      <c r="AYX7" s="84">
        <v>16500</v>
      </c>
      <c r="AYY7" s="103">
        <v>16669.181844463717</v>
      </c>
      <c r="AYZ7" s="84">
        <v>16500</v>
      </c>
      <c r="AZA7" s="103">
        <v>16800</v>
      </c>
      <c r="AZB7" s="84">
        <v>16500</v>
      </c>
      <c r="AZC7" s="103">
        <v>16800</v>
      </c>
      <c r="AZD7" s="84">
        <v>16500</v>
      </c>
      <c r="AZE7" s="103" t="s">
        <v>94</v>
      </c>
      <c r="AZF7" s="84">
        <v>16500</v>
      </c>
      <c r="AZG7" s="103" t="s">
        <v>94</v>
      </c>
      <c r="AZH7" s="84">
        <v>16500</v>
      </c>
      <c r="AZI7" s="103">
        <v>16605</v>
      </c>
      <c r="AZJ7" s="84">
        <v>16500</v>
      </c>
      <c r="AZK7" s="103" t="s">
        <v>94</v>
      </c>
      <c r="AZL7" s="84">
        <v>16500</v>
      </c>
      <c r="AZM7" s="103" t="s">
        <v>94</v>
      </c>
      <c r="AZN7" s="84">
        <v>16500</v>
      </c>
      <c r="AZO7" s="103">
        <v>16800</v>
      </c>
      <c r="AZP7" s="84">
        <v>16500</v>
      </c>
      <c r="AZQ7" s="103">
        <v>16826.958498122654</v>
      </c>
      <c r="AZR7" s="84">
        <v>16500</v>
      </c>
      <c r="AZS7" s="103" t="s">
        <v>94</v>
      </c>
      <c r="AZT7" s="84">
        <v>16500</v>
      </c>
      <c r="AZU7" s="103">
        <v>16800</v>
      </c>
      <c r="AZV7" s="84">
        <v>16500</v>
      </c>
      <c r="AZW7" s="103">
        <v>16800</v>
      </c>
      <c r="AZX7" s="84">
        <v>16500</v>
      </c>
      <c r="AZY7" s="103">
        <v>14700</v>
      </c>
      <c r="AZZ7" s="84">
        <v>16500</v>
      </c>
      <c r="BAA7" s="103">
        <v>16802.072814788262</v>
      </c>
      <c r="BAB7" s="84">
        <v>16500</v>
      </c>
      <c r="BAC7" s="103">
        <v>16800</v>
      </c>
      <c r="BAD7" s="84">
        <v>16500</v>
      </c>
      <c r="BAE7" s="103" t="s">
        <v>94</v>
      </c>
      <c r="BAF7" s="84">
        <v>16500</v>
      </c>
      <c r="BAG7" s="103" t="s">
        <v>94</v>
      </c>
      <c r="BAH7" s="84">
        <v>16500</v>
      </c>
      <c r="BAI7" s="103">
        <v>16800</v>
      </c>
      <c r="BAJ7" s="84">
        <v>16500</v>
      </c>
      <c r="BAK7" s="103" t="s">
        <v>94</v>
      </c>
      <c r="BAL7" s="84">
        <v>16500</v>
      </c>
      <c r="BAM7" s="103">
        <v>16800</v>
      </c>
      <c r="BAN7" s="84">
        <v>16500</v>
      </c>
      <c r="BAO7" s="103" t="s">
        <v>94</v>
      </c>
      <c r="BAP7" s="84">
        <v>16500</v>
      </c>
      <c r="BAQ7" s="103">
        <v>16800</v>
      </c>
      <c r="BAR7" s="84">
        <v>16500</v>
      </c>
      <c r="BAS7" s="103" t="s">
        <v>94</v>
      </c>
      <c r="BAT7" s="84">
        <v>16500</v>
      </c>
      <c r="BAU7" s="103">
        <v>16800</v>
      </c>
      <c r="BAV7" s="84">
        <v>16500</v>
      </c>
      <c r="BAW7" s="103">
        <v>16749.196956889264</v>
      </c>
      <c r="BAX7" s="84">
        <v>16500</v>
      </c>
      <c r="BAY7" s="103">
        <v>14700</v>
      </c>
      <c r="BAZ7" s="84">
        <v>16500</v>
      </c>
      <c r="BBA7" s="103">
        <v>16661.713067469274</v>
      </c>
      <c r="BBB7" s="84">
        <v>16500</v>
      </c>
      <c r="BBC7" s="103">
        <v>16810</v>
      </c>
      <c r="BBD7" s="84">
        <v>16800</v>
      </c>
      <c r="BBE7" s="103" t="s">
        <v>94</v>
      </c>
      <c r="BBF7" s="84">
        <v>16800</v>
      </c>
      <c r="BBG7" s="103" t="s">
        <v>94</v>
      </c>
      <c r="BBH7" s="84">
        <v>16800</v>
      </c>
      <c r="BBI7" s="103" t="s">
        <v>94</v>
      </c>
      <c r="BBJ7" s="84">
        <v>16800</v>
      </c>
      <c r="BBK7" s="103" t="s">
        <v>94</v>
      </c>
    </row>
    <row r="8" spans="1:1415" s="9" customFormat="1" ht="26.5" customHeight="1" x14ac:dyDescent="0.35">
      <c r="A8" s="82">
        <v>3</v>
      </c>
      <c r="B8" s="7">
        <v>150000003</v>
      </c>
      <c r="C8" s="82" t="s">
        <v>6</v>
      </c>
      <c r="D8" s="85" t="s">
        <v>312</v>
      </c>
      <c r="E8" s="86">
        <v>16500</v>
      </c>
      <c r="F8" s="86">
        <v>16500</v>
      </c>
      <c r="G8" s="86">
        <v>16500</v>
      </c>
      <c r="H8" s="86">
        <v>16500</v>
      </c>
      <c r="I8" s="86">
        <v>16500</v>
      </c>
      <c r="J8" s="86">
        <v>16500</v>
      </c>
      <c r="K8" s="86">
        <v>16500</v>
      </c>
      <c r="L8" s="86">
        <v>16500</v>
      </c>
      <c r="M8" s="86">
        <v>16500</v>
      </c>
      <c r="N8" s="86">
        <v>16500</v>
      </c>
      <c r="O8" s="86">
        <v>16500</v>
      </c>
      <c r="P8" s="86">
        <v>16500</v>
      </c>
      <c r="Q8" s="86">
        <v>16500</v>
      </c>
      <c r="R8" s="86">
        <v>16500</v>
      </c>
      <c r="S8" s="86">
        <v>16500</v>
      </c>
      <c r="T8" s="86">
        <v>16500</v>
      </c>
      <c r="U8" s="86">
        <v>16500</v>
      </c>
      <c r="V8" s="86">
        <v>16500</v>
      </c>
      <c r="W8" s="86">
        <v>16500</v>
      </c>
      <c r="X8" s="86">
        <v>16500</v>
      </c>
      <c r="Y8" s="86">
        <v>16500</v>
      </c>
      <c r="Z8" s="86">
        <v>16500</v>
      </c>
      <c r="AA8" s="86">
        <v>16500</v>
      </c>
      <c r="AB8" s="86">
        <v>16500</v>
      </c>
      <c r="AC8" s="86">
        <v>16500</v>
      </c>
      <c r="AD8" s="86">
        <v>16500</v>
      </c>
      <c r="AE8" s="86">
        <v>16500</v>
      </c>
      <c r="AF8" s="86">
        <v>16500</v>
      </c>
      <c r="AG8" s="86">
        <v>16500</v>
      </c>
      <c r="AH8" s="86">
        <v>16500</v>
      </c>
      <c r="AI8" s="86">
        <v>16500</v>
      </c>
      <c r="AJ8" s="86">
        <v>16500</v>
      </c>
      <c r="AK8" s="86">
        <v>16500</v>
      </c>
      <c r="AL8" s="86">
        <v>16500</v>
      </c>
      <c r="AM8" s="86">
        <v>16500</v>
      </c>
      <c r="AN8" s="86">
        <v>16500</v>
      </c>
      <c r="AO8" s="86">
        <v>16500</v>
      </c>
      <c r="AP8" s="86">
        <v>16500</v>
      </c>
      <c r="AQ8" s="86">
        <v>16500</v>
      </c>
      <c r="AR8" s="86">
        <v>16500</v>
      </c>
      <c r="AS8" s="86">
        <v>16500</v>
      </c>
      <c r="AT8" s="86">
        <v>16500</v>
      </c>
      <c r="AU8" s="86">
        <v>16500</v>
      </c>
      <c r="AV8" s="86">
        <v>16500</v>
      </c>
      <c r="AW8" s="86">
        <v>16500</v>
      </c>
      <c r="AX8" s="86">
        <v>16500</v>
      </c>
      <c r="AY8" s="86">
        <v>16500</v>
      </c>
      <c r="AZ8" s="86">
        <v>16500</v>
      </c>
      <c r="BA8" s="86">
        <v>16500</v>
      </c>
      <c r="BB8" s="86">
        <v>16500</v>
      </c>
      <c r="BC8" s="86">
        <v>16500</v>
      </c>
      <c r="BD8" s="86">
        <v>16500</v>
      </c>
      <c r="BE8" s="86">
        <v>16500</v>
      </c>
      <c r="BF8" s="86">
        <v>16500</v>
      </c>
      <c r="BG8" s="86">
        <v>16500</v>
      </c>
      <c r="BH8" s="86">
        <v>16500</v>
      </c>
      <c r="BI8" s="86">
        <v>16500</v>
      </c>
      <c r="BJ8" s="86">
        <v>16500</v>
      </c>
      <c r="BK8" s="86">
        <v>16500</v>
      </c>
      <c r="BL8" s="86">
        <v>16500</v>
      </c>
      <c r="BM8" s="86">
        <v>16500</v>
      </c>
      <c r="BN8" s="86">
        <v>16500</v>
      </c>
      <c r="BO8" s="86">
        <v>16500</v>
      </c>
      <c r="BP8" s="86">
        <v>16500</v>
      </c>
      <c r="BQ8" s="86">
        <v>16500</v>
      </c>
      <c r="BR8" s="86">
        <v>16500</v>
      </c>
      <c r="BS8" s="86">
        <v>16500</v>
      </c>
      <c r="BT8" s="86">
        <v>16500</v>
      </c>
      <c r="BU8" s="86">
        <v>16500</v>
      </c>
      <c r="BV8" s="86">
        <v>16500</v>
      </c>
      <c r="BW8" s="86">
        <v>16500</v>
      </c>
      <c r="BX8" s="86">
        <v>16500</v>
      </c>
      <c r="BY8" s="86">
        <v>16500</v>
      </c>
      <c r="BZ8" s="86">
        <v>16500</v>
      </c>
      <c r="CA8" s="86">
        <v>16500</v>
      </c>
      <c r="CB8" s="86">
        <v>16500</v>
      </c>
      <c r="CC8" s="86">
        <v>16500</v>
      </c>
      <c r="CD8" s="86">
        <v>16500</v>
      </c>
      <c r="CE8" s="86">
        <v>16500</v>
      </c>
      <c r="CF8" s="86">
        <v>16559</v>
      </c>
      <c r="CG8" s="86">
        <v>18000</v>
      </c>
      <c r="CH8" s="86">
        <v>18000</v>
      </c>
      <c r="CI8" s="86">
        <v>18000</v>
      </c>
      <c r="CJ8" s="86">
        <v>18000</v>
      </c>
      <c r="CK8" s="86">
        <v>18000</v>
      </c>
      <c r="CL8" s="86">
        <v>17143.14969465484</v>
      </c>
      <c r="CM8" s="86">
        <v>18000</v>
      </c>
      <c r="CN8" s="86">
        <v>17355.598520769076</v>
      </c>
      <c r="CO8" s="86">
        <v>18000</v>
      </c>
      <c r="CP8" s="86">
        <v>16871.979190816815</v>
      </c>
      <c r="CQ8" s="86">
        <v>18000</v>
      </c>
      <c r="CR8" s="86">
        <v>18000</v>
      </c>
      <c r="CS8" s="86">
        <v>18000</v>
      </c>
      <c r="CT8" s="86">
        <v>17493.328212443761</v>
      </c>
      <c r="CU8" s="86">
        <v>18000</v>
      </c>
      <c r="CV8" s="86">
        <v>16812.417437252312</v>
      </c>
      <c r="CW8" s="86">
        <v>18000</v>
      </c>
      <c r="CX8" s="86">
        <v>17688.285213819763</v>
      </c>
      <c r="CY8" s="86">
        <v>18000</v>
      </c>
      <c r="CZ8" s="86">
        <v>16791.741143243078</v>
      </c>
      <c r="DA8" s="86">
        <v>18000</v>
      </c>
      <c r="DB8" s="86">
        <v>18000</v>
      </c>
      <c r="DC8" s="86">
        <v>18000</v>
      </c>
      <c r="DD8" s="86">
        <v>18000</v>
      </c>
      <c r="DE8" s="86">
        <v>18000</v>
      </c>
      <c r="DF8" s="86">
        <v>15500</v>
      </c>
      <c r="DG8" s="86">
        <v>17448.410110851139</v>
      </c>
      <c r="DH8" s="86">
        <v>18000</v>
      </c>
      <c r="DI8" s="86">
        <v>15500</v>
      </c>
      <c r="DJ8" s="86">
        <v>18000</v>
      </c>
      <c r="DK8" s="86">
        <v>18000</v>
      </c>
      <c r="DL8" s="86">
        <v>15500</v>
      </c>
      <c r="DM8" s="86">
        <v>18000</v>
      </c>
      <c r="DN8" s="86">
        <v>18000</v>
      </c>
      <c r="DO8" s="86">
        <v>15500</v>
      </c>
      <c r="DP8" s="86">
        <v>17107.559766150742</v>
      </c>
      <c r="DQ8" s="86">
        <v>18000</v>
      </c>
      <c r="DR8" s="86">
        <v>15500</v>
      </c>
      <c r="DS8" s="86">
        <v>17167.820510484795</v>
      </c>
      <c r="DT8" s="86">
        <v>18000</v>
      </c>
      <c r="DU8" s="86">
        <v>15500</v>
      </c>
      <c r="DV8" s="86">
        <v>18000</v>
      </c>
      <c r="DW8" s="86">
        <v>18000</v>
      </c>
      <c r="DX8" s="86">
        <v>15500</v>
      </c>
      <c r="DY8" s="86">
        <v>17298.624279605876</v>
      </c>
      <c r="DZ8" s="86">
        <v>18000</v>
      </c>
      <c r="EA8" s="86">
        <v>15500</v>
      </c>
      <c r="EB8" s="86">
        <v>16585.017782881609</v>
      </c>
      <c r="EC8" s="86">
        <v>18000</v>
      </c>
      <c r="ED8" s="86">
        <v>15500</v>
      </c>
      <c r="EE8" s="86">
        <v>16730.795770165489</v>
      </c>
      <c r="EF8" s="86">
        <v>18000</v>
      </c>
      <c r="EG8" s="86">
        <v>15500</v>
      </c>
      <c r="EH8" s="86">
        <v>16843.428898222457</v>
      </c>
      <c r="EI8" s="86">
        <v>18000</v>
      </c>
      <c r="EJ8" s="86">
        <v>15500</v>
      </c>
      <c r="EK8" s="86">
        <v>17440.347727487479</v>
      </c>
      <c r="EL8" s="86">
        <v>18000</v>
      </c>
      <c r="EM8" s="86">
        <v>15500</v>
      </c>
      <c r="EN8" s="86">
        <v>17376.43398794478</v>
      </c>
      <c r="EO8" s="86">
        <v>18000</v>
      </c>
      <c r="EP8" s="86">
        <v>15500</v>
      </c>
      <c r="EQ8" s="86">
        <v>17848.234593306617</v>
      </c>
      <c r="ER8" s="86">
        <v>18000</v>
      </c>
      <c r="ES8" s="86">
        <v>15500</v>
      </c>
      <c r="ET8" s="86">
        <v>17298.148299208744</v>
      </c>
      <c r="EU8" s="86">
        <v>18000</v>
      </c>
      <c r="EV8" s="86">
        <v>15500</v>
      </c>
      <c r="EW8" s="86">
        <v>17392.982924192653</v>
      </c>
      <c r="EX8" s="86">
        <v>18000</v>
      </c>
      <c r="EY8" s="86">
        <v>15500</v>
      </c>
      <c r="EZ8" s="86">
        <v>17290.237383058615</v>
      </c>
      <c r="FA8" s="86">
        <v>18000</v>
      </c>
      <c r="FB8" s="86">
        <v>15500</v>
      </c>
      <c r="FC8" s="86">
        <v>17627.778255757265</v>
      </c>
      <c r="FD8" s="86">
        <v>18000</v>
      </c>
      <c r="FE8" s="86">
        <v>15500</v>
      </c>
      <c r="FF8" s="86">
        <v>17051.223726138509</v>
      </c>
      <c r="FG8" s="86">
        <v>18000</v>
      </c>
      <c r="FH8" s="86">
        <v>15500</v>
      </c>
      <c r="FI8" s="86">
        <v>17776.717835496031</v>
      </c>
      <c r="FJ8" s="86">
        <v>18000</v>
      </c>
      <c r="FK8" s="86">
        <v>15500</v>
      </c>
      <c r="FL8" s="86">
        <v>17277.90730206099</v>
      </c>
      <c r="FM8" s="86">
        <v>18000</v>
      </c>
      <c r="FN8" s="86">
        <v>15500</v>
      </c>
      <c r="FO8" s="86">
        <v>16096.849350710789</v>
      </c>
      <c r="FP8" s="86">
        <v>18000</v>
      </c>
      <c r="FQ8" s="86">
        <v>15500</v>
      </c>
      <c r="FR8" s="86">
        <v>16036.203600326162</v>
      </c>
      <c r="FS8" s="86">
        <v>18000</v>
      </c>
      <c r="FT8" s="86">
        <v>15500</v>
      </c>
      <c r="FU8" s="86">
        <v>15907.645655421526</v>
      </c>
      <c r="FV8" s="86">
        <v>18000</v>
      </c>
      <c r="FW8" s="86">
        <v>15500</v>
      </c>
      <c r="FX8" s="86">
        <v>15710.476499540267</v>
      </c>
      <c r="FY8" s="86">
        <v>18000</v>
      </c>
      <c r="FZ8" s="86">
        <v>15500</v>
      </c>
      <c r="GA8" s="86">
        <v>15469.273183592759</v>
      </c>
      <c r="GB8" s="86">
        <v>18000</v>
      </c>
      <c r="GC8" s="86">
        <v>15500</v>
      </c>
      <c r="GD8" s="86">
        <v>16155.969077351008</v>
      </c>
      <c r="GE8" s="86">
        <v>18000</v>
      </c>
      <c r="GF8" s="86">
        <v>15500</v>
      </c>
      <c r="GG8" s="86">
        <v>15600.742090895867</v>
      </c>
      <c r="GH8" s="84">
        <v>14500</v>
      </c>
      <c r="GI8" s="84">
        <v>14500</v>
      </c>
      <c r="GJ8" s="84">
        <v>14500</v>
      </c>
      <c r="GK8" s="84">
        <v>14500</v>
      </c>
      <c r="GL8" s="84">
        <v>14500</v>
      </c>
      <c r="GM8" s="84">
        <v>14500</v>
      </c>
      <c r="GN8" s="84">
        <v>14500</v>
      </c>
      <c r="GO8" s="84">
        <v>14500</v>
      </c>
      <c r="GP8" s="84">
        <v>14500</v>
      </c>
      <c r="GQ8" s="84">
        <v>14413.181303574316</v>
      </c>
      <c r="GR8" s="84">
        <v>14500</v>
      </c>
      <c r="GS8" s="84">
        <v>14500</v>
      </c>
      <c r="GT8" s="84">
        <v>14500</v>
      </c>
      <c r="GU8" s="84">
        <v>14500</v>
      </c>
      <c r="GV8" s="84">
        <v>14500</v>
      </c>
      <c r="GW8" s="84">
        <v>14500</v>
      </c>
      <c r="GX8" s="84">
        <v>14500</v>
      </c>
      <c r="GY8" s="84" t="s">
        <v>94</v>
      </c>
      <c r="GZ8" s="84">
        <v>14500</v>
      </c>
      <c r="HA8" s="84">
        <v>14382.527208894091</v>
      </c>
      <c r="HB8" s="84">
        <v>14500</v>
      </c>
      <c r="HC8" s="84">
        <v>14382.527208894091</v>
      </c>
      <c r="HD8" s="84">
        <v>14500</v>
      </c>
      <c r="HE8" s="84">
        <v>14574.505473727997</v>
      </c>
      <c r="HF8" s="84">
        <v>14500</v>
      </c>
      <c r="HG8" s="84">
        <v>14500</v>
      </c>
      <c r="HH8" s="84">
        <v>14500</v>
      </c>
      <c r="HI8" s="84">
        <v>14500</v>
      </c>
      <c r="HJ8" s="84">
        <v>14500</v>
      </c>
      <c r="HK8" s="84" t="s">
        <v>94</v>
      </c>
      <c r="HL8" s="84">
        <v>14500</v>
      </c>
      <c r="HM8" s="84" t="s">
        <v>94</v>
      </c>
      <c r="HN8" s="84">
        <v>14500</v>
      </c>
      <c r="HO8" s="84">
        <v>14500</v>
      </c>
      <c r="HP8" s="84">
        <v>14500</v>
      </c>
      <c r="HQ8" s="84">
        <v>14500</v>
      </c>
      <c r="HR8" s="84">
        <v>14500</v>
      </c>
      <c r="HS8" s="84">
        <v>14500</v>
      </c>
      <c r="HT8" s="84">
        <v>14500</v>
      </c>
      <c r="HU8" s="84" t="s">
        <v>94</v>
      </c>
      <c r="HV8" s="84">
        <v>14500</v>
      </c>
      <c r="HW8" s="84">
        <v>14471.196588074354</v>
      </c>
      <c r="HX8" s="84">
        <v>14500</v>
      </c>
      <c r="HY8" s="84">
        <v>14500</v>
      </c>
      <c r="HZ8" s="84">
        <v>14500</v>
      </c>
      <c r="IA8" s="84">
        <v>14280</v>
      </c>
      <c r="IB8" s="84">
        <v>14500</v>
      </c>
      <c r="IC8" s="84">
        <v>14331.444571304301</v>
      </c>
      <c r="ID8" s="84">
        <v>14500</v>
      </c>
      <c r="IE8" s="84">
        <v>14393.939393939394</v>
      </c>
      <c r="IF8" s="84">
        <v>14500</v>
      </c>
      <c r="IG8" s="84">
        <v>14500</v>
      </c>
      <c r="IH8" s="84">
        <v>14500</v>
      </c>
      <c r="II8" s="84">
        <v>14500</v>
      </c>
      <c r="IJ8" s="84">
        <v>14500</v>
      </c>
      <c r="IK8" s="84">
        <v>14500</v>
      </c>
      <c r="IL8" s="84">
        <v>14500</v>
      </c>
      <c r="IM8" s="84">
        <v>14500</v>
      </c>
      <c r="IN8" s="84">
        <v>14500</v>
      </c>
      <c r="IO8" s="84">
        <v>14567.874629080119</v>
      </c>
      <c r="IP8" s="84">
        <v>14500</v>
      </c>
      <c r="IQ8" s="84">
        <v>14500</v>
      </c>
      <c r="IR8" s="84">
        <v>14500</v>
      </c>
      <c r="IS8" s="84">
        <v>14500</v>
      </c>
      <c r="IT8" s="84">
        <v>14500</v>
      </c>
      <c r="IU8" s="84">
        <v>14500</v>
      </c>
      <c r="IV8" s="84">
        <v>14500</v>
      </c>
      <c r="IW8" s="84">
        <v>14318.564944888696</v>
      </c>
      <c r="IX8" s="84">
        <v>14500</v>
      </c>
      <c r="IY8" s="84">
        <v>14500</v>
      </c>
      <c r="IZ8" s="84">
        <v>14500</v>
      </c>
      <c r="JA8" s="84">
        <v>14500</v>
      </c>
      <c r="JB8" s="84">
        <v>14500</v>
      </c>
      <c r="JC8" s="84" t="s">
        <v>94</v>
      </c>
      <c r="JD8" s="84">
        <v>14500</v>
      </c>
      <c r="JE8" s="84">
        <v>14500</v>
      </c>
      <c r="JF8" s="84">
        <v>14500</v>
      </c>
      <c r="JG8" s="84">
        <v>14303.56867383144</v>
      </c>
      <c r="JH8" s="84">
        <v>14500</v>
      </c>
      <c r="JI8" s="84">
        <v>14543.194593639095</v>
      </c>
      <c r="JJ8" s="84">
        <v>14500</v>
      </c>
      <c r="JK8" s="84">
        <v>14338.216584135462</v>
      </c>
      <c r="JL8" s="84">
        <v>14500</v>
      </c>
      <c r="JM8" s="84">
        <v>14500</v>
      </c>
      <c r="JN8" s="84">
        <v>15500</v>
      </c>
      <c r="JO8" s="84">
        <v>14834.690112623506</v>
      </c>
      <c r="JP8" s="84">
        <v>15500</v>
      </c>
      <c r="JQ8" s="84">
        <v>15000</v>
      </c>
      <c r="JR8" s="84">
        <v>15500</v>
      </c>
      <c r="JS8" s="84">
        <v>15000</v>
      </c>
      <c r="JT8" s="84">
        <v>15500</v>
      </c>
      <c r="JU8" s="84">
        <v>15098.932045439085</v>
      </c>
      <c r="JV8" s="84">
        <v>15500</v>
      </c>
      <c r="JW8" s="84">
        <v>15044.905219596849</v>
      </c>
      <c r="JX8" s="84">
        <v>15500</v>
      </c>
      <c r="JY8" s="84">
        <v>15000</v>
      </c>
      <c r="JZ8" s="84">
        <v>15500</v>
      </c>
      <c r="KA8" s="84">
        <v>15000</v>
      </c>
      <c r="KB8" s="84">
        <v>15500</v>
      </c>
      <c r="KC8" s="84">
        <v>15000</v>
      </c>
      <c r="KD8" s="84">
        <v>15500</v>
      </c>
      <c r="KE8" s="84">
        <v>15137.139534883721</v>
      </c>
      <c r="KF8" s="84">
        <v>15500</v>
      </c>
      <c r="KG8" s="84">
        <v>15000</v>
      </c>
      <c r="KH8" s="84">
        <v>15500</v>
      </c>
      <c r="KI8" s="84">
        <v>15053.202333435676</v>
      </c>
      <c r="KJ8" s="84">
        <v>15500</v>
      </c>
      <c r="KK8" s="84">
        <v>15148.574041539314</v>
      </c>
      <c r="KL8" s="84">
        <v>15500</v>
      </c>
      <c r="KM8" s="84">
        <v>15000</v>
      </c>
      <c r="KN8" s="84">
        <v>15500</v>
      </c>
      <c r="KO8" s="84">
        <v>15000</v>
      </c>
      <c r="KP8" s="84">
        <v>15500</v>
      </c>
      <c r="KQ8" s="84">
        <v>15121.017607914728</v>
      </c>
      <c r="KR8" s="84">
        <v>15500</v>
      </c>
      <c r="KS8" s="84">
        <v>15000</v>
      </c>
      <c r="KT8" s="84">
        <v>15500</v>
      </c>
      <c r="KU8" s="84">
        <v>15012.120218224329</v>
      </c>
      <c r="KV8" s="84">
        <v>15500</v>
      </c>
      <c r="KW8" s="84">
        <v>15000</v>
      </c>
      <c r="KX8" s="84">
        <v>15500</v>
      </c>
      <c r="KY8" s="84">
        <v>15129.686256146102</v>
      </c>
      <c r="KZ8" s="84">
        <v>15500</v>
      </c>
      <c r="LA8" s="84">
        <v>14899.232245681382</v>
      </c>
      <c r="LB8" s="84">
        <v>15500</v>
      </c>
      <c r="LC8" s="84">
        <v>15000</v>
      </c>
      <c r="LD8" s="84">
        <v>15500</v>
      </c>
      <c r="LE8" s="84">
        <v>14728.712163084827</v>
      </c>
      <c r="LF8" s="84">
        <v>15500</v>
      </c>
      <c r="LG8" s="84">
        <v>15164.833140976843</v>
      </c>
      <c r="LH8" s="84">
        <v>15500</v>
      </c>
      <c r="LI8" s="84">
        <v>14749.049066952841</v>
      </c>
      <c r="LJ8" s="84">
        <v>15500</v>
      </c>
      <c r="LK8" s="84">
        <v>15000</v>
      </c>
      <c r="LL8" s="84">
        <v>15500</v>
      </c>
      <c r="LM8" s="84">
        <v>15000</v>
      </c>
      <c r="LN8" s="84">
        <v>15500</v>
      </c>
      <c r="LO8" s="84">
        <v>15137.061924945725</v>
      </c>
      <c r="LP8" s="84">
        <v>15500</v>
      </c>
      <c r="LQ8" s="84">
        <v>15000</v>
      </c>
      <c r="LR8" s="84">
        <v>15500</v>
      </c>
      <c r="LS8" s="84">
        <v>14804.558006747988</v>
      </c>
      <c r="LT8" s="84">
        <v>15500</v>
      </c>
      <c r="LU8" s="84">
        <v>15000</v>
      </c>
      <c r="LV8" s="84">
        <v>15500</v>
      </c>
      <c r="LW8" s="84">
        <v>15000</v>
      </c>
      <c r="LX8" s="84">
        <v>15500</v>
      </c>
      <c r="LY8" s="84">
        <v>15101.276280553815</v>
      </c>
      <c r="LZ8" s="84">
        <v>15500</v>
      </c>
      <c r="MA8" s="84">
        <v>15000</v>
      </c>
      <c r="MB8" s="84">
        <v>15500</v>
      </c>
      <c r="MC8" s="84">
        <v>15000</v>
      </c>
      <c r="MD8" s="84">
        <v>15500</v>
      </c>
      <c r="ME8" s="84">
        <v>14860</v>
      </c>
      <c r="MF8" s="84">
        <v>15500</v>
      </c>
      <c r="MG8" s="84">
        <v>15039.741961495816</v>
      </c>
      <c r="MH8" s="84">
        <v>15500</v>
      </c>
      <c r="MI8" s="84">
        <v>14914.288309564901</v>
      </c>
      <c r="MJ8" s="84">
        <v>15500</v>
      </c>
      <c r="MK8" s="84">
        <v>14832.84638000735</v>
      </c>
      <c r="ML8" s="84">
        <v>15500</v>
      </c>
      <c r="MM8" s="84">
        <v>15022.030990592142</v>
      </c>
      <c r="MN8" s="84">
        <v>15500</v>
      </c>
      <c r="MO8" s="84">
        <v>15076.76439295425</v>
      </c>
      <c r="MP8" s="84">
        <v>15500</v>
      </c>
      <c r="MQ8" s="84">
        <v>15076.76439295425</v>
      </c>
      <c r="MR8" s="84">
        <v>15500</v>
      </c>
      <c r="MS8" s="84">
        <v>15000</v>
      </c>
      <c r="MT8" s="84">
        <v>15500</v>
      </c>
      <c r="MU8" s="84" t="s">
        <v>94</v>
      </c>
      <c r="MV8" s="84">
        <v>15500</v>
      </c>
      <c r="MW8" s="84" t="s">
        <v>94</v>
      </c>
      <c r="MX8" s="84">
        <v>15500</v>
      </c>
      <c r="MY8" s="84">
        <v>14895.496535796767</v>
      </c>
      <c r="MZ8" s="84">
        <v>15500</v>
      </c>
      <c r="NA8" s="84">
        <v>15064</v>
      </c>
      <c r="NB8" s="84">
        <v>15500</v>
      </c>
      <c r="NC8" s="84">
        <v>14880.314739619393</v>
      </c>
      <c r="ND8" s="84">
        <v>15500</v>
      </c>
      <c r="NE8" s="84">
        <v>15000</v>
      </c>
      <c r="NF8" s="84">
        <v>15500</v>
      </c>
      <c r="NG8" s="84">
        <v>15037.2533628287</v>
      </c>
      <c r="NH8" s="84">
        <v>15500</v>
      </c>
      <c r="NI8" s="84">
        <v>15100</v>
      </c>
      <c r="NJ8" s="84">
        <v>15500</v>
      </c>
      <c r="NK8" s="84">
        <v>14942.28704444606</v>
      </c>
      <c r="NL8" s="84">
        <v>15500</v>
      </c>
      <c r="NM8" s="84">
        <v>15030.9905225195</v>
      </c>
      <c r="NN8" s="84">
        <v>15500</v>
      </c>
      <c r="NO8" s="84">
        <v>15000</v>
      </c>
      <c r="NP8" s="84">
        <v>15500</v>
      </c>
      <c r="NQ8" s="84">
        <v>15057.801055990061</v>
      </c>
      <c r="NR8" s="84">
        <v>15500</v>
      </c>
      <c r="NS8" s="84">
        <v>15076.458433776432</v>
      </c>
      <c r="NT8" s="84">
        <v>15500</v>
      </c>
      <c r="NU8" s="84">
        <v>15000</v>
      </c>
      <c r="NV8" s="84">
        <v>15500</v>
      </c>
      <c r="NW8" s="84">
        <v>15000</v>
      </c>
      <c r="NX8" s="84">
        <v>15500</v>
      </c>
      <c r="NY8" s="84">
        <v>14660.964463202057</v>
      </c>
      <c r="NZ8" s="84">
        <v>15500</v>
      </c>
      <c r="OA8" s="84">
        <v>15067.570871605101</v>
      </c>
      <c r="OB8" s="84">
        <v>15500</v>
      </c>
      <c r="OC8" s="84">
        <v>14902.62386283317</v>
      </c>
      <c r="OD8" s="84">
        <v>15500</v>
      </c>
      <c r="OE8" s="84">
        <v>15000</v>
      </c>
      <c r="OF8" s="84">
        <v>15500</v>
      </c>
      <c r="OG8" s="84">
        <v>15000</v>
      </c>
      <c r="OH8" s="84">
        <v>15500</v>
      </c>
      <c r="OI8" s="84">
        <v>15000</v>
      </c>
      <c r="OJ8" s="84">
        <v>15500</v>
      </c>
      <c r="OK8" s="84">
        <v>15000</v>
      </c>
      <c r="OL8" s="84">
        <v>15500</v>
      </c>
      <c r="OM8" s="84">
        <v>15000</v>
      </c>
      <c r="ON8" s="84">
        <v>15500</v>
      </c>
      <c r="OO8" s="84">
        <v>15000</v>
      </c>
      <c r="OP8" s="84">
        <v>15500</v>
      </c>
      <c r="OQ8" s="84">
        <v>15017.120131546242</v>
      </c>
      <c r="OR8" s="84">
        <v>15500</v>
      </c>
      <c r="OS8" s="84" t="s">
        <v>94</v>
      </c>
      <c r="OT8" s="84">
        <v>15500</v>
      </c>
      <c r="OU8" s="84" t="s">
        <v>94</v>
      </c>
      <c r="OV8" s="84">
        <v>15500</v>
      </c>
      <c r="OW8" s="84">
        <v>15020.825324180016</v>
      </c>
      <c r="OX8" s="84">
        <v>15500</v>
      </c>
      <c r="OY8" s="84">
        <v>15020.825324180016</v>
      </c>
      <c r="OZ8" s="84">
        <v>15500</v>
      </c>
      <c r="PA8" s="84">
        <v>14856.822600243013</v>
      </c>
      <c r="PB8" s="84">
        <v>15500</v>
      </c>
      <c r="PC8" s="84">
        <v>15138</v>
      </c>
      <c r="PD8" s="84">
        <v>15500</v>
      </c>
      <c r="PE8" s="84">
        <v>15000</v>
      </c>
      <c r="PF8" s="84">
        <v>15500</v>
      </c>
      <c r="PG8" s="84">
        <v>15000</v>
      </c>
      <c r="PH8" s="84">
        <v>15500</v>
      </c>
      <c r="PI8" s="84">
        <v>15000</v>
      </c>
      <c r="PJ8" s="84">
        <v>14000</v>
      </c>
      <c r="PK8" s="84" t="s">
        <v>94</v>
      </c>
      <c r="PL8" s="84">
        <v>14000</v>
      </c>
      <c r="PM8" s="84">
        <v>14000</v>
      </c>
      <c r="PN8" s="84">
        <v>14000</v>
      </c>
      <c r="PO8" s="84">
        <v>14000</v>
      </c>
      <c r="PP8" s="84">
        <v>14000</v>
      </c>
      <c r="PQ8" s="84">
        <v>13872.495635592082</v>
      </c>
      <c r="PR8" s="84">
        <v>14000</v>
      </c>
      <c r="PS8" s="84">
        <v>14000</v>
      </c>
      <c r="PT8" s="84">
        <v>14000</v>
      </c>
      <c r="PU8" s="84">
        <v>13959.986671893375</v>
      </c>
      <c r="PV8" s="84">
        <v>14000</v>
      </c>
      <c r="PW8" s="84">
        <v>14000</v>
      </c>
      <c r="PX8" s="84">
        <v>14000</v>
      </c>
      <c r="PY8" s="84">
        <v>13938.02536427415</v>
      </c>
      <c r="PZ8" s="84">
        <v>14000</v>
      </c>
      <c r="QA8" s="84">
        <v>13954.492546840385</v>
      </c>
      <c r="QB8" s="84">
        <v>14000</v>
      </c>
      <c r="QC8" s="84">
        <v>13736.508850194272</v>
      </c>
      <c r="QD8" s="84">
        <v>14000</v>
      </c>
      <c r="QE8" s="84">
        <v>13981.235284945817</v>
      </c>
      <c r="QF8" s="84">
        <v>14000</v>
      </c>
      <c r="QG8" s="84">
        <v>13399.310344827587</v>
      </c>
      <c r="QH8" s="84">
        <v>14000</v>
      </c>
      <c r="QI8" s="84">
        <v>14000</v>
      </c>
      <c r="QJ8" s="84">
        <v>14000</v>
      </c>
      <c r="QK8" s="84">
        <v>14000</v>
      </c>
      <c r="QL8" s="84">
        <v>14000</v>
      </c>
      <c r="QM8" s="84">
        <v>14000</v>
      </c>
      <c r="QN8" s="84">
        <v>14000</v>
      </c>
      <c r="QO8" s="84">
        <v>13841.74131364497</v>
      </c>
      <c r="QP8" s="84">
        <v>14000</v>
      </c>
      <c r="QQ8" s="84">
        <v>13803.820939010662</v>
      </c>
      <c r="QR8" s="84">
        <v>14000</v>
      </c>
      <c r="QS8" s="84">
        <v>14000</v>
      </c>
      <c r="QT8" s="84">
        <v>14000</v>
      </c>
      <c r="QU8" s="84">
        <v>14000</v>
      </c>
      <c r="QV8" s="84">
        <v>14000</v>
      </c>
      <c r="QW8" s="84">
        <v>13607.41191498421</v>
      </c>
      <c r="QX8" s="84">
        <v>14000</v>
      </c>
      <c r="QY8" s="84">
        <v>13826.573550952082</v>
      </c>
      <c r="QZ8" s="84">
        <v>14000</v>
      </c>
      <c r="RA8" s="84">
        <v>13829.053314527504</v>
      </c>
      <c r="RB8" s="84">
        <v>14000</v>
      </c>
      <c r="RC8" s="84">
        <v>14000</v>
      </c>
      <c r="RD8" s="84">
        <v>14000</v>
      </c>
      <c r="RE8" s="84">
        <v>14000</v>
      </c>
      <c r="RF8" s="84">
        <v>14000</v>
      </c>
      <c r="RG8" s="84">
        <v>13748.900541271989</v>
      </c>
      <c r="RH8" s="84">
        <v>14000</v>
      </c>
      <c r="RI8" s="84">
        <v>13906.949626197244</v>
      </c>
      <c r="RJ8" s="84">
        <v>13000</v>
      </c>
      <c r="RK8" s="84">
        <v>13000</v>
      </c>
      <c r="RL8" s="84">
        <v>13000</v>
      </c>
      <c r="RM8" s="84">
        <v>13685.349960306959</v>
      </c>
      <c r="RN8" s="84">
        <v>13000</v>
      </c>
      <c r="RO8" s="84">
        <v>14500</v>
      </c>
      <c r="RP8" s="84">
        <v>13000</v>
      </c>
      <c r="RQ8" s="84">
        <v>13413.05324646147</v>
      </c>
      <c r="RR8" s="84">
        <v>13000</v>
      </c>
      <c r="RS8" s="84">
        <v>14500</v>
      </c>
      <c r="RT8" s="84">
        <v>13000</v>
      </c>
      <c r="RU8" s="84">
        <v>14500</v>
      </c>
      <c r="RV8" s="84">
        <v>13000</v>
      </c>
      <c r="RW8" s="84" t="s">
        <v>94</v>
      </c>
      <c r="RX8" s="84">
        <v>13000</v>
      </c>
      <c r="RY8" s="84">
        <v>16141.466580142764</v>
      </c>
      <c r="RZ8" s="84">
        <v>13000</v>
      </c>
      <c r="SA8" s="84">
        <v>13731.666963173813</v>
      </c>
      <c r="SB8" s="84">
        <v>13000</v>
      </c>
      <c r="SC8" s="84">
        <v>14500</v>
      </c>
      <c r="SD8" s="84">
        <v>13000</v>
      </c>
      <c r="SE8" s="84">
        <v>14736.70565189837</v>
      </c>
      <c r="SF8" s="84">
        <v>13000</v>
      </c>
      <c r="SG8" s="84">
        <v>14500</v>
      </c>
      <c r="SH8" s="84">
        <v>13000</v>
      </c>
      <c r="SI8" s="84">
        <v>14500</v>
      </c>
      <c r="SJ8" s="84">
        <v>13000</v>
      </c>
      <c r="SK8" s="84">
        <v>14500</v>
      </c>
      <c r="SL8" s="84">
        <v>13000</v>
      </c>
      <c r="SM8" s="84" t="s">
        <v>94</v>
      </c>
      <c r="SN8" s="84">
        <v>13000</v>
      </c>
      <c r="SO8" s="84">
        <v>14500</v>
      </c>
      <c r="SP8" s="84">
        <v>13000</v>
      </c>
      <c r="SQ8" s="84">
        <v>14500</v>
      </c>
      <c r="SR8" s="84">
        <v>13000</v>
      </c>
      <c r="SS8" s="84">
        <v>14329.539742945359</v>
      </c>
      <c r="ST8" s="84">
        <v>13000</v>
      </c>
      <c r="SU8" s="84">
        <v>14500</v>
      </c>
      <c r="SV8" s="84">
        <v>13000</v>
      </c>
      <c r="SW8" s="84">
        <v>14500</v>
      </c>
      <c r="SX8" s="84">
        <v>13000</v>
      </c>
      <c r="SY8" s="84">
        <v>14500</v>
      </c>
      <c r="SZ8" s="84">
        <v>13000</v>
      </c>
      <c r="TA8" s="84">
        <v>14500</v>
      </c>
      <c r="TB8" s="84">
        <v>13000</v>
      </c>
      <c r="TC8" s="84">
        <v>14500</v>
      </c>
      <c r="TD8" s="84">
        <v>13000</v>
      </c>
      <c r="TE8" s="84">
        <v>14500</v>
      </c>
      <c r="TF8" s="84">
        <v>13000</v>
      </c>
      <c r="TG8" s="84">
        <v>14500</v>
      </c>
      <c r="TH8" s="84">
        <v>13000</v>
      </c>
      <c r="TI8" s="84">
        <v>14393.950797309375</v>
      </c>
      <c r="TJ8" s="84">
        <v>13000</v>
      </c>
      <c r="TK8" s="84">
        <v>13000</v>
      </c>
      <c r="TL8" s="84">
        <v>13000</v>
      </c>
      <c r="TM8" s="84">
        <v>13000</v>
      </c>
      <c r="TN8" s="84">
        <v>13000</v>
      </c>
      <c r="TO8" s="84">
        <v>13000</v>
      </c>
      <c r="TP8" s="84">
        <v>13000</v>
      </c>
      <c r="TQ8" s="84">
        <v>13000</v>
      </c>
      <c r="TR8" s="84">
        <v>13000</v>
      </c>
      <c r="TS8" s="84">
        <v>13000</v>
      </c>
      <c r="TT8" s="84">
        <v>13000</v>
      </c>
      <c r="TU8" s="84">
        <v>13000</v>
      </c>
      <c r="TV8" s="84">
        <v>13000</v>
      </c>
      <c r="TW8" s="84">
        <v>13000</v>
      </c>
      <c r="TX8" s="84">
        <v>13000</v>
      </c>
      <c r="TY8" s="84">
        <v>13000</v>
      </c>
      <c r="TZ8" s="84">
        <v>13000</v>
      </c>
      <c r="UA8" s="84">
        <v>13000</v>
      </c>
      <c r="UB8" s="84">
        <v>13000</v>
      </c>
      <c r="UC8" s="84">
        <v>13000</v>
      </c>
      <c r="UD8" s="84">
        <v>13000</v>
      </c>
      <c r="UE8" s="84">
        <v>13000</v>
      </c>
      <c r="UF8" s="84">
        <v>13000</v>
      </c>
      <c r="UG8" s="84">
        <v>13000</v>
      </c>
      <c r="UH8" s="84">
        <v>13000</v>
      </c>
      <c r="UI8" s="84">
        <v>13000</v>
      </c>
      <c r="UJ8" s="84">
        <v>13000</v>
      </c>
      <c r="UK8" s="84">
        <v>13000</v>
      </c>
      <c r="UL8" s="84">
        <v>13000</v>
      </c>
      <c r="UM8" s="84">
        <v>13000</v>
      </c>
      <c r="UN8" s="84">
        <v>13000</v>
      </c>
      <c r="UO8" s="84">
        <v>13000</v>
      </c>
      <c r="UP8" s="84">
        <v>13000</v>
      </c>
      <c r="UQ8" s="84" t="s">
        <v>94</v>
      </c>
      <c r="UR8" s="84">
        <v>13000</v>
      </c>
      <c r="US8" s="84">
        <v>13000</v>
      </c>
      <c r="UT8" s="84">
        <v>13000</v>
      </c>
      <c r="UU8" s="84" t="s">
        <v>94</v>
      </c>
      <c r="UV8" s="84">
        <v>13000</v>
      </c>
      <c r="UW8" s="84">
        <v>13000</v>
      </c>
      <c r="UX8" s="84">
        <v>13000</v>
      </c>
      <c r="UY8" s="84" t="s">
        <v>94</v>
      </c>
      <c r="UZ8" s="84">
        <v>13000</v>
      </c>
      <c r="VA8" s="84">
        <v>13000</v>
      </c>
      <c r="VB8" s="84">
        <v>13000</v>
      </c>
      <c r="VC8" s="84">
        <v>13000</v>
      </c>
      <c r="VD8" s="84">
        <v>13000</v>
      </c>
      <c r="VE8" s="84">
        <v>13000</v>
      </c>
      <c r="VF8" s="84">
        <v>13000</v>
      </c>
      <c r="VG8" s="84">
        <v>13000</v>
      </c>
      <c r="VH8" s="84">
        <v>13000</v>
      </c>
      <c r="VI8" s="84">
        <v>13000</v>
      </c>
      <c r="VJ8" s="84">
        <v>13000</v>
      </c>
      <c r="VK8" s="84" t="s">
        <v>94</v>
      </c>
      <c r="VL8" s="84">
        <v>13500</v>
      </c>
      <c r="VM8" s="84">
        <v>13500</v>
      </c>
      <c r="VN8" s="84">
        <v>13500</v>
      </c>
      <c r="VO8" s="84">
        <v>13500</v>
      </c>
      <c r="VP8" s="84">
        <v>13500</v>
      </c>
      <c r="VQ8" s="84">
        <v>13500</v>
      </c>
      <c r="VR8" s="84">
        <v>13500</v>
      </c>
      <c r="VS8" s="84">
        <v>13352.358515821599</v>
      </c>
      <c r="VT8" s="84">
        <v>13500</v>
      </c>
      <c r="VU8" s="84">
        <v>12928.064699205448</v>
      </c>
      <c r="VV8" s="84">
        <v>13500</v>
      </c>
      <c r="VW8" s="84">
        <v>13500</v>
      </c>
      <c r="VX8" s="84">
        <v>13500</v>
      </c>
      <c r="VY8" s="84">
        <v>13500</v>
      </c>
      <c r="VZ8" s="84">
        <v>13500</v>
      </c>
      <c r="WA8" s="84">
        <v>13500</v>
      </c>
      <c r="WB8" s="84">
        <v>13500</v>
      </c>
      <c r="WC8" s="84">
        <v>13500</v>
      </c>
      <c r="WD8" s="84">
        <v>13500</v>
      </c>
      <c r="WE8" s="84">
        <v>13500</v>
      </c>
      <c r="WF8" s="84">
        <v>13500</v>
      </c>
      <c r="WG8" s="84">
        <v>13500</v>
      </c>
      <c r="WH8" s="84">
        <v>13500</v>
      </c>
      <c r="WI8" s="84">
        <v>13500</v>
      </c>
      <c r="WJ8" s="84">
        <v>13500</v>
      </c>
      <c r="WK8" s="84">
        <v>13500</v>
      </c>
      <c r="WL8" s="84">
        <v>13500</v>
      </c>
      <c r="WM8" s="84">
        <v>13500</v>
      </c>
      <c r="WN8" s="84">
        <v>13500</v>
      </c>
      <c r="WO8" s="84">
        <v>13500</v>
      </c>
      <c r="WP8" s="84">
        <v>13500</v>
      </c>
      <c r="WQ8" s="84">
        <v>13500</v>
      </c>
      <c r="WR8" s="84">
        <v>13500</v>
      </c>
      <c r="WS8" s="84">
        <v>13500</v>
      </c>
      <c r="WT8" s="84">
        <v>13500</v>
      </c>
      <c r="WU8" s="84" t="s">
        <v>94</v>
      </c>
      <c r="WV8" s="84">
        <v>13500</v>
      </c>
      <c r="WW8" s="84">
        <v>13698.737659815504</v>
      </c>
      <c r="WX8" s="84">
        <v>13500</v>
      </c>
      <c r="WY8" s="84">
        <v>14000</v>
      </c>
      <c r="WZ8" s="84">
        <v>13500</v>
      </c>
      <c r="XA8" s="84" t="s">
        <v>94</v>
      </c>
      <c r="XB8" s="84">
        <v>13500</v>
      </c>
      <c r="XC8" s="84">
        <v>13671.948955916474</v>
      </c>
      <c r="XD8" s="84">
        <v>13500</v>
      </c>
      <c r="XE8" s="84">
        <v>13751.069775565453</v>
      </c>
      <c r="XF8" s="84">
        <v>13500</v>
      </c>
      <c r="XG8" s="84" t="s">
        <v>94</v>
      </c>
      <c r="XH8" s="84">
        <v>14500</v>
      </c>
      <c r="XI8" s="84">
        <v>13866.748166259169</v>
      </c>
      <c r="XJ8" s="84">
        <v>14500</v>
      </c>
      <c r="XK8" s="84">
        <v>14000</v>
      </c>
      <c r="XL8" s="84">
        <v>14500</v>
      </c>
      <c r="XM8" s="84">
        <v>14500</v>
      </c>
      <c r="XN8" s="84">
        <v>14500</v>
      </c>
      <c r="XO8" s="84">
        <v>14500</v>
      </c>
      <c r="XP8" s="84">
        <v>14500</v>
      </c>
      <c r="XQ8" s="84">
        <v>14500</v>
      </c>
      <c r="XR8" s="84">
        <v>14500</v>
      </c>
      <c r="XS8" s="84" t="s">
        <v>94</v>
      </c>
      <c r="XT8" s="84">
        <v>14500</v>
      </c>
      <c r="XU8" s="84">
        <v>14500</v>
      </c>
      <c r="XV8" s="84">
        <v>14500</v>
      </c>
      <c r="XW8" s="84">
        <v>14500</v>
      </c>
      <c r="XX8" s="84">
        <v>14500</v>
      </c>
      <c r="XY8" s="84">
        <v>14500</v>
      </c>
      <c r="XZ8" s="84">
        <v>14500</v>
      </c>
      <c r="YA8" s="84">
        <v>14500</v>
      </c>
      <c r="YB8" s="84">
        <v>14500</v>
      </c>
      <c r="YC8" s="84">
        <v>14500</v>
      </c>
      <c r="YD8" s="84">
        <v>14500</v>
      </c>
      <c r="YE8" s="84">
        <v>14500</v>
      </c>
      <c r="YF8" s="84">
        <v>14500</v>
      </c>
      <c r="YG8" s="84">
        <v>14500</v>
      </c>
      <c r="YH8" s="84">
        <v>14500</v>
      </c>
      <c r="YI8" s="84">
        <v>14500</v>
      </c>
      <c r="YJ8" s="84">
        <v>14500</v>
      </c>
      <c r="YK8" s="84">
        <v>14500</v>
      </c>
      <c r="YL8" s="84">
        <v>14500</v>
      </c>
      <c r="YM8" s="84">
        <v>14500</v>
      </c>
      <c r="YN8" s="84">
        <v>14500</v>
      </c>
      <c r="YO8" s="84">
        <v>14500</v>
      </c>
      <c r="YP8" s="84">
        <v>14500</v>
      </c>
      <c r="YQ8" s="84">
        <v>14500</v>
      </c>
      <c r="YR8" s="84">
        <v>14500</v>
      </c>
      <c r="YS8" s="84">
        <v>14500</v>
      </c>
      <c r="YT8" s="84">
        <v>14500</v>
      </c>
      <c r="YU8" s="84">
        <v>14500</v>
      </c>
      <c r="YV8" s="84">
        <v>14500</v>
      </c>
      <c r="YW8" s="84">
        <v>14500</v>
      </c>
      <c r="YX8" s="84">
        <v>14500</v>
      </c>
      <c r="YY8" s="84">
        <v>14500</v>
      </c>
      <c r="YZ8" s="84">
        <v>14500</v>
      </c>
      <c r="ZA8" s="84">
        <v>14500</v>
      </c>
      <c r="ZB8" s="84">
        <v>14500</v>
      </c>
      <c r="ZC8" s="84">
        <v>14500</v>
      </c>
      <c r="ZD8" s="84">
        <v>14500</v>
      </c>
      <c r="ZE8" s="84">
        <v>14500</v>
      </c>
      <c r="ZF8" s="84">
        <v>14500</v>
      </c>
      <c r="ZG8" s="84">
        <v>14500</v>
      </c>
      <c r="ZH8" s="84">
        <v>15000</v>
      </c>
      <c r="ZI8" s="84">
        <v>15000</v>
      </c>
      <c r="ZJ8" s="84">
        <v>15000</v>
      </c>
      <c r="ZK8" s="84">
        <v>15000</v>
      </c>
      <c r="ZL8" s="84">
        <v>15000</v>
      </c>
      <c r="ZM8" s="84">
        <v>15000</v>
      </c>
      <c r="ZN8" s="84">
        <v>15000</v>
      </c>
      <c r="ZO8" s="84">
        <v>15000</v>
      </c>
      <c r="ZP8" s="84">
        <v>15000</v>
      </c>
      <c r="ZQ8" s="84">
        <v>14000</v>
      </c>
      <c r="ZR8" s="84">
        <v>15000</v>
      </c>
      <c r="ZS8" s="84">
        <v>15000</v>
      </c>
      <c r="ZT8" s="84">
        <v>15000</v>
      </c>
      <c r="ZU8" s="84">
        <v>15000</v>
      </c>
      <c r="ZV8" s="84">
        <v>15000</v>
      </c>
      <c r="ZW8" s="84">
        <v>15257.976117575015</v>
      </c>
      <c r="ZX8" s="84">
        <v>15000</v>
      </c>
      <c r="ZY8" s="84">
        <v>15252.960026069954</v>
      </c>
      <c r="ZZ8" s="84">
        <v>15000</v>
      </c>
      <c r="AAA8" s="84">
        <v>15037.685585625752</v>
      </c>
      <c r="AAB8" s="84">
        <v>15000</v>
      </c>
      <c r="AAC8" s="84">
        <v>15037.685585625752</v>
      </c>
      <c r="AAD8" s="84">
        <v>15000</v>
      </c>
      <c r="AAE8" s="84">
        <v>15375</v>
      </c>
      <c r="AAF8" s="84">
        <v>15000</v>
      </c>
      <c r="AAG8" s="84">
        <v>14838.89738675316</v>
      </c>
      <c r="AAH8" s="84">
        <v>15000</v>
      </c>
      <c r="AAI8" s="84">
        <v>15000</v>
      </c>
      <c r="AAJ8" s="84">
        <v>15000</v>
      </c>
      <c r="AAK8" s="84">
        <v>15306.75694348487</v>
      </c>
      <c r="AAL8" s="84">
        <v>15000</v>
      </c>
      <c r="AAM8" s="84">
        <v>15000</v>
      </c>
      <c r="AAN8" s="84">
        <v>15000</v>
      </c>
      <c r="AAO8" s="84">
        <v>14637</v>
      </c>
      <c r="AAP8" s="84">
        <v>15000</v>
      </c>
      <c r="AAQ8" s="84">
        <v>15000</v>
      </c>
      <c r="AAR8" s="84">
        <v>15000</v>
      </c>
      <c r="AAS8" s="84">
        <v>15040.566822773542</v>
      </c>
      <c r="AAT8" s="84">
        <v>15000</v>
      </c>
      <c r="AAU8" s="84">
        <v>15000</v>
      </c>
      <c r="AAV8" s="84">
        <v>15000</v>
      </c>
      <c r="AAW8" s="84">
        <v>15375</v>
      </c>
      <c r="AAX8" s="84">
        <v>15000</v>
      </c>
      <c r="AAY8" s="84">
        <v>14987.762237762237</v>
      </c>
      <c r="AAZ8" s="84">
        <v>15000</v>
      </c>
      <c r="ABA8" s="84">
        <v>15000</v>
      </c>
      <c r="ABB8" s="84">
        <v>15000</v>
      </c>
      <c r="ABC8" s="84">
        <v>15000</v>
      </c>
      <c r="ABD8" s="84">
        <v>15000</v>
      </c>
      <c r="ABE8" s="84">
        <v>15129.102825414675</v>
      </c>
      <c r="ABF8" s="84">
        <v>15000</v>
      </c>
      <c r="ABG8" s="84">
        <v>15000</v>
      </c>
      <c r="ABH8" s="84">
        <v>15000</v>
      </c>
      <c r="ABI8" s="84">
        <v>15000</v>
      </c>
      <c r="ABJ8" s="84">
        <v>15000</v>
      </c>
      <c r="ABK8" s="84">
        <v>15000</v>
      </c>
      <c r="ABL8" s="84">
        <v>15000</v>
      </c>
      <c r="ABM8" s="84">
        <v>15000</v>
      </c>
      <c r="ABN8" s="84">
        <v>15000</v>
      </c>
      <c r="ABO8" s="84">
        <v>15000</v>
      </c>
      <c r="ABP8" s="84">
        <v>15000</v>
      </c>
      <c r="ABQ8" s="84">
        <v>15039.050916432696</v>
      </c>
      <c r="ABR8" s="84">
        <v>15000</v>
      </c>
      <c r="ABS8" s="84">
        <v>14830.813738717034</v>
      </c>
      <c r="ABT8" s="84">
        <v>15000</v>
      </c>
      <c r="ABU8" s="84">
        <v>15000</v>
      </c>
      <c r="ABV8" s="84">
        <v>15000</v>
      </c>
      <c r="ABW8" s="84">
        <v>15050.366231216492</v>
      </c>
      <c r="ABX8" s="84">
        <v>15000</v>
      </c>
      <c r="ABY8" s="84">
        <v>14983.264032450041</v>
      </c>
      <c r="ABZ8" s="84">
        <v>15000</v>
      </c>
      <c r="ACA8" s="84">
        <v>15000</v>
      </c>
      <c r="ACB8" s="84">
        <v>15000</v>
      </c>
      <c r="ACC8" s="84">
        <v>15000</v>
      </c>
      <c r="ACD8" s="84">
        <v>15000</v>
      </c>
      <c r="ACE8" s="84">
        <v>15000</v>
      </c>
      <c r="ACF8" s="84">
        <v>15000</v>
      </c>
      <c r="ACG8" s="84">
        <v>15000</v>
      </c>
      <c r="ACH8" s="84">
        <v>15000</v>
      </c>
      <c r="ACI8" s="84">
        <v>15000</v>
      </c>
      <c r="ACJ8" s="84">
        <v>15000</v>
      </c>
      <c r="ACK8" s="84" t="s">
        <v>94</v>
      </c>
      <c r="ACL8" s="84">
        <v>15000</v>
      </c>
      <c r="ACM8" s="84" t="s">
        <v>94</v>
      </c>
      <c r="ACN8" s="84">
        <v>15000</v>
      </c>
      <c r="ACO8" s="84">
        <v>15087.205532742597</v>
      </c>
      <c r="ACP8" s="84">
        <v>15000</v>
      </c>
      <c r="ACQ8" s="84">
        <v>15000</v>
      </c>
      <c r="ACR8" s="84">
        <v>15000</v>
      </c>
      <c r="ACS8" s="84">
        <v>15000</v>
      </c>
      <c r="ACT8" s="84">
        <v>15000</v>
      </c>
      <c r="ACU8" s="84">
        <v>15129.181016181536</v>
      </c>
      <c r="ACV8" s="84">
        <v>15000</v>
      </c>
      <c r="ACW8" s="84">
        <v>15137.011787034262</v>
      </c>
      <c r="ACX8" s="84">
        <v>15000</v>
      </c>
      <c r="ACY8" s="84">
        <v>15176.216340269279</v>
      </c>
      <c r="ACZ8" s="84">
        <v>15000</v>
      </c>
      <c r="ADA8" s="84">
        <v>15449.444688805806</v>
      </c>
      <c r="ADB8" s="84">
        <v>15000</v>
      </c>
      <c r="ADC8" s="84">
        <v>15000</v>
      </c>
      <c r="ADD8" s="84">
        <v>15000</v>
      </c>
      <c r="ADE8" s="84">
        <v>15000</v>
      </c>
      <c r="ADF8" s="84">
        <v>15000</v>
      </c>
      <c r="ADG8" s="84">
        <v>15000</v>
      </c>
      <c r="ADH8" s="84">
        <v>15000</v>
      </c>
      <c r="ADI8" s="84" t="s">
        <v>94</v>
      </c>
      <c r="ADJ8" s="84">
        <v>16500</v>
      </c>
      <c r="ADK8" s="84">
        <v>15375</v>
      </c>
      <c r="ADL8" s="84">
        <v>16500</v>
      </c>
      <c r="ADM8" s="84">
        <v>15244.022869022869</v>
      </c>
      <c r="ADN8" s="84">
        <v>16500</v>
      </c>
      <c r="ADO8" s="84">
        <v>15065.930232558139</v>
      </c>
      <c r="ADP8" s="84">
        <v>16500</v>
      </c>
      <c r="ADQ8" s="84">
        <v>15041.033434650455</v>
      </c>
      <c r="ADR8" s="84">
        <v>16500</v>
      </c>
      <c r="ADS8" s="84">
        <v>16320.476287400774</v>
      </c>
      <c r="ADT8" s="84">
        <v>16500</v>
      </c>
      <c r="ADU8" s="84">
        <v>15520.975852639183</v>
      </c>
      <c r="ADV8" s="84">
        <v>16500</v>
      </c>
      <c r="ADW8" s="84">
        <v>15375</v>
      </c>
      <c r="ADX8" s="84">
        <v>16500</v>
      </c>
      <c r="ADY8" s="84">
        <v>15051.075703655775</v>
      </c>
      <c r="ADZ8" s="84">
        <v>16500</v>
      </c>
      <c r="AEA8" s="84">
        <v>15000</v>
      </c>
      <c r="AEB8" s="84">
        <v>16500</v>
      </c>
      <c r="AEC8" s="84" t="s">
        <v>94</v>
      </c>
      <c r="AED8" s="84">
        <v>16500</v>
      </c>
      <c r="AEE8" s="84">
        <v>15252.626838787151</v>
      </c>
      <c r="AEF8" s="84">
        <v>16500</v>
      </c>
      <c r="AEG8" s="84">
        <v>15695.940612096187</v>
      </c>
      <c r="AEH8" s="84">
        <v>16500</v>
      </c>
      <c r="AEI8" s="84">
        <v>15000</v>
      </c>
      <c r="AEJ8" s="84">
        <v>16500</v>
      </c>
      <c r="AEK8" s="84" t="s">
        <v>94</v>
      </c>
      <c r="AEL8" s="84">
        <v>16500</v>
      </c>
      <c r="AEM8" s="84">
        <v>15000</v>
      </c>
      <c r="AEN8" s="84">
        <v>16500</v>
      </c>
      <c r="AEO8" s="84">
        <v>15200.950247648729</v>
      </c>
      <c r="AEP8" s="84">
        <v>16500</v>
      </c>
      <c r="AEQ8" s="84">
        <v>15803.330384226492</v>
      </c>
      <c r="AER8" s="84">
        <v>16500</v>
      </c>
      <c r="AES8" s="84">
        <v>15375</v>
      </c>
      <c r="AET8" s="84">
        <v>16500</v>
      </c>
      <c r="AEU8" s="84">
        <v>15405.622685746624</v>
      </c>
      <c r="AEV8" s="84">
        <v>16500</v>
      </c>
      <c r="AEW8" s="84">
        <v>15695.9256271087</v>
      </c>
      <c r="AEX8" s="84">
        <v>16500</v>
      </c>
      <c r="AEY8" s="84">
        <v>15000</v>
      </c>
      <c r="AEZ8" s="84">
        <v>16500</v>
      </c>
      <c r="AFA8" s="84">
        <v>15110.135187480631</v>
      </c>
      <c r="AFB8" s="84">
        <v>16500</v>
      </c>
      <c r="AFC8" s="84">
        <v>15193.100110619469</v>
      </c>
      <c r="AFD8" s="84">
        <v>16500</v>
      </c>
      <c r="AFE8" s="84" t="s">
        <v>94</v>
      </c>
      <c r="AFF8" s="84">
        <v>16500</v>
      </c>
      <c r="AFG8" s="84" t="s">
        <v>94</v>
      </c>
      <c r="AFH8" s="84">
        <v>16500</v>
      </c>
      <c r="AFI8" s="84">
        <v>15375</v>
      </c>
      <c r="AFJ8" s="84">
        <v>16500</v>
      </c>
      <c r="AFK8" s="84">
        <v>16500</v>
      </c>
      <c r="AFL8" s="84">
        <v>16500</v>
      </c>
      <c r="AFM8" s="84">
        <v>16500</v>
      </c>
      <c r="AFN8" s="84">
        <v>16500</v>
      </c>
      <c r="AFO8" s="84">
        <v>15315.044840738068</v>
      </c>
      <c r="AFP8" s="84">
        <v>16500</v>
      </c>
      <c r="AFQ8" s="84" t="s">
        <v>94</v>
      </c>
      <c r="AFR8" s="84">
        <v>16500</v>
      </c>
      <c r="AFS8" s="84" t="s">
        <v>94</v>
      </c>
      <c r="AFT8" s="84">
        <v>16500</v>
      </c>
      <c r="AFU8" s="84" t="s">
        <v>94</v>
      </c>
      <c r="AFV8" s="84">
        <v>16500</v>
      </c>
      <c r="AFW8" s="84" t="s">
        <v>94</v>
      </c>
      <c r="AFX8" s="84">
        <v>16500</v>
      </c>
      <c r="AFY8" s="84" t="s">
        <v>94</v>
      </c>
      <c r="AFZ8" s="84">
        <v>16500</v>
      </c>
      <c r="AGA8" s="84" t="s">
        <v>94</v>
      </c>
      <c r="AGB8" s="84">
        <v>16500</v>
      </c>
      <c r="AGC8" s="84" t="s">
        <v>94</v>
      </c>
      <c r="AGD8" s="84">
        <v>16500</v>
      </c>
      <c r="AGE8" s="84">
        <v>15375</v>
      </c>
      <c r="AGF8" s="84">
        <v>16500</v>
      </c>
      <c r="AGG8" s="84">
        <v>16500</v>
      </c>
      <c r="AGH8" s="84">
        <v>16500</v>
      </c>
      <c r="AGI8" s="84" t="s">
        <v>94</v>
      </c>
      <c r="AGJ8" s="84">
        <v>16500</v>
      </c>
      <c r="AGK8" s="84">
        <v>15375</v>
      </c>
      <c r="AGL8" s="84">
        <v>16500</v>
      </c>
      <c r="AGM8" s="84">
        <v>15419.668079096045</v>
      </c>
      <c r="AGN8" s="84">
        <v>16500</v>
      </c>
      <c r="AGO8" s="84">
        <v>15375</v>
      </c>
      <c r="AGP8" s="84">
        <v>16500</v>
      </c>
      <c r="AGQ8" s="84">
        <v>16500</v>
      </c>
      <c r="AGR8" s="84">
        <v>16500</v>
      </c>
      <c r="AGS8" s="84">
        <v>15449.361345710895</v>
      </c>
      <c r="AGT8" s="84">
        <v>16500</v>
      </c>
      <c r="AGU8" s="84">
        <v>15000</v>
      </c>
      <c r="AGV8" s="84">
        <v>16500</v>
      </c>
      <c r="AGW8" s="84">
        <v>16500</v>
      </c>
      <c r="AGX8" s="84">
        <v>16500</v>
      </c>
      <c r="AGY8" s="84">
        <v>15000</v>
      </c>
      <c r="AGZ8" s="84">
        <v>16500</v>
      </c>
      <c r="AHA8" s="84" t="s">
        <v>94</v>
      </c>
      <c r="AHB8" s="84">
        <v>16500</v>
      </c>
      <c r="AHC8" s="84">
        <v>16500</v>
      </c>
      <c r="AHD8" s="84">
        <v>16500</v>
      </c>
      <c r="AHE8" s="84">
        <v>15000</v>
      </c>
      <c r="AHF8" s="84">
        <v>16500</v>
      </c>
      <c r="AHG8" s="84">
        <v>15000</v>
      </c>
      <c r="AHH8" s="84">
        <v>16500</v>
      </c>
      <c r="AHI8" s="84">
        <v>15000</v>
      </c>
      <c r="AHJ8" s="84">
        <v>16500</v>
      </c>
      <c r="AHK8" s="84">
        <v>15000</v>
      </c>
      <c r="AHL8" s="84">
        <v>16500</v>
      </c>
      <c r="AHM8" s="84">
        <v>16500</v>
      </c>
      <c r="AHN8" s="84">
        <v>16500</v>
      </c>
      <c r="AHO8" s="84">
        <v>15375</v>
      </c>
      <c r="AHP8" s="84">
        <v>16500</v>
      </c>
      <c r="AHQ8" s="84" t="s">
        <v>94</v>
      </c>
      <c r="AHR8" s="84">
        <v>16500</v>
      </c>
      <c r="AHS8" s="84" t="s">
        <v>94</v>
      </c>
      <c r="AHT8" s="84">
        <v>16500</v>
      </c>
      <c r="AHU8" s="84">
        <v>15044.934333958725</v>
      </c>
      <c r="AHV8" s="84">
        <v>16500</v>
      </c>
      <c r="AHW8" s="84" t="s">
        <v>94</v>
      </c>
      <c r="AHX8" s="84">
        <v>16500</v>
      </c>
      <c r="AHY8" s="84" t="s">
        <v>94</v>
      </c>
      <c r="AHZ8" s="84">
        <v>16500</v>
      </c>
      <c r="AIA8" s="84">
        <v>15375</v>
      </c>
      <c r="AIB8" s="84">
        <v>16500</v>
      </c>
      <c r="AIC8" s="84" t="s">
        <v>94</v>
      </c>
      <c r="AID8" s="84">
        <v>16500</v>
      </c>
      <c r="AIE8" s="84">
        <v>15000</v>
      </c>
      <c r="AIF8" s="84">
        <v>16500</v>
      </c>
      <c r="AIG8" s="84">
        <v>15376.677013731784</v>
      </c>
      <c r="AIH8" s="84">
        <v>16500</v>
      </c>
      <c r="AII8" s="84">
        <v>15375</v>
      </c>
      <c r="AIJ8" s="84">
        <v>16500</v>
      </c>
      <c r="AIK8" s="84" t="s">
        <v>94</v>
      </c>
      <c r="AIL8" s="84">
        <v>16500</v>
      </c>
      <c r="AIM8" s="84" t="s">
        <v>94</v>
      </c>
      <c r="AIN8" s="84">
        <v>16500</v>
      </c>
      <c r="AIO8" s="84">
        <v>15000</v>
      </c>
      <c r="AIP8" s="84">
        <v>16500</v>
      </c>
      <c r="AIQ8" s="84" t="s">
        <v>94</v>
      </c>
      <c r="AIR8" s="84">
        <v>16500</v>
      </c>
      <c r="AIS8" s="84">
        <v>15375</v>
      </c>
      <c r="AIT8" s="84">
        <v>17500</v>
      </c>
      <c r="AIU8" s="84" t="s">
        <v>94</v>
      </c>
      <c r="AIV8" s="84">
        <v>17500</v>
      </c>
      <c r="AIW8" s="84" t="s">
        <v>94</v>
      </c>
      <c r="AIX8" s="84">
        <v>17500</v>
      </c>
      <c r="AIY8" s="84" t="s">
        <v>94</v>
      </c>
      <c r="AIZ8" s="84">
        <v>17500</v>
      </c>
      <c r="AJA8" s="84" t="s">
        <v>94</v>
      </c>
      <c r="AJB8" s="84">
        <v>17500</v>
      </c>
      <c r="AJC8" s="84" t="s">
        <v>94</v>
      </c>
      <c r="AJD8" s="84">
        <v>17500</v>
      </c>
      <c r="AJE8" s="84" t="s">
        <v>94</v>
      </c>
      <c r="AJF8" s="84">
        <v>17500</v>
      </c>
      <c r="AJG8" s="84" t="s">
        <v>94</v>
      </c>
      <c r="AJH8" s="84">
        <v>17500</v>
      </c>
      <c r="AJI8" s="84" t="s">
        <v>94</v>
      </c>
      <c r="AJJ8" s="84">
        <v>17500</v>
      </c>
      <c r="AJK8" s="84">
        <v>17500</v>
      </c>
      <c r="AJL8" s="84">
        <v>17500</v>
      </c>
      <c r="AJM8" s="84" t="s">
        <v>94</v>
      </c>
      <c r="AJN8" s="84">
        <v>17500</v>
      </c>
      <c r="AJO8" s="84">
        <v>16400</v>
      </c>
      <c r="AJP8" s="84">
        <v>17500</v>
      </c>
      <c r="AJQ8" s="84" t="s">
        <v>94</v>
      </c>
      <c r="AJR8" s="84">
        <v>17500</v>
      </c>
      <c r="AJS8" s="84" t="s">
        <v>94</v>
      </c>
      <c r="AJT8" s="84">
        <v>17500</v>
      </c>
      <c r="AJU8" s="84">
        <v>16335.530445699937</v>
      </c>
      <c r="AJV8" s="84">
        <v>17500</v>
      </c>
      <c r="AJW8" s="84" t="s">
        <v>94</v>
      </c>
      <c r="AJX8" s="84">
        <v>17500</v>
      </c>
      <c r="AJY8" s="84" t="s">
        <v>94</v>
      </c>
      <c r="AJZ8" s="84">
        <v>17500</v>
      </c>
      <c r="AKA8" s="84" t="s">
        <v>94</v>
      </c>
      <c r="AKB8" s="84">
        <v>17500</v>
      </c>
      <c r="AKC8" s="84">
        <v>16400</v>
      </c>
      <c r="AKD8" s="84">
        <v>17500</v>
      </c>
      <c r="AKE8" s="84" t="s">
        <v>94</v>
      </c>
      <c r="AKF8" s="84">
        <v>17500</v>
      </c>
      <c r="AKG8" s="84" t="s">
        <v>94</v>
      </c>
      <c r="AKH8" s="84">
        <v>17500</v>
      </c>
      <c r="AKI8" s="84" t="s">
        <v>94</v>
      </c>
      <c r="AKJ8" s="84">
        <v>17500</v>
      </c>
      <c r="AKK8" s="84" t="s">
        <v>94</v>
      </c>
      <c r="AKL8" s="84">
        <v>17500</v>
      </c>
      <c r="AKM8" s="84" t="s">
        <v>94</v>
      </c>
      <c r="AKN8" s="84">
        <v>17500</v>
      </c>
      <c r="AKO8" s="84" t="s">
        <v>94</v>
      </c>
      <c r="AKP8" s="84">
        <v>17500</v>
      </c>
      <c r="AKQ8" s="84" t="s">
        <v>94</v>
      </c>
      <c r="AKR8" s="84">
        <v>17500</v>
      </c>
      <c r="AKS8" s="84" t="s">
        <v>94</v>
      </c>
      <c r="AKT8" s="84">
        <v>17500</v>
      </c>
      <c r="AKU8" s="84" t="s">
        <v>94</v>
      </c>
      <c r="AKV8" s="84">
        <v>17500</v>
      </c>
      <c r="AKW8" s="84" t="s">
        <v>94</v>
      </c>
      <c r="AKX8" s="84">
        <v>17500</v>
      </c>
      <c r="AKY8" s="84" t="s">
        <v>94</v>
      </c>
      <c r="AKZ8" s="84">
        <v>17500</v>
      </c>
      <c r="ALA8" s="84" t="s">
        <v>94</v>
      </c>
      <c r="ALB8" s="84">
        <v>17500</v>
      </c>
      <c r="ALC8" s="84" t="s">
        <v>94</v>
      </c>
      <c r="ALD8" s="84">
        <v>17500</v>
      </c>
      <c r="ALE8" s="84">
        <v>17000</v>
      </c>
      <c r="ALF8" s="84">
        <v>17500</v>
      </c>
      <c r="ALG8" s="84" t="s">
        <v>94</v>
      </c>
      <c r="ALH8" s="84">
        <v>17500</v>
      </c>
      <c r="ALI8" s="84" t="s">
        <v>94</v>
      </c>
      <c r="ALJ8" s="84">
        <v>17500</v>
      </c>
      <c r="ALK8" s="84" t="s">
        <v>94</v>
      </c>
      <c r="ALL8" s="84">
        <v>17500</v>
      </c>
      <c r="ALM8" s="84">
        <v>17000</v>
      </c>
      <c r="ALN8" s="84">
        <v>17500</v>
      </c>
      <c r="ALO8" s="84" t="s">
        <v>94</v>
      </c>
      <c r="ALP8" s="84">
        <v>17500</v>
      </c>
      <c r="ALQ8" s="84">
        <v>17000</v>
      </c>
      <c r="ALR8" s="84">
        <v>17500</v>
      </c>
      <c r="ALS8" s="84" t="s">
        <v>94</v>
      </c>
      <c r="ALT8" s="84">
        <v>17500</v>
      </c>
      <c r="ALU8" s="84">
        <v>17000</v>
      </c>
      <c r="ALV8" s="84">
        <v>17500</v>
      </c>
      <c r="ALW8" s="84">
        <v>17000</v>
      </c>
      <c r="ALX8" s="84">
        <v>17500</v>
      </c>
      <c r="ALY8" s="84" t="s">
        <v>94</v>
      </c>
      <c r="ALZ8" s="84">
        <v>17500</v>
      </c>
      <c r="AMA8" s="84">
        <v>17000</v>
      </c>
      <c r="AMB8" s="84">
        <v>17500</v>
      </c>
      <c r="AMC8" s="84" t="s">
        <v>94</v>
      </c>
      <c r="AMD8" s="84">
        <v>17500</v>
      </c>
      <c r="AME8" s="84">
        <v>17000</v>
      </c>
      <c r="AMF8" s="84">
        <v>17500</v>
      </c>
      <c r="AMG8" s="84" t="s">
        <v>94</v>
      </c>
      <c r="AMH8" s="84">
        <v>17500</v>
      </c>
      <c r="AMI8" s="84" t="s">
        <v>94</v>
      </c>
      <c r="AMJ8" s="84">
        <v>17500</v>
      </c>
      <c r="AMK8" s="84" t="s">
        <v>94</v>
      </c>
      <c r="AML8" s="84">
        <v>17500</v>
      </c>
      <c r="AMM8" s="84" t="s">
        <v>94</v>
      </c>
      <c r="AMN8" s="84">
        <v>17500</v>
      </c>
      <c r="AMO8" s="84" t="s">
        <v>94</v>
      </c>
      <c r="AMP8" s="84">
        <v>17500</v>
      </c>
      <c r="AMQ8" s="84" t="s">
        <v>94</v>
      </c>
      <c r="AMR8" s="84">
        <v>17500</v>
      </c>
      <c r="AMS8" s="84" t="s">
        <v>94</v>
      </c>
      <c r="AMT8" s="84">
        <v>17500</v>
      </c>
      <c r="AMU8" s="84" t="s">
        <v>94</v>
      </c>
      <c r="AMV8" s="84">
        <v>17000</v>
      </c>
      <c r="AMW8" s="84" t="s">
        <v>94</v>
      </c>
      <c r="AMX8" s="84">
        <v>17000</v>
      </c>
      <c r="AMY8" s="84" t="s">
        <v>94</v>
      </c>
      <c r="AMZ8" s="84">
        <v>17000</v>
      </c>
      <c r="ANA8" s="84" t="s">
        <v>94</v>
      </c>
      <c r="ANB8" s="84">
        <v>17000</v>
      </c>
      <c r="ANC8" s="84" t="s">
        <v>94</v>
      </c>
      <c r="AND8" s="84">
        <v>17000</v>
      </c>
      <c r="ANE8" s="84" t="s">
        <v>94</v>
      </c>
      <c r="ANF8" s="84">
        <v>17000</v>
      </c>
      <c r="ANG8" s="84" t="s">
        <v>94</v>
      </c>
      <c r="ANH8" s="84">
        <v>17000</v>
      </c>
      <c r="ANI8" s="84" t="s">
        <v>94</v>
      </c>
      <c r="ANJ8" s="84">
        <v>17000</v>
      </c>
      <c r="ANK8" s="84" t="s">
        <v>94</v>
      </c>
      <c r="ANL8" s="84">
        <v>17000</v>
      </c>
      <c r="ANM8" s="84" t="s">
        <v>94</v>
      </c>
      <c r="ANN8" s="84">
        <v>17000</v>
      </c>
      <c r="ANO8" s="84" t="s">
        <v>94</v>
      </c>
      <c r="ANP8" s="84">
        <v>17000</v>
      </c>
      <c r="ANQ8" s="84" t="s">
        <v>94</v>
      </c>
      <c r="ANR8" s="84">
        <v>17000</v>
      </c>
      <c r="ANS8" s="84" t="s">
        <v>94</v>
      </c>
      <c r="ANT8" s="84">
        <v>17000</v>
      </c>
      <c r="ANU8" s="84" t="s">
        <v>94</v>
      </c>
      <c r="ANV8" s="84">
        <v>17000</v>
      </c>
      <c r="ANW8" s="84" t="s">
        <v>94</v>
      </c>
      <c r="ANX8" s="84">
        <v>17000</v>
      </c>
      <c r="ANY8" s="84" t="s">
        <v>94</v>
      </c>
      <c r="ANZ8" s="84">
        <v>17000</v>
      </c>
      <c r="AOA8" s="84" t="s">
        <v>94</v>
      </c>
      <c r="AOB8" s="84">
        <v>17000</v>
      </c>
      <c r="AOC8" s="84">
        <v>16800</v>
      </c>
      <c r="AOD8" s="84">
        <v>17000</v>
      </c>
      <c r="AOE8" s="84">
        <v>16800</v>
      </c>
      <c r="AOF8" s="84">
        <v>17000</v>
      </c>
      <c r="AOG8" s="84" t="s">
        <v>94</v>
      </c>
      <c r="AOH8" s="84">
        <v>17000</v>
      </c>
      <c r="AOI8" s="84" t="s">
        <v>94</v>
      </c>
      <c r="AOJ8" s="84">
        <v>17000</v>
      </c>
      <c r="AOK8" s="84">
        <v>16800</v>
      </c>
      <c r="AOL8" s="84">
        <v>17000</v>
      </c>
      <c r="AOM8" s="84" t="s">
        <v>94</v>
      </c>
      <c r="AON8" s="84">
        <v>17000</v>
      </c>
      <c r="AOO8" s="84" t="s">
        <v>94</v>
      </c>
      <c r="AOP8" s="84">
        <v>17000</v>
      </c>
      <c r="AOQ8" s="84">
        <v>16300</v>
      </c>
      <c r="AOR8" s="84">
        <v>17000</v>
      </c>
      <c r="AOS8" s="84" t="s">
        <v>94</v>
      </c>
      <c r="AOT8" s="84">
        <v>16000</v>
      </c>
      <c r="AOU8" s="84" t="s">
        <v>94</v>
      </c>
      <c r="AOV8" s="84">
        <v>16000</v>
      </c>
      <c r="AOW8" s="84" t="s">
        <v>94</v>
      </c>
      <c r="AOX8" s="84">
        <v>16000</v>
      </c>
      <c r="AOY8" s="84" t="s">
        <v>94</v>
      </c>
      <c r="AOZ8" s="84">
        <v>16000</v>
      </c>
      <c r="APA8" s="84" t="s">
        <v>94</v>
      </c>
      <c r="APB8" s="84">
        <v>16000</v>
      </c>
      <c r="APC8" s="84" t="s">
        <v>94</v>
      </c>
      <c r="APD8" s="84">
        <v>16000</v>
      </c>
      <c r="APE8" s="84" t="s">
        <v>94</v>
      </c>
      <c r="APF8" s="84">
        <v>16000</v>
      </c>
      <c r="APG8" s="84" t="s">
        <v>94</v>
      </c>
      <c r="APH8" s="84">
        <v>16000</v>
      </c>
      <c r="API8" s="84" t="s">
        <v>94</v>
      </c>
      <c r="APJ8" s="84">
        <v>16000</v>
      </c>
      <c r="APK8" s="84" t="s">
        <v>94</v>
      </c>
      <c r="APL8" s="84">
        <v>16000</v>
      </c>
      <c r="APM8" s="84" t="s">
        <v>94</v>
      </c>
      <c r="APN8" s="84">
        <v>16000</v>
      </c>
      <c r="APO8" s="84" t="s">
        <v>94</v>
      </c>
      <c r="APP8" s="84">
        <v>16000</v>
      </c>
      <c r="APQ8" s="84" t="s">
        <v>94</v>
      </c>
      <c r="APR8" s="84">
        <v>16000</v>
      </c>
      <c r="APS8" s="84" t="s">
        <v>94</v>
      </c>
      <c r="APT8" s="84">
        <v>16500</v>
      </c>
      <c r="APU8" s="84" t="s">
        <v>94</v>
      </c>
      <c r="APV8" s="84">
        <v>16500</v>
      </c>
      <c r="APW8" s="84" t="s">
        <v>94</v>
      </c>
      <c r="APX8" s="84">
        <v>16500</v>
      </c>
      <c r="APY8" s="84" t="s">
        <v>94</v>
      </c>
      <c r="APZ8" s="84">
        <v>16500</v>
      </c>
      <c r="AQA8" s="84" t="s">
        <v>94</v>
      </c>
      <c r="AQB8" s="84">
        <v>16500</v>
      </c>
      <c r="AQC8" s="84" t="s">
        <v>94</v>
      </c>
      <c r="AQD8" s="84">
        <v>16500</v>
      </c>
      <c r="AQE8" s="86" t="s">
        <v>94</v>
      </c>
      <c r="AQF8" s="86">
        <v>16500</v>
      </c>
      <c r="AQG8" s="86" t="s">
        <v>94</v>
      </c>
      <c r="AQH8" s="86">
        <v>16500</v>
      </c>
      <c r="AQI8" s="86" t="s">
        <v>94</v>
      </c>
      <c r="AQJ8" s="86">
        <v>16500</v>
      </c>
      <c r="AQK8" s="86" t="s">
        <v>94</v>
      </c>
      <c r="AQL8" s="86">
        <v>16500</v>
      </c>
      <c r="AQM8" s="86" t="s">
        <v>94</v>
      </c>
      <c r="AQN8" s="86">
        <v>16500</v>
      </c>
      <c r="AQO8" s="86" t="s">
        <v>94</v>
      </c>
      <c r="AQP8" s="86">
        <v>16500</v>
      </c>
      <c r="AQQ8" s="86" t="s">
        <v>94</v>
      </c>
      <c r="AQR8" s="86">
        <v>16500</v>
      </c>
      <c r="AQS8" s="86" t="s">
        <v>94</v>
      </c>
      <c r="AQT8" s="86">
        <v>16500</v>
      </c>
      <c r="AQU8" s="86" t="s">
        <v>94</v>
      </c>
      <c r="AQV8" s="86">
        <v>16500</v>
      </c>
      <c r="AQW8" s="86" t="s">
        <v>94</v>
      </c>
      <c r="AQX8" s="86">
        <v>16500</v>
      </c>
      <c r="AQY8" s="86" t="s">
        <v>94</v>
      </c>
      <c r="AQZ8" s="86">
        <v>16500</v>
      </c>
      <c r="ARA8" s="86" t="s">
        <v>94</v>
      </c>
      <c r="ARB8" s="86">
        <v>16500</v>
      </c>
      <c r="ARC8" s="86" t="s">
        <v>94</v>
      </c>
      <c r="ARD8" s="86">
        <v>16500</v>
      </c>
      <c r="ARE8" s="86" t="s">
        <v>94</v>
      </c>
      <c r="ARF8" s="86">
        <v>16500</v>
      </c>
      <c r="ARG8" s="86" t="s">
        <v>94</v>
      </c>
      <c r="ARH8" s="86">
        <v>16500</v>
      </c>
      <c r="ARI8" s="86" t="s">
        <v>94</v>
      </c>
      <c r="ARJ8" s="86">
        <v>16500</v>
      </c>
      <c r="ARK8" s="86" t="s">
        <v>94</v>
      </c>
      <c r="ARL8" s="86">
        <v>16500</v>
      </c>
      <c r="ARM8" s="86" t="s">
        <v>94</v>
      </c>
      <c r="ARN8" s="86">
        <v>16500</v>
      </c>
      <c r="ARO8" s="86" t="s">
        <v>94</v>
      </c>
      <c r="ARP8" s="86">
        <v>16500</v>
      </c>
      <c r="ARQ8" s="86" t="s">
        <v>94</v>
      </c>
      <c r="ARR8" s="86">
        <v>16500</v>
      </c>
      <c r="ARS8" s="86" t="s">
        <v>94</v>
      </c>
      <c r="ART8" s="86">
        <v>17000</v>
      </c>
      <c r="ARU8" s="86" t="s">
        <v>94</v>
      </c>
      <c r="ARV8" s="86">
        <v>17000</v>
      </c>
      <c r="ARW8" s="86" t="s">
        <v>94</v>
      </c>
      <c r="ARX8" s="86">
        <v>17000</v>
      </c>
      <c r="ARY8" s="86" t="s">
        <v>94</v>
      </c>
      <c r="ARZ8" s="86">
        <v>17000</v>
      </c>
      <c r="ASA8" s="86" t="s">
        <v>94</v>
      </c>
      <c r="ASB8" s="86">
        <v>17000</v>
      </c>
      <c r="ASC8" s="86" t="s">
        <v>94</v>
      </c>
      <c r="ASD8" s="86">
        <v>17000</v>
      </c>
      <c r="ASE8" s="86" t="s">
        <v>94</v>
      </c>
      <c r="ASF8" s="86">
        <v>17000</v>
      </c>
      <c r="ASG8" s="86" t="s">
        <v>94</v>
      </c>
      <c r="ASH8" s="86">
        <v>17000</v>
      </c>
      <c r="ASI8" s="86" t="s">
        <v>94</v>
      </c>
      <c r="ASJ8" s="86">
        <v>17000</v>
      </c>
      <c r="ASK8" s="86" t="s">
        <v>94</v>
      </c>
      <c r="ASL8" s="86">
        <v>17000</v>
      </c>
      <c r="ASM8" s="86" t="s">
        <v>94</v>
      </c>
      <c r="ASN8" s="86">
        <v>17000</v>
      </c>
      <c r="ASO8" s="86" t="s">
        <v>94</v>
      </c>
      <c r="ASP8" s="86">
        <v>17000</v>
      </c>
      <c r="ASQ8" s="86" t="s">
        <v>94</v>
      </c>
      <c r="ASR8" s="86">
        <v>17000</v>
      </c>
      <c r="ASS8" s="86" t="s">
        <v>94</v>
      </c>
      <c r="AST8" s="86">
        <v>17000</v>
      </c>
      <c r="ASU8" s="86" t="s">
        <v>94</v>
      </c>
      <c r="ASV8" s="86">
        <v>17000</v>
      </c>
      <c r="ASW8" s="86" t="s">
        <v>94</v>
      </c>
      <c r="ASX8" s="84">
        <v>17700</v>
      </c>
      <c r="ASY8" s="86" t="s">
        <v>94</v>
      </c>
      <c r="ASZ8" s="84">
        <v>17700</v>
      </c>
      <c r="ATA8" s="86">
        <v>17600</v>
      </c>
      <c r="ATB8" s="84">
        <v>17700</v>
      </c>
      <c r="ATC8" s="86">
        <v>17567</v>
      </c>
      <c r="ATD8" s="84">
        <v>17700</v>
      </c>
      <c r="ATE8" s="86">
        <v>17650</v>
      </c>
      <c r="ATF8" s="84">
        <v>17700</v>
      </c>
      <c r="ATG8" s="86">
        <v>17662.568951930654</v>
      </c>
      <c r="ATH8" s="84">
        <v>17700</v>
      </c>
      <c r="ATI8" s="86">
        <v>17623.585533614376</v>
      </c>
      <c r="ATJ8" s="84">
        <v>17700</v>
      </c>
      <c r="ATK8" s="86">
        <v>17683.298849623439</v>
      </c>
      <c r="ATL8" s="84">
        <v>17700</v>
      </c>
      <c r="ATM8" s="86">
        <v>17598.393932634397</v>
      </c>
      <c r="ATN8" s="84">
        <v>17700</v>
      </c>
      <c r="ATO8" s="86">
        <v>17624.748706938615</v>
      </c>
      <c r="ATP8" s="84">
        <v>17700</v>
      </c>
      <c r="ATQ8" s="86">
        <v>17500</v>
      </c>
      <c r="ATR8" s="84">
        <v>17700</v>
      </c>
      <c r="ATS8" s="86">
        <v>17632.858755952675</v>
      </c>
      <c r="ATT8" s="84">
        <v>17700</v>
      </c>
      <c r="ATU8" s="86">
        <v>17605.818583198645</v>
      </c>
      <c r="ATV8" s="84">
        <v>17700</v>
      </c>
      <c r="ATW8" s="86">
        <v>17667.235874613005</v>
      </c>
      <c r="ATX8" s="84">
        <v>17700</v>
      </c>
      <c r="ATY8" s="86">
        <v>17637.688360613145</v>
      </c>
      <c r="ATZ8" s="84">
        <v>17700</v>
      </c>
      <c r="AUA8" s="86">
        <v>17700</v>
      </c>
      <c r="AUB8" s="84">
        <v>17700</v>
      </c>
      <c r="AUC8" s="86">
        <v>17598.990366412854</v>
      </c>
      <c r="AUD8" s="84">
        <v>17700</v>
      </c>
      <c r="AUE8" s="86">
        <v>17606.530624788717</v>
      </c>
      <c r="AUF8" s="84">
        <v>17700</v>
      </c>
      <c r="AUG8" s="86">
        <v>17544.651853765663</v>
      </c>
      <c r="AUH8" s="84">
        <v>17700</v>
      </c>
      <c r="AUI8" s="86">
        <v>17500</v>
      </c>
      <c r="AUJ8" s="84">
        <v>17700</v>
      </c>
      <c r="AUK8" s="86">
        <v>17542.482832821745</v>
      </c>
      <c r="AUL8" s="84">
        <v>17700</v>
      </c>
      <c r="AUM8" s="86">
        <v>17600.178745531361</v>
      </c>
      <c r="AUN8" s="84">
        <v>17700</v>
      </c>
      <c r="AUO8" s="86">
        <v>17643.207084468664</v>
      </c>
      <c r="AUP8" s="84">
        <v>17700</v>
      </c>
      <c r="AUQ8" s="86">
        <v>17577.965681060767</v>
      </c>
      <c r="AUR8" s="84">
        <v>17400</v>
      </c>
      <c r="AUS8" s="86">
        <v>17300</v>
      </c>
      <c r="AUT8" s="84">
        <v>17400</v>
      </c>
      <c r="AUU8" s="86">
        <v>17370.972191323694</v>
      </c>
      <c r="AUV8" s="84">
        <v>17400</v>
      </c>
      <c r="AUW8" s="86">
        <v>17355.769360156093</v>
      </c>
      <c r="AUX8" s="84">
        <v>17400</v>
      </c>
      <c r="AUY8" s="86">
        <v>17310.513146560563</v>
      </c>
      <c r="AUZ8" s="84">
        <v>17400</v>
      </c>
      <c r="AVA8" s="86">
        <v>17285.27844530352</v>
      </c>
      <c r="AVB8" s="84">
        <v>17400</v>
      </c>
      <c r="AVC8" s="86">
        <v>17295.831514622434</v>
      </c>
      <c r="AVD8" s="84">
        <v>17400</v>
      </c>
      <c r="AVE8" s="86">
        <v>17253.297279845025</v>
      </c>
      <c r="AVF8" s="84">
        <v>17400</v>
      </c>
      <c r="AVG8" s="86">
        <v>17331.515262627188</v>
      </c>
      <c r="AVH8" s="84">
        <v>17400</v>
      </c>
      <c r="AVI8" s="86">
        <v>17315.487762707959</v>
      </c>
      <c r="AVJ8" s="84">
        <v>17400</v>
      </c>
      <c r="AVK8" s="86">
        <v>17303.323784212887</v>
      </c>
      <c r="AVL8" s="84">
        <v>17400</v>
      </c>
      <c r="AVM8" s="86">
        <v>17360.370502740054</v>
      </c>
      <c r="AVN8" s="84">
        <v>17400</v>
      </c>
      <c r="AVO8" s="86">
        <v>17305.703730401874</v>
      </c>
      <c r="AVP8" s="84">
        <v>17400</v>
      </c>
      <c r="AVQ8" s="86">
        <v>17332.653462105092</v>
      </c>
      <c r="AVR8" s="84">
        <v>17400</v>
      </c>
      <c r="AVS8" s="86">
        <v>17400</v>
      </c>
      <c r="AVT8" s="84">
        <v>17400</v>
      </c>
      <c r="AVU8" s="86">
        <v>17356.866868182417</v>
      </c>
      <c r="AVV8" s="84">
        <v>17400</v>
      </c>
      <c r="AVW8" s="86">
        <v>17307.776458888067</v>
      </c>
      <c r="AVX8" s="84">
        <v>17400</v>
      </c>
      <c r="AVY8" s="86">
        <v>17320.668502412824</v>
      </c>
      <c r="AVZ8" s="84">
        <v>17400</v>
      </c>
      <c r="AWA8" s="86">
        <v>17330.563207835934</v>
      </c>
      <c r="AWB8" s="84">
        <v>17400</v>
      </c>
      <c r="AWC8" s="86">
        <v>17310.520148427837</v>
      </c>
      <c r="AWD8" s="84">
        <v>17400</v>
      </c>
      <c r="AWE8" s="86">
        <v>17331.148318550491</v>
      </c>
      <c r="AWF8" s="84">
        <v>17400</v>
      </c>
      <c r="AWG8" s="86">
        <v>17303.147663551401</v>
      </c>
      <c r="AWH8" s="84">
        <v>17400</v>
      </c>
      <c r="AWI8" s="86">
        <v>17369.47689625109</v>
      </c>
      <c r="AWJ8" s="84">
        <v>17400</v>
      </c>
      <c r="AWK8" s="86">
        <v>17328.771106631862</v>
      </c>
      <c r="AWL8" s="84">
        <v>17400</v>
      </c>
      <c r="AWM8" s="86">
        <v>17324.332919073033</v>
      </c>
      <c r="AWN8" s="84">
        <v>17400</v>
      </c>
      <c r="AWO8" s="86">
        <v>17318.01774767437</v>
      </c>
      <c r="AWP8" s="84">
        <v>17400</v>
      </c>
      <c r="AWQ8" s="86">
        <v>17253.038507821901</v>
      </c>
      <c r="AWR8" s="84">
        <v>17400</v>
      </c>
      <c r="AWS8" s="86">
        <v>17333.994249813652</v>
      </c>
      <c r="AWT8" s="84">
        <f>16500+1200</f>
        <v>17700</v>
      </c>
      <c r="AWU8" s="86">
        <v>17658.870408870407</v>
      </c>
      <c r="AWV8" s="84">
        <f>16500+1200</f>
        <v>17700</v>
      </c>
      <c r="AWW8" s="86">
        <v>17615.054914108703</v>
      </c>
      <c r="AWX8" s="84">
        <f>16500+1200</f>
        <v>17700</v>
      </c>
      <c r="AWY8" s="86">
        <v>17605.630045149814</v>
      </c>
      <c r="AWZ8" s="84">
        <f>16500+1200</f>
        <v>17700</v>
      </c>
      <c r="AXA8" s="103">
        <v>17620.605421554414</v>
      </c>
      <c r="AXB8" s="84">
        <f>16500+1200</f>
        <v>17700</v>
      </c>
      <c r="AXC8" s="103">
        <v>17568.954232161454</v>
      </c>
      <c r="AXD8" s="84">
        <f>16500+1200</f>
        <v>17700</v>
      </c>
      <c r="AXE8" s="103">
        <v>17636.63996363843</v>
      </c>
      <c r="AXF8" s="84">
        <f>16500+1200</f>
        <v>17700</v>
      </c>
      <c r="AXG8" s="103">
        <v>17599.155078998218</v>
      </c>
      <c r="AXH8" s="84">
        <f>16500+1200</f>
        <v>17700</v>
      </c>
      <c r="AXI8" s="103">
        <v>17641.220054334404</v>
      </c>
      <c r="AXJ8" s="84">
        <f>16500+1200</f>
        <v>17700</v>
      </c>
      <c r="AXK8" s="103">
        <v>17676.02965797656</v>
      </c>
      <c r="AXL8" s="84">
        <f>16500+1200</f>
        <v>17700</v>
      </c>
      <c r="AXM8" s="103">
        <v>17547.829925966176</v>
      </c>
      <c r="AXN8" s="84">
        <f>16500+1200</f>
        <v>17700</v>
      </c>
      <c r="AXO8" s="103">
        <v>17601.743276194637</v>
      </c>
      <c r="AXP8" s="84">
        <f>16500+1200</f>
        <v>17700</v>
      </c>
      <c r="AXQ8" s="103">
        <v>17700</v>
      </c>
      <c r="AXR8" s="84">
        <f>16500+1200</f>
        <v>17700</v>
      </c>
      <c r="AXS8" s="103">
        <v>17547.613431386151</v>
      </c>
      <c r="AXT8" s="84">
        <f>16500+1200</f>
        <v>17700</v>
      </c>
      <c r="AXU8" s="103">
        <v>17612.810692200281</v>
      </c>
      <c r="AXV8" s="84">
        <f>16500+1200</f>
        <v>17700</v>
      </c>
      <c r="AXW8" s="103">
        <v>17658.388304510609</v>
      </c>
      <c r="AXX8" s="84">
        <f>16500+1200</f>
        <v>17700</v>
      </c>
      <c r="AXY8" s="103">
        <v>17552.01529861724</v>
      </c>
      <c r="AXZ8" s="84">
        <f>16500+1200</f>
        <v>17700</v>
      </c>
      <c r="AYA8" s="103">
        <v>17609.807234134718</v>
      </c>
      <c r="AYB8" s="84">
        <f>16500+1200</f>
        <v>17700</v>
      </c>
      <c r="AYC8" s="103">
        <v>17602.192982456141</v>
      </c>
      <c r="AYD8" s="84">
        <f>16500+1200</f>
        <v>17700</v>
      </c>
      <c r="AYE8" s="103">
        <v>17652.232811436352</v>
      </c>
      <c r="AYF8" s="84">
        <f>16500+1200</f>
        <v>17700</v>
      </c>
      <c r="AYG8" s="103">
        <v>17531.271894368096</v>
      </c>
      <c r="AYH8" s="84">
        <f>16500+1200</f>
        <v>17700</v>
      </c>
      <c r="AYI8" s="103">
        <v>17613.263175834007</v>
      </c>
      <c r="AYJ8" s="84">
        <f>16500+1200</f>
        <v>17700</v>
      </c>
      <c r="AYK8" s="103"/>
      <c r="AYL8" s="84">
        <f>16500+1200</f>
        <v>17700</v>
      </c>
      <c r="AYM8" s="103"/>
      <c r="AYN8" s="84">
        <f>16500+1200</f>
        <v>17700</v>
      </c>
      <c r="AYO8" s="103"/>
      <c r="AYP8" s="84">
        <f>16500+1200</f>
        <v>17700</v>
      </c>
      <c r="AYQ8" s="103"/>
      <c r="AYR8" s="84">
        <f>16500+1200</f>
        <v>17700</v>
      </c>
      <c r="AYS8" s="103"/>
      <c r="AYT8" s="84">
        <f>16500+1200</f>
        <v>17700</v>
      </c>
      <c r="AYU8" s="103">
        <v>17622.498907820009</v>
      </c>
      <c r="AYV8" s="84">
        <f>16500+1200</f>
        <v>17700</v>
      </c>
      <c r="AYW8" s="103">
        <v>17611.678164741086</v>
      </c>
      <c r="AYX8" s="84">
        <f>16500+1200</f>
        <v>17700</v>
      </c>
      <c r="AYY8" s="103">
        <v>17564.962611446648</v>
      </c>
      <c r="AYZ8" s="84">
        <f>16500+1200</f>
        <v>17700</v>
      </c>
      <c r="AZA8" s="103">
        <v>17614.041080083083</v>
      </c>
      <c r="AZB8" s="84">
        <f>16500+1200</f>
        <v>17700</v>
      </c>
      <c r="AZC8" s="103">
        <v>17619.482239614688</v>
      </c>
      <c r="AZD8" s="84">
        <f>16500+1200</f>
        <v>17700</v>
      </c>
      <c r="AZE8" s="103" t="s">
        <v>94</v>
      </c>
      <c r="AZF8" s="84">
        <f>16500+1200</f>
        <v>17700</v>
      </c>
      <c r="AZG8" s="103">
        <v>17700</v>
      </c>
      <c r="AZH8" s="84">
        <f>16500+1200</f>
        <v>17700</v>
      </c>
      <c r="AZI8" s="103">
        <v>17568.269348705999</v>
      </c>
      <c r="AZJ8" s="84">
        <f>16500+1200</f>
        <v>17700</v>
      </c>
      <c r="AZK8" s="103">
        <v>17585.13167520117</v>
      </c>
      <c r="AZL8" s="84">
        <f>16500+1200</f>
        <v>17700</v>
      </c>
      <c r="AZM8" s="103">
        <v>17601.778701778701</v>
      </c>
      <c r="AZN8" s="84">
        <f>16500+1200</f>
        <v>17700</v>
      </c>
      <c r="AZO8" s="103">
        <v>17658.146416523643</v>
      </c>
      <c r="AZP8" s="84">
        <f>16500+1200</f>
        <v>17700</v>
      </c>
      <c r="AZQ8" s="103">
        <v>17531.560741629</v>
      </c>
      <c r="AZR8" s="84">
        <f>16500+1200</f>
        <v>17700</v>
      </c>
      <c r="AZS8" s="103">
        <v>17600.813769974353</v>
      </c>
      <c r="AZT8" s="84">
        <f>16500+1200</f>
        <v>17700</v>
      </c>
      <c r="AZU8" s="103">
        <v>17641.888437198777</v>
      </c>
      <c r="AZV8" s="84">
        <f>16500+1200</f>
        <v>17700</v>
      </c>
      <c r="AZW8" s="103">
        <v>17552.053372868791</v>
      </c>
      <c r="AZX8" s="84">
        <f>16500+1200</f>
        <v>17700</v>
      </c>
      <c r="AZY8" s="103">
        <v>17658.818347330711</v>
      </c>
      <c r="AZZ8" s="84">
        <f>16500+1200</f>
        <v>17700</v>
      </c>
      <c r="BAA8" s="103">
        <v>17637.026108153186</v>
      </c>
      <c r="BAB8" s="84">
        <f>16500+1200</f>
        <v>17700</v>
      </c>
      <c r="BAC8" s="103">
        <v>17600</v>
      </c>
      <c r="BAD8" s="84">
        <f>16500+1200</f>
        <v>17700</v>
      </c>
      <c r="BAE8" s="103">
        <v>17700</v>
      </c>
      <c r="BAF8" s="84">
        <f>16500+1200</f>
        <v>17700</v>
      </c>
      <c r="BAG8" s="103">
        <v>17593.110263050294</v>
      </c>
      <c r="BAH8" s="84">
        <f>16500+1200</f>
        <v>17700</v>
      </c>
      <c r="BAI8" s="103">
        <v>17561.850274968954</v>
      </c>
      <c r="BAJ8" s="84">
        <f>16500+1200</f>
        <v>17700</v>
      </c>
      <c r="BAK8" s="103">
        <v>17607.029456304041</v>
      </c>
      <c r="BAL8" s="84">
        <f>16500+1200</f>
        <v>17700</v>
      </c>
      <c r="BAM8" s="103">
        <v>17700</v>
      </c>
      <c r="BAN8" s="84">
        <f>16500+1200</f>
        <v>17700</v>
      </c>
      <c r="BAO8" s="103">
        <v>17559.460829026048</v>
      </c>
      <c r="BAP8" s="84">
        <f>16500+1200</f>
        <v>17700</v>
      </c>
      <c r="BAQ8" s="103">
        <v>17650.806800953</v>
      </c>
      <c r="BAR8" s="84">
        <f>16500+1200</f>
        <v>17700</v>
      </c>
      <c r="BAS8" s="103">
        <v>17551.312169312168</v>
      </c>
      <c r="BAT8" s="84">
        <f>16500+1200</f>
        <v>17700</v>
      </c>
      <c r="BAU8" s="103">
        <v>17500</v>
      </c>
      <c r="BAV8" s="84">
        <f>16500+1200</f>
        <v>17700</v>
      </c>
      <c r="BAW8" s="103">
        <v>17579.891459582977</v>
      </c>
      <c r="BAX8" s="84">
        <f>16500+1200</f>
        <v>17700</v>
      </c>
      <c r="BAY8" s="103">
        <v>17615.122353588122</v>
      </c>
      <c r="BAZ8" s="84">
        <f>16500+1200</f>
        <v>17700</v>
      </c>
      <c r="BBA8" s="103">
        <v>17667.649820059458</v>
      </c>
      <c r="BBB8" s="84">
        <f>16500+1200</f>
        <v>17700</v>
      </c>
      <c r="BBC8" s="103">
        <v>17237.654460688907</v>
      </c>
      <c r="BBD8" s="84">
        <f>16800+1200</f>
        <v>18000</v>
      </c>
      <c r="BBE8" s="103" t="s">
        <v>94</v>
      </c>
      <c r="BBF8" s="84">
        <f>16800+1200</f>
        <v>18000</v>
      </c>
      <c r="BBG8" s="103">
        <v>17900</v>
      </c>
      <c r="BBH8" s="84">
        <f>16800+1200</f>
        <v>18000</v>
      </c>
      <c r="BBI8" s="103">
        <v>17964.593371295079</v>
      </c>
      <c r="BBJ8" s="84">
        <f>16800+1200</f>
        <v>18000</v>
      </c>
      <c r="BBK8" s="103">
        <v>17900</v>
      </c>
    </row>
    <row r="9" spans="1:1415" s="9" customFormat="1" ht="26.15" customHeight="1" x14ac:dyDescent="0.35">
      <c r="A9" s="82">
        <v>4</v>
      </c>
      <c r="B9" s="7">
        <v>150000113</v>
      </c>
      <c r="C9" s="82" t="s">
        <v>6</v>
      </c>
      <c r="D9" s="83" t="s">
        <v>374</v>
      </c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84"/>
      <c r="BQ9" s="84"/>
      <c r="BR9" s="84"/>
      <c r="BS9" s="84"/>
      <c r="BT9" s="84"/>
      <c r="BU9" s="84"/>
      <c r="BV9" s="84"/>
      <c r="BW9" s="84"/>
      <c r="BX9" s="84"/>
      <c r="BY9" s="84"/>
      <c r="BZ9" s="84"/>
      <c r="CA9" s="84"/>
      <c r="CB9" s="84"/>
      <c r="CC9" s="84"/>
      <c r="CD9" s="84"/>
      <c r="CE9" s="84"/>
      <c r="CF9" s="84"/>
      <c r="CG9" s="84"/>
      <c r="CH9" s="84"/>
      <c r="CI9" s="84"/>
      <c r="CJ9" s="84"/>
      <c r="CK9" s="84"/>
      <c r="CL9" s="84"/>
      <c r="CM9" s="84"/>
      <c r="CN9" s="84"/>
      <c r="CO9" s="84"/>
      <c r="CP9" s="84"/>
      <c r="CQ9" s="84"/>
      <c r="CR9" s="84"/>
      <c r="CS9" s="84"/>
      <c r="CT9" s="84"/>
      <c r="CU9" s="84"/>
      <c r="CV9" s="84"/>
      <c r="CW9" s="84"/>
      <c r="CX9" s="84"/>
      <c r="CY9" s="84"/>
      <c r="CZ9" s="84"/>
      <c r="DA9" s="84"/>
      <c r="DB9" s="84"/>
      <c r="DC9" s="84"/>
      <c r="DD9" s="84"/>
      <c r="DE9" s="84"/>
      <c r="DF9" s="84"/>
      <c r="DG9" s="84"/>
      <c r="DH9" s="84"/>
      <c r="DI9" s="84"/>
      <c r="DJ9" s="84"/>
      <c r="DK9" s="84"/>
      <c r="DL9" s="84"/>
      <c r="DM9" s="84"/>
      <c r="DN9" s="84"/>
      <c r="DO9" s="84"/>
      <c r="DP9" s="84"/>
      <c r="DQ9" s="84"/>
      <c r="DR9" s="84"/>
      <c r="DS9" s="84"/>
      <c r="DT9" s="84"/>
      <c r="DU9" s="84"/>
      <c r="DV9" s="84"/>
      <c r="DW9" s="84"/>
      <c r="DX9" s="84"/>
      <c r="DY9" s="84"/>
      <c r="DZ9" s="84"/>
      <c r="EA9" s="84"/>
      <c r="EB9" s="84"/>
      <c r="EC9" s="84"/>
      <c r="ED9" s="84"/>
      <c r="EE9" s="84"/>
      <c r="EF9" s="84"/>
      <c r="EG9" s="84"/>
      <c r="EH9" s="84"/>
      <c r="EI9" s="84"/>
      <c r="EJ9" s="84"/>
      <c r="EK9" s="84"/>
      <c r="EL9" s="84"/>
      <c r="EM9" s="84"/>
      <c r="EN9" s="84"/>
      <c r="EO9" s="84"/>
      <c r="EP9" s="84"/>
      <c r="EQ9" s="84"/>
      <c r="ER9" s="84"/>
      <c r="ES9" s="84"/>
      <c r="ET9" s="84"/>
      <c r="EU9" s="84"/>
      <c r="EV9" s="84"/>
      <c r="EW9" s="84"/>
      <c r="EX9" s="84"/>
      <c r="EY9" s="84"/>
      <c r="EZ9" s="84"/>
      <c r="FA9" s="84"/>
      <c r="FB9" s="84"/>
      <c r="FC9" s="84"/>
      <c r="FD9" s="84"/>
      <c r="FE9" s="84"/>
      <c r="FF9" s="84"/>
      <c r="FG9" s="84"/>
      <c r="FH9" s="84"/>
      <c r="FI9" s="84"/>
      <c r="FJ9" s="84"/>
      <c r="FK9" s="84"/>
      <c r="FL9" s="84"/>
      <c r="FM9" s="84"/>
      <c r="FN9" s="84"/>
      <c r="FO9" s="84"/>
      <c r="FP9" s="84"/>
      <c r="FQ9" s="84"/>
      <c r="FR9" s="84"/>
      <c r="FS9" s="84"/>
      <c r="FT9" s="84"/>
      <c r="FU9" s="84"/>
      <c r="FV9" s="84"/>
      <c r="FW9" s="84"/>
      <c r="FX9" s="84"/>
      <c r="FY9" s="84"/>
      <c r="FZ9" s="84"/>
      <c r="GA9" s="84"/>
      <c r="GB9" s="84"/>
      <c r="GC9" s="84"/>
      <c r="GD9" s="84"/>
      <c r="GE9" s="84"/>
      <c r="GF9" s="84"/>
      <c r="GG9" s="84"/>
      <c r="GH9" s="84"/>
      <c r="GI9" s="84"/>
      <c r="GJ9" s="84"/>
      <c r="GK9" s="84"/>
      <c r="GL9" s="84"/>
      <c r="GM9" s="84"/>
      <c r="GN9" s="84"/>
      <c r="GO9" s="84"/>
      <c r="GP9" s="84"/>
      <c r="GQ9" s="84"/>
      <c r="GR9" s="84"/>
      <c r="GS9" s="84"/>
      <c r="GT9" s="84"/>
      <c r="GU9" s="84"/>
      <c r="GV9" s="84"/>
      <c r="GW9" s="84"/>
      <c r="GX9" s="84"/>
      <c r="GY9" s="84"/>
      <c r="GZ9" s="84"/>
      <c r="HA9" s="84"/>
      <c r="HB9" s="84"/>
      <c r="HC9" s="84"/>
      <c r="HD9" s="84"/>
      <c r="HE9" s="84"/>
      <c r="HF9" s="84"/>
      <c r="HG9" s="84"/>
      <c r="HH9" s="84"/>
      <c r="HI9" s="84"/>
      <c r="HJ9" s="84"/>
      <c r="HK9" s="84"/>
      <c r="HL9" s="84"/>
      <c r="HM9" s="84"/>
      <c r="HN9" s="84"/>
      <c r="HO9" s="84"/>
      <c r="HP9" s="84"/>
      <c r="HQ9" s="84"/>
      <c r="HR9" s="84"/>
      <c r="HS9" s="84"/>
      <c r="HT9" s="84"/>
      <c r="HU9" s="84"/>
      <c r="HV9" s="84"/>
      <c r="HW9" s="84"/>
      <c r="HX9" s="84"/>
      <c r="HY9" s="84"/>
      <c r="HZ9" s="84"/>
      <c r="IA9" s="84"/>
      <c r="IB9" s="84"/>
      <c r="IC9" s="84"/>
      <c r="ID9" s="84"/>
      <c r="IE9" s="84"/>
      <c r="IF9" s="84"/>
      <c r="IG9" s="84"/>
      <c r="IH9" s="84"/>
      <c r="II9" s="84"/>
      <c r="IJ9" s="84"/>
      <c r="IK9" s="84"/>
      <c r="IL9" s="84"/>
      <c r="IM9" s="84"/>
      <c r="IN9" s="84"/>
      <c r="IO9" s="84"/>
      <c r="IP9" s="84"/>
      <c r="IQ9" s="84"/>
      <c r="IR9" s="84"/>
      <c r="IS9" s="84"/>
      <c r="IT9" s="84"/>
      <c r="IU9" s="84"/>
      <c r="IV9" s="84"/>
      <c r="IW9" s="84"/>
      <c r="IX9" s="84"/>
      <c r="IY9" s="84"/>
      <c r="IZ9" s="84"/>
      <c r="JA9" s="84"/>
      <c r="JB9" s="84"/>
      <c r="JC9" s="84"/>
      <c r="JD9" s="84"/>
      <c r="JE9" s="84"/>
      <c r="JF9" s="84"/>
      <c r="JG9" s="84"/>
      <c r="JH9" s="84"/>
      <c r="JI9" s="84"/>
      <c r="JJ9" s="84"/>
      <c r="JK9" s="84"/>
      <c r="JL9" s="84"/>
      <c r="JM9" s="84"/>
      <c r="JN9" s="84"/>
      <c r="JO9" s="84"/>
      <c r="JP9" s="84"/>
      <c r="JQ9" s="84"/>
      <c r="JR9" s="84"/>
      <c r="JS9" s="84"/>
      <c r="JT9" s="84"/>
      <c r="JU9" s="84"/>
      <c r="JV9" s="84"/>
      <c r="JW9" s="84"/>
      <c r="JX9" s="84"/>
      <c r="JY9" s="84"/>
      <c r="JZ9" s="84"/>
      <c r="KA9" s="84"/>
      <c r="KB9" s="84"/>
      <c r="KC9" s="84"/>
      <c r="KD9" s="84"/>
      <c r="KE9" s="84"/>
      <c r="KF9" s="84"/>
      <c r="KG9" s="84"/>
      <c r="KH9" s="84"/>
      <c r="KI9" s="84"/>
      <c r="KJ9" s="84"/>
      <c r="KK9" s="84"/>
      <c r="KL9" s="84"/>
      <c r="KM9" s="84"/>
      <c r="KN9" s="84"/>
      <c r="KO9" s="84"/>
      <c r="KP9" s="84"/>
      <c r="KQ9" s="84"/>
      <c r="KR9" s="84"/>
      <c r="KS9" s="84"/>
      <c r="KT9" s="84"/>
      <c r="KU9" s="84"/>
      <c r="KV9" s="84"/>
      <c r="KW9" s="84"/>
      <c r="KX9" s="84"/>
      <c r="KY9" s="84"/>
      <c r="KZ9" s="84"/>
      <c r="LA9" s="84"/>
      <c r="LB9" s="84"/>
      <c r="LC9" s="84"/>
      <c r="LD9" s="84"/>
      <c r="LE9" s="84"/>
      <c r="LF9" s="84"/>
      <c r="LG9" s="84"/>
      <c r="LH9" s="84"/>
      <c r="LI9" s="84"/>
      <c r="LJ9" s="84"/>
      <c r="LK9" s="84"/>
      <c r="LL9" s="84"/>
      <c r="LM9" s="84"/>
      <c r="LN9" s="84"/>
      <c r="LO9" s="84"/>
      <c r="LP9" s="84"/>
      <c r="LQ9" s="84"/>
      <c r="LR9" s="84"/>
      <c r="LS9" s="84"/>
      <c r="LT9" s="84"/>
      <c r="LU9" s="84"/>
      <c r="LV9" s="84"/>
      <c r="LW9" s="84"/>
      <c r="LX9" s="84"/>
      <c r="LY9" s="84"/>
      <c r="LZ9" s="84"/>
      <c r="MA9" s="84"/>
      <c r="MB9" s="84"/>
      <c r="MC9" s="84"/>
      <c r="MD9" s="84"/>
      <c r="ME9" s="84"/>
      <c r="MF9" s="84"/>
      <c r="MG9" s="84"/>
      <c r="MH9" s="84"/>
      <c r="MI9" s="84"/>
      <c r="MJ9" s="84"/>
      <c r="MK9" s="84"/>
      <c r="ML9" s="84"/>
      <c r="MM9" s="84"/>
      <c r="MN9" s="84"/>
      <c r="MO9" s="84"/>
      <c r="MP9" s="84"/>
      <c r="MQ9" s="84"/>
      <c r="MR9" s="84"/>
      <c r="MS9" s="84"/>
      <c r="MT9" s="84"/>
      <c r="MU9" s="84"/>
      <c r="MV9" s="84"/>
      <c r="MW9" s="84"/>
      <c r="MX9" s="84"/>
      <c r="MY9" s="84"/>
      <c r="MZ9" s="84"/>
      <c r="NA9" s="84"/>
      <c r="NB9" s="84"/>
      <c r="NC9" s="84"/>
      <c r="ND9" s="84"/>
      <c r="NE9" s="84"/>
      <c r="NF9" s="84"/>
      <c r="NG9" s="84"/>
      <c r="NH9" s="84"/>
      <c r="NI9" s="84"/>
      <c r="NJ9" s="84"/>
      <c r="NK9" s="84"/>
      <c r="NL9" s="84"/>
      <c r="NM9" s="84"/>
      <c r="NN9" s="84"/>
      <c r="NO9" s="84"/>
      <c r="NP9" s="84"/>
      <c r="NQ9" s="84"/>
      <c r="NR9" s="84"/>
      <c r="NS9" s="84"/>
      <c r="NT9" s="84"/>
      <c r="NU9" s="84"/>
      <c r="NV9" s="84"/>
      <c r="NW9" s="84"/>
      <c r="NX9" s="84"/>
      <c r="NY9" s="84"/>
      <c r="NZ9" s="84"/>
      <c r="OA9" s="84"/>
      <c r="OB9" s="84"/>
      <c r="OC9" s="84"/>
      <c r="OD9" s="84"/>
      <c r="OE9" s="84"/>
      <c r="OF9" s="84"/>
      <c r="OG9" s="84"/>
      <c r="OH9" s="84"/>
      <c r="OI9" s="84"/>
      <c r="OJ9" s="84"/>
      <c r="OK9" s="84"/>
      <c r="OL9" s="84"/>
      <c r="OM9" s="84"/>
      <c r="ON9" s="84"/>
      <c r="OO9" s="84"/>
      <c r="OP9" s="84"/>
      <c r="OQ9" s="84"/>
      <c r="OR9" s="84"/>
      <c r="OS9" s="84"/>
      <c r="OT9" s="84"/>
      <c r="OU9" s="84"/>
      <c r="OV9" s="84"/>
      <c r="OW9" s="84"/>
      <c r="OX9" s="84"/>
      <c r="OY9" s="84"/>
      <c r="OZ9" s="84"/>
      <c r="PA9" s="84"/>
      <c r="PB9" s="84"/>
      <c r="PC9" s="84"/>
      <c r="PD9" s="84"/>
      <c r="PE9" s="84"/>
      <c r="PF9" s="84"/>
      <c r="PG9" s="84"/>
      <c r="PH9" s="84"/>
      <c r="PI9" s="84"/>
      <c r="PJ9" s="84"/>
      <c r="PK9" s="84"/>
      <c r="PL9" s="84"/>
      <c r="PM9" s="84"/>
      <c r="PN9" s="84"/>
      <c r="PO9" s="84"/>
      <c r="PP9" s="84"/>
      <c r="PQ9" s="84"/>
      <c r="PR9" s="84"/>
      <c r="PS9" s="84"/>
      <c r="PT9" s="84"/>
      <c r="PU9" s="84"/>
      <c r="PV9" s="84"/>
      <c r="PW9" s="84"/>
      <c r="PX9" s="84"/>
      <c r="PY9" s="84"/>
      <c r="PZ9" s="84"/>
      <c r="QA9" s="84"/>
      <c r="QB9" s="84"/>
      <c r="QC9" s="84"/>
      <c r="QD9" s="84"/>
      <c r="QE9" s="84"/>
      <c r="QF9" s="84"/>
      <c r="QG9" s="84"/>
      <c r="QH9" s="84"/>
      <c r="QI9" s="84"/>
      <c r="QJ9" s="84"/>
      <c r="QK9" s="84"/>
      <c r="QL9" s="84"/>
      <c r="QM9" s="84"/>
      <c r="QN9" s="84"/>
      <c r="QO9" s="84"/>
      <c r="QP9" s="84"/>
      <c r="QQ9" s="84"/>
      <c r="QR9" s="84"/>
      <c r="QS9" s="84"/>
      <c r="QT9" s="84"/>
      <c r="QU9" s="84"/>
      <c r="QV9" s="84"/>
      <c r="QW9" s="84"/>
      <c r="QX9" s="84"/>
      <c r="QY9" s="84"/>
      <c r="QZ9" s="84"/>
      <c r="RA9" s="84"/>
      <c r="RB9" s="84"/>
      <c r="RC9" s="84"/>
      <c r="RD9" s="84"/>
      <c r="RE9" s="84"/>
      <c r="RF9" s="84"/>
      <c r="RG9" s="84"/>
      <c r="RH9" s="84"/>
      <c r="RI9" s="84"/>
      <c r="RJ9" s="84"/>
      <c r="RK9" s="84"/>
      <c r="RL9" s="84"/>
      <c r="RM9" s="84"/>
      <c r="RN9" s="84"/>
      <c r="RO9" s="84"/>
      <c r="RP9" s="84"/>
      <c r="RQ9" s="84"/>
      <c r="RR9" s="84"/>
      <c r="RS9" s="84"/>
      <c r="RT9" s="84"/>
      <c r="RU9" s="84"/>
      <c r="RV9" s="84"/>
      <c r="RW9" s="84"/>
      <c r="RX9" s="84"/>
      <c r="RY9" s="84"/>
      <c r="RZ9" s="84"/>
      <c r="SA9" s="84"/>
      <c r="SB9" s="84"/>
      <c r="SC9" s="84"/>
      <c r="SD9" s="84"/>
      <c r="SE9" s="84"/>
      <c r="SF9" s="84"/>
      <c r="SG9" s="84"/>
      <c r="SH9" s="84"/>
      <c r="SI9" s="84"/>
      <c r="SJ9" s="84"/>
      <c r="SK9" s="84"/>
      <c r="SL9" s="84"/>
      <c r="SM9" s="84"/>
      <c r="SN9" s="84"/>
      <c r="SO9" s="84"/>
      <c r="SP9" s="84"/>
      <c r="SQ9" s="84"/>
      <c r="SR9" s="84"/>
      <c r="SS9" s="84"/>
      <c r="ST9" s="84"/>
      <c r="SU9" s="84"/>
      <c r="SV9" s="84"/>
      <c r="SW9" s="84"/>
      <c r="SX9" s="84"/>
      <c r="SY9" s="84"/>
      <c r="SZ9" s="84"/>
      <c r="TA9" s="84"/>
      <c r="TB9" s="84"/>
      <c r="TC9" s="84"/>
      <c r="TD9" s="84"/>
      <c r="TE9" s="84"/>
      <c r="TF9" s="84"/>
      <c r="TG9" s="84"/>
      <c r="TH9" s="84"/>
      <c r="TI9" s="84"/>
      <c r="TJ9" s="84"/>
      <c r="TK9" s="84"/>
      <c r="TL9" s="84"/>
      <c r="TM9" s="84"/>
      <c r="TN9" s="84"/>
      <c r="TO9" s="84"/>
      <c r="TP9" s="84"/>
      <c r="TQ9" s="84"/>
      <c r="TR9" s="84"/>
      <c r="TS9" s="84"/>
      <c r="TT9" s="84"/>
      <c r="TU9" s="84"/>
      <c r="TV9" s="84"/>
      <c r="TW9" s="84"/>
      <c r="TX9" s="84"/>
      <c r="TY9" s="84"/>
      <c r="TZ9" s="84"/>
      <c r="UA9" s="84"/>
      <c r="UB9" s="84"/>
      <c r="UC9" s="84"/>
      <c r="UD9" s="84"/>
      <c r="UE9" s="84"/>
      <c r="UF9" s="84"/>
      <c r="UG9" s="84"/>
      <c r="UH9" s="84"/>
      <c r="UI9" s="84"/>
      <c r="UJ9" s="84"/>
      <c r="UK9" s="84"/>
      <c r="UL9" s="84"/>
      <c r="UM9" s="84"/>
      <c r="UN9" s="84"/>
      <c r="UO9" s="84"/>
      <c r="UP9" s="84"/>
      <c r="UQ9" s="84"/>
      <c r="UR9" s="84"/>
      <c r="US9" s="84"/>
      <c r="UT9" s="84"/>
      <c r="UU9" s="84"/>
      <c r="UV9" s="84"/>
      <c r="UW9" s="84"/>
      <c r="UX9" s="84"/>
      <c r="UY9" s="84"/>
      <c r="UZ9" s="84"/>
      <c r="VA9" s="84"/>
      <c r="VB9" s="84"/>
      <c r="VC9" s="84"/>
      <c r="VD9" s="84"/>
      <c r="VE9" s="84"/>
      <c r="VF9" s="84"/>
      <c r="VG9" s="84"/>
      <c r="VH9" s="84"/>
      <c r="VI9" s="84"/>
      <c r="VJ9" s="84"/>
      <c r="VK9" s="84"/>
      <c r="VL9" s="84"/>
      <c r="VM9" s="84"/>
      <c r="VN9" s="84"/>
      <c r="VO9" s="84"/>
      <c r="VP9" s="84"/>
      <c r="VQ9" s="84"/>
      <c r="VR9" s="84"/>
      <c r="VS9" s="84"/>
      <c r="VT9" s="84"/>
      <c r="VU9" s="84"/>
      <c r="VV9" s="84"/>
      <c r="VW9" s="84"/>
      <c r="VX9" s="84"/>
      <c r="VY9" s="84"/>
      <c r="VZ9" s="84"/>
      <c r="WA9" s="84"/>
      <c r="WB9" s="84"/>
      <c r="WC9" s="84"/>
      <c r="WD9" s="84"/>
      <c r="WE9" s="84"/>
      <c r="WF9" s="84"/>
      <c r="WG9" s="84"/>
      <c r="WH9" s="84"/>
      <c r="WI9" s="84"/>
      <c r="WJ9" s="84"/>
      <c r="WK9" s="84"/>
      <c r="WL9" s="84"/>
      <c r="WM9" s="84"/>
      <c r="WN9" s="84"/>
      <c r="WO9" s="84"/>
      <c r="WP9" s="84"/>
      <c r="WQ9" s="84"/>
      <c r="WR9" s="84"/>
      <c r="WS9" s="84"/>
      <c r="WT9" s="84"/>
      <c r="WU9" s="84"/>
      <c r="WV9" s="84"/>
      <c r="WW9" s="84"/>
      <c r="WX9" s="84"/>
      <c r="WY9" s="84"/>
      <c r="WZ9" s="84"/>
      <c r="XA9" s="84"/>
      <c r="XB9" s="84"/>
      <c r="XC9" s="84"/>
      <c r="XD9" s="84"/>
      <c r="XE9" s="84"/>
      <c r="XF9" s="84"/>
      <c r="XG9" s="84"/>
      <c r="XH9" s="84"/>
      <c r="XI9" s="84"/>
      <c r="XJ9" s="84"/>
      <c r="XK9" s="84"/>
      <c r="XL9" s="84"/>
      <c r="XM9" s="84"/>
      <c r="XN9" s="84"/>
      <c r="XO9" s="84"/>
      <c r="XP9" s="84"/>
      <c r="XQ9" s="84"/>
      <c r="XR9" s="84"/>
      <c r="XS9" s="84"/>
      <c r="XT9" s="84"/>
      <c r="XU9" s="84"/>
      <c r="XV9" s="84"/>
      <c r="XW9" s="84"/>
      <c r="XX9" s="84"/>
      <c r="XY9" s="84"/>
      <c r="XZ9" s="84"/>
      <c r="YA9" s="84"/>
      <c r="YB9" s="84"/>
      <c r="YC9" s="84"/>
      <c r="YD9" s="84"/>
      <c r="YE9" s="84"/>
      <c r="YF9" s="84"/>
      <c r="YG9" s="84"/>
      <c r="YH9" s="84"/>
      <c r="YI9" s="84"/>
      <c r="YJ9" s="84"/>
      <c r="YK9" s="84"/>
      <c r="YL9" s="84"/>
      <c r="YM9" s="84"/>
      <c r="YN9" s="84"/>
      <c r="YO9" s="84"/>
      <c r="YP9" s="84"/>
      <c r="YQ9" s="84"/>
      <c r="YR9" s="84"/>
      <c r="YS9" s="84"/>
      <c r="YT9" s="84"/>
      <c r="YU9" s="84"/>
      <c r="YV9" s="84"/>
      <c r="YW9" s="84"/>
      <c r="YX9" s="84"/>
      <c r="YY9" s="84"/>
      <c r="YZ9" s="84"/>
      <c r="ZA9" s="84"/>
      <c r="ZB9" s="84"/>
      <c r="ZC9" s="84"/>
      <c r="ZD9" s="84"/>
      <c r="ZE9" s="84"/>
      <c r="ZF9" s="84"/>
      <c r="ZG9" s="84"/>
      <c r="ZH9" s="84"/>
      <c r="ZI9" s="84"/>
      <c r="ZJ9" s="84"/>
      <c r="ZK9" s="84"/>
      <c r="ZL9" s="84"/>
      <c r="ZM9" s="84"/>
      <c r="ZN9" s="84"/>
      <c r="ZO9" s="84"/>
      <c r="ZP9" s="84"/>
      <c r="ZQ9" s="84"/>
      <c r="ZR9" s="84"/>
      <c r="ZS9" s="84"/>
      <c r="ZT9" s="84"/>
      <c r="ZU9" s="84"/>
      <c r="ZV9" s="84"/>
      <c r="ZW9" s="84"/>
      <c r="ZX9" s="84"/>
      <c r="ZY9" s="84"/>
      <c r="ZZ9" s="84"/>
      <c r="AAA9" s="84"/>
      <c r="AAB9" s="84"/>
      <c r="AAC9" s="84"/>
      <c r="AAD9" s="84"/>
      <c r="AAE9" s="84"/>
      <c r="AAF9" s="84"/>
      <c r="AAG9" s="84"/>
      <c r="AAH9" s="84"/>
      <c r="AAI9" s="84"/>
      <c r="AAJ9" s="84"/>
      <c r="AAK9" s="84"/>
      <c r="AAL9" s="84"/>
      <c r="AAM9" s="84"/>
      <c r="AAN9" s="84"/>
      <c r="AAO9" s="84"/>
      <c r="AAP9" s="84"/>
      <c r="AAQ9" s="84"/>
      <c r="AAR9" s="84"/>
      <c r="AAS9" s="84"/>
      <c r="AAT9" s="84"/>
      <c r="AAU9" s="84"/>
      <c r="AAV9" s="84"/>
      <c r="AAW9" s="84"/>
      <c r="AAX9" s="84"/>
      <c r="AAY9" s="84"/>
      <c r="AAZ9" s="84"/>
      <c r="ABA9" s="84"/>
      <c r="ABB9" s="84"/>
      <c r="ABC9" s="84"/>
      <c r="ABD9" s="84"/>
      <c r="ABE9" s="84"/>
      <c r="ABF9" s="84"/>
      <c r="ABG9" s="84"/>
      <c r="ABH9" s="84"/>
      <c r="ABI9" s="84"/>
      <c r="ABJ9" s="84"/>
      <c r="ABK9" s="84"/>
      <c r="ABL9" s="84"/>
      <c r="ABM9" s="84"/>
      <c r="ABN9" s="84"/>
      <c r="ABO9" s="84"/>
      <c r="ABP9" s="84"/>
      <c r="ABQ9" s="84"/>
      <c r="ABR9" s="84"/>
      <c r="ABS9" s="84"/>
      <c r="ABT9" s="84"/>
      <c r="ABU9" s="84"/>
      <c r="ABV9" s="84"/>
      <c r="ABW9" s="84"/>
      <c r="ABX9" s="84"/>
      <c r="ABY9" s="84"/>
      <c r="ABZ9" s="84"/>
      <c r="ACA9" s="84"/>
      <c r="ACB9" s="84"/>
      <c r="ACC9" s="84"/>
      <c r="ACD9" s="84"/>
      <c r="ACE9" s="84"/>
      <c r="ACF9" s="84"/>
      <c r="ACG9" s="84"/>
      <c r="ACH9" s="84"/>
      <c r="ACI9" s="84"/>
      <c r="ACJ9" s="84"/>
      <c r="ACK9" s="84"/>
      <c r="ACL9" s="84"/>
      <c r="ACM9" s="84"/>
      <c r="ACN9" s="84"/>
      <c r="ACO9" s="84"/>
      <c r="ACP9" s="84"/>
      <c r="ACQ9" s="84"/>
      <c r="ACR9" s="84"/>
      <c r="ACS9" s="84"/>
      <c r="ACT9" s="84"/>
      <c r="ACU9" s="84"/>
      <c r="ACV9" s="84"/>
      <c r="ACW9" s="84"/>
      <c r="ACX9" s="84"/>
      <c r="ACY9" s="84"/>
      <c r="ACZ9" s="84"/>
      <c r="ADA9" s="84"/>
      <c r="ADB9" s="84"/>
      <c r="ADC9" s="84"/>
      <c r="ADD9" s="84"/>
      <c r="ADE9" s="84"/>
      <c r="ADF9" s="84"/>
      <c r="ADG9" s="84"/>
      <c r="ADH9" s="84"/>
      <c r="ADI9" s="84"/>
      <c r="ADJ9" s="84"/>
      <c r="ADK9" s="84"/>
      <c r="ADL9" s="84"/>
      <c r="ADM9" s="84"/>
      <c r="ADN9" s="84"/>
      <c r="ADO9" s="84"/>
      <c r="ADP9" s="84"/>
      <c r="ADQ9" s="84"/>
      <c r="ADR9" s="84"/>
      <c r="ADS9" s="84"/>
      <c r="ADT9" s="84"/>
      <c r="ADU9" s="84"/>
      <c r="ADV9" s="84"/>
      <c r="ADW9" s="84"/>
      <c r="ADX9" s="84"/>
      <c r="ADY9" s="84"/>
      <c r="ADZ9" s="84"/>
      <c r="AEA9" s="84"/>
      <c r="AEB9" s="84"/>
      <c r="AEC9" s="84"/>
      <c r="AED9" s="84"/>
      <c r="AEE9" s="84"/>
      <c r="AEF9" s="84"/>
      <c r="AEG9" s="84"/>
      <c r="AEH9" s="84"/>
      <c r="AEI9" s="84"/>
      <c r="AEJ9" s="84"/>
      <c r="AEK9" s="84"/>
      <c r="AEL9" s="84"/>
      <c r="AEM9" s="84"/>
      <c r="AEN9" s="84"/>
      <c r="AEO9" s="84"/>
      <c r="AEP9" s="84"/>
      <c r="AEQ9" s="84"/>
      <c r="AER9" s="84"/>
      <c r="AES9" s="84"/>
      <c r="AET9" s="84"/>
      <c r="AEU9" s="84"/>
      <c r="AEV9" s="84"/>
      <c r="AEW9" s="84"/>
      <c r="AEX9" s="84"/>
      <c r="AEY9" s="84"/>
      <c r="AEZ9" s="84"/>
      <c r="AFA9" s="84"/>
      <c r="AFB9" s="84"/>
      <c r="AFC9" s="84"/>
      <c r="AFD9" s="84"/>
      <c r="AFE9" s="84"/>
      <c r="AFF9" s="84"/>
      <c r="AFG9" s="84"/>
      <c r="AFH9" s="84"/>
      <c r="AFI9" s="84"/>
      <c r="AFJ9" s="84"/>
      <c r="AFK9" s="84"/>
      <c r="AFL9" s="84"/>
      <c r="AFM9" s="84"/>
      <c r="AFN9" s="84"/>
      <c r="AFO9" s="84"/>
      <c r="AFP9" s="84"/>
      <c r="AFQ9" s="84"/>
      <c r="AFR9" s="84"/>
      <c r="AFS9" s="84"/>
      <c r="AFT9" s="84"/>
      <c r="AFU9" s="84"/>
      <c r="AFV9" s="84"/>
      <c r="AFW9" s="84"/>
      <c r="AFX9" s="84"/>
      <c r="AFY9" s="84"/>
      <c r="AFZ9" s="84"/>
      <c r="AGA9" s="84"/>
      <c r="AGB9" s="84"/>
      <c r="AGC9" s="84"/>
      <c r="AGD9" s="84"/>
      <c r="AGE9" s="84"/>
      <c r="AGF9" s="84"/>
      <c r="AGG9" s="84"/>
      <c r="AGH9" s="84"/>
      <c r="AGI9" s="84"/>
      <c r="AGJ9" s="84"/>
      <c r="AGK9" s="84"/>
      <c r="AGL9" s="84"/>
      <c r="AGM9" s="84"/>
      <c r="AGN9" s="84"/>
      <c r="AGO9" s="84"/>
      <c r="AGP9" s="84"/>
      <c r="AGQ9" s="84"/>
      <c r="AGR9" s="84"/>
      <c r="AGS9" s="84"/>
      <c r="AGT9" s="84"/>
      <c r="AGU9" s="84"/>
      <c r="AGV9" s="84"/>
      <c r="AGW9" s="84"/>
      <c r="AGX9" s="84"/>
      <c r="AGY9" s="84"/>
      <c r="AGZ9" s="84"/>
      <c r="AHA9" s="84"/>
      <c r="AHB9" s="84"/>
      <c r="AHC9" s="84"/>
      <c r="AHD9" s="84"/>
      <c r="AHE9" s="84"/>
      <c r="AHF9" s="84"/>
      <c r="AHG9" s="84"/>
      <c r="AHH9" s="84"/>
      <c r="AHI9" s="84"/>
      <c r="AHJ9" s="84"/>
      <c r="AHK9" s="84"/>
      <c r="AHL9" s="84"/>
      <c r="AHM9" s="84"/>
      <c r="AHN9" s="84"/>
      <c r="AHO9" s="84"/>
      <c r="AHP9" s="84"/>
      <c r="AHQ9" s="84"/>
      <c r="AHR9" s="84"/>
      <c r="AHS9" s="84"/>
      <c r="AHT9" s="84"/>
      <c r="AHU9" s="84"/>
      <c r="AHV9" s="84"/>
      <c r="AHW9" s="84"/>
      <c r="AHX9" s="84"/>
      <c r="AHY9" s="84"/>
      <c r="AHZ9" s="84"/>
      <c r="AIA9" s="84"/>
      <c r="AIB9" s="84"/>
      <c r="AIC9" s="84"/>
      <c r="AID9" s="84"/>
      <c r="AIE9" s="84"/>
      <c r="AIF9" s="84"/>
      <c r="AIG9" s="84"/>
      <c r="AIH9" s="84"/>
      <c r="AII9" s="84"/>
      <c r="AIJ9" s="84"/>
      <c r="AIK9" s="84"/>
      <c r="AIL9" s="84"/>
      <c r="AIM9" s="84"/>
      <c r="AIN9" s="84"/>
      <c r="AIO9" s="84"/>
      <c r="AIP9" s="84"/>
      <c r="AIQ9" s="84"/>
      <c r="AIR9" s="84"/>
      <c r="AIS9" s="84"/>
      <c r="AIT9" s="84"/>
      <c r="AIU9" s="84"/>
      <c r="AIV9" s="84"/>
      <c r="AIW9" s="84"/>
      <c r="AIX9" s="84"/>
      <c r="AIY9" s="84"/>
      <c r="AIZ9" s="84"/>
      <c r="AJA9" s="84"/>
      <c r="AJB9" s="84"/>
      <c r="AJC9" s="84"/>
      <c r="AJD9" s="84"/>
      <c r="AJE9" s="84"/>
      <c r="AJF9" s="84"/>
      <c r="AJG9" s="84"/>
      <c r="AJH9" s="84"/>
      <c r="AJI9" s="84"/>
      <c r="AJJ9" s="84"/>
      <c r="AJK9" s="84"/>
      <c r="AJL9" s="84"/>
      <c r="AJM9" s="84"/>
      <c r="AJN9" s="84"/>
      <c r="AJO9" s="84"/>
      <c r="AJP9" s="84"/>
      <c r="AJQ9" s="84"/>
      <c r="AJR9" s="84"/>
      <c r="AJS9" s="84"/>
      <c r="AJT9" s="84"/>
      <c r="AJU9" s="84"/>
      <c r="AJV9" s="84"/>
      <c r="AJW9" s="84"/>
      <c r="AJX9" s="84"/>
      <c r="AJY9" s="84"/>
      <c r="AJZ9" s="84"/>
      <c r="AKA9" s="84"/>
      <c r="AKB9" s="84"/>
      <c r="AKC9" s="84"/>
      <c r="AKD9" s="84"/>
      <c r="AKE9" s="84"/>
      <c r="AKF9" s="84"/>
      <c r="AKG9" s="84"/>
      <c r="AKH9" s="84"/>
      <c r="AKI9" s="84"/>
      <c r="AKJ9" s="84"/>
      <c r="AKK9" s="84"/>
      <c r="AKL9" s="84"/>
      <c r="AKM9" s="84"/>
      <c r="AKN9" s="84"/>
      <c r="AKO9" s="84"/>
      <c r="AKP9" s="84"/>
      <c r="AKQ9" s="84"/>
      <c r="AKR9" s="84"/>
      <c r="AKS9" s="84"/>
      <c r="AKT9" s="84"/>
      <c r="AKU9" s="84"/>
      <c r="AKV9" s="84"/>
      <c r="AKW9" s="84"/>
      <c r="AKX9" s="84"/>
      <c r="AKY9" s="84"/>
      <c r="AKZ9" s="84"/>
      <c r="ALA9" s="84"/>
      <c r="ALB9" s="84"/>
      <c r="ALC9" s="84"/>
      <c r="ALD9" s="84"/>
      <c r="ALE9" s="84"/>
      <c r="ALF9" s="84"/>
      <c r="ALG9" s="84"/>
      <c r="ALH9" s="84"/>
      <c r="ALI9" s="84"/>
      <c r="ALJ9" s="84"/>
      <c r="ALK9" s="84"/>
      <c r="ALL9" s="84"/>
      <c r="ALM9" s="84"/>
      <c r="ALN9" s="84"/>
      <c r="ALO9" s="84"/>
      <c r="ALP9" s="84"/>
      <c r="ALQ9" s="84"/>
      <c r="ALR9" s="84"/>
      <c r="ALS9" s="84"/>
      <c r="ALT9" s="84"/>
      <c r="ALU9" s="84"/>
      <c r="ALV9" s="84"/>
      <c r="ALW9" s="84"/>
      <c r="ALX9" s="84"/>
      <c r="ALY9" s="84"/>
      <c r="ALZ9" s="84"/>
      <c r="AMA9" s="84"/>
      <c r="AMB9" s="84"/>
      <c r="AMC9" s="84"/>
      <c r="AMD9" s="84"/>
      <c r="AME9" s="84"/>
      <c r="AMF9" s="84"/>
      <c r="AMG9" s="84"/>
      <c r="AMH9" s="84"/>
      <c r="AMI9" s="84"/>
      <c r="AMJ9" s="84"/>
      <c r="AMK9" s="84"/>
      <c r="AML9" s="84"/>
      <c r="AMM9" s="84"/>
      <c r="AMN9" s="84"/>
      <c r="AMO9" s="84"/>
      <c r="AMP9" s="84"/>
      <c r="AMQ9" s="84"/>
      <c r="AMR9" s="84"/>
      <c r="AMS9" s="84"/>
      <c r="AMT9" s="84"/>
      <c r="AMU9" s="84"/>
      <c r="AMV9" s="84"/>
      <c r="AMW9" s="84"/>
      <c r="AMX9" s="84"/>
      <c r="AMY9" s="84"/>
      <c r="AMZ9" s="84"/>
      <c r="ANA9" s="84"/>
      <c r="ANB9" s="84"/>
      <c r="ANC9" s="84"/>
      <c r="AND9" s="84"/>
      <c r="ANE9" s="84"/>
      <c r="ANF9" s="84"/>
      <c r="ANG9" s="84"/>
      <c r="ANH9" s="84"/>
      <c r="ANI9" s="84"/>
      <c r="ANJ9" s="84"/>
      <c r="ANK9" s="84"/>
      <c r="ANL9" s="84"/>
      <c r="ANM9" s="84"/>
      <c r="ANN9" s="84"/>
      <c r="ANO9" s="84"/>
      <c r="ANP9" s="84"/>
      <c r="ANQ9" s="84"/>
      <c r="ANR9" s="84"/>
      <c r="ANS9" s="84"/>
      <c r="ANT9" s="84"/>
      <c r="ANU9" s="84"/>
      <c r="ANV9" s="84"/>
      <c r="ANW9" s="84"/>
      <c r="ANX9" s="84"/>
      <c r="ANY9" s="84"/>
      <c r="ANZ9" s="84"/>
      <c r="AOA9" s="84"/>
      <c r="AOB9" s="84"/>
      <c r="AOC9" s="84"/>
      <c r="AOD9" s="84"/>
      <c r="AOE9" s="84"/>
      <c r="AOF9" s="84"/>
      <c r="AOG9" s="84"/>
      <c r="AOH9" s="84"/>
      <c r="AOI9" s="84"/>
      <c r="AOJ9" s="84"/>
      <c r="AOK9" s="84"/>
      <c r="AOL9" s="84"/>
      <c r="AOM9" s="84"/>
      <c r="AON9" s="84"/>
      <c r="AOO9" s="84"/>
      <c r="AOP9" s="84"/>
      <c r="AOQ9" s="84"/>
      <c r="AOR9" s="84"/>
      <c r="AOS9" s="84"/>
      <c r="AOT9" s="84"/>
      <c r="AOU9" s="84"/>
      <c r="AOV9" s="84"/>
      <c r="AOW9" s="84"/>
      <c r="AOX9" s="84"/>
      <c r="AOY9" s="84"/>
      <c r="AOZ9" s="84"/>
      <c r="APA9" s="84"/>
      <c r="APB9" s="84"/>
      <c r="APC9" s="84"/>
      <c r="APD9" s="84"/>
      <c r="APE9" s="84"/>
      <c r="APF9" s="84"/>
      <c r="APG9" s="84"/>
      <c r="APH9" s="84"/>
      <c r="API9" s="84"/>
      <c r="APJ9" s="84"/>
      <c r="APK9" s="84"/>
      <c r="APL9" s="84"/>
      <c r="APM9" s="84"/>
      <c r="APN9" s="84"/>
      <c r="APO9" s="84"/>
      <c r="APP9" s="84"/>
      <c r="APQ9" s="84"/>
      <c r="APR9" s="84"/>
      <c r="APS9" s="84"/>
      <c r="APT9" s="84"/>
      <c r="APU9" s="84"/>
      <c r="APV9" s="84"/>
      <c r="APW9" s="84"/>
      <c r="APX9" s="84"/>
      <c r="APY9" s="84"/>
      <c r="APZ9" s="84"/>
      <c r="AQA9" s="84"/>
      <c r="AQB9" s="84"/>
      <c r="AQC9" s="84"/>
      <c r="AQD9" s="84"/>
      <c r="AQE9" s="86"/>
      <c r="AQF9" s="86"/>
      <c r="AQG9" s="86"/>
      <c r="AQH9" s="86"/>
      <c r="AQI9" s="86"/>
      <c r="AQJ9" s="86"/>
      <c r="AQK9" s="86"/>
      <c r="AQL9" s="86"/>
      <c r="AQM9" s="86"/>
      <c r="AQN9" s="86"/>
      <c r="AQO9" s="86"/>
      <c r="AQP9" s="86"/>
      <c r="AQQ9" s="86"/>
      <c r="AQR9" s="86"/>
      <c r="AQS9" s="86"/>
      <c r="AQT9" s="86"/>
      <c r="AQU9" s="86"/>
      <c r="AQV9" s="86"/>
      <c r="AQW9" s="86"/>
      <c r="AQX9" s="86"/>
      <c r="AQY9" s="86"/>
      <c r="AQZ9" s="86"/>
      <c r="ARA9" s="86"/>
      <c r="ARB9" s="86"/>
      <c r="ARC9" s="86"/>
      <c r="ARD9" s="86"/>
      <c r="ARE9" s="86"/>
      <c r="ARF9" s="86"/>
      <c r="ARG9" s="86"/>
      <c r="ARH9" s="86"/>
      <c r="ARI9" s="86"/>
      <c r="ARJ9" s="86"/>
      <c r="ARK9" s="86"/>
      <c r="ARL9" s="86"/>
      <c r="ARM9" s="86"/>
      <c r="ARN9" s="86"/>
      <c r="ARO9" s="86"/>
      <c r="ARP9" s="86"/>
      <c r="ARQ9" s="86"/>
      <c r="ARR9" s="86"/>
      <c r="ARS9" s="86"/>
      <c r="ART9" s="86"/>
      <c r="ARU9" s="86"/>
      <c r="ARV9" s="86"/>
      <c r="ARW9" s="86"/>
      <c r="ARX9" s="86"/>
      <c r="ARY9" s="86"/>
      <c r="ARZ9" s="86"/>
      <c r="ASA9" s="86"/>
      <c r="ASB9" s="86"/>
      <c r="ASC9" s="86"/>
      <c r="ASD9" s="86"/>
      <c r="ASE9" s="86"/>
      <c r="ASF9" s="86"/>
      <c r="ASG9" s="86">
        <v>16000</v>
      </c>
      <c r="ASH9" s="86"/>
      <c r="ASI9" s="86">
        <v>16000</v>
      </c>
      <c r="ASJ9" s="86"/>
      <c r="ASK9" s="86">
        <v>16000</v>
      </c>
      <c r="ASL9" s="86"/>
      <c r="ASM9" s="86"/>
      <c r="ASN9" s="86"/>
      <c r="ASO9" s="86"/>
      <c r="ASP9" s="86"/>
      <c r="ASQ9" s="86">
        <v>15594.792676108833</v>
      </c>
      <c r="ASR9" s="86"/>
      <c r="ASS9" s="86">
        <v>16000</v>
      </c>
      <c r="AST9" s="86"/>
      <c r="ASU9" s="86">
        <v>16000</v>
      </c>
      <c r="ASV9" s="86"/>
      <c r="ASW9" s="86">
        <v>15342</v>
      </c>
      <c r="ASX9" s="84">
        <v>16000</v>
      </c>
      <c r="ASY9" s="86" t="s">
        <v>94</v>
      </c>
      <c r="ASZ9" s="84">
        <v>16000</v>
      </c>
      <c r="ATA9" s="86" t="s">
        <v>94</v>
      </c>
      <c r="ATB9" s="84">
        <v>16000</v>
      </c>
      <c r="ATC9" s="86">
        <v>16000</v>
      </c>
      <c r="ATD9" s="84">
        <v>16000</v>
      </c>
      <c r="ATE9" s="86">
        <v>16000</v>
      </c>
      <c r="ATF9" s="84">
        <v>16000</v>
      </c>
      <c r="ATG9" s="86">
        <v>15814.231787221921</v>
      </c>
      <c r="ATH9" s="84">
        <v>16000</v>
      </c>
      <c r="ATI9" s="86">
        <v>15701.767219805182</v>
      </c>
      <c r="ATJ9" s="84">
        <v>16000</v>
      </c>
      <c r="ATK9" s="86">
        <v>15170</v>
      </c>
      <c r="ATL9" s="84">
        <v>16000</v>
      </c>
      <c r="ATM9" s="86">
        <v>16000</v>
      </c>
      <c r="ATN9" s="84">
        <v>16000</v>
      </c>
      <c r="ATO9" s="86">
        <v>15843.777886171652</v>
      </c>
      <c r="ATP9" s="84">
        <v>16000</v>
      </c>
      <c r="ATQ9" s="86">
        <v>15862.038273253227</v>
      </c>
      <c r="ATR9" s="84">
        <v>16000</v>
      </c>
      <c r="ATS9" s="86">
        <v>15888</v>
      </c>
      <c r="ATT9" s="84">
        <v>16000</v>
      </c>
      <c r="ATU9" s="86" t="s">
        <v>94</v>
      </c>
      <c r="ATV9" s="84">
        <v>16000</v>
      </c>
      <c r="ATW9" s="86">
        <v>15872.189141856392</v>
      </c>
      <c r="ATX9" s="84">
        <v>16000</v>
      </c>
      <c r="ATY9" s="86">
        <v>15969.693478787878</v>
      </c>
      <c r="ATZ9" s="84">
        <v>16000</v>
      </c>
      <c r="AUA9" s="86">
        <v>15422.574812967581</v>
      </c>
      <c r="AUB9" s="84">
        <v>16000</v>
      </c>
      <c r="AUC9" s="86">
        <v>15540.331217770727</v>
      </c>
      <c r="AUD9" s="84">
        <v>16000</v>
      </c>
      <c r="AUE9" s="86">
        <v>15500</v>
      </c>
      <c r="AUF9" s="84">
        <v>16000</v>
      </c>
      <c r="AUG9" s="86">
        <v>15000</v>
      </c>
      <c r="AUH9" s="84">
        <v>16000</v>
      </c>
      <c r="AUI9" s="86">
        <v>15684.547625193598</v>
      </c>
      <c r="AUJ9" s="84">
        <v>16000</v>
      </c>
      <c r="AUK9" s="86">
        <v>15500</v>
      </c>
      <c r="AUL9" s="84">
        <v>16000</v>
      </c>
      <c r="AUM9" s="86">
        <v>15824.398684521635</v>
      </c>
      <c r="AUN9" s="84">
        <v>16000</v>
      </c>
      <c r="AUO9" s="86">
        <v>15427.141348185136</v>
      </c>
      <c r="AUP9" s="84">
        <v>16000</v>
      </c>
      <c r="AUQ9" s="86">
        <v>15636.442158727668</v>
      </c>
      <c r="AUR9" s="84">
        <v>15200</v>
      </c>
      <c r="AUS9" s="86" t="s">
        <v>94</v>
      </c>
      <c r="AUT9" s="84">
        <v>15200</v>
      </c>
      <c r="AUU9" s="86" t="s">
        <v>94</v>
      </c>
      <c r="AUV9" s="84">
        <v>15200</v>
      </c>
      <c r="AUW9" s="86">
        <v>15061.433624031008</v>
      </c>
      <c r="AUX9" s="84">
        <v>15200</v>
      </c>
      <c r="AUY9" s="86">
        <v>14700</v>
      </c>
      <c r="AUZ9" s="84">
        <v>15200</v>
      </c>
      <c r="AVA9" s="86">
        <v>14000</v>
      </c>
      <c r="AVB9" s="84">
        <v>15200</v>
      </c>
      <c r="AVC9" s="86">
        <v>15580</v>
      </c>
      <c r="AVD9" s="84">
        <v>15200</v>
      </c>
      <c r="AVE9" s="86">
        <v>15379.801944381641</v>
      </c>
      <c r="AVF9" s="84">
        <v>15200</v>
      </c>
      <c r="AVG9" s="86">
        <v>15287.220490250016</v>
      </c>
      <c r="AVH9" s="84">
        <v>15200</v>
      </c>
      <c r="AVI9" s="86">
        <v>14555</v>
      </c>
      <c r="AVJ9" s="84">
        <v>15200</v>
      </c>
      <c r="AVK9" s="86">
        <v>14860.456854360929</v>
      </c>
      <c r="AVL9" s="84">
        <v>15200</v>
      </c>
      <c r="AVM9" s="86">
        <v>15064.85271691147</v>
      </c>
      <c r="AVN9" s="84">
        <v>15200</v>
      </c>
      <c r="AVO9" s="86">
        <v>15167.784714869158</v>
      </c>
      <c r="AVP9" s="84">
        <v>15200</v>
      </c>
      <c r="AVQ9" s="86">
        <v>15105.624103299857</v>
      </c>
      <c r="AVR9" s="84">
        <v>15200</v>
      </c>
      <c r="AVS9" s="86">
        <v>15200</v>
      </c>
      <c r="AVT9" s="84">
        <v>15200</v>
      </c>
      <c r="AVU9" s="86">
        <v>15200</v>
      </c>
      <c r="AVV9" s="84">
        <v>15200</v>
      </c>
      <c r="AVW9" s="86">
        <v>15170</v>
      </c>
      <c r="AVX9" s="84">
        <v>15200</v>
      </c>
      <c r="AVY9" s="86" t="s">
        <v>94</v>
      </c>
      <c r="AVZ9" s="84">
        <v>15200</v>
      </c>
      <c r="AWA9" s="86">
        <v>15306.154801324503</v>
      </c>
      <c r="AWB9" s="84">
        <v>15200</v>
      </c>
      <c r="AWC9" s="86">
        <v>15580</v>
      </c>
      <c r="AWD9" s="84">
        <v>15200</v>
      </c>
      <c r="AWE9" s="86" t="s">
        <v>94</v>
      </c>
      <c r="AWF9" s="84">
        <v>15200</v>
      </c>
      <c r="AWG9" s="86">
        <v>15388.934847128658</v>
      </c>
      <c r="AWH9" s="84">
        <v>15200</v>
      </c>
      <c r="AWI9" s="86">
        <v>15310.488340978593</v>
      </c>
      <c r="AWJ9" s="84">
        <v>15200</v>
      </c>
      <c r="AWK9" s="86">
        <v>15448.869359138935</v>
      </c>
      <c r="AWL9" s="84">
        <v>15200</v>
      </c>
      <c r="AWM9" s="86">
        <v>14938.732491310184</v>
      </c>
      <c r="AWN9" s="84">
        <v>15200</v>
      </c>
      <c r="AWO9" s="86" t="s">
        <v>94</v>
      </c>
      <c r="AWP9" s="84">
        <v>15200</v>
      </c>
      <c r="AWQ9" s="86" t="s">
        <v>94</v>
      </c>
      <c r="AWR9" s="84">
        <v>15200</v>
      </c>
      <c r="AWS9" s="86" t="s">
        <v>94</v>
      </c>
      <c r="AWT9" s="84">
        <v>15500</v>
      </c>
      <c r="AWU9" s="86">
        <v>15539.258931044033</v>
      </c>
      <c r="AWV9" s="84">
        <v>15500</v>
      </c>
      <c r="AWW9" s="86">
        <v>15500</v>
      </c>
      <c r="AWX9" s="84">
        <v>15500</v>
      </c>
      <c r="AWY9" s="86">
        <v>15500</v>
      </c>
      <c r="AWZ9" s="84">
        <v>15500</v>
      </c>
      <c r="AXA9" s="103">
        <v>15500</v>
      </c>
      <c r="AXB9" s="84">
        <v>15500</v>
      </c>
      <c r="AXC9" s="103">
        <v>15500</v>
      </c>
      <c r="AXD9" s="84">
        <v>15500</v>
      </c>
      <c r="AXE9" s="103">
        <v>14500</v>
      </c>
      <c r="AXF9" s="84">
        <v>15500</v>
      </c>
      <c r="AXG9" s="103">
        <v>15500</v>
      </c>
      <c r="AXH9" s="84">
        <v>15500</v>
      </c>
      <c r="AXI9" s="103">
        <v>15888</v>
      </c>
      <c r="AXJ9" s="84">
        <v>15500</v>
      </c>
      <c r="AXK9" s="103">
        <v>15242.227672222019</v>
      </c>
      <c r="AXL9" s="84">
        <v>15500</v>
      </c>
      <c r="AXM9" s="103">
        <v>15500</v>
      </c>
      <c r="AXN9" s="84">
        <v>15500</v>
      </c>
      <c r="AXO9" s="103">
        <v>15127.633209417596</v>
      </c>
      <c r="AXP9" s="84">
        <v>15500</v>
      </c>
      <c r="AXQ9" s="103" t="s">
        <v>94</v>
      </c>
      <c r="AXR9" s="84">
        <v>15500</v>
      </c>
      <c r="AXS9" s="103" t="s">
        <v>94</v>
      </c>
      <c r="AXT9" s="84">
        <v>15800</v>
      </c>
      <c r="AXU9" s="103">
        <v>15700</v>
      </c>
      <c r="AXV9" s="84">
        <v>15500</v>
      </c>
      <c r="AXW9" s="103">
        <v>14910.834114339268</v>
      </c>
      <c r="AXX9" s="84">
        <v>15500</v>
      </c>
      <c r="AXY9" s="103">
        <v>15700</v>
      </c>
      <c r="AXZ9" s="84">
        <v>15500</v>
      </c>
      <c r="AYA9" s="103" t="s">
        <v>94</v>
      </c>
      <c r="AYB9" s="84">
        <v>15500</v>
      </c>
      <c r="AYC9" s="103">
        <v>15640.642975614921</v>
      </c>
      <c r="AYD9" s="84">
        <v>15500</v>
      </c>
      <c r="AYE9" s="103">
        <v>15455.317335151954</v>
      </c>
      <c r="AYF9" s="84">
        <v>15500</v>
      </c>
      <c r="AYG9" s="103">
        <v>15276.844133469287</v>
      </c>
      <c r="AYH9" s="84">
        <v>15500</v>
      </c>
      <c r="AYI9" s="103">
        <v>15721.947978955473</v>
      </c>
      <c r="AYJ9" s="84">
        <v>15500</v>
      </c>
      <c r="AYK9" s="103"/>
      <c r="AYL9" s="84">
        <v>15500</v>
      </c>
      <c r="AYM9" s="103"/>
      <c r="AYN9" s="84">
        <v>15500</v>
      </c>
      <c r="AYO9" s="103"/>
      <c r="AYP9" s="84">
        <v>15500</v>
      </c>
      <c r="AYQ9" s="103"/>
      <c r="AYR9" s="84">
        <v>15500</v>
      </c>
      <c r="AYS9" s="103"/>
      <c r="AYT9" s="84">
        <v>15500</v>
      </c>
      <c r="AYU9" s="103">
        <v>15888</v>
      </c>
      <c r="AYV9" s="84">
        <v>15500</v>
      </c>
      <c r="AYW9" s="103">
        <v>15636.726289261785</v>
      </c>
      <c r="AYX9" s="84">
        <v>15500</v>
      </c>
      <c r="AYY9" s="103">
        <v>15237.604737085176</v>
      </c>
      <c r="AYZ9" s="84">
        <v>15500</v>
      </c>
      <c r="AZA9" s="103">
        <v>15333.101198131726</v>
      </c>
      <c r="AZB9" s="84">
        <v>15500</v>
      </c>
      <c r="AZC9" s="103">
        <v>15737.653733476242</v>
      </c>
      <c r="AZD9" s="84">
        <v>15500</v>
      </c>
      <c r="AZE9" s="103">
        <v>15252.608468828797</v>
      </c>
      <c r="AZF9" s="84">
        <v>15500</v>
      </c>
      <c r="AZG9" s="103">
        <v>15169.185570626754</v>
      </c>
      <c r="AZH9" s="84">
        <v>15500</v>
      </c>
      <c r="AZI9" s="103">
        <v>15500</v>
      </c>
      <c r="AZJ9" s="84">
        <v>15500</v>
      </c>
      <c r="AZK9" s="103">
        <v>15500</v>
      </c>
      <c r="AZL9" s="84">
        <v>15500</v>
      </c>
      <c r="AZM9" s="103">
        <v>15500</v>
      </c>
      <c r="AZN9" s="84">
        <v>15500</v>
      </c>
      <c r="AZO9" s="103">
        <v>15500</v>
      </c>
      <c r="AZP9" s="84">
        <v>15500</v>
      </c>
      <c r="AZQ9" s="103" t="s">
        <v>94</v>
      </c>
      <c r="AZR9" s="84">
        <v>15500</v>
      </c>
      <c r="AZS9" s="103">
        <v>15500</v>
      </c>
      <c r="AZT9" s="84">
        <v>15500</v>
      </c>
      <c r="AZU9" s="103">
        <v>15257.922728671267</v>
      </c>
      <c r="AZV9" s="84">
        <v>15500</v>
      </c>
      <c r="AZW9" s="103">
        <v>15500</v>
      </c>
      <c r="AZX9" s="84">
        <v>15500</v>
      </c>
      <c r="AZY9" s="103" t="s">
        <v>94</v>
      </c>
      <c r="AZZ9" s="84">
        <v>15500</v>
      </c>
      <c r="BAA9" s="103">
        <v>15574.325952575633</v>
      </c>
      <c r="BAB9" s="84">
        <v>15500</v>
      </c>
      <c r="BAC9" s="103">
        <v>15500</v>
      </c>
      <c r="BAD9" s="84">
        <v>15500</v>
      </c>
      <c r="BAE9" s="103">
        <v>15346.823717617917</v>
      </c>
      <c r="BAF9" s="84">
        <v>15500</v>
      </c>
      <c r="BAG9" s="103">
        <v>15500</v>
      </c>
      <c r="BAH9" s="84">
        <v>15500</v>
      </c>
      <c r="BAI9" s="103">
        <v>15430.784380305602</v>
      </c>
      <c r="BAJ9" s="84">
        <v>15500</v>
      </c>
      <c r="BAK9" s="103" t="s">
        <v>94</v>
      </c>
      <c r="BAL9" s="84">
        <v>15500</v>
      </c>
      <c r="BAM9" s="103">
        <v>15500</v>
      </c>
      <c r="BAN9" s="84">
        <v>15500</v>
      </c>
      <c r="BAO9" s="103" t="s">
        <v>94</v>
      </c>
      <c r="BAP9" s="84">
        <v>15500</v>
      </c>
      <c r="BAQ9" s="103">
        <v>15500</v>
      </c>
      <c r="BAR9" s="84">
        <v>15500</v>
      </c>
      <c r="BAS9" s="103">
        <v>15500</v>
      </c>
      <c r="BAT9" s="84">
        <v>15500</v>
      </c>
      <c r="BAU9" s="103">
        <v>15500</v>
      </c>
      <c r="BAV9" s="84">
        <v>15500</v>
      </c>
      <c r="BAW9" s="103">
        <v>15500</v>
      </c>
      <c r="BAX9" s="84">
        <v>15500</v>
      </c>
      <c r="BAY9" s="103">
        <v>15000</v>
      </c>
      <c r="BAZ9" s="84">
        <v>15500</v>
      </c>
      <c r="BBA9" s="103" t="s">
        <v>94</v>
      </c>
      <c r="BBB9" s="84">
        <v>15500</v>
      </c>
      <c r="BBC9" s="103">
        <v>15888</v>
      </c>
      <c r="BBD9" s="84">
        <v>15800</v>
      </c>
      <c r="BBE9" s="103" t="s">
        <v>94</v>
      </c>
      <c r="BBF9" s="84">
        <v>15800</v>
      </c>
      <c r="BBG9" s="103">
        <v>15789.817232375979</v>
      </c>
      <c r="BBH9" s="84">
        <v>15800</v>
      </c>
      <c r="BBI9" s="103">
        <v>15800</v>
      </c>
      <c r="BBJ9" s="84">
        <v>15800</v>
      </c>
      <c r="BBK9" s="103">
        <v>15762.556502832294</v>
      </c>
    </row>
    <row r="10" spans="1:1415" s="9" customFormat="1" ht="26.5" customHeight="1" x14ac:dyDescent="0.35">
      <c r="A10" s="82">
        <v>5</v>
      </c>
      <c r="B10" s="7">
        <v>150000113</v>
      </c>
      <c r="C10" s="82" t="s">
        <v>6</v>
      </c>
      <c r="D10" s="83" t="s">
        <v>313</v>
      </c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86"/>
      <c r="AS10" s="86"/>
      <c r="AT10" s="86"/>
      <c r="AU10" s="86"/>
      <c r="AV10" s="86"/>
      <c r="AW10" s="86"/>
      <c r="AX10" s="86"/>
      <c r="AY10" s="86"/>
      <c r="AZ10" s="86"/>
      <c r="BA10" s="86"/>
      <c r="BB10" s="86"/>
      <c r="BC10" s="86"/>
      <c r="BD10" s="86"/>
      <c r="BE10" s="86"/>
      <c r="BF10" s="86"/>
      <c r="BG10" s="86"/>
      <c r="BH10" s="86"/>
      <c r="BI10" s="86"/>
      <c r="BJ10" s="86"/>
      <c r="BK10" s="86"/>
      <c r="BL10" s="86"/>
      <c r="BM10" s="86"/>
      <c r="BN10" s="86"/>
      <c r="BO10" s="86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86"/>
      <c r="CD10" s="86"/>
      <c r="CE10" s="86"/>
      <c r="CF10" s="86"/>
      <c r="CG10" s="86"/>
      <c r="CH10" s="86"/>
      <c r="CI10" s="86"/>
      <c r="CJ10" s="86"/>
      <c r="CK10" s="86"/>
      <c r="CL10" s="86"/>
      <c r="CM10" s="86"/>
      <c r="CN10" s="86"/>
      <c r="CO10" s="86"/>
      <c r="CP10" s="86"/>
      <c r="CQ10" s="86"/>
      <c r="CR10" s="86"/>
      <c r="CS10" s="86"/>
      <c r="CT10" s="86"/>
      <c r="CU10" s="86"/>
      <c r="CV10" s="86"/>
      <c r="CW10" s="86"/>
      <c r="CX10" s="86"/>
      <c r="CY10" s="86"/>
      <c r="CZ10" s="86"/>
      <c r="DA10" s="86"/>
      <c r="DB10" s="86"/>
      <c r="DC10" s="86"/>
      <c r="DD10" s="86"/>
      <c r="DE10" s="86"/>
      <c r="DF10" s="86"/>
      <c r="DG10" s="86"/>
      <c r="DH10" s="86"/>
      <c r="DI10" s="86"/>
      <c r="DJ10" s="86"/>
      <c r="DK10" s="86"/>
      <c r="DL10" s="86"/>
      <c r="DM10" s="86"/>
      <c r="DN10" s="86"/>
      <c r="DO10" s="86"/>
      <c r="DP10" s="86"/>
      <c r="DQ10" s="86"/>
      <c r="DR10" s="86"/>
      <c r="DS10" s="86"/>
      <c r="DT10" s="86"/>
      <c r="DU10" s="86"/>
      <c r="DV10" s="86"/>
      <c r="DW10" s="86"/>
      <c r="DX10" s="86"/>
      <c r="DY10" s="86"/>
      <c r="DZ10" s="86"/>
      <c r="EA10" s="86"/>
      <c r="EB10" s="86"/>
      <c r="EC10" s="86"/>
      <c r="ED10" s="86"/>
      <c r="EE10" s="86"/>
      <c r="EF10" s="86"/>
      <c r="EG10" s="86"/>
      <c r="EH10" s="86"/>
      <c r="EI10" s="86"/>
      <c r="EJ10" s="86"/>
      <c r="EK10" s="86"/>
      <c r="EL10" s="86"/>
      <c r="EM10" s="86"/>
      <c r="EN10" s="86"/>
      <c r="EO10" s="86"/>
      <c r="EP10" s="86"/>
      <c r="EQ10" s="86"/>
      <c r="ER10" s="86"/>
      <c r="ES10" s="86"/>
      <c r="ET10" s="86"/>
      <c r="EU10" s="86"/>
      <c r="EV10" s="86"/>
      <c r="EW10" s="86"/>
      <c r="EX10" s="86"/>
      <c r="EY10" s="86"/>
      <c r="EZ10" s="86"/>
      <c r="FA10" s="86"/>
      <c r="FB10" s="86"/>
      <c r="FC10" s="86"/>
      <c r="FD10" s="86"/>
      <c r="FE10" s="86"/>
      <c r="FF10" s="86"/>
      <c r="FG10" s="86"/>
      <c r="FH10" s="86"/>
      <c r="FI10" s="86"/>
      <c r="FJ10" s="86"/>
      <c r="FK10" s="86"/>
      <c r="FL10" s="86"/>
      <c r="FM10" s="86"/>
      <c r="FN10" s="86"/>
      <c r="FO10" s="86"/>
      <c r="FP10" s="86"/>
      <c r="FQ10" s="86"/>
      <c r="FR10" s="86"/>
      <c r="FS10" s="86"/>
      <c r="FT10" s="86"/>
      <c r="FU10" s="86"/>
      <c r="FV10" s="86"/>
      <c r="FW10" s="86"/>
      <c r="FX10" s="86"/>
      <c r="FY10" s="86"/>
      <c r="FZ10" s="86"/>
      <c r="GA10" s="86"/>
      <c r="GB10" s="86"/>
      <c r="GC10" s="86"/>
      <c r="GD10" s="86"/>
      <c r="GE10" s="86"/>
      <c r="GF10" s="86"/>
      <c r="GG10" s="86"/>
      <c r="GH10" s="84"/>
      <c r="GI10" s="84"/>
      <c r="GJ10" s="84"/>
      <c r="GK10" s="84"/>
      <c r="GL10" s="84"/>
      <c r="GM10" s="84"/>
      <c r="GN10" s="84"/>
      <c r="GO10" s="84"/>
      <c r="GP10" s="84"/>
      <c r="GQ10" s="84"/>
      <c r="GR10" s="84"/>
      <c r="GS10" s="84"/>
      <c r="GT10" s="84"/>
      <c r="GU10" s="84"/>
      <c r="GV10" s="84"/>
      <c r="GW10" s="84"/>
      <c r="GX10" s="84"/>
      <c r="GY10" s="84"/>
      <c r="GZ10" s="84"/>
      <c r="HA10" s="84"/>
      <c r="HB10" s="84"/>
      <c r="HC10" s="84"/>
      <c r="HD10" s="84"/>
      <c r="HE10" s="84"/>
      <c r="HF10" s="84"/>
      <c r="HG10" s="84"/>
      <c r="HH10" s="84"/>
      <c r="HI10" s="84"/>
      <c r="HJ10" s="84"/>
      <c r="HK10" s="84"/>
      <c r="HL10" s="84"/>
      <c r="HM10" s="84"/>
      <c r="HN10" s="84"/>
      <c r="HO10" s="84"/>
      <c r="HP10" s="84"/>
      <c r="HQ10" s="84"/>
      <c r="HR10" s="84"/>
      <c r="HS10" s="84"/>
      <c r="HT10" s="84"/>
      <c r="HU10" s="84"/>
      <c r="HV10" s="84"/>
      <c r="HW10" s="84"/>
      <c r="HX10" s="84"/>
      <c r="HY10" s="84"/>
      <c r="HZ10" s="84"/>
      <c r="IA10" s="84"/>
      <c r="IB10" s="84"/>
      <c r="IC10" s="84"/>
      <c r="ID10" s="84"/>
      <c r="IE10" s="84"/>
      <c r="IF10" s="84"/>
      <c r="IG10" s="84"/>
      <c r="IH10" s="84"/>
      <c r="II10" s="84"/>
      <c r="IJ10" s="84"/>
      <c r="IK10" s="84"/>
      <c r="IL10" s="84"/>
      <c r="IM10" s="84"/>
      <c r="IN10" s="84"/>
      <c r="IO10" s="84"/>
      <c r="IP10" s="84"/>
      <c r="IQ10" s="84"/>
      <c r="IR10" s="84"/>
      <c r="IS10" s="84"/>
      <c r="IT10" s="84"/>
      <c r="IU10" s="84"/>
      <c r="IV10" s="84"/>
      <c r="IW10" s="84"/>
      <c r="IX10" s="84"/>
      <c r="IY10" s="84"/>
      <c r="IZ10" s="84"/>
      <c r="JA10" s="84"/>
      <c r="JB10" s="84"/>
      <c r="JC10" s="84"/>
      <c r="JD10" s="84"/>
      <c r="JE10" s="84"/>
      <c r="JF10" s="84"/>
      <c r="JG10" s="84"/>
      <c r="JH10" s="84"/>
      <c r="JI10" s="84"/>
      <c r="JJ10" s="84"/>
      <c r="JK10" s="84"/>
      <c r="JL10" s="84"/>
      <c r="JM10" s="84"/>
      <c r="JN10" s="84"/>
      <c r="JO10" s="84"/>
      <c r="JP10" s="84"/>
      <c r="JQ10" s="84"/>
      <c r="JR10" s="84"/>
      <c r="JS10" s="84"/>
      <c r="JT10" s="84"/>
      <c r="JU10" s="84"/>
      <c r="JV10" s="84"/>
      <c r="JW10" s="84"/>
      <c r="JX10" s="84"/>
      <c r="JY10" s="84"/>
      <c r="JZ10" s="84"/>
      <c r="KA10" s="84"/>
      <c r="KB10" s="84"/>
      <c r="KC10" s="84"/>
      <c r="KD10" s="84"/>
      <c r="KE10" s="84"/>
      <c r="KF10" s="84"/>
      <c r="KG10" s="84"/>
      <c r="KH10" s="84"/>
      <c r="KI10" s="84"/>
      <c r="KJ10" s="84"/>
      <c r="KK10" s="84"/>
      <c r="KL10" s="84"/>
      <c r="KM10" s="84"/>
      <c r="KN10" s="84"/>
      <c r="KO10" s="84"/>
      <c r="KP10" s="84"/>
      <c r="KQ10" s="84"/>
      <c r="KR10" s="84"/>
      <c r="KS10" s="84"/>
      <c r="KT10" s="84"/>
      <c r="KU10" s="84"/>
      <c r="KV10" s="84"/>
      <c r="KW10" s="84"/>
      <c r="KX10" s="84"/>
      <c r="KY10" s="84"/>
      <c r="KZ10" s="84"/>
      <c r="LA10" s="84"/>
      <c r="LB10" s="84"/>
      <c r="LC10" s="84"/>
      <c r="LD10" s="84"/>
      <c r="LE10" s="84"/>
      <c r="LF10" s="84"/>
      <c r="LG10" s="84"/>
      <c r="LH10" s="84"/>
      <c r="LI10" s="84"/>
      <c r="LJ10" s="84"/>
      <c r="LK10" s="84"/>
      <c r="LL10" s="84"/>
      <c r="LM10" s="84"/>
      <c r="LN10" s="84"/>
      <c r="LO10" s="84"/>
      <c r="LP10" s="84"/>
      <c r="LQ10" s="84"/>
      <c r="LR10" s="84"/>
      <c r="LS10" s="84"/>
      <c r="LT10" s="84"/>
      <c r="LU10" s="84"/>
      <c r="LV10" s="84"/>
      <c r="LW10" s="84"/>
      <c r="LX10" s="84"/>
      <c r="LY10" s="84"/>
      <c r="LZ10" s="84"/>
      <c r="MA10" s="84"/>
      <c r="MB10" s="84"/>
      <c r="MC10" s="84"/>
      <c r="MD10" s="84"/>
      <c r="ME10" s="84"/>
      <c r="MF10" s="84"/>
      <c r="MG10" s="84"/>
      <c r="MH10" s="84"/>
      <c r="MI10" s="84"/>
      <c r="MJ10" s="84"/>
      <c r="MK10" s="84"/>
      <c r="ML10" s="84"/>
      <c r="MM10" s="84"/>
      <c r="MN10" s="84"/>
      <c r="MO10" s="84"/>
      <c r="MP10" s="84"/>
      <c r="MQ10" s="84"/>
      <c r="MR10" s="84"/>
      <c r="MS10" s="84"/>
      <c r="MT10" s="84"/>
      <c r="MU10" s="84"/>
      <c r="MV10" s="84"/>
      <c r="MW10" s="84"/>
      <c r="MX10" s="84"/>
      <c r="MY10" s="84"/>
      <c r="MZ10" s="84"/>
      <c r="NA10" s="84"/>
      <c r="NB10" s="84"/>
      <c r="NC10" s="84"/>
      <c r="ND10" s="84"/>
      <c r="NE10" s="84"/>
      <c r="NF10" s="84"/>
      <c r="NG10" s="84"/>
      <c r="NH10" s="84"/>
      <c r="NI10" s="84"/>
      <c r="NJ10" s="84"/>
      <c r="NK10" s="84"/>
      <c r="NL10" s="84"/>
      <c r="NM10" s="84"/>
      <c r="NN10" s="84"/>
      <c r="NO10" s="84"/>
      <c r="NP10" s="84"/>
      <c r="NQ10" s="84"/>
      <c r="NR10" s="84"/>
      <c r="NS10" s="84"/>
      <c r="NT10" s="84"/>
      <c r="NU10" s="84"/>
      <c r="NV10" s="84"/>
      <c r="NW10" s="84"/>
      <c r="NX10" s="84"/>
      <c r="NY10" s="84"/>
      <c r="NZ10" s="84"/>
      <c r="OA10" s="84"/>
      <c r="OB10" s="84"/>
      <c r="OC10" s="84"/>
      <c r="OD10" s="84"/>
      <c r="OE10" s="84"/>
      <c r="OF10" s="84"/>
      <c r="OG10" s="84"/>
      <c r="OH10" s="84"/>
      <c r="OI10" s="84"/>
      <c r="OJ10" s="84"/>
      <c r="OK10" s="84"/>
      <c r="OL10" s="84"/>
      <c r="OM10" s="84"/>
      <c r="ON10" s="84"/>
      <c r="OO10" s="84"/>
      <c r="OP10" s="84"/>
      <c r="OQ10" s="84"/>
      <c r="OR10" s="84"/>
      <c r="OS10" s="84"/>
      <c r="OT10" s="84"/>
      <c r="OU10" s="84"/>
      <c r="OV10" s="84"/>
      <c r="OW10" s="84"/>
      <c r="OX10" s="84"/>
      <c r="OY10" s="84"/>
      <c r="OZ10" s="84"/>
      <c r="PA10" s="84"/>
      <c r="PB10" s="84"/>
      <c r="PC10" s="84"/>
      <c r="PD10" s="84"/>
      <c r="PE10" s="84"/>
      <c r="PF10" s="84"/>
      <c r="PG10" s="84"/>
      <c r="PH10" s="84"/>
      <c r="PI10" s="84"/>
      <c r="PJ10" s="84"/>
      <c r="PK10" s="84"/>
      <c r="PL10" s="84"/>
      <c r="PM10" s="84"/>
      <c r="PN10" s="84"/>
      <c r="PO10" s="84"/>
      <c r="PP10" s="84"/>
      <c r="PQ10" s="84"/>
      <c r="PR10" s="84"/>
      <c r="PS10" s="84"/>
      <c r="PT10" s="84"/>
      <c r="PU10" s="84"/>
      <c r="PV10" s="84"/>
      <c r="PW10" s="84"/>
      <c r="PX10" s="84"/>
      <c r="PY10" s="84"/>
      <c r="PZ10" s="84"/>
      <c r="QA10" s="84"/>
      <c r="QB10" s="84"/>
      <c r="QC10" s="84"/>
      <c r="QD10" s="84"/>
      <c r="QE10" s="84"/>
      <c r="QF10" s="84"/>
      <c r="QG10" s="84"/>
      <c r="QH10" s="84"/>
      <c r="QI10" s="84"/>
      <c r="QJ10" s="84"/>
      <c r="QK10" s="84"/>
      <c r="QL10" s="84"/>
      <c r="QM10" s="84"/>
      <c r="QN10" s="84"/>
      <c r="QO10" s="84"/>
      <c r="QP10" s="84"/>
      <c r="QQ10" s="84"/>
      <c r="QR10" s="84"/>
      <c r="QS10" s="84"/>
      <c r="QT10" s="84"/>
      <c r="QU10" s="84"/>
      <c r="QV10" s="84"/>
      <c r="QW10" s="84"/>
      <c r="QX10" s="84"/>
      <c r="QY10" s="84"/>
      <c r="QZ10" s="84"/>
      <c r="RA10" s="84"/>
      <c r="RB10" s="84"/>
      <c r="RC10" s="84"/>
      <c r="RD10" s="84"/>
      <c r="RE10" s="84"/>
      <c r="RF10" s="84"/>
      <c r="RG10" s="84"/>
      <c r="RH10" s="84"/>
      <c r="RI10" s="84"/>
      <c r="RJ10" s="84"/>
      <c r="RK10" s="84"/>
      <c r="RL10" s="84"/>
      <c r="RM10" s="84"/>
      <c r="RN10" s="84"/>
      <c r="RO10" s="84"/>
      <c r="RP10" s="84"/>
      <c r="RQ10" s="84"/>
      <c r="RR10" s="84"/>
      <c r="RS10" s="84"/>
      <c r="RT10" s="84"/>
      <c r="RU10" s="84"/>
      <c r="RV10" s="84"/>
      <c r="RW10" s="84"/>
      <c r="RX10" s="84"/>
      <c r="RY10" s="84"/>
      <c r="RZ10" s="84"/>
      <c r="SA10" s="84"/>
      <c r="SB10" s="84"/>
      <c r="SC10" s="84"/>
      <c r="SD10" s="84"/>
      <c r="SE10" s="84"/>
      <c r="SF10" s="84"/>
      <c r="SG10" s="84"/>
      <c r="SH10" s="84"/>
      <c r="SI10" s="84"/>
      <c r="SJ10" s="84"/>
      <c r="SK10" s="84"/>
      <c r="SL10" s="84"/>
      <c r="SM10" s="84"/>
      <c r="SN10" s="84"/>
      <c r="SO10" s="84"/>
      <c r="SP10" s="84"/>
      <c r="SQ10" s="84"/>
      <c r="SR10" s="84"/>
      <c r="SS10" s="84"/>
      <c r="ST10" s="84"/>
      <c r="SU10" s="84"/>
      <c r="SV10" s="84"/>
      <c r="SW10" s="84"/>
      <c r="SX10" s="84"/>
      <c r="SY10" s="84"/>
      <c r="SZ10" s="84"/>
      <c r="TA10" s="84"/>
      <c r="TB10" s="84"/>
      <c r="TC10" s="84"/>
      <c r="TD10" s="84"/>
      <c r="TE10" s="84"/>
      <c r="TF10" s="84"/>
      <c r="TG10" s="84"/>
      <c r="TH10" s="84"/>
      <c r="TI10" s="84"/>
      <c r="TJ10" s="84"/>
      <c r="TK10" s="84"/>
      <c r="TL10" s="84"/>
      <c r="TM10" s="84"/>
      <c r="TN10" s="84"/>
      <c r="TO10" s="84"/>
      <c r="TP10" s="84"/>
      <c r="TQ10" s="84"/>
      <c r="TR10" s="84"/>
      <c r="TS10" s="84"/>
      <c r="TT10" s="84"/>
      <c r="TU10" s="84"/>
      <c r="TV10" s="84"/>
      <c r="TW10" s="84"/>
      <c r="TX10" s="84"/>
      <c r="TY10" s="84"/>
      <c r="TZ10" s="84"/>
      <c r="UA10" s="84"/>
      <c r="UB10" s="84"/>
      <c r="UC10" s="84"/>
      <c r="UD10" s="84"/>
      <c r="UE10" s="84"/>
      <c r="UF10" s="84"/>
      <c r="UG10" s="84"/>
      <c r="UH10" s="84"/>
      <c r="UI10" s="84"/>
      <c r="UJ10" s="84"/>
      <c r="UK10" s="84"/>
      <c r="UL10" s="84"/>
      <c r="UM10" s="84"/>
      <c r="UN10" s="84"/>
      <c r="UO10" s="84"/>
      <c r="UP10" s="84"/>
      <c r="UQ10" s="84"/>
      <c r="UR10" s="84"/>
      <c r="US10" s="84"/>
      <c r="UT10" s="84"/>
      <c r="UU10" s="84"/>
      <c r="UV10" s="84"/>
      <c r="UW10" s="84"/>
      <c r="UX10" s="84"/>
      <c r="UY10" s="84"/>
      <c r="UZ10" s="84"/>
      <c r="VA10" s="84"/>
      <c r="VB10" s="84"/>
      <c r="VC10" s="84"/>
      <c r="VD10" s="84"/>
      <c r="VE10" s="84"/>
      <c r="VF10" s="84"/>
      <c r="VG10" s="84"/>
      <c r="VH10" s="84"/>
      <c r="VI10" s="84"/>
      <c r="VJ10" s="84"/>
      <c r="VK10" s="84"/>
      <c r="VL10" s="84"/>
      <c r="VM10" s="84"/>
      <c r="VN10" s="84"/>
      <c r="VO10" s="84"/>
      <c r="VP10" s="84"/>
      <c r="VQ10" s="84"/>
      <c r="VR10" s="84"/>
      <c r="VS10" s="84"/>
      <c r="VT10" s="84"/>
      <c r="VU10" s="84"/>
      <c r="VV10" s="84"/>
      <c r="VW10" s="84"/>
      <c r="VX10" s="84"/>
      <c r="VY10" s="84"/>
      <c r="VZ10" s="84"/>
      <c r="WA10" s="84"/>
      <c r="WB10" s="84"/>
      <c r="WC10" s="84"/>
      <c r="WD10" s="84"/>
      <c r="WE10" s="84"/>
      <c r="WF10" s="84"/>
      <c r="WG10" s="84"/>
      <c r="WH10" s="84"/>
      <c r="WI10" s="84"/>
      <c r="WJ10" s="84"/>
      <c r="WK10" s="84"/>
      <c r="WL10" s="84"/>
      <c r="WM10" s="84"/>
      <c r="WN10" s="84"/>
      <c r="WO10" s="84"/>
      <c r="WP10" s="84"/>
      <c r="WQ10" s="84"/>
      <c r="WR10" s="84"/>
      <c r="WS10" s="84"/>
      <c r="WT10" s="84"/>
      <c r="WU10" s="84"/>
      <c r="WV10" s="84"/>
      <c r="WW10" s="84"/>
      <c r="WX10" s="84"/>
      <c r="WY10" s="84"/>
      <c r="WZ10" s="84"/>
      <c r="XA10" s="84"/>
      <c r="XB10" s="84"/>
      <c r="XC10" s="84"/>
      <c r="XD10" s="84"/>
      <c r="XE10" s="84"/>
      <c r="XF10" s="84"/>
      <c r="XG10" s="84"/>
      <c r="XH10" s="84"/>
      <c r="XI10" s="84"/>
      <c r="XJ10" s="84"/>
      <c r="XK10" s="84"/>
      <c r="XL10" s="84"/>
      <c r="XM10" s="84"/>
      <c r="XN10" s="84"/>
      <c r="XO10" s="84"/>
      <c r="XP10" s="84"/>
      <c r="XQ10" s="84"/>
      <c r="XR10" s="84"/>
      <c r="XS10" s="84"/>
      <c r="XT10" s="84"/>
      <c r="XU10" s="84"/>
      <c r="XV10" s="84"/>
      <c r="XW10" s="84"/>
      <c r="XX10" s="84"/>
      <c r="XY10" s="84"/>
      <c r="XZ10" s="84"/>
      <c r="YA10" s="84"/>
      <c r="YB10" s="84"/>
      <c r="YC10" s="84"/>
      <c r="YD10" s="84"/>
      <c r="YE10" s="84"/>
      <c r="YF10" s="84"/>
      <c r="YG10" s="84"/>
      <c r="YH10" s="84"/>
      <c r="YI10" s="84"/>
      <c r="YJ10" s="84"/>
      <c r="YK10" s="84"/>
      <c r="YL10" s="84"/>
      <c r="YM10" s="84"/>
      <c r="YN10" s="84"/>
      <c r="YO10" s="84"/>
      <c r="YP10" s="84"/>
      <c r="YQ10" s="84"/>
      <c r="YR10" s="84"/>
      <c r="YS10" s="84"/>
      <c r="YT10" s="84"/>
      <c r="YU10" s="84"/>
      <c r="YV10" s="84"/>
      <c r="YW10" s="84"/>
      <c r="YX10" s="84"/>
      <c r="YY10" s="84"/>
      <c r="YZ10" s="84"/>
      <c r="ZA10" s="84"/>
      <c r="ZB10" s="84"/>
      <c r="ZC10" s="84"/>
      <c r="ZD10" s="84"/>
      <c r="ZE10" s="84"/>
      <c r="ZF10" s="84"/>
      <c r="ZG10" s="84"/>
      <c r="ZH10" s="84"/>
      <c r="ZI10" s="84"/>
      <c r="ZJ10" s="84"/>
      <c r="ZK10" s="84"/>
      <c r="ZL10" s="84"/>
      <c r="ZM10" s="84"/>
      <c r="ZN10" s="84"/>
      <c r="ZO10" s="84"/>
      <c r="ZP10" s="84"/>
      <c r="ZQ10" s="84"/>
      <c r="ZR10" s="84"/>
      <c r="ZS10" s="84"/>
      <c r="ZT10" s="84"/>
      <c r="ZU10" s="84"/>
      <c r="ZV10" s="84"/>
      <c r="ZW10" s="84"/>
      <c r="ZX10" s="84"/>
      <c r="ZY10" s="84"/>
      <c r="ZZ10" s="84"/>
      <c r="AAA10" s="84"/>
      <c r="AAB10" s="84"/>
      <c r="AAC10" s="84"/>
      <c r="AAD10" s="84"/>
      <c r="AAE10" s="84"/>
      <c r="AAF10" s="84"/>
      <c r="AAG10" s="84"/>
      <c r="AAH10" s="84"/>
      <c r="AAI10" s="84"/>
      <c r="AAJ10" s="84"/>
      <c r="AAK10" s="84"/>
      <c r="AAL10" s="84"/>
      <c r="AAM10" s="84"/>
      <c r="AAN10" s="84"/>
      <c r="AAO10" s="84"/>
      <c r="AAP10" s="84"/>
      <c r="AAQ10" s="84"/>
      <c r="AAR10" s="84"/>
      <c r="AAS10" s="84"/>
      <c r="AAT10" s="84"/>
      <c r="AAU10" s="84"/>
      <c r="AAV10" s="84"/>
      <c r="AAW10" s="84"/>
      <c r="AAX10" s="84"/>
      <c r="AAY10" s="84"/>
      <c r="AAZ10" s="84"/>
      <c r="ABA10" s="84"/>
      <c r="ABB10" s="84"/>
      <c r="ABC10" s="84"/>
      <c r="ABD10" s="84"/>
      <c r="ABE10" s="84"/>
      <c r="ABF10" s="84"/>
      <c r="ABG10" s="84"/>
      <c r="ABH10" s="84"/>
      <c r="ABI10" s="84"/>
      <c r="ABJ10" s="84"/>
      <c r="ABK10" s="84"/>
      <c r="ABL10" s="84"/>
      <c r="ABM10" s="84"/>
      <c r="ABN10" s="84"/>
      <c r="ABO10" s="84"/>
      <c r="ABP10" s="84"/>
      <c r="ABQ10" s="84"/>
      <c r="ABR10" s="84"/>
      <c r="ABS10" s="84"/>
      <c r="ABT10" s="84"/>
      <c r="ABU10" s="84"/>
      <c r="ABV10" s="84"/>
      <c r="ABW10" s="84"/>
      <c r="ABX10" s="84"/>
      <c r="ABY10" s="84"/>
      <c r="ABZ10" s="84"/>
      <c r="ACA10" s="84"/>
      <c r="ACB10" s="84"/>
      <c r="ACC10" s="84"/>
      <c r="ACD10" s="84"/>
      <c r="ACE10" s="84"/>
      <c r="ACF10" s="84"/>
      <c r="ACG10" s="84"/>
      <c r="ACH10" s="84"/>
      <c r="ACI10" s="84"/>
      <c r="ACJ10" s="84"/>
      <c r="ACK10" s="84"/>
      <c r="ACL10" s="84"/>
      <c r="ACM10" s="84"/>
      <c r="ACN10" s="84"/>
      <c r="ACO10" s="84"/>
      <c r="ACP10" s="84"/>
      <c r="ACQ10" s="84"/>
      <c r="ACR10" s="84"/>
      <c r="ACS10" s="84"/>
      <c r="ACT10" s="84"/>
      <c r="ACU10" s="84"/>
      <c r="ACV10" s="84"/>
      <c r="ACW10" s="84"/>
      <c r="ACX10" s="84"/>
      <c r="ACY10" s="84"/>
      <c r="ACZ10" s="84"/>
      <c r="ADA10" s="84"/>
      <c r="ADB10" s="84"/>
      <c r="ADC10" s="84"/>
      <c r="ADD10" s="84"/>
      <c r="ADE10" s="84"/>
      <c r="ADF10" s="84"/>
      <c r="ADG10" s="84"/>
      <c r="ADH10" s="84"/>
      <c r="ADI10" s="84"/>
      <c r="ADJ10" s="84">
        <v>16500</v>
      </c>
      <c r="ADK10" s="84" t="s">
        <v>94</v>
      </c>
      <c r="ADL10" s="84">
        <v>16500</v>
      </c>
      <c r="ADM10" s="84">
        <v>16500</v>
      </c>
      <c r="ADN10" s="84">
        <v>16500</v>
      </c>
      <c r="ADO10" s="84">
        <v>16500</v>
      </c>
      <c r="ADP10" s="84">
        <v>16500</v>
      </c>
      <c r="ADQ10" s="84">
        <v>16500</v>
      </c>
      <c r="ADR10" s="84">
        <v>16500</v>
      </c>
      <c r="ADS10" s="84">
        <v>16500</v>
      </c>
      <c r="ADT10" s="84">
        <v>16500</v>
      </c>
      <c r="ADU10" s="84">
        <v>16500</v>
      </c>
      <c r="ADV10" s="84">
        <v>16500</v>
      </c>
      <c r="ADW10" s="84">
        <v>16311.009538950715</v>
      </c>
      <c r="ADX10" s="84">
        <v>16500</v>
      </c>
      <c r="ADY10" s="84">
        <v>16500</v>
      </c>
      <c r="ADZ10" s="84">
        <v>16500</v>
      </c>
      <c r="AEA10" s="84">
        <v>16367.860228472689</v>
      </c>
      <c r="AEB10" s="84">
        <v>16500</v>
      </c>
      <c r="AEC10" s="84">
        <v>16500</v>
      </c>
      <c r="AED10" s="84">
        <v>16500</v>
      </c>
      <c r="AEE10" s="84">
        <v>16500</v>
      </c>
      <c r="AEF10" s="84">
        <v>16500</v>
      </c>
      <c r="AEG10" s="84">
        <v>16500</v>
      </c>
      <c r="AEH10" s="84">
        <v>16500</v>
      </c>
      <c r="AEI10" s="84">
        <v>16500</v>
      </c>
      <c r="AEJ10" s="84">
        <v>16500</v>
      </c>
      <c r="AEK10" s="84">
        <v>16421.568986345501</v>
      </c>
      <c r="AEL10" s="84">
        <v>16500</v>
      </c>
      <c r="AEM10" s="84">
        <v>16500</v>
      </c>
      <c r="AEN10" s="84">
        <v>16500</v>
      </c>
      <c r="AEO10" s="84">
        <v>16339.133305040788</v>
      </c>
      <c r="AEP10" s="84">
        <v>16500</v>
      </c>
      <c r="AEQ10" s="84">
        <v>16359.945428798397</v>
      </c>
      <c r="AER10" s="84">
        <v>16500</v>
      </c>
      <c r="AES10" s="84">
        <v>16500</v>
      </c>
      <c r="AET10" s="84">
        <v>16500</v>
      </c>
      <c r="AEU10" s="84">
        <v>16500</v>
      </c>
      <c r="AEV10" s="84">
        <v>16500</v>
      </c>
      <c r="AEW10" s="84">
        <v>16500</v>
      </c>
      <c r="AEX10" s="84">
        <v>16500</v>
      </c>
      <c r="AEY10" s="84">
        <v>16500</v>
      </c>
      <c r="AEZ10" s="84">
        <v>16500</v>
      </c>
      <c r="AFA10" s="84">
        <v>16500</v>
      </c>
      <c r="AFB10" s="84">
        <v>16500</v>
      </c>
      <c r="AFC10" s="84">
        <v>16500</v>
      </c>
      <c r="AFD10" s="84">
        <v>16500</v>
      </c>
      <c r="AFE10" s="84">
        <v>16500</v>
      </c>
      <c r="AFF10" s="84">
        <v>16500</v>
      </c>
      <c r="AFG10" s="84">
        <v>16500</v>
      </c>
      <c r="AFH10" s="84">
        <v>16500</v>
      </c>
      <c r="AFI10" s="84">
        <v>16500</v>
      </c>
      <c r="AFJ10" s="84">
        <v>16500</v>
      </c>
      <c r="AFK10" s="84">
        <v>16368.049177899571</v>
      </c>
      <c r="AFL10" s="84">
        <v>16500</v>
      </c>
      <c r="AFM10" s="84">
        <v>16194.448335434468</v>
      </c>
      <c r="AFN10" s="84">
        <v>16500</v>
      </c>
      <c r="AFO10" s="84">
        <v>16392.047876701097</v>
      </c>
      <c r="AFP10" s="84">
        <v>16500</v>
      </c>
      <c r="AFQ10" s="84">
        <v>16500</v>
      </c>
      <c r="AFR10" s="84">
        <v>16500</v>
      </c>
      <c r="AFS10" s="84">
        <v>16279.843509663613</v>
      </c>
      <c r="AFT10" s="84">
        <v>16500</v>
      </c>
      <c r="AFU10" s="84" t="s">
        <v>94</v>
      </c>
      <c r="AFV10" s="84">
        <v>16500</v>
      </c>
      <c r="AFW10" s="84" t="s">
        <v>94</v>
      </c>
      <c r="AFX10" s="84">
        <v>16500</v>
      </c>
      <c r="AFY10" s="84" t="s">
        <v>94</v>
      </c>
      <c r="AFZ10" s="84">
        <v>16500</v>
      </c>
      <c r="AGA10" s="84">
        <v>16500</v>
      </c>
      <c r="AGB10" s="84">
        <v>16500</v>
      </c>
      <c r="AGC10" s="84">
        <v>16174.13270833794</v>
      </c>
      <c r="AGD10" s="84">
        <v>16500</v>
      </c>
      <c r="AGE10" s="84">
        <v>16422.446841441055</v>
      </c>
      <c r="AGF10" s="84">
        <v>16500</v>
      </c>
      <c r="AGG10" s="84">
        <v>16500</v>
      </c>
      <c r="AGH10" s="84">
        <v>16500</v>
      </c>
      <c r="AGI10" s="84">
        <v>16343.98678842044</v>
      </c>
      <c r="AGJ10" s="84">
        <v>16500</v>
      </c>
      <c r="AGK10" s="84">
        <v>16500</v>
      </c>
      <c r="AGL10" s="84">
        <v>16500</v>
      </c>
      <c r="AGM10" s="84">
        <v>16500</v>
      </c>
      <c r="AGN10" s="84">
        <v>16500</v>
      </c>
      <c r="AGO10" s="84">
        <v>16500</v>
      </c>
      <c r="AGP10" s="84">
        <v>16500</v>
      </c>
      <c r="AGQ10" s="84">
        <v>16500</v>
      </c>
      <c r="AGR10" s="84">
        <v>16500</v>
      </c>
      <c r="AGS10" s="84">
        <v>16500</v>
      </c>
      <c r="AGT10" s="84">
        <v>16500</v>
      </c>
      <c r="AGU10" s="84">
        <v>16500</v>
      </c>
      <c r="AGV10" s="84">
        <v>16500</v>
      </c>
      <c r="AGW10" s="84">
        <v>16500</v>
      </c>
      <c r="AGX10" s="84">
        <v>16500</v>
      </c>
      <c r="AGY10" s="84">
        <v>16418.966398364635</v>
      </c>
      <c r="AGZ10" s="84">
        <v>16500</v>
      </c>
      <c r="AHA10" s="84">
        <v>16500</v>
      </c>
      <c r="AHB10" s="84">
        <v>16500</v>
      </c>
      <c r="AHC10" s="84">
        <v>16500</v>
      </c>
      <c r="AHD10" s="84">
        <v>16500</v>
      </c>
      <c r="AHE10" s="84">
        <v>16500</v>
      </c>
      <c r="AHF10" s="84">
        <v>16500</v>
      </c>
      <c r="AHG10" s="84">
        <v>16500</v>
      </c>
      <c r="AHH10" s="84">
        <v>16500</v>
      </c>
      <c r="AHI10" s="84">
        <v>16331.910673490711</v>
      </c>
      <c r="AHJ10" s="84">
        <v>16500</v>
      </c>
      <c r="AHK10" s="84">
        <v>16500</v>
      </c>
      <c r="AHL10" s="84">
        <v>16500</v>
      </c>
      <c r="AHM10" s="84">
        <v>16430.426149381397</v>
      </c>
      <c r="AHN10" s="84">
        <v>16500</v>
      </c>
      <c r="AHO10" s="84">
        <v>16500</v>
      </c>
      <c r="AHP10" s="84">
        <v>16500</v>
      </c>
      <c r="AHQ10" s="84">
        <v>16285.690653432588</v>
      </c>
      <c r="AHR10" s="84">
        <v>16500</v>
      </c>
      <c r="AHS10" s="84">
        <v>16500</v>
      </c>
      <c r="AHT10" s="84">
        <v>16500</v>
      </c>
      <c r="AHU10" s="84">
        <v>16500</v>
      </c>
      <c r="AHV10" s="84">
        <v>16500</v>
      </c>
      <c r="AHW10" s="84">
        <v>16260.975874809825</v>
      </c>
      <c r="AHX10" s="84">
        <v>16500</v>
      </c>
      <c r="AHY10" s="84">
        <v>16500</v>
      </c>
      <c r="AHZ10" s="84">
        <v>16500</v>
      </c>
      <c r="AIA10" s="84">
        <v>16500</v>
      </c>
      <c r="AIB10" s="84">
        <v>16500</v>
      </c>
      <c r="AIC10" s="84">
        <v>16500</v>
      </c>
      <c r="AID10" s="84">
        <v>16500</v>
      </c>
      <c r="AIE10" s="84">
        <v>16500</v>
      </c>
      <c r="AIF10" s="84">
        <v>16500</v>
      </c>
      <c r="AIG10" s="84">
        <v>16500</v>
      </c>
      <c r="AIH10" s="84">
        <v>16500</v>
      </c>
      <c r="AII10" s="84">
        <v>16500</v>
      </c>
      <c r="AIJ10" s="84">
        <v>16500</v>
      </c>
      <c r="AIK10" s="84">
        <v>16138.082404344808</v>
      </c>
      <c r="AIL10" s="84">
        <v>16500</v>
      </c>
      <c r="AIM10" s="84">
        <v>16500</v>
      </c>
      <c r="AIN10" s="84">
        <v>16500</v>
      </c>
      <c r="AIO10" s="84">
        <v>16407.06636378387</v>
      </c>
      <c r="AIP10" s="84">
        <v>16500</v>
      </c>
      <c r="AIQ10" s="84">
        <v>15500</v>
      </c>
      <c r="AIR10" s="84">
        <v>16500</v>
      </c>
      <c r="AIS10" s="84">
        <v>16365.634932647192</v>
      </c>
      <c r="AIT10" s="84">
        <v>17500</v>
      </c>
      <c r="AIU10" s="84">
        <v>16937.76399155227</v>
      </c>
      <c r="AIV10" s="84">
        <v>17500</v>
      </c>
      <c r="AIW10" s="84">
        <v>17500</v>
      </c>
      <c r="AIX10" s="84">
        <v>17500</v>
      </c>
      <c r="AIY10" s="84">
        <v>17500</v>
      </c>
      <c r="AIZ10" s="84">
        <v>17500</v>
      </c>
      <c r="AJA10" s="84">
        <v>17500</v>
      </c>
      <c r="AJB10" s="84">
        <v>17500</v>
      </c>
      <c r="AJC10" s="84">
        <v>17500</v>
      </c>
      <c r="AJD10" s="84">
        <v>17500</v>
      </c>
      <c r="AJE10" s="84">
        <v>17110.01127395716</v>
      </c>
      <c r="AJF10" s="84">
        <v>17500</v>
      </c>
      <c r="AJG10" s="84">
        <v>17500</v>
      </c>
      <c r="AJH10" s="84">
        <v>17500</v>
      </c>
      <c r="AJI10" s="84">
        <v>17500</v>
      </c>
      <c r="AJJ10" s="84">
        <v>17500</v>
      </c>
      <c r="AJK10" s="84">
        <v>17500</v>
      </c>
      <c r="AJL10" s="84">
        <v>17500</v>
      </c>
      <c r="AJM10" s="84">
        <v>17500</v>
      </c>
      <c r="AJN10" s="84">
        <v>17500</v>
      </c>
      <c r="AJO10" s="84">
        <v>17500</v>
      </c>
      <c r="AJP10" s="84">
        <v>17500</v>
      </c>
      <c r="AJQ10" s="84">
        <v>17500</v>
      </c>
      <c r="AJR10" s="84">
        <v>17500</v>
      </c>
      <c r="AJS10" s="84">
        <v>17500</v>
      </c>
      <c r="AJT10" s="84">
        <v>17500</v>
      </c>
      <c r="AJU10" s="84">
        <v>17500</v>
      </c>
      <c r="AJV10" s="84">
        <v>17500</v>
      </c>
      <c r="AJW10" s="84">
        <v>17500</v>
      </c>
      <c r="AJX10" s="84">
        <v>17500</v>
      </c>
      <c r="AJY10" s="84" t="s">
        <v>94</v>
      </c>
      <c r="AJZ10" s="84">
        <v>17500</v>
      </c>
      <c r="AKA10" s="84">
        <v>17500</v>
      </c>
      <c r="AKB10" s="84">
        <v>17500</v>
      </c>
      <c r="AKC10" s="84">
        <v>17500</v>
      </c>
      <c r="AKD10" s="84">
        <v>17500</v>
      </c>
      <c r="AKE10" s="84" t="s">
        <v>94</v>
      </c>
      <c r="AKF10" s="84">
        <v>17500</v>
      </c>
      <c r="AKG10" s="84">
        <v>17500</v>
      </c>
      <c r="AKH10" s="84">
        <v>17500</v>
      </c>
      <c r="AKI10" s="84">
        <v>17500</v>
      </c>
      <c r="AKJ10" s="84">
        <v>17500</v>
      </c>
      <c r="AKK10" s="84">
        <v>17500</v>
      </c>
      <c r="AKL10" s="84">
        <v>17500</v>
      </c>
      <c r="AKM10" s="84">
        <v>17500</v>
      </c>
      <c r="AKN10" s="84">
        <v>17500</v>
      </c>
      <c r="AKO10" s="84">
        <v>17500</v>
      </c>
      <c r="AKP10" s="84">
        <v>17500</v>
      </c>
      <c r="AKQ10" s="84">
        <v>17500</v>
      </c>
      <c r="AKR10" s="84">
        <v>17500</v>
      </c>
      <c r="AKS10" s="84" t="s">
        <v>94</v>
      </c>
      <c r="AKT10" s="84">
        <v>17500</v>
      </c>
      <c r="AKU10" s="84">
        <v>17500</v>
      </c>
      <c r="AKV10" s="84">
        <v>17500</v>
      </c>
      <c r="AKW10" s="84">
        <v>17500</v>
      </c>
      <c r="AKX10" s="84">
        <v>17500</v>
      </c>
      <c r="AKY10" s="84">
        <v>17500</v>
      </c>
      <c r="AKZ10" s="84">
        <v>17500</v>
      </c>
      <c r="ALA10" s="84">
        <v>17500</v>
      </c>
      <c r="ALB10" s="84">
        <v>17500</v>
      </c>
      <c r="ALC10" s="84">
        <v>17500</v>
      </c>
      <c r="ALD10" s="84">
        <v>17500</v>
      </c>
      <c r="ALE10" s="84">
        <v>17337.823735888436</v>
      </c>
      <c r="ALF10" s="84">
        <v>17500</v>
      </c>
      <c r="ALG10" s="84">
        <v>17192.817643472961</v>
      </c>
      <c r="ALH10" s="84">
        <v>17500</v>
      </c>
      <c r="ALI10" s="84">
        <v>17192.817643472961</v>
      </c>
      <c r="ALJ10" s="84">
        <v>17500</v>
      </c>
      <c r="ALK10" s="84">
        <v>17500</v>
      </c>
      <c r="ALL10" s="84">
        <v>17500</v>
      </c>
      <c r="ALM10" s="84">
        <v>17415.048044807565</v>
      </c>
      <c r="ALN10" s="84">
        <v>17500</v>
      </c>
      <c r="ALO10" s="84">
        <v>17306.700141220776</v>
      </c>
      <c r="ALP10" s="84">
        <v>17500</v>
      </c>
      <c r="ALQ10" s="84">
        <v>17500</v>
      </c>
      <c r="ALR10" s="84">
        <v>17500</v>
      </c>
      <c r="ALS10" s="84">
        <v>17354.189078023159</v>
      </c>
      <c r="ALT10" s="84">
        <v>17500</v>
      </c>
      <c r="ALU10" s="84">
        <v>17427.672097976571</v>
      </c>
      <c r="ALV10" s="84">
        <v>17500</v>
      </c>
      <c r="ALW10" s="84">
        <v>17500</v>
      </c>
      <c r="ALX10" s="84">
        <v>17500</v>
      </c>
      <c r="ALY10" s="84">
        <v>17500</v>
      </c>
      <c r="ALZ10" s="84">
        <v>17500</v>
      </c>
      <c r="AMA10" s="84">
        <v>17500</v>
      </c>
      <c r="AMB10" s="84">
        <v>17500</v>
      </c>
      <c r="AMC10" s="84">
        <v>17053.859231553892</v>
      </c>
      <c r="AMD10" s="84">
        <v>17500</v>
      </c>
      <c r="AME10" s="84">
        <v>17500</v>
      </c>
      <c r="AMF10" s="84">
        <v>17500</v>
      </c>
      <c r="AMG10" s="84">
        <v>17344.617983151224</v>
      </c>
      <c r="AMH10" s="84">
        <v>17500</v>
      </c>
      <c r="AMI10" s="84">
        <v>17313.792204406203</v>
      </c>
      <c r="AMJ10" s="84">
        <v>17500</v>
      </c>
      <c r="AMK10" s="84">
        <v>17355.130129677524</v>
      </c>
      <c r="AML10" s="84">
        <v>17500</v>
      </c>
      <c r="AMM10" s="84">
        <v>17153.441368175565</v>
      </c>
      <c r="AMN10" s="84">
        <v>17500</v>
      </c>
      <c r="AMO10" s="84">
        <v>17357.656638254048</v>
      </c>
      <c r="AMP10" s="84">
        <v>17500</v>
      </c>
      <c r="AMQ10" s="84">
        <v>17296.47141079736</v>
      </c>
      <c r="AMR10" s="84">
        <v>17500</v>
      </c>
      <c r="AMS10" s="84">
        <v>17500</v>
      </c>
      <c r="AMT10" s="84">
        <v>17500</v>
      </c>
      <c r="AMU10" s="84">
        <v>17161.706308592951</v>
      </c>
      <c r="AMV10" s="84">
        <v>17500</v>
      </c>
      <c r="AMW10" s="84">
        <v>17000</v>
      </c>
      <c r="AMX10" s="84">
        <v>17500</v>
      </c>
      <c r="AMY10" s="84">
        <v>16925.961293608354</v>
      </c>
      <c r="AMZ10" s="84">
        <v>17500</v>
      </c>
      <c r="ANA10" s="84">
        <v>16920.086936139181</v>
      </c>
      <c r="ANB10" s="84">
        <v>17500</v>
      </c>
      <c r="ANC10" s="84">
        <v>16891.766672238009</v>
      </c>
      <c r="AND10" s="84">
        <v>17500</v>
      </c>
      <c r="ANE10" s="84">
        <v>17285.614815125522</v>
      </c>
      <c r="ANF10" s="84">
        <v>17500</v>
      </c>
      <c r="ANG10" s="84">
        <v>17422.974515024725</v>
      </c>
      <c r="ANH10" s="84">
        <v>17500</v>
      </c>
      <c r="ANI10" s="84">
        <v>17400.991573750958</v>
      </c>
      <c r="ANJ10" s="84">
        <v>17500</v>
      </c>
      <c r="ANK10" s="84">
        <v>17061.4692180893</v>
      </c>
      <c r="ANL10" s="84">
        <v>17500</v>
      </c>
      <c r="ANM10" s="84">
        <v>17254.791379027916</v>
      </c>
      <c r="ANN10" s="84">
        <v>17500</v>
      </c>
      <c r="ANO10" s="84">
        <v>17257.241164340863</v>
      </c>
      <c r="ANP10" s="84">
        <v>17500</v>
      </c>
      <c r="ANQ10" s="84">
        <v>16937.03492987563</v>
      </c>
      <c r="ANR10" s="84">
        <v>17500</v>
      </c>
      <c r="ANS10" s="84">
        <v>17169.544084550151</v>
      </c>
      <c r="ANT10" s="84">
        <v>17500</v>
      </c>
      <c r="ANU10" s="84">
        <v>17500</v>
      </c>
      <c r="ANV10" s="84">
        <v>17500</v>
      </c>
      <c r="ANW10" s="84">
        <v>17317.23635511045</v>
      </c>
      <c r="ANX10" s="84">
        <v>17500</v>
      </c>
      <c r="ANY10" s="84">
        <v>17279.302713987472</v>
      </c>
      <c r="ANZ10" s="84">
        <v>17500</v>
      </c>
      <c r="AOA10" s="84">
        <v>17500</v>
      </c>
      <c r="AOB10" s="84">
        <v>17500</v>
      </c>
      <c r="AOC10" s="84">
        <v>17500</v>
      </c>
      <c r="AOD10" s="84">
        <v>17500</v>
      </c>
      <c r="AOE10" s="84">
        <v>17500</v>
      </c>
      <c r="AOF10" s="84">
        <v>17500</v>
      </c>
      <c r="AOG10" s="84">
        <v>17500</v>
      </c>
      <c r="AOH10" s="84">
        <v>17500</v>
      </c>
      <c r="AOI10" s="84">
        <v>17377.304326490554</v>
      </c>
      <c r="AOJ10" s="84">
        <v>17500</v>
      </c>
      <c r="AOK10" s="84">
        <v>17044.025567204448</v>
      </c>
      <c r="AOL10" s="84">
        <v>17500</v>
      </c>
      <c r="AOM10" s="84">
        <v>17163.320230773057</v>
      </c>
      <c r="AON10" s="84">
        <v>17500</v>
      </c>
      <c r="AOO10" s="84">
        <v>17500</v>
      </c>
      <c r="AOP10" s="84">
        <v>17500</v>
      </c>
      <c r="AOQ10" s="84">
        <v>17116</v>
      </c>
      <c r="AOR10" s="84">
        <v>17500</v>
      </c>
      <c r="AOS10" s="84">
        <v>17500</v>
      </c>
      <c r="AOT10" s="84">
        <v>16000</v>
      </c>
      <c r="AOU10" s="84">
        <v>16000</v>
      </c>
      <c r="AOV10" s="84">
        <v>16000</v>
      </c>
      <c r="AOW10" s="84">
        <v>16000</v>
      </c>
      <c r="AOX10" s="84">
        <v>16000</v>
      </c>
      <c r="AOY10" s="84">
        <v>16000</v>
      </c>
      <c r="AOZ10" s="84">
        <v>16000</v>
      </c>
      <c r="APA10" s="84">
        <v>16000</v>
      </c>
      <c r="APB10" s="84">
        <v>16000</v>
      </c>
      <c r="APC10" s="84">
        <v>16000</v>
      </c>
      <c r="APD10" s="84">
        <v>16000</v>
      </c>
      <c r="APE10" s="84">
        <v>16000</v>
      </c>
      <c r="APF10" s="84">
        <v>16000</v>
      </c>
      <c r="APG10" s="84">
        <v>15500</v>
      </c>
      <c r="APH10" s="84">
        <v>16000</v>
      </c>
      <c r="API10" s="84">
        <v>16000</v>
      </c>
      <c r="APJ10" s="84">
        <v>16000</v>
      </c>
      <c r="APK10" s="84">
        <v>16000</v>
      </c>
      <c r="APL10" s="84">
        <v>16000</v>
      </c>
      <c r="APM10" s="84">
        <v>16000</v>
      </c>
      <c r="APN10" s="84">
        <v>16000</v>
      </c>
      <c r="APO10" s="84">
        <v>16000</v>
      </c>
      <c r="APP10" s="84">
        <v>16000</v>
      </c>
      <c r="APQ10" s="84">
        <v>16000</v>
      </c>
      <c r="APR10" s="84">
        <v>16000</v>
      </c>
      <c r="APS10" s="84">
        <v>16000</v>
      </c>
      <c r="APT10" s="84">
        <v>16500</v>
      </c>
      <c r="APU10" s="84">
        <v>16500</v>
      </c>
      <c r="APV10" s="84">
        <v>16500</v>
      </c>
      <c r="APW10" s="84">
        <v>16500</v>
      </c>
      <c r="APX10" s="84">
        <v>16500</v>
      </c>
      <c r="APY10" s="84">
        <v>16500</v>
      </c>
      <c r="APZ10" s="84">
        <v>16500</v>
      </c>
      <c r="AQA10" s="84">
        <v>16500</v>
      </c>
      <c r="AQB10" s="84">
        <v>16500</v>
      </c>
      <c r="AQC10" s="84" t="s">
        <v>94</v>
      </c>
      <c r="AQD10" s="84">
        <v>16500</v>
      </c>
      <c r="AQE10" s="86">
        <v>16500</v>
      </c>
      <c r="AQF10" s="86">
        <v>16500</v>
      </c>
      <c r="AQG10" s="86">
        <v>16500</v>
      </c>
      <c r="AQH10" s="86">
        <v>16500</v>
      </c>
      <c r="AQI10" s="86">
        <v>16500</v>
      </c>
      <c r="AQJ10" s="86">
        <v>16500</v>
      </c>
      <c r="AQK10" s="86">
        <v>16500</v>
      </c>
      <c r="AQL10" s="86">
        <v>16500</v>
      </c>
      <c r="AQM10" s="86">
        <v>16500</v>
      </c>
      <c r="AQN10" s="86">
        <v>16500</v>
      </c>
      <c r="AQO10" s="86">
        <v>16500</v>
      </c>
      <c r="AQP10" s="86">
        <v>16500</v>
      </c>
      <c r="AQQ10" s="86">
        <v>16500</v>
      </c>
      <c r="AQR10" s="86">
        <v>16500</v>
      </c>
      <c r="AQS10" s="86">
        <v>16500</v>
      </c>
      <c r="AQT10" s="86">
        <v>16500</v>
      </c>
      <c r="AQU10" s="86">
        <v>16500</v>
      </c>
      <c r="AQV10" s="86">
        <v>16500</v>
      </c>
      <c r="AQW10" s="86">
        <v>16500</v>
      </c>
      <c r="AQX10" s="86">
        <v>16500</v>
      </c>
      <c r="AQY10" s="86">
        <v>16500</v>
      </c>
      <c r="AQZ10" s="86">
        <v>16500</v>
      </c>
      <c r="ARA10" s="86">
        <v>16500</v>
      </c>
      <c r="ARB10" s="86">
        <v>16500</v>
      </c>
      <c r="ARC10" s="86">
        <v>16500</v>
      </c>
      <c r="ARD10" s="86">
        <v>16500</v>
      </c>
      <c r="ARE10" s="86">
        <v>16500</v>
      </c>
      <c r="ARF10" s="86">
        <v>16500</v>
      </c>
      <c r="ARG10" s="86">
        <v>16500</v>
      </c>
      <c r="ARH10" s="86">
        <v>16500</v>
      </c>
      <c r="ARI10" s="86">
        <v>16500</v>
      </c>
      <c r="ARJ10" s="86">
        <v>16500</v>
      </c>
      <c r="ARK10" s="86">
        <v>16500</v>
      </c>
      <c r="ARL10" s="86">
        <v>16500</v>
      </c>
      <c r="ARM10" s="86">
        <v>16500</v>
      </c>
      <c r="ARN10" s="86">
        <v>16500</v>
      </c>
      <c r="ARO10" s="86">
        <v>16500</v>
      </c>
      <c r="ARP10" s="86">
        <v>16500</v>
      </c>
      <c r="ARQ10" s="86">
        <v>16500</v>
      </c>
      <c r="ARR10" s="86">
        <v>16500</v>
      </c>
      <c r="ARS10" s="86">
        <v>16500</v>
      </c>
      <c r="ART10" s="86">
        <v>17000</v>
      </c>
      <c r="ARU10" s="86">
        <v>17000</v>
      </c>
      <c r="ARV10" s="86">
        <v>17000</v>
      </c>
      <c r="ARW10" s="86">
        <v>17000</v>
      </c>
      <c r="ARX10" s="86">
        <v>17000</v>
      </c>
      <c r="ARY10" s="86" t="s">
        <v>94</v>
      </c>
      <c r="ARZ10" s="86">
        <v>17000</v>
      </c>
      <c r="ASA10" s="86">
        <v>17000</v>
      </c>
      <c r="ASB10" s="86">
        <v>17000</v>
      </c>
      <c r="ASC10" s="86">
        <v>17000</v>
      </c>
      <c r="ASD10" s="86">
        <v>17000</v>
      </c>
      <c r="ASE10" s="86">
        <v>16750</v>
      </c>
      <c r="ASF10" s="86">
        <v>17000</v>
      </c>
      <c r="ASG10" s="86">
        <v>17000</v>
      </c>
      <c r="ASH10" s="86">
        <v>17000</v>
      </c>
      <c r="ASI10" s="86">
        <v>17000</v>
      </c>
      <c r="ASJ10" s="86">
        <v>17000</v>
      </c>
      <c r="ASK10" s="86">
        <v>17000</v>
      </c>
      <c r="ASL10" s="86">
        <v>17000</v>
      </c>
      <c r="ASM10" s="86">
        <v>17000</v>
      </c>
      <c r="ASN10" s="86">
        <v>17000</v>
      </c>
      <c r="ASO10" s="86">
        <v>17000</v>
      </c>
      <c r="ASP10" s="86">
        <v>17000</v>
      </c>
      <c r="ASQ10" s="86">
        <v>17000</v>
      </c>
      <c r="ASR10" s="86">
        <v>17000</v>
      </c>
      <c r="ASS10" s="86">
        <v>17000</v>
      </c>
      <c r="AST10" s="86">
        <v>17000</v>
      </c>
      <c r="ASU10" s="86">
        <v>17000</v>
      </c>
      <c r="ASV10" s="86">
        <v>17000</v>
      </c>
      <c r="ASW10" s="86">
        <v>17000</v>
      </c>
      <c r="ASX10" s="84">
        <v>17000</v>
      </c>
      <c r="ASY10" s="86" t="s">
        <v>94</v>
      </c>
      <c r="ASZ10" s="84">
        <v>17000</v>
      </c>
      <c r="ATA10" s="86" t="s">
        <v>94</v>
      </c>
      <c r="ATB10" s="84">
        <v>17000</v>
      </c>
      <c r="ATC10" s="86" t="s">
        <v>94</v>
      </c>
      <c r="ATD10" s="84">
        <v>17000</v>
      </c>
      <c r="ATE10" s="86" t="s">
        <v>94</v>
      </c>
      <c r="ATF10" s="84">
        <v>17000</v>
      </c>
      <c r="ATG10" s="86" t="s">
        <v>94</v>
      </c>
      <c r="ATH10" s="84">
        <v>17000</v>
      </c>
      <c r="ATI10" s="86" t="s">
        <v>94</v>
      </c>
      <c r="ATJ10" s="84">
        <v>17000</v>
      </c>
      <c r="ATK10" s="86" t="s">
        <v>94</v>
      </c>
      <c r="ATL10" s="84">
        <v>17000</v>
      </c>
      <c r="ATM10" s="86" t="s">
        <v>94</v>
      </c>
      <c r="ATN10" s="84">
        <v>17000</v>
      </c>
      <c r="ATO10" s="86" t="s">
        <v>94</v>
      </c>
      <c r="ATP10" s="84">
        <v>17000</v>
      </c>
      <c r="ATQ10" s="86" t="s">
        <v>94</v>
      </c>
      <c r="ATR10" s="84">
        <v>17000</v>
      </c>
      <c r="ATS10" s="86" t="s">
        <v>94</v>
      </c>
      <c r="ATT10" s="84">
        <v>17000</v>
      </c>
      <c r="ATU10" s="86" t="s">
        <v>94</v>
      </c>
      <c r="ATV10" s="84">
        <v>17000</v>
      </c>
      <c r="ATW10" s="86" t="s">
        <v>94</v>
      </c>
      <c r="ATX10" s="84">
        <v>17000</v>
      </c>
      <c r="ATY10" s="86" t="s">
        <v>94</v>
      </c>
      <c r="ATZ10" s="84">
        <v>17000</v>
      </c>
      <c r="AUA10" s="86" t="s">
        <v>94</v>
      </c>
      <c r="AUB10" s="84">
        <v>17000</v>
      </c>
      <c r="AUC10" s="86" t="s">
        <v>94</v>
      </c>
      <c r="AUD10" s="84">
        <v>17000</v>
      </c>
      <c r="AUE10" s="86" t="s">
        <v>94</v>
      </c>
      <c r="AUF10" s="84">
        <v>17000</v>
      </c>
      <c r="AUG10" s="86" t="s">
        <v>94</v>
      </c>
      <c r="AUH10" s="84">
        <v>17000</v>
      </c>
      <c r="AUI10" s="86" t="s">
        <v>94</v>
      </c>
      <c r="AUJ10" s="84">
        <v>17000</v>
      </c>
      <c r="AUK10" s="86" t="s">
        <v>94</v>
      </c>
      <c r="AUL10" s="84">
        <v>17000</v>
      </c>
      <c r="AUM10" s="86" t="s">
        <v>94</v>
      </c>
      <c r="AUN10" s="84">
        <v>17000</v>
      </c>
      <c r="AUO10" s="86" t="s">
        <v>94</v>
      </c>
      <c r="AUP10" s="84">
        <v>17000</v>
      </c>
      <c r="AUQ10" s="86" t="s">
        <v>94</v>
      </c>
      <c r="AUR10" s="84">
        <v>15200</v>
      </c>
      <c r="AUS10" s="86" t="s">
        <v>94</v>
      </c>
      <c r="AUT10" s="84">
        <v>15200</v>
      </c>
      <c r="AUU10" s="86" t="s">
        <v>94</v>
      </c>
      <c r="AUV10" s="84">
        <v>15200</v>
      </c>
      <c r="AUW10" s="86" t="s">
        <v>94</v>
      </c>
      <c r="AUX10" s="84">
        <v>15200</v>
      </c>
      <c r="AUY10" s="86" t="s">
        <v>94</v>
      </c>
      <c r="AUZ10" s="84">
        <v>15200</v>
      </c>
      <c r="AVA10" s="86" t="s">
        <v>94</v>
      </c>
      <c r="AVB10" s="84">
        <v>15200</v>
      </c>
      <c r="AVC10" s="86" t="s">
        <v>94</v>
      </c>
      <c r="AVD10" s="84">
        <v>15200</v>
      </c>
      <c r="AVE10" s="86" t="s">
        <v>94</v>
      </c>
      <c r="AVF10" s="84">
        <v>15200</v>
      </c>
      <c r="AVG10" s="86" t="s">
        <v>94</v>
      </c>
      <c r="AVH10" s="84">
        <v>15200</v>
      </c>
      <c r="AVI10" s="86" t="s">
        <v>94</v>
      </c>
      <c r="AVJ10" s="84">
        <v>15200</v>
      </c>
      <c r="AVK10" s="86" t="s">
        <v>94</v>
      </c>
      <c r="AVL10" s="84">
        <v>15200</v>
      </c>
      <c r="AVM10" s="86" t="s">
        <v>94</v>
      </c>
      <c r="AVN10" s="84">
        <v>15200</v>
      </c>
      <c r="AVO10" s="86" t="s">
        <v>94</v>
      </c>
      <c r="AVP10" s="84">
        <v>15200</v>
      </c>
      <c r="AVQ10" s="86" t="s">
        <v>94</v>
      </c>
      <c r="AVR10" s="84">
        <v>15200</v>
      </c>
      <c r="AVS10" s="86" t="s">
        <v>94</v>
      </c>
      <c r="AVT10" s="84">
        <v>15200</v>
      </c>
      <c r="AVU10" s="86" t="s">
        <v>94</v>
      </c>
      <c r="AVV10" s="84">
        <v>15200</v>
      </c>
      <c r="AVW10" s="86" t="s">
        <v>94</v>
      </c>
      <c r="AVX10" s="84">
        <v>15200</v>
      </c>
      <c r="AVY10" s="86" t="s">
        <v>94</v>
      </c>
      <c r="AVZ10" s="84">
        <v>15200</v>
      </c>
      <c r="AWA10" s="86" t="s">
        <v>94</v>
      </c>
      <c r="AWB10" s="84">
        <v>15200</v>
      </c>
      <c r="AWC10" s="86" t="s">
        <v>94</v>
      </c>
      <c r="AWD10" s="84">
        <v>15200</v>
      </c>
      <c r="AWE10" s="86" t="s">
        <v>94</v>
      </c>
      <c r="AWF10" s="84">
        <v>15200</v>
      </c>
      <c r="AWG10" s="86" t="s">
        <v>94</v>
      </c>
      <c r="AWH10" s="84">
        <v>15200</v>
      </c>
      <c r="AWI10" s="86" t="s">
        <v>94</v>
      </c>
      <c r="AWJ10" s="84">
        <v>15200</v>
      </c>
      <c r="AWK10" s="86" t="s">
        <v>94</v>
      </c>
      <c r="AWL10" s="84">
        <v>15200</v>
      </c>
      <c r="AWM10" s="86" t="s">
        <v>94</v>
      </c>
      <c r="AWN10" s="84">
        <v>15200</v>
      </c>
      <c r="AWO10" s="86" t="s">
        <v>94</v>
      </c>
      <c r="AWP10" s="84">
        <v>15200</v>
      </c>
      <c r="AWQ10" s="86" t="s">
        <v>94</v>
      </c>
      <c r="AWR10" s="84">
        <v>15200</v>
      </c>
      <c r="AWS10" s="86" t="s">
        <v>94</v>
      </c>
      <c r="AWT10" s="84"/>
      <c r="AWU10" s="103" t="s">
        <v>94</v>
      </c>
      <c r="AWV10" s="84"/>
      <c r="AWW10" s="103" t="s">
        <v>94</v>
      </c>
      <c r="AWX10" s="84"/>
      <c r="AWY10" s="103" t="s">
        <v>94</v>
      </c>
      <c r="AWZ10" s="84"/>
      <c r="AXA10" s="103" t="s">
        <v>94</v>
      </c>
      <c r="AXB10" s="84"/>
      <c r="AXC10" s="103" t="s">
        <v>94</v>
      </c>
      <c r="AXD10" s="84"/>
      <c r="AXE10" s="103" t="s">
        <v>94</v>
      </c>
      <c r="AXF10" s="84"/>
      <c r="AXG10" s="103" t="s">
        <v>94</v>
      </c>
      <c r="AXH10" s="84"/>
      <c r="AXI10" s="103" t="s">
        <v>94</v>
      </c>
      <c r="AXJ10" s="84"/>
      <c r="AXK10" s="103" t="s">
        <v>94</v>
      </c>
      <c r="AXL10" s="84"/>
      <c r="AXM10" s="103" t="s">
        <v>94</v>
      </c>
      <c r="AXN10" s="84"/>
      <c r="AXO10" s="103" t="s">
        <v>94</v>
      </c>
      <c r="AXP10" s="84"/>
      <c r="AXQ10" s="103" t="s">
        <v>94</v>
      </c>
      <c r="AXR10" s="84"/>
      <c r="AXS10" s="103" t="s">
        <v>94</v>
      </c>
      <c r="AXT10" s="84"/>
      <c r="AXU10" s="103" t="s">
        <v>94</v>
      </c>
      <c r="AXV10" s="84"/>
      <c r="AXW10" s="103" t="s">
        <v>94</v>
      </c>
      <c r="AXX10" s="84"/>
      <c r="AXY10" s="103" t="s">
        <v>94</v>
      </c>
      <c r="AXZ10" s="84"/>
      <c r="AYA10" s="103" t="s">
        <v>94</v>
      </c>
      <c r="AYB10" s="84"/>
      <c r="AYC10" s="103" t="s">
        <v>94</v>
      </c>
      <c r="AYD10" s="84"/>
      <c r="AYE10" s="103" t="s">
        <v>94</v>
      </c>
      <c r="AYF10" s="84"/>
      <c r="AYG10" s="103" t="s">
        <v>94</v>
      </c>
      <c r="AYH10" s="84"/>
      <c r="AYI10" s="103" t="s">
        <v>94</v>
      </c>
      <c r="AYJ10" s="84"/>
      <c r="AYK10" s="103" t="s">
        <v>94</v>
      </c>
      <c r="AYL10" s="84"/>
      <c r="AYM10" s="103" t="s">
        <v>94</v>
      </c>
      <c r="AYN10" s="84"/>
      <c r="AYO10" s="103" t="s">
        <v>94</v>
      </c>
      <c r="AYP10" s="84"/>
      <c r="AYQ10" s="103" t="s">
        <v>94</v>
      </c>
      <c r="AYR10" s="84"/>
      <c r="AYS10" s="103" t="s">
        <v>94</v>
      </c>
      <c r="AYT10" s="84"/>
      <c r="AYU10" s="103" t="s">
        <v>94</v>
      </c>
      <c r="AYV10" s="84"/>
      <c r="AYW10" s="103" t="s">
        <v>94</v>
      </c>
      <c r="AYX10" s="84"/>
      <c r="AYY10" s="103" t="s">
        <v>94</v>
      </c>
      <c r="AYZ10" s="84"/>
      <c r="AZA10" s="103" t="s">
        <v>94</v>
      </c>
      <c r="AZB10" s="84"/>
      <c r="AZC10" s="103" t="s">
        <v>94</v>
      </c>
      <c r="AZD10" s="84"/>
      <c r="AZE10" s="103" t="s">
        <v>94</v>
      </c>
      <c r="AZF10" s="84"/>
      <c r="AZG10" s="103" t="s">
        <v>94</v>
      </c>
      <c r="AZH10" s="84"/>
      <c r="AZI10" s="103" t="s">
        <v>94</v>
      </c>
      <c r="AZJ10" s="84"/>
      <c r="AZK10" s="103" t="s">
        <v>94</v>
      </c>
      <c r="AZL10" s="84"/>
      <c r="AZM10" s="103" t="s">
        <v>94</v>
      </c>
      <c r="AZN10" s="84"/>
      <c r="AZO10" s="103" t="s">
        <v>94</v>
      </c>
      <c r="AZP10" s="84"/>
      <c r="AZQ10" s="103" t="s">
        <v>94</v>
      </c>
      <c r="AZR10" s="84"/>
      <c r="AZS10" s="103" t="s">
        <v>94</v>
      </c>
      <c r="AZT10" s="84"/>
      <c r="AZU10" s="103" t="s">
        <v>94</v>
      </c>
      <c r="AZV10" s="84"/>
      <c r="AZW10" s="103" t="s">
        <v>94</v>
      </c>
      <c r="AZX10" s="84"/>
      <c r="AZY10" s="103" t="s">
        <v>94</v>
      </c>
      <c r="AZZ10" s="84"/>
      <c r="BAA10" s="103" t="s">
        <v>94</v>
      </c>
      <c r="BAB10" s="84"/>
      <c r="BAC10" s="103" t="s">
        <v>94</v>
      </c>
      <c r="BAD10" s="84"/>
      <c r="BAE10" s="103" t="s">
        <v>94</v>
      </c>
      <c r="BAF10" s="84"/>
      <c r="BAG10" s="103" t="s">
        <v>94</v>
      </c>
      <c r="BAH10" s="84"/>
      <c r="BAI10" s="103" t="s">
        <v>94</v>
      </c>
      <c r="BAJ10" s="84"/>
      <c r="BAK10" s="103" t="s">
        <v>94</v>
      </c>
      <c r="BAL10" s="84"/>
      <c r="BAM10" s="103" t="s">
        <v>94</v>
      </c>
      <c r="BAN10" s="84"/>
      <c r="BAO10" s="103" t="s">
        <v>94</v>
      </c>
      <c r="BAP10" s="84"/>
      <c r="BAQ10" s="103" t="s">
        <v>94</v>
      </c>
      <c r="BAR10" s="84"/>
      <c r="BAS10" s="103" t="s">
        <v>94</v>
      </c>
      <c r="BAT10" s="84"/>
      <c r="BAU10" s="103" t="s">
        <v>94</v>
      </c>
      <c r="BAV10" s="84"/>
      <c r="BAW10" s="103" t="s">
        <v>94</v>
      </c>
      <c r="BAX10" s="84"/>
      <c r="BAY10" s="103" t="s">
        <v>94</v>
      </c>
      <c r="BAZ10" s="84"/>
      <c r="BBA10" s="103" t="s">
        <v>94</v>
      </c>
      <c r="BBB10" s="84"/>
      <c r="BBC10" s="103" t="s">
        <v>94</v>
      </c>
      <c r="BBD10" s="84"/>
      <c r="BBE10" s="103" t="s">
        <v>94</v>
      </c>
      <c r="BBF10" s="84"/>
      <c r="BBG10" s="103" t="s">
        <v>94</v>
      </c>
      <c r="BBH10" s="84"/>
      <c r="BBI10" s="103" t="s">
        <v>94</v>
      </c>
      <c r="BBJ10" s="84"/>
      <c r="BBK10" s="103" t="s">
        <v>94</v>
      </c>
    </row>
    <row r="11" spans="1:1415" s="9" customFormat="1" ht="26.5" customHeight="1" x14ac:dyDescent="0.35">
      <c r="A11" s="82">
        <v>6</v>
      </c>
      <c r="B11" s="7">
        <v>150000004</v>
      </c>
      <c r="C11" s="82" t="s">
        <v>251</v>
      </c>
      <c r="D11" s="85" t="s">
        <v>95</v>
      </c>
      <c r="E11" s="84">
        <v>12500</v>
      </c>
      <c r="F11" s="84">
        <v>12500</v>
      </c>
      <c r="G11" s="84">
        <v>12500</v>
      </c>
      <c r="H11" s="84">
        <v>12500</v>
      </c>
      <c r="I11" s="84">
        <v>12500</v>
      </c>
      <c r="J11" s="84">
        <v>12500</v>
      </c>
      <c r="K11" s="84">
        <v>12500</v>
      </c>
      <c r="L11" s="84">
        <v>12500</v>
      </c>
      <c r="M11" s="84">
        <v>12500</v>
      </c>
      <c r="N11" s="84">
        <v>12500</v>
      </c>
      <c r="O11" s="84">
        <v>12500</v>
      </c>
      <c r="P11" s="84">
        <v>12500</v>
      </c>
      <c r="Q11" s="84">
        <v>12500</v>
      </c>
      <c r="R11" s="84" t="s">
        <v>94</v>
      </c>
      <c r="S11" s="84">
        <v>12500</v>
      </c>
      <c r="T11" s="84">
        <v>12500</v>
      </c>
      <c r="U11" s="84">
        <v>12500</v>
      </c>
      <c r="V11" s="84" t="s">
        <v>94</v>
      </c>
      <c r="W11" s="84">
        <v>12500</v>
      </c>
      <c r="X11" s="84">
        <v>12500</v>
      </c>
      <c r="Y11" s="84">
        <v>12500</v>
      </c>
      <c r="Z11" s="84" t="s">
        <v>94</v>
      </c>
      <c r="AA11" s="84">
        <v>12500</v>
      </c>
      <c r="AB11" s="84">
        <v>12500</v>
      </c>
      <c r="AC11" s="84">
        <v>12500</v>
      </c>
      <c r="AD11" s="84">
        <v>12500</v>
      </c>
      <c r="AE11" s="84">
        <v>12500</v>
      </c>
      <c r="AF11" s="84">
        <v>12500</v>
      </c>
      <c r="AG11" s="84">
        <v>12500</v>
      </c>
      <c r="AH11" s="84">
        <v>12500</v>
      </c>
      <c r="AI11" s="84">
        <v>12500</v>
      </c>
      <c r="AJ11" s="84" t="s">
        <v>94</v>
      </c>
      <c r="AK11" s="84">
        <v>12500</v>
      </c>
      <c r="AL11" s="84">
        <v>12500</v>
      </c>
      <c r="AM11" s="84">
        <v>12500</v>
      </c>
      <c r="AN11" s="84">
        <v>12500</v>
      </c>
      <c r="AO11" s="84">
        <v>12500</v>
      </c>
      <c r="AP11" s="84">
        <v>12500</v>
      </c>
      <c r="AQ11" s="84">
        <v>12500</v>
      </c>
      <c r="AR11" s="84">
        <v>12500</v>
      </c>
      <c r="AS11" s="84">
        <v>12500</v>
      </c>
      <c r="AT11" s="84" t="s">
        <v>94</v>
      </c>
      <c r="AU11" s="84">
        <v>12500</v>
      </c>
      <c r="AV11" s="84">
        <v>12500</v>
      </c>
      <c r="AW11" s="84">
        <v>12500</v>
      </c>
      <c r="AX11" s="84">
        <v>12500</v>
      </c>
      <c r="AY11" s="84">
        <v>12500</v>
      </c>
      <c r="AZ11" s="84">
        <v>12500</v>
      </c>
      <c r="BA11" s="84">
        <v>12500</v>
      </c>
      <c r="BB11" s="84" t="s">
        <v>94</v>
      </c>
      <c r="BC11" s="84">
        <v>12500</v>
      </c>
      <c r="BD11" s="84">
        <v>12500</v>
      </c>
      <c r="BE11" s="84">
        <v>12500</v>
      </c>
      <c r="BF11" s="84" t="s">
        <v>94</v>
      </c>
      <c r="BG11" s="84">
        <v>12500</v>
      </c>
      <c r="BH11" s="84" t="s">
        <v>94</v>
      </c>
      <c r="BI11" s="84">
        <v>12500</v>
      </c>
      <c r="BJ11" s="84">
        <v>12500</v>
      </c>
      <c r="BK11" s="84">
        <v>12500</v>
      </c>
      <c r="BL11" s="84">
        <v>12500</v>
      </c>
      <c r="BM11" s="84">
        <v>12500</v>
      </c>
      <c r="BN11" s="84" t="s">
        <v>94</v>
      </c>
      <c r="BO11" s="84">
        <v>12500</v>
      </c>
      <c r="BP11" s="84">
        <v>12500</v>
      </c>
      <c r="BQ11" s="84">
        <v>12500</v>
      </c>
      <c r="BR11" s="84" t="s">
        <v>94</v>
      </c>
      <c r="BS11" s="84">
        <v>12500</v>
      </c>
      <c r="BT11" s="84">
        <v>12500</v>
      </c>
      <c r="BU11" s="84">
        <v>12500</v>
      </c>
      <c r="BV11" s="84" t="s">
        <v>94</v>
      </c>
      <c r="BW11" s="84">
        <v>12500</v>
      </c>
      <c r="BX11" s="84" t="s">
        <v>94</v>
      </c>
      <c r="BY11" s="84">
        <v>12500</v>
      </c>
      <c r="BZ11" s="84">
        <v>12500</v>
      </c>
      <c r="CA11" s="84">
        <v>12500</v>
      </c>
      <c r="CB11" s="84">
        <v>12500</v>
      </c>
      <c r="CC11" s="84">
        <v>12500</v>
      </c>
      <c r="CD11" s="84" t="s">
        <v>94</v>
      </c>
      <c r="CE11" s="84">
        <v>12500</v>
      </c>
      <c r="CF11" s="84">
        <v>12500</v>
      </c>
      <c r="CG11" s="84">
        <v>13500</v>
      </c>
      <c r="CH11" s="84">
        <v>12500</v>
      </c>
      <c r="CI11" s="84">
        <v>13500</v>
      </c>
      <c r="CJ11" s="84">
        <v>13500</v>
      </c>
      <c r="CK11" s="84">
        <v>13500</v>
      </c>
      <c r="CL11" s="84" t="s">
        <v>94</v>
      </c>
      <c r="CM11" s="84">
        <v>13500</v>
      </c>
      <c r="CN11" s="84">
        <v>12500</v>
      </c>
      <c r="CO11" s="84">
        <v>13500</v>
      </c>
      <c r="CP11" s="84" t="s">
        <v>94</v>
      </c>
      <c r="CQ11" s="84">
        <v>13500</v>
      </c>
      <c r="CR11" s="84" t="s">
        <v>94</v>
      </c>
      <c r="CS11" s="84">
        <v>13500</v>
      </c>
      <c r="CT11" s="84" t="s">
        <v>94</v>
      </c>
      <c r="CU11" s="84">
        <v>13500</v>
      </c>
      <c r="CV11" s="84" t="s">
        <v>94</v>
      </c>
      <c r="CW11" s="84">
        <v>13500</v>
      </c>
      <c r="CX11" s="84" t="s">
        <v>94</v>
      </c>
      <c r="CY11" s="84">
        <v>13500</v>
      </c>
      <c r="CZ11" s="84" t="s">
        <v>94</v>
      </c>
      <c r="DA11" s="84">
        <v>13500</v>
      </c>
      <c r="DB11" s="84">
        <v>13500</v>
      </c>
      <c r="DC11" s="84">
        <v>13500</v>
      </c>
      <c r="DD11" s="84">
        <v>13500</v>
      </c>
      <c r="DE11" s="84">
        <v>13500</v>
      </c>
      <c r="DF11" s="84">
        <v>11500</v>
      </c>
      <c r="DG11" s="84">
        <v>13500</v>
      </c>
      <c r="DH11" s="84">
        <v>13500</v>
      </c>
      <c r="DI11" s="84">
        <v>11500</v>
      </c>
      <c r="DJ11" s="84">
        <v>13500</v>
      </c>
      <c r="DK11" s="84">
        <v>13500</v>
      </c>
      <c r="DL11" s="84">
        <v>11500</v>
      </c>
      <c r="DM11" s="84" t="s">
        <v>94</v>
      </c>
      <c r="DN11" s="84">
        <v>13500</v>
      </c>
      <c r="DO11" s="84">
        <v>11500</v>
      </c>
      <c r="DP11" s="84" t="s">
        <v>94</v>
      </c>
      <c r="DQ11" s="84">
        <v>13500</v>
      </c>
      <c r="DR11" s="84">
        <v>11500</v>
      </c>
      <c r="DS11" s="84" t="s">
        <v>94</v>
      </c>
      <c r="DT11" s="84">
        <v>13500</v>
      </c>
      <c r="DU11" s="84">
        <v>11500</v>
      </c>
      <c r="DV11" s="84" t="s">
        <v>94</v>
      </c>
      <c r="DW11" s="84">
        <v>13500</v>
      </c>
      <c r="DX11" s="84">
        <v>11500</v>
      </c>
      <c r="DY11" s="84" t="s">
        <v>94</v>
      </c>
      <c r="DZ11" s="84">
        <v>13500</v>
      </c>
      <c r="EA11" s="84">
        <v>11500</v>
      </c>
      <c r="EB11" s="84">
        <v>13500</v>
      </c>
      <c r="EC11" s="84">
        <v>13500</v>
      </c>
      <c r="ED11" s="84">
        <v>11500</v>
      </c>
      <c r="EE11" s="84" t="s">
        <v>94</v>
      </c>
      <c r="EF11" s="84">
        <v>13500</v>
      </c>
      <c r="EG11" s="84">
        <v>11500</v>
      </c>
      <c r="EH11" s="84">
        <v>11500</v>
      </c>
      <c r="EI11" s="84">
        <v>13500</v>
      </c>
      <c r="EJ11" s="84">
        <v>11500</v>
      </c>
      <c r="EK11" s="84" t="s">
        <v>94</v>
      </c>
      <c r="EL11" s="84">
        <v>13500</v>
      </c>
      <c r="EM11" s="84">
        <v>11500</v>
      </c>
      <c r="EN11" s="84" t="s">
        <v>94</v>
      </c>
      <c r="EO11" s="84">
        <v>13500</v>
      </c>
      <c r="EP11" s="84">
        <v>11500</v>
      </c>
      <c r="EQ11" s="84">
        <v>11500</v>
      </c>
      <c r="ER11" s="84">
        <v>13500</v>
      </c>
      <c r="ES11" s="84">
        <v>11500</v>
      </c>
      <c r="ET11" s="84" t="s">
        <v>94</v>
      </c>
      <c r="EU11" s="84">
        <v>13500</v>
      </c>
      <c r="EV11" s="84">
        <v>11500</v>
      </c>
      <c r="EW11" s="84" t="s">
        <v>94</v>
      </c>
      <c r="EX11" s="84">
        <v>13500</v>
      </c>
      <c r="EY11" s="84">
        <v>11500</v>
      </c>
      <c r="EZ11" s="84" t="s">
        <v>94</v>
      </c>
      <c r="FA11" s="84">
        <v>13500</v>
      </c>
      <c r="FB11" s="84">
        <v>11500</v>
      </c>
      <c r="FC11" s="84">
        <v>13500</v>
      </c>
      <c r="FD11" s="84">
        <v>13500</v>
      </c>
      <c r="FE11" s="84">
        <v>11500</v>
      </c>
      <c r="FF11" s="84">
        <v>13500</v>
      </c>
      <c r="FG11" s="84">
        <v>13500</v>
      </c>
      <c r="FH11" s="84">
        <v>11500</v>
      </c>
      <c r="FI11" s="84">
        <v>13500</v>
      </c>
      <c r="FJ11" s="84">
        <v>13500</v>
      </c>
      <c r="FK11" s="84">
        <v>11500</v>
      </c>
      <c r="FL11" s="84">
        <v>13434.999704544112</v>
      </c>
      <c r="FM11" s="84">
        <v>13500</v>
      </c>
      <c r="FN11" s="84">
        <v>11500</v>
      </c>
      <c r="FO11" s="84">
        <v>12609.696246186497</v>
      </c>
      <c r="FP11" s="84">
        <v>13500</v>
      </c>
      <c r="FQ11" s="84">
        <v>11500</v>
      </c>
      <c r="FR11" s="84">
        <v>11500</v>
      </c>
      <c r="FS11" s="84">
        <v>13500</v>
      </c>
      <c r="FT11" s="84">
        <v>11500</v>
      </c>
      <c r="FU11" s="84">
        <v>11500</v>
      </c>
      <c r="FV11" s="84">
        <v>13500</v>
      </c>
      <c r="FW11" s="84">
        <v>11500</v>
      </c>
      <c r="FX11" s="84">
        <v>11500</v>
      </c>
      <c r="FY11" s="84">
        <v>13500</v>
      </c>
      <c r="FZ11" s="84">
        <v>11500</v>
      </c>
      <c r="GA11" s="84" t="s">
        <v>94</v>
      </c>
      <c r="GB11" s="84">
        <v>13500</v>
      </c>
      <c r="GC11" s="84">
        <v>11500</v>
      </c>
      <c r="GD11" s="84" t="s">
        <v>94</v>
      </c>
      <c r="GE11" s="84">
        <v>13500</v>
      </c>
      <c r="GF11" s="84">
        <v>11500</v>
      </c>
      <c r="GG11" s="84" t="s">
        <v>94</v>
      </c>
      <c r="GH11" s="84">
        <v>10500</v>
      </c>
      <c r="GI11" s="84">
        <v>10500</v>
      </c>
      <c r="GJ11" s="84">
        <v>10500</v>
      </c>
      <c r="GK11" s="84" t="s">
        <v>94</v>
      </c>
      <c r="GL11" s="84">
        <v>10500</v>
      </c>
      <c r="GM11" s="84" t="s">
        <v>94</v>
      </c>
      <c r="GN11" s="84">
        <v>10500</v>
      </c>
      <c r="GO11" s="84">
        <v>10500</v>
      </c>
      <c r="GP11" s="84">
        <v>10500</v>
      </c>
      <c r="GQ11" s="84" t="s">
        <v>94</v>
      </c>
      <c r="GR11" s="84">
        <v>10500</v>
      </c>
      <c r="GS11" s="84">
        <v>10500</v>
      </c>
      <c r="GT11" s="84">
        <v>10500</v>
      </c>
      <c r="GU11" s="84" t="s">
        <v>94</v>
      </c>
      <c r="GV11" s="84">
        <v>10500</v>
      </c>
      <c r="GW11" s="84" t="s">
        <v>94</v>
      </c>
      <c r="GX11" s="84">
        <v>10500</v>
      </c>
      <c r="GY11" s="84" t="s">
        <v>94</v>
      </c>
      <c r="GZ11" s="84">
        <v>10500</v>
      </c>
      <c r="HA11" s="84">
        <v>10500</v>
      </c>
      <c r="HB11" s="84">
        <v>10500</v>
      </c>
      <c r="HC11" s="84">
        <v>10500</v>
      </c>
      <c r="HD11" s="84">
        <v>10500</v>
      </c>
      <c r="HE11" s="84">
        <v>10500</v>
      </c>
      <c r="HF11" s="84">
        <v>10500</v>
      </c>
      <c r="HG11" s="84" t="s">
        <v>94</v>
      </c>
      <c r="HH11" s="84">
        <v>10500</v>
      </c>
      <c r="HI11" s="84">
        <v>10500</v>
      </c>
      <c r="HJ11" s="84">
        <v>10500</v>
      </c>
      <c r="HK11" s="84" t="s">
        <v>94</v>
      </c>
      <c r="HL11" s="84">
        <v>10500</v>
      </c>
      <c r="HM11" s="84" t="s">
        <v>94</v>
      </c>
      <c r="HN11" s="84">
        <v>10500</v>
      </c>
      <c r="HO11" s="84" t="s">
        <v>94</v>
      </c>
      <c r="HP11" s="84">
        <v>10500</v>
      </c>
      <c r="HQ11" s="84" t="s">
        <v>94</v>
      </c>
      <c r="HR11" s="84">
        <v>10500</v>
      </c>
      <c r="HS11" s="84" t="s">
        <v>94</v>
      </c>
      <c r="HT11" s="84">
        <v>10500</v>
      </c>
      <c r="HU11" s="84" t="s">
        <v>94</v>
      </c>
      <c r="HV11" s="84">
        <v>10500</v>
      </c>
      <c r="HW11" s="84" t="s">
        <v>94</v>
      </c>
      <c r="HX11" s="84">
        <v>10500</v>
      </c>
      <c r="HY11" s="84" t="s">
        <v>94</v>
      </c>
      <c r="HZ11" s="84">
        <v>10500</v>
      </c>
      <c r="IA11" s="84" t="s">
        <v>94</v>
      </c>
      <c r="IB11" s="84">
        <v>10500</v>
      </c>
      <c r="IC11" s="84">
        <v>10500</v>
      </c>
      <c r="ID11" s="84">
        <v>10500</v>
      </c>
      <c r="IE11" s="84" t="s">
        <v>94</v>
      </c>
      <c r="IF11" s="84">
        <v>10500</v>
      </c>
      <c r="IG11" s="84" t="s">
        <v>94</v>
      </c>
      <c r="IH11" s="84">
        <v>10500</v>
      </c>
      <c r="II11" s="84">
        <v>10500</v>
      </c>
      <c r="IJ11" s="84">
        <v>10500</v>
      </c>
      <c r="IK11" s="84" t="s">
        <v>94</v>
      </c>
      <c r="IL11" s="84">
        <v>10500</v>
      </c>
      <c r="IM11" s="84" t="s">
        <v>94</v>
      </c>
      <c r="IN11" s="84">
        <v>10500</v>
      </c>
      <c r="IO11" s="84" t="s">
        <v>94</v>
      </c>
      <c r="IP11" s="84">
        <v>10500</v>
      </c>
      <c r="IQ11" s="84">
        <v>10500</v>
      </c>
      <c r="IR11" s="84">
        <v>10500</v>
      </c>
      <c r="IS11" s="84">
        <v>10500</v>
      </c>
      <c r="IT11" s="84">
        <v>10500</v>
      </c>
      <c r="IU11" s="84">
        <v>10500</v>
      </c>
      <c r="IV11" s="84">
        <v>10500</v>
      </c>
      <c r="IW11" s="84" t="s">
        <v>94</v>
      </c>
      <c r="IX11" s="84">
        <v>10500</v>
      </c>
      <c r="IY11" s="84" t="s">
        <v>94</v>
      </c>
      <c r="IZ11" s="84">
        <v>10500</v>
      </c>
      <c r="JA11" s="84">
        <v>10500</v>
      </c>
      <c r="JB11" s="84">
        <v>10500</v>
      </c>
      <c r="JC11" s="84" t="s">
        <v>94</v>
      </c>
      <c r="JD11" s="84">
        <v>10500</v>
      </c>
      <c r="JE11" s="84">
        <v>10500</v>
      </c>
      <c r="JF11" s="84">
        <v>10500</v>
      </c>
      <c r="JG11" s="84" t="s">
        <v>94</v>
      </c>
      <c r="JH11" s="84">
        <v>10500</v>
      </c>
      <c r="JI11" s="84" t="s">
        <v>94</v>
      </c>
      <c r="JJ11" s="84">
        <v>10500</v>
      </c>
      <c r="JK11" s="84">
        <v>10500</v>
      </c>
      <c r="JL11" s="84">
        <v>10500</v>
      </c>
      <c r="JM11" s="84">
        <v>10500</v>
      </c>
      <c r="JN11" s="84">
        <v>11500</v>
      </c>
      <c r="JO11" s="84" t="s">
        <v>94</v>
      </c>
      <c r="JP11" s="84">
        <v>11500</v>
      </c>
      <c r="JQ11" s="84">
        <v>11000</v>
      </c>
      <c r="JR11" s="84">
        <v>11500</v>
      </c>
      <c r="JS11" s="84">
        <v>11000</v>
      </c>
      <c r="JT11" s="84">
        <v>11500</v>
      </c>
      <c r="JU11" s="84">
        <v>11000</v>
      </c>
      <c r="JV11" s="84">
        <v>11500</v>
      </c>
      <c r="JW11" s="84" t="s">
        <v>94</v>
      </c>
      <c r="JX11" s="84">
        <v>11500</v>
      </c>
      <c r="JY11" s="84" t="s">
        <v>94</v>
      </c>
      <c r="JZ11" s="84">
        <v>11500</v>
      </c>
      <c r="KA11" s="84">
        <v>11000</v>
      </c>
      <c r="KB11" s="84">
        <v>11500</v>
      </c>
      <c r="KC11" s="84" t="s">
        <v>94</v>
      </c>
      <c r="KD11" s="84">
        <v>11500</v>
      </c>
      <c r="KE11" s="84">
        <v>11000</v>
      </c>
      <c r="KF11" s="84">
        <v>11500</v>
      </c>
      <c r="KG11" s="84" t="s">
        <v>94</v>
      </c>
      <c r="KH11" s="84">
        <v>11500</v>
      </c>
      <c r="KI11" s="84" t="s">
        <v>94</v>
      </c>
      <c r="KJ11" s="84">
        <v>11500</v>
      </c>
      <c r="KK11" s="84">
        <v>11000</v>
      </c>
      <c r="KL11" s="84">
        <v>11500</v>
      </c>
      <c r="KM11" s="84">
        <v>11000</v>
      </c>
      <c r="KN11" s="84">
        <v>11500</v>
      </c>
      <c r="KO11" s="84" t="s">
        <v>94</v>
      </c>
      <c r="KP11" s="84">
        <v>11500</v>
      </c>
      <c r="KQ11" s="84">
        <v>11000</v>
      </c>
      <c r="KR11" s="84">
        <v>11500</v>
      </c>
      <c r="KS11" s="84">
        <v>11000</v>
      </c>
      <c r="KT11" s="84">
        <v>11500</v>
      </c>
      <c r="KU11" s="84">
        <v>11000</v>
      </c>
      <c r="KV11" s="84">
        <v>11500</v>
      </c>
      <c r="KW11" s="84">
        <v>11000</v>
      </c>
      <c r="KX11" s="84">
        <v>11500</v>
      </c>
      <c r="KY11" s="84">
        <v>11000</v>
      </c>
      <c r="KZ11" s="84">
        <v>11500</v>
      </c>
      <c r="LA11" s="84" t="s">
        <v>94</v>
      </c>
      <c r="LB11" s="84">
        <v>11500</v>
      </c>
      <c r="LC11" s="84" t="s">
        <v>94</v>
      </c>
      <c r="LD11" s="84">
        <v>11500</v>
      </c>
      <c r="LE11" s="84">
        <v>11000</v>
      </c>
      <c r="LF11" s="84">
        <v>11500</v>
      </c>
      <c r="LG11" s="84" t="s">
        <v>94</v>
      </c>
      <c r="LH11" s="84">
        <v>11500</v>
      </c>
      <c r="LI11" s="84" t="s">
        <v>94</v>
      </c>
      <c r="LJ11" s="84">
        <v>11500</v>
      </c>
      <c r="LK11" s="84">
        <v>11000</v>
      </c>
      <c r="LL11" s="84">
        <v>11500</v>
      </c>
      <c r="LM11" s="84" t="s">
        <v>94</v>
      </c>
      <c r="LN11" s="84">
        <v>11500</v>
      </c>
      <c r="LO11" s="84">
        <v>11000</v>
      </c>
      <c r="LP11" s="84">
        <v>11500</v>
      </c>
      <c r="LQ11" s="84">
        <v>11000</v>
      </c>
      <c r="LR11" s="84">
        <v>11500</v>
      </c>
      <c r="LS11" s="84" t="s">
        <v>94</v>
      </c>
      <c r="LT11" s="84">
        <v>11500</v>
      </c>
      <c r="LU11" s="84" t="s">
        <v>94</v>
      </c>
      <c r="LV11" s="84">
        <v>11500</v>
      </c>
      <c r="LW11" s="84">
        <v>11000</v>
      </c>
      <c r="LX11" s="84">
        <v>11500</v>
      </c>
      <c r="LY11" s="84" t="s">
        <v>94</v>
      </c>
      <c r="LZ11" s="84">
        <v>11500</v>
      </c>
      <c r="MA11" s="84">
        <v>11000</v>
      </c>
      <c r="MB11" s="84">
        <v>11500</v>
      </c>
      <c r="MC11" s="84">
        <v>11000</v>
      </c>
      <c r="MD11" s="84">
        <v>11500</v>
      </c>
      <c r="ME11" s="84" t="s">
        <v>94</v>
      </c>
      <c r="MF11" s="84">
        <v>11500</v>
      </c>
      <c r="MG11" s="84" t="s">
        <v>94</v>
      </c>
      <c r="MH11" s="84">
        <v>11500</v>
      </c>
      <c r="MI11" s="84">
        <v>11000</v>
      </c>
      <c r="MJ11" s="84">
        <v>11500</v>
      </c>
      <c r="MK11" s="84" t="s">
        <v>94</v>
      </c>
      <c r="ML11" s="84">
        <v>11500</v>
      </c>
      <c r="MM11" s="84" t="s">
        <v>94</v>
      </c>
      <c r="MN11" s="84">
        <v>11500</v>
      </c>
      <c r="MO11" s="84" t="s">
        <v>94</v>
      </c>
      <c r="MP11" s="84">
        <v>11500</v>
      </c>
      <c r="MQ11" s="84">
        <v>11000</v>
      </c>
      <c r="MR11" s="84">
        <v>11500</v>
      </c>
      <c r="MS11" s="84">
        <v>11000</v>
      </c>
      <c r="MT11" s="84">
        <v>11500</v>
      </c>
      <c r="MU11" s="84" t="s">
        <v>94</v>
      </c>
      <c r="MV11" s="84">
        <v>11500</v>
      </c>
      <c r="MW11" s="84" t="s">
        <v>94</v>
      </c>
      <c r="MX11" s="84">
        <v>11500</v>
      </c>
      <c r="MY11" s="84">
        <v>11000</v>
      </c>
      <c r="MZ11" s="84">
        <v>11500</v>
      </c>
      <c r="NA11" s="84">
        <v>11000</v>
      </c>
      <c r="NB11" s="84">
        <v>11500</v>
      </c>
      <c r="NC11" s="84">
        <v>11000</v>
      </c>
      <c r="ND11" s="84">
        <v>11500</v>
      </c>
      <c r="NE11" s="84">
        <v>11000</v>
      </c>
      <c r="NF11" s="84">
        <v>11500</v>
      </c>
      <c r="NG11" s="84">
        <v>11000</v>
      </c>
      <c r="NH11" s="84">
        <v>11500</v>
      </c>
      <c r="NI11" s="84" t="s">
        <v>94</v>
      </c>
      <c r="NJ11" s="84">
        <v>11500</v>
      </c>
      <c r="NK11" s="84">
        <v>11000</v>
      </c>
      <c r="NL11" s="84">
        <v>11500</v>
      </c>
      <c r="NM11" s="84">
        <v>11000</v>
      </c>
      <c r="NN11" s="84">
        <v>11500</v>
      </c>
      <c r="NO11" s="84">
        <v>11000</v>
      </c>
      <c r="NP11" s="84">
        <v>11500</v>
      </c>
      <c r="NQ11" s="84">
        <v>11000</v>
      </c>
      <c r="NR11" s="84">
        <v>11500</v>
      </c>
      <c r="NS11" s="84">
        <v>11000</v>
      </c>
      <c r="NT11" s="84">
        <v>11500</v>
      </c>
      <c r="NU11" s="84" t="s">
        <v>94</v>
      </c>
      <c r="NV11" s="84">
        <v>11500</v>
      </c>
      <c r="NW11" s="84">
        <v>11000</v>
      </c>
      <c r="NX11" s="84">
        <v>11500</v>
      </c>
      <c r="NY11" s="84">
        <v>11000</v>
      </c>
      <c r="NZ11" s="84">
        <v>11500</v>
      </c>
      <c r="OA11" s="84">
        <v>11000</v>
      </c>
      <c r="OB11" s="84">
        <v>11500</v>
      </c>
      <c r="OC11" s="84">
        <v>11000</v>
      </c>
      <c r="OD11" s="84">
        <v>11500</v>
      </c>
      <c r="OE11" s="84" t="s">
        <v>94</v>
      </c>
      <c r="OF11" s="84">
        <v>11500</v>
      </c>
      <c r="OG11" s="84">
        <v>11000</v>
      </c>
      <c r="OH11" s="84">
        <v>11500</v>
      </c>
      <c r="OI11" s="84" t="s">
        <v>94</v>
      </c>
      <c r="OJ11" s="84">
        <v>11500</v>
      </c>
      <c r="OK11" s="84" t="s">
        <v>94</v>
      </c>
      <c r="OL11" s="84">
        <v>11500</v>
      </c>
      <c r="OM11" s="84" t="s">
        <v>94</v>
      </c>
      <c r="ON11" s="84">
        <v>11500</v>
      </c>
      <c r="OO11" s="84" t="s">
        <v>94</v>
      </c>
      <c r="OP11" s="84">
        <v>11500</v>
      </c>
      <c r="OQ11" s="84">
        <v>11000</v>
      </c>
      <c r="OR11" s="84">
        <v>11500</v>
      </c>
      <c r="OS11" s="84" t="s">
        <v>94</v>
      </c>
      <c r="OT11" s="84">
        <v>11500</v>
      </c>
      <c r="OU11" s="84" t="s">
        <v>94</v>
      </c>
      <c r="OV11" s="84">
        <v>11500</v>
      </c>
      <c r="OW11" s="84" t="s">
        <v>94</v>
      </c>
      <c r="OX11" s="84">
        <v>11500</v>
      </c>
      <c r="OY11" s="84">
        <v>11000</v>
      </c>
      <c r="OZ11" s="84">
        <v>11500</v>
      </c>
      <c r="PA11" s="84">
        <v>11000</v>
      </c>
      <c r="PB11" s="84">
        <v>11500</v>
      </c>
      <c r="PC11" s="84">
        <v>11000</v>
      </c>
      <c r="PD11" s="84">
        <v>11500</v>
      </c>
      <c r="PE11" s="84" t="s">
        <v>94</v>
      </c>
      <c r="PF11" s="84">
        <v>11500</v>
      </c>
      <c r="PG11" s="84">
        <v>11000</v>
      </c>
      <c r="PH11" s="84">
        <v>11500</v>
      </c>
      <c r="PI11" s="84">
        <v>11000</v>
      </c>
      <c r="PJ11" s="84">
        <v>10000</v>
      </c>
      <c r="PK11" s="84" t="s">
        <v>94</v>
      </c>
      <c r="PL11" s="84">
        <v>10000</v>
      </c>
      <c r="PM11" s="84">
        <v>10000</v>
      </c>
      <c r="PN11" s="84">
        <v>10000</v>
      </c>
      <c r="PO11" s="84" t="s">
        <v>94</v>
      </c>
      <c r="PP11" s="84">
        <v>10000</v>
      </c>
      <c r="PQ11" s="84">
        <v>9939.8179595163692</v>
      </c>
      <c r="PR11" s="84">
        <v>10000</v>
      </c>
      <c r="PS11" s="84">
        <v>10000</v>
      </c>
      <c r="PT11" s="84">
        <v>10000</v>
      </c>
      <c r="PU11" s="84" t="s">
        <v>94</v>
      </c>
      <c r="PV11" s="84">
        <v>10000</v>
      </c>
      <c r="PW11" s="84">
        <v>10000</v>
      </c>
      <c r="PX11" s="84">
        <v>10000</v>
      </c>
      <c r="PY11" s="84" t="s">
        <v>94</v>
      </c>
      <c r="PZ11" s="84">
        <v>10000</v>
      </c>
      <c r="QA11" s="84" t="s">
        <v>94</v>
      </c>
      <c r="QB11" s="84">
        <v>10000</v>
      </c>
      <c r="QC11" s="84" t="s">
        <v>94</v>
      </c>
      <c r="QD11" s="84">
        <v>10000</v>
      </c>
      <c r="QE11" s="84">
        <v>10000</v>
      </c>
      <c r="QF11" s="84">
        <v>10000</v>
      </c>
      <c r="QG11" s="84" t="s">
        <v>94</v>
      </c>
      <c r="QH11" s="84">
        <v>10000</v>
      </c>
      <c r="QI11" s="84">
        <v>10000</v>
      </c>
      <c r="QJ11" s="84">
        <v>10000</v>
      </c>
      <c r="QK11" s="84" t="s">
        <v>94</v>
      </c>
      <c r="QL11" s="84">
        <v>10000</v>
      </c>
      <c r="QM11" s="84" t="s">
        <v>94</v>
      </c>
      <c r="QN11" s="84">
        <v>10000</v>
      </c>
      <c r="QO11" s="84">
        <v>10000</v>
      </c>
      <c r="QP11" s="84">
        <v>10000</v>
      </c>
      <c r="QQ11" s="84" t="s">
        <v>94</v>
      </c>
      <c r="QR11" s="84">
        <v>10000</v>
      </c>
      <c r="QS11" s="84" t="s">
        <v>94</v>
      </c>
      <c r="QT11" s="84">
        <v>10000</v>
      </c>
      <c r="QU11" s="84">
        <v>10000</v>
      </c>
      <c r="QV11" s="84">
        <v>10000</v>
      </c>
      <c r="QW11" s="84">
        <v>10000</v>
      </c>
      <c r="QX11" s="84">
        <v>10000</v>
      </c>
      <c r="QY11" s="84" t="s">
        <v>94</v>
      </c>
      <c r="QZ11" s="84">
        <v>10000</v>
      </c>
      <c r="RA11" s="84" t="s">
        <v>94</v>
      </c>
      <c r="RB11" s="84">
        <v>10000</v>
      </c>
      <c r="RC11" s="84" t="s">
        <v>94</v>
      </c>
      <c r="RD11" s="84">
        <v>10000</v>
      </c>
      <c r="RE11" s="84">
        <v>10000</v>
      </c>
      <c r="RF11" s="84">
        <v>10000</v>
      </c>
      <c r="RG11" s="84" t="s">
        <v>94</v>
      </c>
      <c r="RH11" s="84">
        <v>10000</v>
      </c>
      <c r="RI11" s="84">
        <v>10000</v>
      </c>
      <c r="RJ11" s="84">
        <v>9000</v>
      </c>
      <c r="RK11" s="84" t="s">
        <v>94</v>
      </c>
      <c r="RL11" s="84">
        <v>9000</v>
      </c>
      <c r="RM11" s="84">
        <v>9500</v>
      </c>
      <c r="RN11" s="84">
        <v>9000</v>
      </c>
      <c r="RO11" s="84">
        <v>9500</v>
      </c>
      <c r="RP11" s="84">
        <v>9000</v>
      </c>
      <c r="RQ11" s="84" t="s">
        <v>94</v>
      </c>
      <c r="RR11" s="84">
        <v>9000</v>
      </c>
      <c r="RS11" s="84">
        <v>9500</v>
      </c>
      <c r="RT11" s="84">
        <v>9000</v>
      </c>
      <c r="RU11" s="84">
        <v>9500</v>
      </c>
      <c r="RV11" s="84">
        <v>9000</v>
      </c>
      <c r="RW11" s="84" t="s">
        <v>94</v>
      </c>
      <c r="RX11" s="84">
        <v>9000</v>
      </c>
      <c r="RY11" s="84" t="s">
        <v>94</v>
      </c>
      <c r="RZ11" s="84">
        <v>9000</v>
      </c>
      <c r="SA11" s="84">
        <v>9500</v>
      </c>
      <c r="SB11" s="84">
        <v>9000</v>
      </c>
      <c r="SC11" s="84">
        <v>9500</v>
      </c>
      <c r="SD11" s="84">
        <v>9000</v>
      </c>
      <c r="SE11" s="84">
        <v>9500</v>
      </c>
      <c r="SF11" s="84">
        <v>9000</v>
      </c>
      <c r="SG11" s="84" t="s">
        <v>94</v>
      </c>
      <c r="SH11" s="84">
        <v>9000</v>
      </c>
      <c r="SI11" s="84">
        <v>9500</v>
      </c>
      <c r="SJ11" s="84">
        <v>9000</v>
      </c>
      <c r="SK11" s="84" t="s">
        <v>94</v>
      </c>
      <c r="SL11" s="84">
        <v>9000</v>
      </c>
      <c r="SM11" s="84">
        <v>9500</v>
      </c>
      <c r="SN11" s="84">
        <v>9000</v>
      </c>
      <c r="SO11" s="84" t="s">
        <v>94</v>
      </c>
      <c r="SP11" s="84">
        <v>9000</v>
      </c>
      <c r="SQ11" s="84" t="s">
        <v>94</v>
      </c>
      <c r="SR11" s="84">
        <v>9000</v>
      </c>
      <c r="SS11" s="84">
        <v>9500</v>
      </c>
      <c r="ST11" s="84">
        <v>9000</v>
      </c>
      <c r="SU11" s="84">
        <v>9500</v>
      </c>
      <c r="SV11" s="84">
        <v>9000</v>
      </c>
      <c r="SW11" s="84" t="s">
        <v>94</v>
      </c>
      <c r="SX11" s="84">
        <v>9000</v>
      </c>
      <c r="SY11" s="84">
        <v>9500</v>
      </c>
      <c r="SZ11" s="84">
        <v>9000</v>
      </c>
      <c r="TA11" s="84" t="s">
        <v>94</v>
      </c>
      <c r="TB11" s="84">
        <v>9000</v>
      </c>
      <c r="TC11" s="84" t="s">
        <v>94</v>
      </c>
      <c r="TD11" s="84">
        <v>9000</v>
      </c>
      <c r="TE11" s="84" t="s">
        <v>94</v>
      </c>
      <c r="TF11" s="84">
        <v>9000</v>
      </c>
      <c r="TG11" s="84">
        <v>9500</v>
      </c>
      <c r="TH11" s="84">
        <v>9000</v>
      </c>
      <c r="TI11" s="84" t="s">
        <v>94</v>
      </c>
      <c r="TJ11" s="84">
        <v>9000</v>
      </c>
      <c r="TK11" s="84" t="s">
        <v>94</v>
      </c>
      <c r="TL11" s="84">
        <v>9000</v>
      </c>
      <c r="TM11" s="84">
        <v>9000</v>
      </c>
      <c r="TN11" s="84">
        <v>9000</v>
      </c>
      <c r="TO11" s="84">
        <v>9000</v>
      </c>
      <c r="TP11" s="84">
        <v>9000</v>
      </c>
      <c r="TQ11" s="84" t="s">
        <v>94</v>
      </c>
      <c r="TR11" s="84">
        <v>9000</v>
      </c>
      <c r="TS11" s="84">
        <v>9000</v>
      </c>
      <c r="TT11" s="84">
        <v>9000</v>
      </c>
      <c r="TU11" s="84" t="s">
        <v>94</v>
      </c>
      <c r="TV11" s="84">
        <v>9000</v>
      </c>
      <c r="TW11" s="84">
        <v>9000</v>
      </c>
      <c r="TX11" s="84">
        <v>9000</v>
      </c>
      <c r="TY11" s="84" t="s">
        <v>94</v>
      </c>
      <c r="TZ11" s="84">
        <v>9000</v>
      </c>
      <c r="UA11" s="84" t="s">
        <v>94</v>
      </c>
      <c r="UB11" s="84">
        <v>9000</v>
      </c>
      <c r="UC11" s="84" t="s">
        <v>94</v>
      </c>
      <c r="UD11" s="84">
        <v>9000</v>
      </c>
      <c r="UE11" s="84" t="s">
        <v>94</v>
      </c>
      <c r="UF11" s="84">
        <v>9000</v>
      </c>
      <c r="UG11" s="84" t="s">
        <v>94</v>
      </c>
      <c r="UH11" s="84">
        <v>9000</v>
      </c>
      <c r="UI11" s="84" t="s">
        <v>94</v>
      </c>
      <c r="UJ11" s="84">
        <v>9000</v>
      </c>
      <c r="UK11" s="84">
        <v>9000</v>
      </c>
      <c r="UL11" s="84">
        <v>9000</v>
      </c>
      <c r="UM11" s="84" t="s">
        <v>94</v>
      </c>
      <c r="UN11" s="84">
        <v>9000</v>
      </c>
      <c r="UO11" s="84" t="s">
        <v>94</v>
      </c>
      <c r="UP11" s="84">
        <v>9000</v>
      </c>
      <c r="UQ11" s="84" t="s">
        <v>94</v>
      </c>
      <c r="UR11" s="84">
        <v>9000</v>
      </c>
      <c r="US11" s="84" t="s">
        <v>94</v>
      </c>
      <c r="UT11" s="84">
        <v>9000</v>
      </c>
      <c r="UU11" s="84" t="s">
        <v>94</v>
      </c>
      <c r="UV11" s="84">
        <v>9000</v>
      </c>
      <c r="UW11" s="84" t="s">
        <v>94</v>
      </c>
      <c r="UX11" s="84">
        <v>9000</v>
      </c>
      <c r="UY11" s="84" t="s">
        <v>94</v>
      </c>
      <c r="UZ11" s="84">
        <v>9000</v>
      </c>
      <c r="VA11" s="84" t="s">
        <v>94</v>
      </c>
      <c r="VB11" s="84">
        <v>9000</v>
      </c>
      <c r="VC11" s="84">
        <v>9000</v>
      </c>
      <c r="VD11" s="84">
        <v>9000</v>
      </c>
      <c r="VE11" s="84" t="s">
        <v>94</v>
      </c>
      <c r="VF11" s="84">
        <v>9000</v>
      </c>
      <c r="VG11" s="84" t="s">
        <v>94</v>
      </c>
      <c r="VH11" s="84">
        <v>9000</v>
      </c>
      <c r="VI11" s="84" t="s">
        <v>94</v>
      </c>
      <c r="VJ11" s="84">
        <v>9000</v>
      </c>
      <c r="VK11" s="84" t="s">
        <v>94</v>
      </c>
      <c r="VL11" s="103">
        <v>9500</v>
      </c>
      <c r="VM11" s="84" t="s">
        <v>94</v>
      </c>
      <c r="VN11" s="103">
        <v>9500</v>
      </c>
      <c r="VO11" s="103">
        <v>9500</v>
      </c>
      <c r="VP11" s="103">
        <v>9500</v>
      </c>
      <c r="VQ11" s="103">
        <v>9500</v>
      </c>
      <c r="VR11" s="103">
        <v>9500</v>
      </c>
      <c r="VS11" s="103">
        <v>9500</v>
      </c>
      <c r="VT11" s="103">
        <v>9500</v>
      </c>
      <c r="VU11" s="103">
        <v>8500</v>
      </c>
      <c r="VV11" s="103">
        <v>9500</v>
      </c>
      <c r="VW11" s="84" t="s">
        <v>94</v>
      </c>
      <c r="VX11" s="103">
        <v>9500</v>
      </c>
      <c r="VY11" s="84" t="s">
        <v>94</v>
      </c>
      <c r="VZ11" s="103">
        <v>9500</v>
      </c>
      <c r="WA11" s="84">
        <v>9500</v>
      </c>
      <c r="WB11" s="103">
        <v>9500</v>
      </c>
      <c r="WC11" s="84" t="s">
        <v>94</v>
      </c>
      <c r="WD11" s="103">
        <v>9500</v>
      </c>
      <c r="WE11" s="103">
        <v>9500</v>
      </c>
      <c r="WF11" s="103">
        <v>9500</v>
      </c>
      <c r="WG11" s="84" t="s">
        <v>94</v>
      </c>
      <c r="WH11" s="103">
        <v>9500</v>
      </c>
      <c r="WI11" s="84" t="s">
        <v>94</v>
      </c>
      <c r="WJ11" s="103">
        <v>9500</v>
      </c>
      <c r="WK11" s="84" t="s">
        <v>94</v>
      </c>
      <c r="WL11" s="103">
        <v>9500</v>
      </c>
      <c r="WM11" s="84" t="s">
        <v>94</v>
      </c>
      <c r="WN11" s="103">
        <v>9500</v>
      </c>
      <c r="WO11" s="84" t="s">
        <v>94</v>
      </c>
      <c r="WP11" s="103">
        <v>9500</v>
      </c>
      <c r="WQ11" s="84" t="s">
        <v>94</v>
      </c>
      <c r="WR11" s="103">
        <v>9500</v>
      </c>
      <c r="WS11" s="84" t="s">
        <v>94</v>
      </c>
      <c r="WT11" s="103">
        <v>9500</v>
      </c>
      <c r="WU11" s="84" t="s">
        <v>94</v>
      </c>
      <c r="WV11" s="103">
        <v>9500</v>
      </c>
      <c r="WW11" s="84" t="s">
        <v>94</v>
      </c>
      <c r="WX11" s="103">
        <v>9500</v>
      </c>
      <c r="WY11" s="84" t="s">
        <v>94</v>
      </c>
      <c r="WZ11" s="103">
        <v>9500</v>
      </c>
      <c r="XA11" s="84" t="s">
        <v>94</v>
      </c>
      <c r="XB11" s="103">
        <v>9500</v>
      </c>
      <c r="XC11" s="84" t="s">
        <v>94</v>
      </c>
      <c r="XD11" s="103">
        <v>9500</v>
      </c>
      <c r="XE11" s="84" t="s">
        <v>94</v>
      </c>
      <c r="XF11" s="103">
        <v>9500</v>
      </c>
      <c r="XG11" s="84" t="s">
        <v>94</v>
      </c>
      <c r="XH11" s="103">
        <v>10500</v>
      </c>
      <c r="XI11" s="84" t="s">
        <v>94</v>
      </c>
      <c r="XJ11" s="103">
        <v>10500</v>
      </c>
      <c r="XK11" s="84" t="s">
        <v>94</v>
      </c>
      <c r="XL11" s="103">
        <v>10500</v>
      </c>
      <c r="XM11" s="84" t="s">
        <v>94</v>
      </c>
      <c r="XN11" s="103">
        <v>10500</v>
      </c>
      <c r="XO11" s="84" t="s">
        <v>94</v>
      </c>
      <c r="XP11" s="103">
        <v>10500</v>
      </c>
      <c r="XQ11" s="84" t="s">
        <v>94</v>
      </c>
      <c r="XR11" s="103">
        <v>10500</v>
      </c>
      <c r="XS11" s="84" t="s">
        <v>94</v>
      </c>
      <c r="XT11" s="103">
        <v>10500</v>
      </c>
      <c r="XU11" s="84" t="s">
        <v>94</v>
      </c>
      <c r="XV11" s="103">
        <v>10500</v>
      </c>
      <c r="XW11" s="84" t="s">
        <v>94</v>
      </c>
      <c r="XX11" s="103">
        <v>10500</v>
      </c>
      <c r="XY11" s="84" t="s">
        <v>94</v>
      </c>
      <c r="XZ11" s="103">
        <v>10500</v>
      </c>
      <c r="YA11" s="84" t="s">
        <v>94</v>
      </c>
      <c r="YB11" s="103">
        <v>10500</v>
      </c>
      <c r="YC11" s="84" t="s">
        <v>94</v>
      </c>
      <c r="YD11" s="103">
        <v>10500</v>
      </c>
      <c r="YE11" s="84" t="s">
        <v>94</v>
      </c>
      <c r="YF11" s="103">
        <v>10500</v>
      </c>
      <c r="YG11" s="84" t="s">
        <v>94</v>
      </c>
      <c r="YH11" s="103">
        <v>10500</v>
      </c>
      <c r="YI11" s="84" t="s">
        <v>94</v>
      </c>
      <c r="YJ11" s="103">
        <v>10500</v>
      </c>
      <c r="YK11" s="84" t="s">
        <v>94</v>
      </c>
      <c r="YL11" s="103">
        <v>10500</v>
      </c>
      <c r="YM11" s="84" t="s">
        <v>94</v>
      </c>
      <c r="YN11" s="103">
        <v>10500</v>
      </c>
      <c r="YO11" s="84" t="s">
        <v>94</v>
      </c>
      <c r="YP11" s="103">
        <v>10500</v>
      </c>
      <c r="YQ11" s="84" t="s">
        <v>94</v>
      </c>
      <c r="YR11" s="103">
        <v>10500</v>
      </c>
      <c r="YS11" s="84" t="s">
        <v>94</v>
      </c>
      <c r="YT11" s="103">
        <v>10500</v>
      </c>
      <c r="YU11" s="84" t="s">
        <v>94</v>
      </c>
      <c r="YV11" s="103">
        <v>10500</v>
      </c>
      <c r="YW11" s="84" t="s">
        <v>94</v>
      </c>
      <c r="YX11" s="103">
        <v>10500</v>
      </c>
      <c r="YY11" s="84" t="s">
        <v>94</v>
      </c>
      <c r="YZ11" s="103">
        <v>10500</v>
      </c>
      <c r="ZA11" s="84" t="s">
        <v>94</v>
      </c>
      <c r="ZB11" s="103">
        <v>10500</v>
      </c>
      <c r="ZC11" s="84" t="s">
        <v>94</v>
      </c>
      <c r="ZD11" s="103">
        <v>10500</v>
      </c>
      <c r="ZE11" s="84" t="s">
        <v>94</v>
      </c>
      <c r="ZF11" s="103">
        <v>10500</v>
      </c>
      <c r="ZG11" s="84" t="s">
        <v>94</v>
      </c>
      <c r="ZH11" s="103"/>
      <c r="ZI11" s="84" t="s">
        <v>94</v>
      </c>
      <c r="ZJ11" s="103"/>
      <c r="ZK11" s="84" t="s">
        <v>94</v>
      </c>
      <c r="ZL11" s="103"/>
      <c r="ZM11" s="84" t="s">
        <v>94</v>
      </c>
      <c r="ZN11" s="103"/>
      <c r="ZO11" s="84" t="s">
        <v>94</v>
      </c>
      <c r="ZP11" s="103"/>
      <c r="ZQ11" s="84" t="s">
        <v>94</v>
      </c>
      <c r="ZR11" s="103"/>
      <c r="ZS11" s="84" t="s">
        <v>94</v>
      </c>
      <c r="ZT11" s="103"/>
      <c r="ZU11" s="84" t="s">
        <v>94</v>
      </c>
      <c r="ZV11" s="103"/>
      <c r="ZW11" s="84" t="s">
        <v>94</v>
      </c>
      <c r="ZX11" s="103"/>
      <c r="ZY11" s="84" t="s">
        <v>94</v>
      </c>
      <c r="ZZ11" s="103"/>
      <c r="AAA11" s="84" t="s">
        <v>94</v>
      </c>
      <c r="AAB11" s="103"/>
      <c r="AAC11" s="84" t="s">
        <v>94</v>
      </c>
      <c r="AAD11" s="103"/>
      <c r="AAE11" s="84" t="s">
        <v>94</v>
      </c>
      <c r="AAF11" s="103"/>
      <c r="AAG11" s="84" t="s">
        <v>94</v>
      </c>
      <c r="AAH11" s="103"/>
      <c r="AAI11" s="84" t="s">
        <v>94</v>
      </c>
      <c r="AAJ11" s="103"/>
      <c r="AAK11" s="84" t="s">
        <v>94</v>
      </c>
      <c r="AAL11" s="103"/>
      <c r="AAM11" s="84" t="s">
        <v>94</v>
      </c>
      <c r="AAN11" s="103"/>
      <c r="AAO11" s="84" t="s">
        <v>94</v>
      </c>
      <c r="AAP11" s="103"/>
      <c r="AAQ11" s="84" t="s">
        <v>94</v>
      </c>
      <c r="AAR11" s="103"/>
      <c r="AAS11" s="84" t="s">
        <v>94</v>
      </c>
      <c r="AAT11" s="103"/>
      <c r="AAU11" s="84" t="s">
        <v>94</v>
      </c>
      <c r="AAV11" s="103"/>
      <c r="AAW11" s="84" t="s">
        <v>94</v>
      </c>
      <c r="AAX11" s="103"/>
      <c r="AAY11" s="84" t="s">
        <v>94</v>
      </c>
      <c r="AAZ11" s="103"/>
      <c r="ABA11" s="84" t="s">
        <v>94</v>
      </c>
      <c r="ABB11" s="103"/>
      <c r="ABC11" s="84" t="s">
        <v>94</v>
      </c>
      <c r="ABD11" s="103"/>
      <c r="ABE11" s="84" t="s">
        <v>94</v>
      </c>
      <c r="ABF11" s="103"/>
      <c r="ABG11" s="84" t="s">
        <v>94</v>
      </c>
      <c r="ABH11" s="103"/>
      <c r="ABI11" s="84" t="s">
        <v>94</v>
      </c>
      <c r="ABJ11" s="103"/>
      <c r="ABK11" s="84" t="s">
        <v>94</v>
      </c>
      <c r="ABL11" s="103"/>
      <c r="ABM11" s="84" t="s">
        <v>94</v>
      </c>
      <c r="ABN11" s="103"/>
      <c r="ABO11" s="84" t="s">
        <v>94</v>
      </c>
      <c r="ABP11" s="103"/>
      <c r="ABQ11" s="84" t="s">
        <v>94</v>
      </c>
      <c r="ABR11" s="103"/>
      <c r="ABS11" s="84" t="s">
        <v>94</v>
      </c>
      <c r="ABT11" s="103"/>
      <c r="ABU11" s="84" t="s">
        <v>94</v>
      </c>
      <c r="ABV11" s="103"/>
      <c r="ABW11" s="84" t="s">
        <v>94</v>
      </c>
      <c r="ABX11" s="103"/>
      <c r="ABY11" s="84" t="s">
        <v>94</v>
      </c>
      <c r="ABZ11" s="103"/>
      <c r="ACA11" s="84" t="s">
        <v>94</v>
      </c>
      <c r="ACB11" s="103"/>
      <c r="ACC11" s="84" t="s">
        <v>94</v>
      </c>
      <c r="ACD11" s="103"/>
      <c r="ACE11" s="84" t="s">
        <v>94</v>
      </c>
      <c r="ACF11" s="103"/>
      <c r="ACG11" s="84" t="s">
        <v>94</v>
      </c>
      <c r="ACH11" s="103"/>
      <c r="ACI11" s="84" t="s">
        <v>94</v>
      </c>
      <c r="ACJ11" s="103"/>
      <c r="ACK11" s="84" t="s">
        <v>94</v>
      </c>
      <c r="ACL11" s="103"/>
      <c r="ACM11" s="84" t="s">
        <v>94</v>
      </c>
      <c r="ACN11" s="103"/>
      <c r="ACO11" s="84" t="s">
        <v>94</v>
      </c>
      <c r="ACP11" s="103"/>
      <c r="ACQ11" s="84" t="s">
        <v>94</v>
      </c>
      <c r="ACR11" s="103"/>
      <c r="ACS11" s="84" t="s">
        <v>94</v>
      </c>
      <c r="ACT11" s="103"/>
      <c r="ACU11" s="84" t="s">
        <v>94</v>
      </c>
      <c r="ACV11" s="103"/>
      <c r="ACW11" s="84" t="s">
        <v>94</v>
      </c>
      <c r="ACX11" s="103"/>
      <c r="ACY11" s="84" t="s">
        <v>94</v>
      </c>
      <c r="ACZ11" s="103"/>
      <c r="ADA11" s="84" t="s">
        <v>94</v>
      </c>
      <c r="ADB11" s="103"/>
      <c r="ADC11" s="84" t="s">
        <v>94</v>
      </c>
      <c r="ADD11" s="103"/>
      <c r="ADE11" s="84" t="s">
        <v>94</v>
      </c>
      <c r="ADF11" s="103"/>
      <c r="ADG11" s="84" t="s">
        <v>94</v>
      </c>
      <c r="ADH11" s="103"/>
      <c r="ADI11" s="84" t="s">
        <v>94</v>
      </c>
      <c r="ADJ11" s="103"/>
      <c r="ADK11" s="84" t="s">
        <v>94</v>
      </c>
      <c r="ADL11" s="103"/>
      <c r="ADM11" s="84" t="s">
        <v>94</v>
      </c>
      <c r="ADN11" s="103"/>
      <c r="ADO11" s="84" t="s">
        <v>94</v>
      </c>
      <c r="ADP11" s="103"/>
      <c r="ADQ11" s="84" t="s">
        <v>94</v>
      </c>
      <c r="ADR11" s="103"/>
      <c r="ADS11" s="84" t="s">
        <v>94</v>
      </c>
      <c r="ADT11" s="103"/>
      <c r="ADU11" s="84" t="s">
        <v>94</v>
      </c>
      <c r="ADV11" s="103"/>
      <c r="ADW11" s="84" t="s">
        <v>94</v>
      </c>
      <c r="ADX11" s="103"/>
      <c r="ADY11" s="84" t="s">
        <v>94</v>
      </c>
      <c r="ADZ11" s="103"/>
      <c r="AEA11" s="84" t="s">
        <v>94</v>
      </c>
      <c r="AEB11" s="103"/>
      <c r="AEC11" s="84" t="s">
        <v>94</v>
      </c>
      <c r="AED11" s="103"/>
      <c r="AEE11" s="84" t="s">
        <v>94</v>
      </c>
      <c r="AEF11" s="103"/>
      <c r="AEG11" s="84" t="s">
        <v>94</v>
      </c>
      <c r="AEH11" s="103"/>
      <c r="AEI11" s="84" t="s">
        <v>94</v>
      </c>
      <c r="AEJ11" s="103"/>
      <c r="AEK11" s="84" t="s">
        <v>94</v>
      </c>
      <c r="AEL11" s="103"/>
      <c r="AEM11" s="84" t="s">
        <v>94</v>
      </c>
      <c r="AEN11" s="103"/>
      <c r="AEO11" s="84" t="s">
        <v>94</v>
      </c>
      <c r="AEP11" s="103"/>
      <c r="AEQ11" s="84" t="s">
        <v>94</v>
      </c>
      <c r="AER11" s="103"/>
      <c r="AES11" s="84" t="s">
        <v>94</v>
      </c>
      <c r="AET11" s="103"/>
      <c r="AEU11" s="84" t="s">
        <v>94</v>
      </c>
      <c r="AEV11" s="103"/>
      <c r="AEW11" s="84" t="s">
        <v>94</v>
      </c>
      <c r="AEX11" s="103"/>
      <c r="AEY11" s="84" t="s">
        <v>94</v>
      </c>
      <c r="AEZ11" s="103"/>
      <c r="AFA11" s="84" t="s">
        <v>94</v>
      </c>
      <c r="AFB11" s="103"/>
      <c r="AFC11" s="84" t="s">
        <v>94</v>
      </c>
      <c r="AFD11" s="103"/>
      <c r="AFE11" s="84" t="s">
        <v>94</v>
      </c>
      <c r="AFF11" s="103"/>
      <c r="AFG11" s="84" t="s">
        <v>94</v>
      </c>
      <c r="AFH11" s="103"/>
      <c r="AFI11" s="84" t="s">
        <v>94</v>
      </c>
      <c r="AFJ11" s="103"/>
      <c r="AFK11" s="84" t="s">
        <v>94</v>
      </c>
      <c r="AFL11" s="103"/>
      <c r="AFM11" s="84" t="s">
        <v>94</v>
      </c>
      <c r="AFN11" s="103"/>
      <c r="AFO11" s="84" t="s">
        <v>94</v>
      </c>
      <c r="AFP11" s="103"/>
      <c r="AFQ11" s="84" t="s">
        <v>94</v>
      </c>
      <c r="AFR11" s="103"/>
      <c r="AFS11" s="84" t="s">
        <v>94</v>
      </c>
      <c r="AFT11" s="103"/>
      <c r="AFU11" s="84" t="s">
        <v>94</v>
      </c>
      <c r="AFV11" s="103"/>
      <c r="AFW11" s="84" t="s">
        <v>94</v>
      </c>
      <c r="AFX11" s="103"/>
      <c r="AFY11" s="84" t="s">
        <v>94</v>
      </c>
      <c r="AFZ11" s="103"/>
      <c r="AGA11" s="84" t="s">
        <v>94</v>
      </c>
      <c r="AGB11" s="103"/>
      <c r="AGC11" s="84" t="s">
        <v>94</v>
      </c>
      <c r="AGD11" s="103"/>
      <c r="AGE11" s="84" t="s">
        <v>94</v>
      </c>
      <c r="AGF11" s="103"/>
      <c r="AGG11" s="84" t="s">
        <v>94</v>
      </c>
      <c r="AGH11" s="103"/>
      <c r="AGI11" s="84" t="s">
        <v>94</v>
      </c>
      <c r="AGJ11" s="103"/>
      <c r="AGK11" s="84" t="s">
        <v>94</v>
      </c>
      <c r="AGL11" s="103"/>
      <c r="AGM11" s="84" t="s">
        <v>94</v>
      </c>
      <c r="AGN11" s="103"/>
      <c r="AGO11" s="84" t="s">
        <v>94</v>
      </c>
      <c r="AGP11" s="103"/>
      <c r="AGQ11" s="84" t="s">
        <v>94</v>
      </c>
      <c r="AGR11" s="103"/>
      <c r="AGS11" s="84" t="s">
        <v>94</v>
      </c>
      <c r="AGT11" s="103"/>
      <c r="AGU11" s="84" t="s">
        <v>94</v>
      </c>
      <c r="AGV11" s="103"/>
      <c r="AGW11" s="84" t="s">
        <v>94</v>
      </c>
      <c r="AGX11" s="103"/>
      <c r="AGY11" s="84" t="s">
        <v>94</v>
      </c>
      <c r="AGZ11" s="103"/>
      <c r="AHA11" s="84" t="s">
        <v>94</v>
      </c>
      <c r="AHB11" s="103"/>
      <c r="AHC11" s="84" t="s">
        <v>94</v>
      </c>
      <c r="AHD11" s="103"/>
      <c r="AHE11" s="84" t="s">
        <v>94</v>
      </c>
      <c r="AHF11" s="103"/>
      <c r="AHG11" s="84" t="s">
        <v>94</v>
      </c>
      <c r="AHH11" s="103"/>
      <c r="AHI11" s="84" t="s">
        <v>94</v>
      </c>
      <c r="AHJ11" s="103"/>
      <c r="AHK11" s="84" t="s">
        <v>94</v>
      </c>
      <c r="AHL11" s="103"/>
      <c r="AHM11" s="84" t="s">
        <v>94</v>
      </c>
      <c r="AHN11" s="103"/>
      <c r="AHO11" s="84" t="s">
        <v>94</v>
      </c>
      <c r="AHP11" s="103"/>
      <c r="AHQ11" s="84" t="s">
        <v>94</v>
      </c>
      <c r="AHR11" s="103"/>
      <c r="AHS11" s="84" t="s">
        <v>94</v>
      </c>
      <c r="AHT11" s="103"/>
      <c r="AHU11" s="84" t="s">
        <v>94</v>
      </c>
      <c r="AHV11" s="103"/>
      <c r="AHW11" s="84" t="s">
        <v>94</v>
      </c>
      <c r="AHX11" s="103"/>
      <c r="AHY11" s="84" t="s">
        <v>94</v>
      </c>
      <c r="AHZ11" s="103"/>
      <c r="AIA11" s="84" t="s">
        <v>94</v>
      </c>
      <c r="AIB11" s="103"/>
      <c r="AIC11" s="84" t="s">
        <v>94</v>
      </c>
      <c r="AID11" s="103"/>
      <c r="AIE11" s="84" t="s">
        <v>94</v>
      </c>
      <c r="AIF11" s="103"/>
      <c r="AIG11" s="84" t="s">
        <v>94</v>
      </c>
      <c r="AIH11" s="103"/>
      <c r="AII11" s="84" t="s">
        <v>94</v>
      </c>
      <c r="AIJ11" s="103"/>
      <c r="AIK11" s="84" t="s">
        <v>94</v>
      </c>
      <c r="AIL11" s="103"/>
      <c r="AIM11" s="84" t="s">
        <v>94</v>
      </c>
      <c r="AIN11" s="103"/>
      <c r="AIO11" s="84" t="s">
        <v>94</v>
      </c>
      <c r="AIP11" s="103"/>
      <c r="AIQ11" s="84" t="s">
        <v>94</v>
      </c>
      <c r="AIR11" s="103"/>
      <c r="AIS11" s="84" t="s">
        <v>94</v>
      </c>
      <c r="AIT11" s="103"/>
      <c r="AIU11" s="84" t="s">
        <v>94</v>
      </c>
      <c r="AIV11" s="103"/>
      <c r="AIW11" s="84" t="s">
        <v>94</v>
      </c>
      <c r="AIX11" s="103"/>
      <c r="AIY11" s="84" t="s">
        <v>94</v>
      </c>
      <c r="AIZ11" s="103"/>
      <c r="AJA11" s="84" t="s">
        <v>94</v>
      </c>
      <c r="AJB11" s="103"/>
      <c r="AJC11" s="84" t="s">
        <v>94</v>
      </c>
      <c r="AJD11" s="103"/>
      <c r="AJE11" s="84" t="s">
        <v>94</v>
      </c>
      <c r="AJF11" s="103"/>
      <c r="AJG11" s="84" t="s">
        <v>94</v>
      </c>
      <c r="AJH11" s="103"/>
      <c r="AJI11" s="84" t="s">
        <v>94</v>
      </c>
      <c r="AJJ11" s="103"/>
      <c r="AJK11" s="84" t="s">
        <v>94</v>
      </c>
      <c r="AJL11" s="103"/>
      <c r="AJM11" s="84" t="s">
        <v>94</v>
      </c>
      <c r="AJN11" s="103"/>
      <c r="AJO11" s="84" t="s">
        <v>94</v>
      </c>
      <c r="AJP11" s="103"/>
      <c r="AJQ11" s="84" t="s">
        <v>94</v>
      </c>
      <c r="AJR11" s="103"/>
      <c r="AJS11" s="84" t="s">
        <v>94</v>
      </c>
      <c r="AJT11" s="103"/>
      <c r="AJU11" s="84" t="s">
        <v>94</v>
      </c>
      <c r="AJV11" s="103"/>
      <c r="AJW11" s="84" t="s">
        <v>94</v>
      </c>
      <c r="AJX11" s="103"/>
      <c r="AJY11" s="84" t="s">
        <v>94</v>
      </c>
      <c r="AJZ11" s="103"/>
      <c r="AKA11" s="84" t="s">
        <v>94</v>
      </c>
      <c r="AKB11" s="103"/>
      <c r="AKC11" s="84" t="s">
        <v>94</v>
      </c>
      <c r="AKD11" s="103"/>
      <c r="AKE11" s="84" t="s">
        <v>94</v>
      </c>
      <c r="AKF11" s="103"/>
      <c r="AKG11" s="84" t="s">
        <v>94</v>
      </c>
      <c r="AKH11" s="103"/>
      <c r="AKI11" s="84" t="s">
        <v>94</v>
      </c>
      <c r="AKJ11" s="103"/>
      <c r="AKK11" s="84" t="s">
        <v>94</v>
      </c>
      <c r="AKL11" s="103"/>
      <c r="AKM11" s="84" t="s">
        <v>94</v>
      </c>
      <c r="AKN11" s="103"/>
      <c r="AKO11" s="84" t="s">
        <v>94</v>
      </c>
      <c r="AKP11" s="103"/>
      <c r="AKQ11" s="84" t="s">
        <v>94</v>
      </c>
      <c r="AKR11" s="103"/>
      <c r="AKS11" s="84" t="s">
        <v>94</v>
      </c>
      <c r="AKT11" s="103"/>
      <c r="AKU11" s="84" t="s">
        <v>94</v>
      </c>
      <c r="AKV11" s="103"/>
      <c r="AKW11" s="84" t="s">
        <v>94</v>
      </c>
      <c r="AKX11" s="103"/>
      <c r="AKY11" s="84" t="s">
        <v>94</v>
      </c>
      <c r="AKZ11" s="103"/>
      <c r="ALA11" s="84" t="s">
        <v>94</v>
      </c>
      <c r="ALB11" s="103"/>
      <c r="ALC11" s="84" t="s">
        <v>94</v>
      </c>
      <c r="ALD11" s="103"/>
      <c r="ALE11" s="84" t="s">
        <v>94</v>
      </c>
      <c r="ALF11" s="103"/>
      <c r="ALG11" s="84" t="s">
        <v>94</v>
      </c>
      <c r="ALH11" s="103"/>
      <c r="ALI11" s="84" t="s">
        <v>94</v>
      </c>
      <c r="ALJ11" s="103"/>
      <c r="ALK11" s="84" t="s">
        <v>94</v>
      </c>
      <c r="ALL11" s="103"/>
      <c r="ALM11" s="84" t="s">
        <v>94</v>
      </c>
      <c r="ALN11" s="103"/>
      <c r="ALO11" s="84" t="s">
        <v>94</v>
      </c>
      <c r="ALP11" s="103"/>
      <c r="ALQ11" s="84" t="s">
        <v>94</v>
      </c>
      <c r="ALR11" s="103"/>
      <c r="ALS11" s="84" t="s">
        <v>94</v>
      </c>
      <c r="ALT11" s="103"/>
      <c r="ALU11" s="84" t="s">
        <v>94</v>
      </c>
      <c r="ALV11" s="103"/>
      <c r="ALW11" s="84" t="s">
        <v>94</v>
      </c>
      <c r="ALX11" s="103"/>
      <c r="ALY11" s="84" t="s">
        <v>94</v>
      </c>
      <c r="ALZ11" s="103"/>
      <c r="AMA11" s="84" t="s">
        <v>94</v>
      </c>
      <c r="AMB11" s="103"/>
      <c r="AMC11" s="84" t="s">
        <v>94</v>
      </c>
      <c r="AMD11" s="103"/>
      <c r="AME11" s="84" t="s">
        <v>94</v>
      </c>
      <c r="AMF11" s="103"/>
      <c r="AMG11" s="84" t="s">
        <v>94</v>
      </c>
      <c r="AMH11" s="103"/>
      <c r="AMI11" s="84" t="s">
        <v>94</v>
      </c>
      <c r="AMJ11" s="103"/>
      <c r="AMK11" s="84" t="s">
        <v>94</v>
      </c>
      <c r="AML11" s="103"/>
      <c r="AMM11" s="84" t="s">
        <v>94</v>
      </c>
      <c r="AMN11" s="103"/>
      <c r="AMO11" s="84" t="s">
        <v>94</v>
      </c>
      <c r="AMP11" s="103"/>
      <c r="AMQ11" s="84" t="s">
        <v>94</v>
      </c>
      <c r="AMR11" s="103"/>
      <c r="AMS11" s="84" t="s">
        <v>94</v>
      </c>
      <c r="AMT11" s="103"/>
      <c r="AMU11" s="84" t="s">
        <v>94</v>
      </c>
      <c r="AMV11" s="103"/>
      <c r="AMW11" s="84" t="s">
        <v>94</v>
      </c>
      <c r="AMX11" s="103"/>
      <c r="AMY11" s="84" t="s">
        <v>94</v>
      </c>
      <c r="AMZ11" s="103"/>
      <c r="ANA11" s="84" t="s">
        <v>94</v>
      </c>
      <c r="ANB11" s="103"/>
      <c r="ANC11" s="84" t="s">
        <v>94</v>
      </c>
      <c r="AND11" s="103"/>
      <c r="ANE11" s="84" t="s">
        <v>94</v>
      </c>
      <c r="ANF11" s="103"/>
      <c r="ANG11" s="84" t="s">
        <v>94</v>
      </c>
      <c r="ANH11" s="103"/>
      <c r="ANI11" s="84" t="s">
        <v>94</v>
      </c>
      <c r="ANJ11" s="103"/>
      <c r="ANK11" s="84" t="s">
        <v>94</v>
      </c>
      <c r="ANL11" s="103"/>
      <c r="ANM11" s="84" t="s">
        <v>94</v>
      </c>
      <c r="ANN11" s="103"/>
      <c r="ANO11" s="84" t="s">
        <v>94</v>
      </c>
      <c r="ANP11" s="103"/>
      <c r="ANQ11" s="84" t="s">
        <v>94</v>
      </c>
      <c r="ANR11" s="103"/>
      <c r="ANS11" s="84" t="s">
        <v>94</v>
      </c>
      <c r="ANT11" s="103"/>
      <c r="ANU11" s="84" t="s">
        <v>94</v>
      </c>
      <c r="ANV11" s="103"/>
      <c r="ANW11" s="84" t="s">
        <v>94</v>
      </c>
      <c r="ANX11" s="103"/>
      <c r="ANY11" s="84" t="s">
        <v>94</v>
      </c>
      <c r="ANZ11" s="103"/>
      <c r="AOA11" s="84" t="s">
        <v>94</v>
      </c>
      <c r="AOB11" s="103"/>
      <c r="AOC11" s="84" t="s">
        <v>94</v>
      </c>
      <c r="AOD11" s="103"/>
      <c r="AOE11" s="84" t="s">
        <v>94</v>
      </c>
      <c r="AOF11" s="103"/>
      <c r="AOG11" s="84" t="s">
        <v>94</v>
      </c>
      <c r="AOH11" s="103"/>
      <c r="AOI11" s="84" t="s">
        <v>94</v>
      </c>
      <c r="AOJ11" s="103"/>
      <c r="AOK11" s="84" t="s">
        <v>94</v>
      </c>
      <c r="AOL11" s="103"/>
      <c r="AOM11" s="84" t="s">
        <v>94</v>
      </c>
      <c r="AON11" s="103"/>
      <c r="AOO11" s="84" t="s">
        <v>94</v>
      </c>
      <c r="AOP11" s="103"/>
      <c r="AOQ11" s="84" t="s">
        <v>94</v>
      </c>
      <c r="AOR11" s="103"/>
      <c r="AOS11" s="84" t="s">
        <v>94</v>
      </c>
      <c r="AOT11" s="103"/>
      <c r="AOU11" s="84" t="s">
        <v>94</v>
      </c>
      <c r="AOV11" s="103"/>
      <c r="AOW11" s="84" t="s">
        <v>94</v>
      </c>
      <c r="AOX11" s="103"/>
      <c r="AOY11" s="84" t="s">
        <v>94</v>
      </c>
      <c r="AOZ11" s="103"/>
      <c r="APA11" s="84" t="s">
        <v>94</v>
      </c>
      <c r="APB11" s="103"/>
      <c r="APC11" s="84" t="s">
        <v>94</v>
      </c>
      <c r="APD11" s="103"/>
      <c r="APE11" s="84" t="s">
        <v>94</v>
      </c>
      <c r="APF11" s="103"/>
      <c r="APG11" s="84" t="s">
        <v>94</v>
      </c>
      <c r="APH11" s="103"/>
      <c r="API11" s="84" t="s">
        <v>94</v>
      </c>
      <c r="APJ11" s="103"/>
      <c r="APK11" s="84" t="s">
        <v>94</v>
      </c>
      <c r="APL11" s="103"/>
      <c r="APM11" s="84" t="s">
        <v>94</v>
      </c>
      <c r="APN11" s="103"/>
      <c r="APO11" s="84" t="s">
        <v>94</v>
      </c>
      <c r="APP11" s="103"/>
      <c r="APQ11" s="84" t="s">
        <v>94</v>
      </c>
      <c r="APR11" s="103"/>
      <c r="APS11" s="84" t="s">
        <v>94</v>
      </c>
      <c r="APT11" s="103"/>
      <c r="APU11" s="84" t="s">
        <v>94</v>
      </c>
      <c r="APV11" s="103"/>
      <c r="APW11" s="84" t="s">
        <v>94</v>
      </c>
      <c r="APX11" s="103"/>
      <c r="APY11" s="84" t="s">
        <v>94</v>
      </c>
      <c r="APZ11" s="103"/>
      <c r="AQA11" s="84" t="s">
        <v>94</v>
      </c>
      <c r="AQB11" s="103"/>
      <c r="AQC11" s="84" t="s">
        <v>94</v>
      </c>
      <c r="AQD11" s="103"/>
      <c r="AQE11" s="86" t="s">
        <v>94</v>
      </c>
      <c r="AQF11" s="86"/>
      <c r="AQG11" s="86" t="s">
        <v>94</v>
      </c>
      <c r="AQH11" s="86"/>
      <c r="AQI11" s="86" t="s">
        <v>94</v>
      </c>
      <c r="AQJ11" s="86"/>
      <c r="AQK11" s="86" t="s">
        <v>94</v>
      </c>
      <c r="AQL11" s="86"/>
      <c r="AQM11" s="86" t="s">
        <v>94</v>
      </c>
      <c r="AQN11" s="86"/>
      <c r="AQO11" s="86" t="s">
        <v>94</v>
      </c>
      <c r="AQP11" s="86"/>
      <c r="AQQ11" s="86" t="s">
        <v>94</v>
      </c>
      <c r="AQR11" s="86"/>
      <c r="AQS11" s="86" t="s">
        <v>94</v>
      </c>
      <c r="AQT11" s="86"/>
      <c r="AQU11" s="86" t="s">
        <v>94</v>
      </c>
      <c r="AQV11" s="86"/>
      <c r="AQW11" s="86" t="s">
        <v>94</v>
      </c>
      <c r="AQX11" s="86"/>
      <c r="AQY11" s="86" t="s">
        <v>94</v>
      </c>
      <c r="AQZ11" s="86"/>
      <c r="ARA11" s="86" t="s">
        <v>94</v>
      </c>
      <c r="ARB11" s="86"/>
      <c r="ARC11" s="86"/>
      <c r="ARD11" s="86"/>
      <c r="ARE11" s="86"/>
      <c r="ARF11" s="86"/>
      <c r="ARG11" s="86"/>
      <c r="ARH11" s="86"/>
      <c r="ARI11" s="86"/>
      <c r="ARJ11" s="86"/>
      <c r="ARK11" s="86"/>
      <c r="ARL11" s="86"/>
      <c r="ARM11" s="86"/>
      <c r="ARN11" s="86"/>
      <c r="ARO11" s="86"/>
      <c r="ARP11" s="86"/>
      <c r="ARQ11" s="86"/>
      <c r="ARR11" s="86"/>
      <c r="ARS11" s="86"/>
      <c r="ART11" s="86"/>
      <c r="ARU11" s="86"/>
      <c r="ARV11" s="86"/>
      <c r="ARW11" s="86"/>
      <c r="ARX11" s="86"/>
      <c r="ARY11" s="86"/>
      <c r="ARZ11" s="86"/>
      <c r="ASA11" s="86"/>
      <c r="ASB11" s="86"/>
      <c r="ASC11" s="86"/>
      <c r="ASD11" s="86"/>
      <c r="ASE11" s="86"/>
      <c r="ASF11" s="86"/>
      <c r="ASG11" s="86"/>
      <c r="ASH11" s="86"/>
      <c r="ASI11" s="86"/>
      <c r="ASJ11" s="86"/>
      <c r="ASK11" s="86"/>
      <c r="ASL11" s="86"/>
      <c r="ASM11" s="86"/>
      <c r="ASN11" s="86"/>
      <c r="ASO11" s="86"/>
      <c r="ASP11" s="86"/>
      <c r="ASQ11" s="86"/>
      <c r="ASR11" s="86"/>
      <c r="ASS11" s="86"/>
      <c r="AST11" s="86"/>
      <c r="ASU11" s="86"/>
      <c r="ASV11" s="86"/>
      <c r="ASW11" s="86"/>
      <c r="ASX11" s="86"/>
      <c r="ASY11" s="86" t="s">
        <v>94</v>
      </c>
      <c r="ASZ11" s="86"/>
      <c r="ATA11" s="86" t="s">
        <v>94</v>
      </c>
      <c r="ATB11" s="86"/>
      <c r="ATC11" s="86" t="s">
        <v>94</v>
      </c>
      <c r="ATD11" s="86"/>
      <c r="ATE11" s="86" t="s">
        <v>94</v>
      </c>
      <c r="ATF11" s="86"/>
      <c r="ATG11" s="86" t="s">
        <v>94</v>
      </c>
      <c r="ATH11" s="86"/>
      <c r="ATI11" s="86" t="s">
        <v>94</v>
      </c>
      <c r="ATJ11" s="86"/>
      <c r="ATK11" s="86" t="s">
        <v>94</v>
      </c>
      <c r="ATL11" s="86"/>
      <c r="ATM11" s="86" t="s">
        <v>94</v>
      </c>
      <c r="ATN11" s="86"/>
      <c r="ATO11" s="86" t="s">
        <v>94</v>
      </c>
      <c r="ATP11" s="86"/>
      <c r="ATQ11" s="86" t="s">
        <v>94</v>
      </c>
      <c r="ATR11" s="86"/>
      <c r="ATS11" s="86" t="s">
        <v>94</v>
      </c>
      <c r="ATT11" s="86"/>
      <c r="ATU11" s="86" t="s">
        <v>94</v>
      </c>
      <c r="ATV11" s="86"/>
      <c r="ATW11" s="86" t="s">
        <v>94</v>
      </c>
      <c r="ATX11" s="86"/>
      <c r="ATY11" s="86" t="s">
        <v>94</v>
      </c>
      <c r="ATZ11" s="86"/>
      <c r="AUA11" s="86" t="s">
        <v>94</v>
      </c>
      <c r="AUB11" s="86"/>
      <c r="AUC11" s="86" t="s">
        <v>94</v>
      </c>
      <c r="AUD11" s="86"/>
      <c r="AUE11" s="86" t="s">
        <v>94</v>
      </c>
      <c r="AUF11" s="86"/>
      <c r="AUG11" s="86" t="s">
        <v>94</v>
      </c>
      <c r="AUH11" s="86"/>
      <c r="AUI11" s="86" t="s">
        <v>94</v>
      </c>
      <c r="AUJ11" s="86"/>
      <c r="AUK11" s="86" t="s">
        <v>94</v>
      </c>
      <c r="AUL11" s="86"/>
      <c r="AUM11" s="86" t="s">
        <v>94</v>
      </c>
      <c r="AUN11" s="86"/>
      <c r="AUO11" s="86" t="s">
        <v>94</v>
      </c>
      <c r="AUP11" s="86"/>
      <c r="AUQ11" s="86" t="s">
        <v>94</v>
      </c>
      <c r="AUR11" s="86"/>
      <c r="AUS11" s="86" t="s">
        <v>94</v>
      </c>
      <c r="AUT11" s="86"/>
      <c r="AUU11" s="86" t="s">
        <v>94</v>
      </c>
      <c r="AUV11" s="86"/>
      <c r="AUW11" s="86" t="s">
        <v>94</v>
      </c>
      <c r="AUX11" s="86"/>
      <c r="AUY11" s="86" t="s">
        <v>94</v>
      </c>
      <c r="AUZ11" s="86"/>
      <c r="AVA11" s="86" t="s">
        <v>94</v>
      </c>
      <c r="AVB11" s="86"/>
      <c r="AVC11" s="86" t="s">
        <v>94</v>
      </c>
      <c r="AVD11" s="86"/>
      <c r="AVE11" s="86" t="s">
        <v>94</v>
      </c>
      <c r="AVF11" s="86"/>
      <c r="AVG11" s="86" t="s">
        <v>94</v>
      </c>
      <c r="AVH11" s="86"/>
      <c r="AVI11" s="86" t="s">
        <v>94</v>
      </c>
      <c r="AVJ11" s="86"/>
      <c r="AVK11" s="86" t="s">
        <v>94</v>
      </c>
      <c r="AVL11" s="86"/>
      <c r="AVM11" s="86" t="s">
        <v>94</v>
      </c>
      <c r="AVN11" s="86"/>
      <c r="AVO11" s="86" t="s">
        <v>94</v>
      </c>
      <c r="AVP11" s="86"/>
      <c r="AVQ11" s="86" t="s">
        <v>94</v>
      </c>
      <c r="AVR11" s="86"/>
      <c r="AVS11" s="86" t="s">
        <v>94</v>
      </c>
      <c r="AVT11" s="86"/>
      <c r="AVU11" s="86"/>
      <c r="AVV11" s="86"/>
      <c r="AVW11" s="86" t="s">
        <v>94</v>
      </c>
      <c r="AVX11" s="86"/>
      <c r="AVY11" s="86" t="s">
        <v>94</v>
      </c>
      <c r="AVZ11" s="86"/>
      <c r="AWA11" s="86" t="s">
        <v>94</v>
      </c>
      <c r="AWB11" s="86"/>
      <c r="AWC11" s="86" t="s">
        <v>94</v>
      </c>
      <c r="AWD11" s="86"/>
      <c r="AWE11" s="86" t="s">
        <v>94</v>
      </c>
      <c r="AWF11" s="86"/>
      <c r="AWG11" s="86" t="s">
        <v>94</v>
      </c>
      <c r="AWH11" s="86"/>
      <c r="AWI11" s="86" t="s">
        <v>94</v>
      </c>
      <c r="AWJ11" s="86"/>
      <c r="AWK11" s="86" t="s">
        <v>94</v>
      </c>
      <c r="AWL11" s="86"/>
      <c r="AWM11" s="86" t="s">
        <v>94</v>
      </c>
      <c r="AWN11" s="86"/>
      <c r="AWO11" s="86" t="s">
        <v>94</v>
      </c>
      <c r="AWP11" s="86"/>
      <c r="AWQ11" s="86" t="s">
        <v>94</v>
      </c>
      <c r="AWR11" s="86"/>
      <c r="AWS11" s="86" t="s">
        <v>94</v>
      </c>
      <c r="AWT11" s="86"/>
      <c r="AWU11" s="86" t="s">
        <v>94</v>
      </c>
      <c r="AWV11" s="86"/>
      <c r="AWW11" s="86" t="s">
        <v>94</v>
      </c>
      <c r="AWX11" s="86"/>
      <c r="AWY11" s="86" t="s">
        <v>94</v>
      </c>
      <c r="AWZ11" s="103"/>
      <c r="AXA11" s="103" t="s">
        <v>94</v>
      </c>
      <c r="AXB11" s="103"/>
      <c r="AXC11" s="103" t="s">
        <v>94</v>
      </c>
      <c r="AXD11" s="103"/>
      <c r="AXE11" s="103" t="s">
        <v>94</v>
      </c>
      <c r="AXF11" s="103"/>
      <c r="AXG11" s="103" t="s">
        <v>94</v>
      </c>
      <c r="AXH11" s="103"/>
      <c r="AXI11" s="103" t="s">
        <v>94</v>
      </c>
      <c r="AXJ11" s="103"/>
      <c r="AXK11" s="103" t="s">
        <v>94</v>
      </c>
      <c r="AXL11" s="103"/>
      <c r="AXM11" s="103" t="s">
        <v>94</v>
      </c>
      <c r="AXN11" s="103"/>
      <c r="AXO11" s="103" t="s">
        <v>94</v>
      </c>
      <c r="AXP11" s="103"/>
      <c r="AXQ11" s="103">
        <v>11000</v>
      </c>
      <c r="AXR11" s="103"/>
      <c r="AXS11" s="103" t="s">
        <v>94</v>
      </c>
      <c r="AXT11" s="103"/>
      <c r="AXU11" s="103" t="s">
        <v>94</v>
      </c>
      <c r="AXV11" s="103"/>
      <c r="AXW11" s="103" t="s">
        <v>94</v>
      </c>
      <c r="AXX11" s="103"/>
      <c r="AXY11" s="103" t="s">
        <v>94</v>
      </c>
      <c r="AXZ11" s="103"/>
      <c r="AYA11" s="103" t="s">
        <v>94</v>
      </c>
      <c r="AYB11" s="103"/>
      <c r="AYC11" s="103" t="s">
        <v>94</v>
      </c>
      <c r="AYD11" s="103"/>
      <c r="AYE11" s="103" t="s">
        <v>94</v>
      </c>
      <c r="AYF11" s="103"/>
      <c r="AYG11" s="103" t="s">
        <v>94</v>
      </c>
      <c r="AYH11" s="103"/>
      <c r="AYI11" s="103" t="s">
        <v>94</v>
      </c>
      <c r="AYJ11" s="103"/>
      <c r="AYK11" s="103"/>
      <c r="AYL11" s="103"/>
      <c r="AYM11" s="103"/>
      <c r="AYN11" s="103"/>
      <c r="AYO11" s="103"/>
      <c r="AYP11" s="103"/>
      <c r="AYQ11" s="103"/>
      <c r="AYR11" s="103"/>
      <c r="AYS11" s="103"/>
      <c r="AYT11" s="103"/>
      <c r="AYU11" s="103" t="s">
        <v>94</v>
      </c>
      <c r="AYV11" s="103"/>
      <c r="AYW11" s="103" t="s">
        <v>94</v>
      </c>
      <c r="AYX11" s="103"/>
      <c r="AYY11" s="103" t="s">
        <v>94</v>
      </c>
      <c r="AYZ11" s="103"/>
      <c r="AZA11" s="103" t="s">
        <v>94</v>
      </c>
      <c r="AZB11" s="103"/>
      <c r="AZC11" s="103" t="s">
        <v>94</v>
      </c>
      <c r="AZD11" s="103"/>
      <c r="AZE11" s="103" t="s">
        <v>94</v>
      </c>
      <c r="AZF11" s="103"/>
      <c r="AZG11" s="103" t="s">
        <v>94</v>
      </c>
      <c r="AZH11" s="103"/>
      <c r="AZI11" s="103" t="s">
        <v>94</v>
      </c>
      <c r="AZJ11" s="103"/>
      <c r="AZK11" s="103" t="s">
        <v>94</v>
      </c>
      <c r="AZL11" s="103"/>
      <c r="AZM11" s="103" t="s">
        <v>94</v>
      </c>
      <c r="AZN11" s="103"/>
      <c r="AZO11" s="103" t="s">
        <v>94</v>
      </c>
      <c r="AZP11" s="103"/>
      <c r="AZQ11" s="103" t="s">
        <v>94</v>
      </c>
      <c r="AZR11" s="103"/>
      <c r="AZS11" s="103" t="s">
        <v>94</v>
      </c>
      <c r="AZT11" s="103"/>
      <c r="AZU11" s="103" t="s">
        <v>94</v>
      </c>
      <c r="AZV11" s="103"/>
      <c r="AZW11" s="103" t="s">
        <v>94</v>
      </c>
      <c r="AZX11" s="103"/>
      <c r="AZY11" s="103" t="s">
        <v>94</v>
      </c>
      <c r="AZZ11" s="103"/>
      <c r="BAA11" s="103" t="s">
        <v>94</v>
      </c>
      <c r="BAB11" s="103"/>
      <c r="BAC11" s="103" t="s">
        <v>94</v>
      </c>
      <c r="BAD11" s="103"/>
      <c r="BAE11" s="103">
        <v>11500</v>
      </c>
      <c r="BAF11" s="103"/>
      <c r="BAG11" s="103" t="s">
        <v>94</v>
      </c>
      <c r="BAH11" s="103"/>
      <c r="BAI11" s="103">
        <v>11788</v>
      </c>
      <c r="BAJ11" s="103"/>
      <c r="BAK11" s="103" t="s">
        <v>94</v>
      </c>
      <c r="BAL11" s="103"/>
      <c r="BAM11" s="103" t="s">
        <v>94</v>
      </c>
      <c r="BAN11" s="103"/>
      <c r="BAO11" s="103" t="s">
        <v>94</v>
      </c>
      <c r="BAP11" s="103"/>
      <c r="BAQ11" s="103" t="s">
        <v>94</v>
      </c>
      <c r="BAR11" s="103"/>
      <c r="BAS11" s="103" t="s">
        <v>94</v>
      </c>
      <c r="BAT11" s="103"/>
      <c r="BAU11" s="103" t="s">
        <v>94</v>
      </c>
      <c r="BAV11" s="103"/>
      <c r="BAW11" s="103" t="s">
        <v>94</v>
      </c>
      <c r="BAX11" s="103"/>
      <c r="BAY11" s="103" t="s">
        <v>94</v>
      </c>
      <c r="BAZ11" s="103"/>
      <c r="BBA11" s="103" t="s">
        <v>94</v>
      </c>
      <c r="BBB11" s="103"/>
      <c r="BBC11" s="103" t="s">
        <v>94</v>
      </c>
      <c r="BBD11" s="103"/>
      <c r="BBE11" s="103" t="s">
        <v>94</v>
      </c>
      <c r="BBF11" s="103"/>
      <c r="BBG11" s="103" t="s">
        <v>94</v>
      </c>
      <c r="BBH11" s="103"/>
      <c r="BBI11" s="103" t="s">
        <v>94</v>
      </c>
      <c r="BBJ11" s="103"/>
      <c r="BBK11" s="103" t="s">
        <v>94</v>
      </c>
    </row>
    <row r="12" spans="1:1415" s="9" customFormat="1" ht="26.5" customHeight="1" x14ac:dyDescent="0.35">
      <c r="A12" s="82">
        <v>7</v>
      </c>
      <c r="B12" s="7" t="s">
        <v>259</v>
      </c>
      <c r="C12" s="82" t="s">
        <v>252</v>
      </c>
      <c r="D12" s="83" t="s">
        <v>253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84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84"/>
      <c r="BQ12" s="84"/>
      <c r="BR12" s="84"/>
      <c r="BS12" s="84"/>
      <c r="BT12" s="84"/>
      <c r="BU12" s="84"/>
      <c r="BV12" s="84"/>
      <c r="BW12" s="84"/>
      <c r="BX12" s="84"/>
      <c r="BY12" s="84"/>
      <c r="BZ12" s="84"/>
      <c r="CA12" s="84"/>
      <c r="CB12" s="84"/>
      <c r="CC12" s="84"/>
      <c r="CD12" s="84"/>
      <c r="CE12" s="84"/>
      <c r="CF12" s="84"/>
      <c r="CG12" s="84"/>
      <c r="CH12" s="84"/>
      <c r="CI12" s="84"/>
      <c r="CJ12" s="84"/>
      <c r="CK12" s="84"/>
      <c r="CL12" s="84"/>
      <c r="CM12" s="84"/>
      <c r="CN12" s="84"/>
      <c r="CO12" s="84"/>
      <c r="CP12" s="84"/>
      <c r="CQ12" s="84"/>
      <c r="CR12" s="84"/>
      <c r="CS12" s="84"/>
      <c r="CT12" s="84"/>
      <c r="CU12" s="84"/>
      <c r="CV12" s="84"/>
      <c r="CW12" s="84"/>
      <c r="CX12" s="84"/>
      <c r="CY12" s="84"/>
      <c r="CZ12" s="84"/>
      <c r="DA12" s="84"/>
      <c r="DB12" s="84"/>
      <c r="DC12" s="84"/>
      <c r="DD12" s="84"/>
      <c r="DE12" s="84"/>
      <c r="DF12" s="84"/>
      <c r="DG12" s="84"/>
      <c r="DH12" s="84"/>
      <c r="DI12" s="84"/>
      <c r="DJ12" s="84"/>
      <c r="DK12" s="84"/>
      <c r="DL12" s="84"/>
      <c r="DM12" s="84"/>
      <c r="DN12" s="84"/>
      <c r="DO12" s="84"/>
      <c r="DP12" s="84"/>
      <c r="DQ12" s="84"/>
      <c r="DR12" s="84"/>
      <c r="DS12" s="84"/>
      <c r="DT12" s="84"/>
      <c r="DU12" s="84"/>
      <c r="DV12" s="84"/>
      <c r="DW12" s="84"/>
      <c r="DX12" s="84"/>
      <c r="DY12" s="84"/>
      <c r="DZ12" s="84"/>
      <c r="EA12" s="84"/>
      <c r="EB12" s="84"/>
      <c r="EC12" s="84"/>
      <c r="ED12" s="84"/>
      <c r="EE12" s="84"/>
      <c r="EF12" s="84"/>
      <c r="EG12" s="84"/>
      <c r="EH12" s="84"/>
      <c r="EI12" s="84"/>
      <c r="EJ12" s="84"/>
      <c r="EK12" s="84"/>
      <c r="EL12" s="84"/>
      <c r="EM12" s="84"/>
      <c r="EN12" s="84"/>
      <c r="EO12" s="84"/>
      <c r="EP12" s="84"/>
      <c r="EQ12" s="84"/>
      <c r="ER12" s="84"/>
      <c r="ES12" s="84"/>
      <c r="ET12" s="84"/>
      <c r="EU12" s="84"/>
      <c r="EV12" s="84"/>
      <c r="EW12" s="84"/>
      <c r="EX12" s="84"/>
      <c r="EY12" s="84"/>
      <c r="EZ12" s="84"/>
      <c r="FA12" s="84"/>
      <c r="FB12" s="84"/>
      <c r="FC12" s="84"/>
      <c r="FD12" s="84"/>
      <c r="FE12" s="84"/>
      <c r="FF12" s="84"/>
      <c r="FG12" s="84"/>
      <c r="FH12" s="84"/>
      <c r="FI12" s="84"/>
      <c r="FJ12" s="84"/>
      <c r="FK12" s="84"/>
      <c r="FL12" s="84"/>
      <c r="FM12" s="84"/>
      <c r="FN12" s="84"/>
      <c r="FO12" s="84"/>
      <c r="FP12" s="84"/>
      <c r="FQ12" s="84"/>
      <c r="FR12" s="84"/>
      <c r="FS12" s="84"/>
      <c r="FT12" s="84"/>
      <c r="FU12" s="84"/>
      <c r="FV12" s="84"/>
      <c r="FW12" s="84"/>
      <c r="FX12" s="84"/>
      <c r="FY12" s="84"/>
      <c r="FZ12" s="84"/>
      <c r="GA12" s="84"/>
      <c r="GB12" s="84"/>
      <c r="GC12" s="84"/>
      <c r="GD12" s="84"/>
      <c r="GE12" s="84"/>
      <c r="GF12" s="84"/>
      <c r="GG12" s="84"/>
      <c r="GH12" s="84"/>
      <c r="GI12" s="84"/>
      <c r="GJ12" s="84"/>
      <c r="GK12" s="84"/>
      <c r="GL12" s="84"/>
      <c r="GM12" s="84"/>
      <c r="GN12" s="84"/>
      <c r="GO12" s="84"/>
      <c r="GP12" s="84"/>
      <c r="GQ12" s="84"/>
      <c r="GR12" s="84"/>
      <c r="GS12" s="84"/>
      <c r="GT12" s="84"/>
      <c r="GU12" s="84"/>
      <c r="GV12" s="84"/>
      <c r="GW12" s="84"/>
      <c r="GX12" s="84"/>
      <c r="GY12" s="84"/>
      <c r="GZ12" s="84"/>
      <c r="HA12" s="84"/>
      <c r="HB12" s="84"/>
      <c r="HC12" s="84"/>
      <c r="HD12" s="84"/>
      <c r="HE12" s="84"/>
      <c r="HF12" s="84"/>
      <c r="HG12" s="84"/>
      <c r="HH12" s="84"/>
      <c r="HI12" s="84"/>
      <c r="HJ12" s="84"/>
      <c r="HK12" s="84"/>
      <c r="HL12" s="84"/>
      <c r="HM12" s="84"/>
      <c r="HN12" s="84"/>
      <c r="HO12" s="84"/>
      <c r="HP12" s="84"/>
      <c r="HQ12" s="84"/>
      <c r="HR12" s="84"/>
      <c r="HS12" s="84"/>
      <c r="HT12" s="84"/>
      <c r="HU12" s="84"/>
      <c r="HV12" s="84"/>
      <c r="HW12" s="84"/>
      <c r="HX12" s="84"/>
      <c r="HY12" s="84"/>
      <c r="HZ12" s="84"/>
      <c r="IA12" s="84"/>
      <c r="IB12" s="84"/>
      <c r="IC12" s="84"/>
      <c r="ID12" s="84"/>
      <c r="IE12" s="84"/>
      <c r="IF12" s="84"/>
      <c r="IG12" s="84"/>
      <c r="IH12" s="84"/>
      <c r="II12" s="84"/>
      <c r="IJ12" s="84"/>
      <c r="IK12" s="84"/>
      <c r="IL12" s="84"/>
      <c r="IM12" s="84"/>
      <c r="IN12" s="84"/>
      <c r="IO12" s="84"/>
      <c r="IP12" s="84"/>
      <c r="IQ12" s="84"/>
      <c r="IR12" s="84"/>
      <c r="IS12" s="84"/>
      <c r="IT12" s="84"/>
      <c r="IU12" s="84"/>
      <c r="IV12" s="84"/>
      <c r="IW12" s="84"/>
      <c r="IX12" s="84"/>
      <c r="IY12" s="84"/>
      <c r="IZ12" s="84"/>
      <c r="JA12" s="84"/>
      <c r="JB12" s="84"/>
      <c r="JC12" s="84"/>
      <c r="JD12" s="84"/>
      <c r="JE12" s="84"/>
      <c r="JF12" s="84"/>
      <c r="JG12" s="84"/>
      <c r="JH12" s="84"/>
      <c r="JI12" s="84"/>
      <c r="JJ12" s="84"/>
      <c r="JK12" s="84"/>
      <c r="JL12" s="84"/>
      <c r="JM12" s="84"/>
      <c r="JN12" s="84"/>
      <c r="JO12" s="84"/>
      <c r="JP12" s="84"/>
      <c r="JQ12" s="84"/>
      <c r="JR12" s="84"/>
      <c r="JS12" s="84"/>
      <c r="JT12" s="84"/>
      <c r="JU12" s="84"/>
      <c r="JV12" s="84"/>
      <c r="JW12" s="84"/>
      <c r="JX12" s="84"/>
      <c r="JY12" s="84"/>
      <c r="JZ12" s="84"/>
      <c r="KA12" s="84"/>
      <c r="KB12" s="84"/>
      <c r="KC12" s="84"/>
      <c r="KD12" s="84"/>
      <c r="KE12" s="84"/>
      <c r="KF12" s="84"/>
      <c r="KG12" s="84"/>
      <c r="KH12" s="84"/>
      <c r="KI12" s="84"/>
      <c r="KJ12" s="84"/>
      <c r="KK12" s="84"/>
      <c r="KL12" s="84"/>
      <c r="KM12" s="84"/>
      <c r="KN12" s="84"/>
      <c r="KO12" s="84"/>
      <c r="KP12" s="84"/>
      <c r="KQ12" s="84"/>
      <c r="KR12" s="84"/>
      <c r="KS12" s="84"/>
      <c r="KT12" s="84"/>
      <c r="KU12" s="84"/>
      <c r="KV12" s="84"/>
      <c r="KW12" s="84"/>
      <c r="KX12" s="84"/>
      <c r="KY12" s="84"/>
      <c r="KZ12" s="84"/>
      <c r="LA12" s="84"/>
      <c r="LB12" s="84"/>
      <c r="LC12" s="84"/>
      <c r="LD12" s="84"/>
      <c r="LE12" s="84"/>
      <c r="LF12" s="84"/>
      <c r="LG12" s="84"/>
      <c r="LH12" s="84"/>
      <c r="LI12" s="84"/>
      <c r="LJ12" s="84"/>
      <c r="LK12" s="84"/>
      <c r="LL12" s="84"/>
      <c r="LM12" s="84"/>
      <c r="LN12" s="84"/>
      <c r="LO12" s="84"/>
      <c r="LP12" s="84"/>
      <c r="LQ12" s="84"/>
      <c r="LR12" s="84"/>
      <c r="LS12" s="84"/>
      <c r="LT12" s="84"/>
      <c r="LU12" s="84"/>
      <c r="LV12" s="84"/>
      <c r="LW12" s="84"/>
      <c r="LX12" s="84"/>
      <c r="LY12" s="84"/>
      <c r="LZ12" s="84"/>
      <c r="MA12" s="84"/>
      <c r="MB12" s="84"/>
      <c r="MC12" s="84"/>
      <c r="MD12" s="84"/>
      <c r="ME12" s="84"/>
      <c r="MF12" s="84"/>
      <c r="MG12" s="84"/>
      <c r="MH12" s="84"/>
      <c r="MI12" s="84"/>
      <c r="MJ12" s="84"/>
      <c r="MK12" s="84"/>
      <c r="ML12" s="84"/>
      <c r="MM12" s="84"/>
      <c r="MN12" s="84"/>
      <c r="MO12" s="84"/>
      <c r="MP12" s="84"/>
      <c r="MQ12" s="84"/>
      <c r="MR12" s="84"/>
      <c r="MS12" s="84"/>
      <c r="MT12" s="84"/>
      <c r="MU12" s="84"/>
      <c r="MV12" s="84"/>
      <c r="MW12" s="84"/>
      <c r="MX12" s="84"/>
      <c r="MY12" s="84"/>
      <c r="MZ12" s="84"/>
      <c r="NA12" s="84"/>
      <c r="NB12" s="84"/>
      <c r="NC12" s="84"/>
      <c r="ND12" s="84"/>
      <c r="NE12" s="84"/>
      <c r="NF12" s="84"/>
      <c r="NG12" s="84"/>
      <c r="NH12" s="84"/>
      <c r="NI12" s="84"/>
      <c r="NJ12" s="84"/>
      <c r="NK12" s="84"/>
      <c r="NL12" s="84"/>
      <c r="NM12" s="84"/>
      <c r="NN12" s="84"/>
      <c r="NO12" s="84"/>
      <c r="NP12" s="84"/>
      <c r="NQ12" s="84"/>
      <c r="NR12" s="84"/>
      <c r="NS12" s="84"/>
      <c r="NT12" s="84"/>
      <c r="NU12" s="84"/>
      <c r="NV12" s="84"/>
      <c r="NW12" s="84"/>
      <c r="NX12" s="84"/>
      <c r="NY12" s="84"/>
      <c r="NZ12" s="84"/>
      <c r="OA12" s="84"/>
      <c r="OB12" s="84"/>
      <c r="OC12" s="84"/>
      <c r="OD12" s="84"/>
      <c r="OE12" s="84"/>
      <c r="OF12" s="84"/>
      <c r="OG12" s="84"/>
      <c r="OH12" s="84"/>
      <c r="OI12" s="84"/>
      <c r="OJ12" s="84"/>
      <c r="OK12" s="84"/>
      <c r="OL12" s="84"/>
      <c r="OM12" s="84"/>
      <c r="ON12" s="84"/>
      <c r="OO12" s="84"/>
      <c r="OP12" s="84"/>
      <c r="OQ12" s="84"/>
      <c r="OR12" s="84"/>
      <c r="OS12" s="84"/>
      <c r="OT12" s="84"/>
      <c r="OU12" s="84"/>
      <c r="OV12" s="84"/>
      <c r="OW12" s="84"/>
      <c r="OX12" s="84"/>
      <c r="OY12" s="84"/>
      <c r="OZ12" s="84"/>
      <c r="PA12" s="84"/>
      <c r="PB12" s="84"/>
      <c r="PC12" s="84"/>
      <c r="PD12" s="84"/>
      <c r="PE12" s="84"/>
      <c r="PF12" s="84"/>
      <c r="PG12" s="84"/>
      <c r="PH12" s="84"/>
      <c r="PI12" s="84"/>
      <c r="PJ12" s="84"/>
      <c r="PK12" s="84"/>
      <c r="PL12" s="84"/>
      <c r="PM12" s="84"/>
      <c r="PN12" s="84"/>
      <c r="PO12" s="84"/>
      <c r="PP12" s="84"/>
      <c r="PQ12" s="84"/>
      <c r="PR12" s="84"/>
      <c r="PS12" s="84"/>
      <c r="PT12" s="84"/>
      <c r="PU12" s="84"/>
      <c r="PV12" s="84"/>
      <c r="PW12" s="84"/>
      <c r="PX12" s="84"/>
      <c r="PY12" s="84"/>
      <c r="PZ12" s="84"/>
      <c r="QA12" s="84"/>
      <c r="QB12" s="84"/>
      <c r="QC12" s="84"/>
      <c r="QD12" s="84"/>
      <c r="QE12" s="84"/>
      <c r="QF12" s="84"/>
      <c r="QG12" s="84"/>
      <c r="QH12" s="84"/>
      <c r="QI12" s="84"/>
      <c r="QJ12" s="84"/>
      <c r="QK12" s="84"/>
      <c r="QL12" s="84"/>
      <c r="QM12" s="84"/>
      <c r="QN12" s="84"/>
      <c r="QO12" s="84"/>
      <c r="QP12" s="84"/>
      <c r="QQ12" s="84"/>
      <c r="QR12" s="84"/>
      <c r="QS12" s="84"/>
      <c r="QT12" s="84"/>
      <c r="QU12" s="84"/>
      <c r="QV12" s="84"/>
      <c r="QW12" s="84"/>
      <c r="QX12" s="84"/>
      <c r="QY12" s="84"/>
      <c r="QZ12" s="84"/>
      <c r="RA12" s="84"/>
      <c r="RB12" s="84"/>
      <c r="RC12" s="84"/>
      <c r="RD12" s="84"/>
      <c r="RE12" s="84"/>
      <c r="RF12" s="84"/>
      <c r="RG12" s="84"/>
      <c r="RH12" s="84"/>
      <c r="RI12" s="84"/>
      <c r="RJ12" s="84"/>
      <c r="RK12" s="84"/>
      <c r="RL12" s="84"/>
      <c r="RM12" s="84"/>
      <c r="RN12" s="84"/>
      <c r="RO12" s="84"/>
      <c r="RP12" s="84"/>
      <c r="RQ12" s="84"/>
      <c r="RR12" s="84"/>
      <c r="RS12" s="84"/>
      <c r="RT12" s="84"/>
      <c r="RU12" s="84"/>
      <c r="RV12" s="84"/>
      <c r="RW12" s="84"/>
      <c r="RX12" s="84"/>
      <c r="RY12" s="84"/>
      <c r="RZ12" s="84"/>
      <c r="SA12" s="84"/>
      <c r="SB12" s="84"/>
      <c r="SC12" s="84"/>
      <c r="SD12" s="84"/>
      <c r="SE12" s="84"/>
      <c r="SF12" s="84"/>
      <c r="SG12" s="84"/>
      <c r="SH12" s="84"/>
      <c r="SI12" s="84"/>
      <c r="SJ12" s="84"/>
      <c r="SK12" s="84"/>
      <c r="SL12" s="84"/>
      <c r="SM12" s="84"/>
      <c r="SN12" s="84"/>
      <c r="SO12" s="84"/>
      <c r="SP12" s="84"/>
      <c r="SQ12" s="84"/>
      <c r="SR12" s="84"/>
      <c r="SS12" s="84"/>
      <c r="ST12" s="84"/>
      <c r="SU12" s="84"/>
      <c r="SV12" s="84"/>
      <c r="SW12" s="84"/>
      <c r="SX12" s="84"/>
      <c r="SY12" s="84"/>
      <c r="SZ12" s="84"/>
      <c r="TA12" s="84"/>
      <c r="TB12" s="84"/>
      <c r="TC12" s="84"/>
      <c r="TD12" s="84"/>
      <c r="TE12" s="84"/>
      <c r="TF12" s="84"/>
      <c r="TG12" s="84"/>
      <c r="TH12" s="84"/>
      <c r="TI12" s="84"/>
      <c r="TJ12" s="84"/>
      <c r="TK12" s="84"/>
      <c r="TL12" s="84"/>
      <c r="TM12" s="84"/>
      <c r="TN12" s="84"/>
      <c r="TO12" s="84"/>
      <c r="TP12" s="84"/>
      <c r="TQ12" s="84"/>
      <c r="TR12" s="84"/>
      <c r="TS12" s="84"/>
      <c r="TT12" s="84"/>
      <c r="TU12" s="84"/>
      <c r="TV12" s="84"/>
      <c r="TW12" s="84"/>
      <c r="TX12" s="84"/>
      <c r="TY12" s="84"/>
      <c r="TZ12" s="84"/>
      <c r="UA12" s="84"/>
      <c r="UB12" s="84"/>
      <c r="UC12" s="84"/>
      <c r="UD12" s="84"/>
      <c r="UE12" s="84"/>
      <c r="UF12" s="84"/>
      <c r="UG12" s="84"/>
      <c r="UH12" s="84"/>
      <c r="UI12" s="84"/>
      <c r="UJ12" s="84"/>
      <c r="UK12" s="84"/>
      <c r="UL12" s="84"/>
      <c r="UM12" s="84"/>
      <c r="UN12" s="84"/>
      <c r="UO12" s="84"/>
      <c r="UP12" s="84"/>
      <c r="UQ12" s="84"/>
      <c r="UR12" s="84"/>
      <c r="US12" s="84"/>
      <c r="UT12" s="84"/>
      <c r="UU12" s="84"/>
      <c r="UV12" s="84"/>
      <c r="UW12" s="84"/>
      <c r="UX12" s="84"/>
      <c r="UY12" s="84"/>
      <c r="UZ12" s="84"/>
      <c r="VA12" s="84"/>
      <c r="VB12" s="84"/>
      <c r="VC12" s="84"/>
      <c r="VD12" s="84"/>
      <c r="VE12" s="84"/>
      <c r="VF12" s="84"/>
      <c r="VG12" s="84"/>
      <c r="VH12" s="84"/>
      <c r="VI12" s="84"/>
      <c r="VJ12" s="84"/>
      <c r="VK12" s="84"/>
      <c r="VL12" s="103"/>
      <c r="VM12" s="84"/>
      <c r="VN12" s="103"/>
      <c r="VO12" s="103"/>
      <c r="VP12" s="103"/>
      <c r="VQ12" s="103"/>
      <c r="VR12" s="103"/>
      <c r="VS12" s="103"/>
      <c r="VT12" s="103"/>
      <c r="VU12" s="103"/>
      <c r="VV12" s="103"/>
      <c r="VW12" s="84"/>
      <c r="VX12" s="103"/>
      <c r="VY12" s="84"/>
      <c r="VZ12" s="103"/>
      <c r="WA12" s="84"/>
      <c r="WB12" s="103"/>
      <c r="WC12" s="84"/>
      <c r="WD12" s="103"/>
      <c r="WE12" s="103"/>
      <c r="WF12" s="103"/>
      <c r="WG12" s="84"/>
      <c r="WH12" s="103"/>
      <c r="WI12" s="84"/>
      <c r="WJ12" s="103"/>
      <c r="WK12" s="84"/>
      <c r="WL12" s="103"/>
      <c r="WM12" s="84"/>
      <c r="WN12" s="103"/>
      <c r="WO12" s="84"/>
      <c r="WP12" s="103"/>
      <c r="WQ12" s="84"/>
      <c r="WR12" s="103"/>
      <c r="WS12" s="84"/>
      <c r="WT12" s="103"/>
      <c r="WU12" s="84"/>
      <c r="WV12" s="103"/>
      <c r="WW12" s="84"/>
      <c r="WX12" s="103"/>
      <c r="WY12" s="84"/>
      <c r="WZ12" s="103"/>
      <c r="XA12" s="84"/>
      <c r="XB12" s="103"/>
      <c r="XC12" s="84"/>
      <c r="XD12" s="103"/>
      <c r="XE12" s="84"/>
      <c r="XF12" s="103"/>
      <c r="XG12" s="84"/>
      <c r="XH12" s="103"/>
      <c r="XI12" s="84"/>
      <c r="XJ12" s="103"/>
      <c r="XK12" s="84"/>
      <c r="XL12" s="103"/>
      <c r="XM12" s="84"/>
      <c r="XN12" s="103"/>
      <c r="XO12" s="84"/>
      <c r="XP12" s="103"/>
      <c r="XQ12" s="84"/>
      <c r="XR12" s="103"/>
      <c r="XS12" s="84"/>
      <c r="XT12" s="103"/>
      <c r="XU12" s="84"/>
      <c r="XV12" s="103"/>
      <c r="XW12" s="84"/>
      <c r="XX12" s="103"/>
      <c r="XY12" s="84"/>
      <c r="XZ12" s="103"/>
      <c r="YA12" s="84"/>
      <c r="YB12" s="103"/>
      <c r="YC12" s="84"/>
      <c r="YD12" s="103"/>
      <c r="YE12" s="84"/>
      <c r="YF12" s="103"/>
      <c r="YG12" s="84"/>
      <c r="YH12" s="103"/>
      <c r="YI12" s="84"/>
      <c r="YJ12" s="103"/>
      <c r="YK12" s="84"/>
      <c r="YL12" s="103"/>
      <c r="YM12" s="84"/>
      <c r="YN12" s="103"/>
      <c r="YO12" s="84"/>
      <c r="YP12" s="103"/>
      <c r="YQ12" s="84"/>
      <c r="YR12" s="103"/>
      <c r="YS12" s="84"/>
      <c r="YT12" s="103"/>
      <c r="YU12" s="84"/>
      <c r="YV12" s="103"/>
      <c r="YW12" s="84"/>
      <c r="YX12" s="103"/>
      <c r="YY12" s="84"/>
      <c r="YZ12" s="103"/>
      <c r="ZA12" s="84"/>
      <c r="ZB12" s="103"/>
      <c r="ZC12" s="84"/>
      <c r="ZD12" s="103"/>
      <c r="ZE12" s="84"/>
      <c r="ZF12" s="103"/>
      <c r="ZG12" s="84"/>
      <c r="ZH12" s="103"/>
      <c r="ZI12" s="84"/>
      <c r="ZJ12" s="103"/>
      <c r="ZK12" s="84"/>
      <c r="ZL12" s="103"/>
      <c r="ZM12" s="84"/>
      <c r="ZN12" s="103"/>
      <c r="ZO12" s="84"/>
      <c r="ZP12" s="103"/>
      <c r="ZQ12" s="84"/>
      <c r="ZR12" s="103"/>
      <c r="ZS12" s="84"/>
      <c r="ZT12" s="103"/>
      <c r="ZU12" s="84"/>
      <c r="ZV12" s="103"/>
      <c r="ZW12" s="84"/>
      <c r="ZX12" s="103"/>
      <c r="ZY12" s="84"/>
      <c r="ZZ12" s="103"/>
      <c r="AAA12" s="84"/>
      <c r="AAB12" s="103"/>
      <c r="AAC12" s="84"/>
      <c r="AAD12" s="103"/>
      <c r="AAE12" s="84"/>
      <c r="AAF12" s="103"/>
      <c r="AAG12" s="84"/>
      <c r="AAH12" s="103"/>
      <c r="AAI12" s="84"/>
      <c r="AAJ12" s="103"/>
      <c r="AAK12" s="84"/>
      <c r="AAL12" s="103"/>
      <c r="AAM12" s="84"/>
      <c r="AAN12" s="103"/>
      <c r="AAO12" s="84"/>
      <c r="AAP12" s="103"/>
      <c r="AAQ12" s="84"/>
      <c r="AAR12" s="103"/>
      <c r="AAS12" s="84"/>
      <c r="AAT12" s="103"/>
      <c r="AAU12" s="84"/>
      <c r="AAV12" s="103"/>
      <c r="AAW12" s="84"/>
      <c r="AAX12" s="103"/>
      <c r="AAY12" s="84"/>
      <c r="AAZ12" s="103"/>
      <c r="ABA12" s="84"/>
      <c r="ABB12" s="103"/>
      <c r="ABC12" s="84"/>
      <c r="ABD12" s="103"/>
      <c r="ABE12" s="84"/>
      <c r="ABF12" s="103"/>
      <c r="ABG12" s="84"/>
      <c r="ABH12" s="103"/>
      <c r="ABI12" s="84"/>
      <c r="ABJ12" s="103"/>
      <c r="ABK12" s="84"/>
      <c r="ABL12" s="103"/>
      <c r="ABM12" s="84"/>
      <c r="ABN12" s="103"/>
      <c r="ABO12" s="84"/>
      <c r="ABP12" s="103"/>
      <c r="ABQ12" s="84"/>
      <c r="ABR12" s="103"/>
      <c r="ABS12" s="84"/>
      <c r="ABT12" s="103"/>
      <c r="ABU12" s="84"/>
      <c r="ABV12" s="103"/>
      <c r="ABW12" s="84"/>
      <c r="ABX12" s="103"/>
      <c r="ABY12" s="84"/>
      <c r="ABZ12" s="103"/>
      <c r="ACA12" s="84"/>
      <c r="ACB12" s="103"/>
      <c r="ACC12" s="84"/>
      <c r="ACD12" s="103"/>
      <c r="ACE12" s="84"/>
      <c r="ACF12" s="103"/>
      <c r="ACG12" s="84"/>
      <c r="ACH12" s="103"/>
      <c r="ACI12" s="84"/>
      <c r="ACJ12" s="103"/>
      <c r="ACK12" s="84"/>
      <c r="ACL12" s="103"/>
      <c r="ACM12" s="84"/>
      <c r="ACN12" s="103"/>
      <c r="ACO12" s="84"/>
      <c r="ACP12" s="103"/>
      <c r="ACQ12" s="84"/>
      <c r="ACR12" s="103"/>
      <c r="ACS12" s="84"/>
      <c r="ACT12" s="103"/>
      <c r="ACU12" s="84"/>
      <c r="ACV12" s="103"/>
      <c r="ACW12" s="84"/>
      <c r="ACX12" s="103"/>
      <c r="ACY12" s="84"/>
      <c r="ACZ12" s="103"/>
      <c r="ADA12" s="84"/>
      <c r="ADB12" s="103"/>
      <c r="ADC12" s="84"/>
      <c r="ADD12" s="103"/>
      <c r="ADE12" s="84"/>
      <c r="ADF12" s="103"/>
      <c r="ADG12" s="84"/>
      <c r="ADH12" s="103"/>
      <c r="ADI12" s="84"/>
      <c r="ADJ12" s="103">
        <v>13000</v>
      </c>
      <c r="ADK12" s="84" t="s">
        <v>94</v>
      </c>
      <c r="ADL12" s="103">
        <v>13000</v>
      </c>
      <c r="ADM12" s="84">
        <v>13000</v>
      </c>
      <c r="ADN12" s="103">
        <v>13000</v>
      </c>
      <c r="ADO12" s="84">
        <v>13000</v>
      </c>
      <c r="ADP12" s="103">
        <v>13000</v>
      </c>
      <c r="ADQ12" s="84" t="s">
        <v>94</v>
      </c>
      <c r="ADR12" s="103">
        <v>13000</v>
      </c>
      <c r="ADS12" s="84" t="s">
        <v>94</v>
      </c>
      <c r="ADT12" s="103">
        <v>13000</v>
      </c>
      <c r="ADU12" s="84">
        <v>13000</v>
      </c>
      <c r="ADV12" s="103">
        <v>13000</v>
      </c>
      <c r="ADW12" s="84" t="s">
        <v>94</v>
      </c>
      <c r="ADX12" s="103">
        <v>13000</v>
      </c>
      <c r="ADY12" s="84">
        <v>13000</v>
      </c>
      <c r="ADZ12" s="103">
        <v>13000</v>
      </c>
      <c r="AEA12" s="84" t="s">
        <v>94</v>
      </c>
      <c r="AEB12" s="103">
        <v>13000</v>
      </c>
      <c r="AEC12" s="84">
        <v>13000</v>
      </c>
      <c r="AED12" s="103">
        <v>13000</v>
      </c>
      <c r="AEE12" s="84" t="s">
        <v>94</v>
      </c>
      <c r="AEF12" s="103">
        <v>13000</v>
      </c>
      <c r="AEG12" s="84" t="s">
        <v>94</v>
      </c>
      <c r="AEH12" s="103">
        <v>13000</v>
      </c>
      <c r="AEI12" s="84" t="s">
        <v>94</v>
      </c>
      <c r="AEJ12" s="103">
        <v>13000</v>
      </c>
      <c r="AEK12" s="84">
        <v>13000</v>
      </c>
      <c r="AEL12" s="103">
        <v>13000</v>
      </c>
      <c r="AEM12" s="84" t="s">
        <v>94</v>
      </c>
      <c r="AEN12" s="103">
        <v>13000</v>
      </c>
      <c r="AEO12" s="84">
        <v>13000</v>
      </c>
      <c r="AEP12" s="103">
        <v>13000</v>
      </c>
      <c r="AEQ12" s="84">
        <v>13000</v>
      </c>
      <c r="AER12" s="103">
        <v>13000</v>
      </c>
      <c r="AES12" s="84" t="s">
        <v>94</v>
      </c>
      <c r="AET12" s="103">
        <v>13000</v>
      </c>
      <c r="AEU12" s="84" t="s">
        <v>94</v>
      </c>
      <c r="AEV12" s="103">
        <v>13000</v>
      </c>
      <c r="AEW12" s="84">
        <v>13000</v>
      </c>
      <c r="AEX12" s="103">
        <v>13000</v>
      </c>
      <c r="AEY12" s="84" t="s">
        <v>94</v>
      </c>
      <c r="AEZ12" s="103">
        <v>13000</v>
      </c>
      <c r="AFA12" s="84">
        <v>13000</v>
      </c>
      <c r="AFB12" s="103">
        <v>13000</v>
      </c>
      <c r="AFC12" s="84">
        <v>13000</v>
      </c>
      <c r="AFD12" s="103">
        <v>13000</v>
      </c>
      <c r="AFE12" s="84" t="s">
        <v>94</v>
      </c>
      <c r="AFF12" s="103">
        <v>13000</v>
      </c>
      <c r="AFG12" s="84">
        <v>13000</v>
      </c>
      <c r="AFH12" s="103">
        <v>13000</v>
      </c>
      <c r="AFI12" s="84" t="s">
        <v>94</v>
      </c>
      <c r="AFJ12" s="103">
        <v>13000</v>
      </c>
      <c r="AFK12" s="84" t="s">
        <v>94</v>
      </c>
      <c r="AFL12" s="103">
        <v>13000</v>
      </c>
      <c r="AFM12" s="84" t="s">
        <v>94</v>
      </c>
      <c r="AFN12" s="103">
        <v>13000</v>
      </c>
      <c r="AFO12" s="84" t="s">
        <v>94</v>
      </c>
      <c r="AFP12" s="103">
        <v>13000</v>
      </c>
      <c r="AFQ12" s="84" t="s">
        <v>94</v>
      </c>
      <c r="AFR12" s="103">
        <v>13000</v>
      </c>
      <c r="AFS12" s="84">
        <v>13000</v>
      </c>
      <c r="AFT12" s="103">
        <v>13000</v>
      </c>
      <c r="AFU12" s="84" t="s">
        <v>94</v>
      </c>
      <c r="AFV12" s="103">
        <v>13000</v>
      </c>
      <c r="AFW12" s="84" t="s">
        <v>94</v>
      </c>
      <c r="AFX12" s="103">
        <v>13000</v>
      </c>
      <c r="AFY12" s="84" t="s">
        <v>94</v>
      </c>
      <c r="AFZ12" s="103">
        <v>13000</v>
      </c>
      <c r="AGA12" s="84" t="s">
        <v>94</v>
      </c>
      <c r="AGB12" s="103">
        <v>13000</v>
      </c>
      <c r="AGC12" s="84">
        <v>13000</v>
      </c>
      <c r="AGD12" s="103">
        <v>13000</v>
      </c>
      <c r="AGE12" s="84">
        <v>13000</v>
      </c>
      <c r="AGF12" s="103">
        <v>13000</v>
      </c>
      <c r="AGG12" s="84">
        <v>13000</v>
      </c>
      <c r="AGH12" s="103">
        <v>13000</v>
      </c>
      <c r="AGI12" s="84" t="s">
        <v>94</v>
      </c>
      <c r="AGJ12" s="103">
        <v>13000</v>
      </c>
      <c r="AGK12" s="84" t="s">
        <v>94</v>
      </c>
      <c r="AGL12" s="103">
        <v>13000</v>
      </c>
      <c r="AGM12" s="84" t="s">
        <v>94</v>
      </c>
      <c r="AGN12" s="103">
        <v>13000</v>
      </c>
      <c r="AGO12" s="84">
        <v>13000</v>
      </c>
      <c r="AGP12" s="103">
        <v>13000</v>
      </c>
      <c r="AGQ12" s="84" t="s">
        <v>94</v>
      </c>
      <c r="AGR12" s="103">
        <v>13000</v>
      </c>
      <c r="AGS12" s="84">
        <v>13000</v>
      </c>
      <c r="AGT12" s="103">
        <v>13000</v>
      </c>
      <c r="AGU12" s="84">
        <v>13000</v>
      </c>
      <c r="AGV12" s="103">
        <v>13000</v>
      </c>
      <c r="AGW12" s="84" t="s">
        <v>94</v>
      </c>
      <c r="AGX12" s="103">
        <v>13000</v>
      </c>
      <c r="AGY12" s="84" t="s">
        <v>94</v>
      </c>
      <c r="AGZ12" s="103">
        <v>13000</v>
      </c>
      <c r="AHA12" s="84" t="s">
        <v>94</v>
      </c>
      <c r="AHB12" s="103">
        <v>13000</v>
      </c>
      <c r="AHC12" s="84" t="s">
        <v>94</v>
      </c>
      <c r="AHD12" s="103">
        <v>13000</v>
      </c>
      <c r="AHE12" s="84" t="s">
        <v>94</v>
      </c>
      <c r="AHF12" s="103">
        <v>13000</v>
      </c>
      <c r="AHG12" s="84">
        <v>13000</v>
      </c>
      <c r="AHH12" s="103">
        <v>13000</v>
      </c>
      <c r="AHI12" s="84">
        <v>13000</v>
      </c>
      <c r="AHJ12" s="103">
        <v>13000</v>
      </c>
      <c r="AHK12" s="84">
        <v>13000</v>
      </c>
      <c r="AHL12" s="103">
        <v>13000</v>
      </c>
      <c r="AHM12" s="84" t="s">
        <v>94</v>
      </c>
      <c r="AHN12" s="103">
        <v>13000</v>
      </c>
      <c r="AHO12" s="84">
        <v>13000</v>
      </c>
      <c r="AHP12" s="103">
        <v>13000</v>
      </c>
      <c r="AHQ12" s="84" t="s">
        <v>94</v>
      </c>
      <c r="AHR12" s="103">
        <v>13000</v>
      </c>
      <c r="AHS12" s="84">
        <v>13000</v>
      </c>
      <c r="AHT12" s="103">
        <v>13000</v>
      </c>
      <c r="AHU12" s="84">
        <v>13000</v>
      </c>
      <c r="AHV12" s="103">
        <v>13000</v>
      </c>
      <c r="AHW12" s="84">
        <v>13000</v>
      </c>
      <c r="AHX12" s="103">
        <v>13000</v>
      </c>
      <c r="AHY12" s="84" t="s">
        <v>94</v>
      </c>
      <c r="AHZ12" s="103">
        <v>13000</v>
      </c>
      <c r="AIA12" s="84" t="s">
        <v>94</v>
      </c>
      <c r="AIB12" s="103">
        <v>13000</v>
      </c>
      <c r="AIC12" s="103">
        <v>13000</v>
      </c>
      <c r="AID12" s="103">
        <v>13000</v>
      </c>
      <c r="AIE12" s="84" t="s">
        <v>94</v>
      </c>
      <c r="AIF12" s="103">
        <v>13000</v>
      </c>
      <c r="AIG12" s="84">
        <v>13000</v>
      </c>
      <c r="AIH12" s="103">
        <v>13000</v>
      </c>
      <c r="AII12" s="84">
        <v>13000</v>
      </c>
      <c r="AIJ12" s="103">
        <v>13000</v>
      </c>
      <c r="AIK12" s="84" t="s">
        <v>94</v>
      </c>
      <c r="AIL12" s="103">
        <v>13000</v>
      </c>
      <c r="AIM12" s="84" t="s">
        <v>94</v>
      </c>
      <c r="AIN12" s="103">
        <v>13000</v>
      </c>
      <c r="AIO12" s="84">
        <v>13000</v>
      </c>
      <c r="AIP12" s="103">
        <v>13000</v>
      </c>
      <c r="AIQ12" s="84">
        <v>13000</v>
      </c>
      <c r="AIR12" s="103">
        <v>13000</v>
      </c>
      <c r="AIS12" s="84" t="s">
        <v>94</v>
      </c>
      <c r="AIT12" s="103">
        <v>13000</v>
      </c>
      <c r="AIU12" s="84" t="s">
        <v>94</v>
      </c>
      <c r="AIV12" s="103">
        <v>13000</v>
      </c>
      <c r="AIW12" s="84">
        <v>13000</v>
      </c>
      <c r="AIX12" s="103">
        <v>13000</v>
      </c>
      <c r="AIY12" s="84">
        <v>13000</v>
      </c>
      <c r="AIZ12" s="103">
        <v>13000</v>
      </c>
      <c r="AJA12" s="84" t="s">
        <v>94</v>
      </c>
      <c r="AJB12" s="103">
        <v>13000</v>
      </c>
      <c r="AJC12" s="84">
        <v>13000</v>
      </c>
      <c r="AJD12" s="103">
        <v>13000</v>
      </c>
      <c r="AJE12" s="84" t="s">
        <v>94</v>
      </c>
      <c r="AJF12" s="103">
        <v>13000</v>
      </c>
      <c r="AJG12" s="103">
        <v>13000</v>
      </c>
      <c r="AJH12" s="103">
        <v>13000</v>
      </c>
      <c r="AJI12" s="103">
        <v>13000</v>
      </c>
      <c r="AJJ12" s="103">
        <v>13000</v>
      </c>
      <c r="AJK12" s="84" t="s">
        <v>94</v>
      </c>
      <c r="AJL12" s="103">
        <v>13000</v>
      </c>
      <c r="AJM12" s="84" t="s">
        <v>94</v>
      </c>
      <c r="AJN12" s="103">
        <v>13000</v>
      </c>
      <c r="AJO12" s="84" t="s">
        <v>94</v>
      </c>
      <c r="AJP12" s="103">
        <v>13000</v>
      </c>
      <c r="AJQ12" s="84">
        <v>13000</v>
      </c>
      <c r="AJR12" s="103">
        <v>13000</v>
      </c>
      <c r="AJS12" s="84" t="s">
        <v>94</v>
      </c>
      <c r="AJT12" s="103">
        <v>13000</v>
      </c>
      <c r="AJU12" s="84">
        <v>13000</v>
      </c>
      <c r="AJV12" s="103">
        <v>13000</v>
      </c>
      <c r="AJW12" s="84" t="s">
        <v>94</v>
      </c>
      <c r="AJX12" s="103">
        <v>13000</v>
      </c>
      <c r="AJY12" s="84" t="s">
        <v>94</v>
      </c>
      <c r="AJZ12" s="103">
        <v>13000</v>
      </c>
      <c r="AKA12" s="84" t="s">
        <v>94</v>
      </c>
      <c r="AKB12" s="103">
        <v>13000</v>
      </c>
      <c r="AKC12" s="84" t="s">
        <v>94</v>
      </c>
      <c r="AKD12" s="103">
        <v>13000</v>
      </c>
      <c r="AKE12" s="84" t="s">
        <v>94</v>
      </c>
      <c r="AKF12" s="103">
        <v>13000</v>
      </c>
      <c r="AKG12" s="84" t="s">
        <v>94</v>
      </c>
      <c r="AKH12" s="103">
        <v>13000</v>
      </c>
      <c r="AKI12" s="84">
        <v>13000</v>
      </c>
      <c r="AKJ12" s="103">
        <v>13000</v>
      </c>
      <c r="AKK12" s="84" t="s">
        <v>94</v>
      </c>
      <c r="AKL12" s="103">
        <v>13000</v>
      </c>
      <c r="AKM12" s="84" t="s">
        <v>94</v>
      </c>
      <c r="AKN12" s="103">
        <v>13000</v>
      </c>
      <c r="AKO12" s="84" t="s">
        <v>94</v>
      </c>
      <c r="AKP12" s="103">
        <v>13000</v>
      </c>
      <c r="AKQ12" s="84">
        <v>13000</v>
      </c>
      <c r="AKR12" s="103">
        <v>13000</v>
      </c>
      <c r="AKS12" s="84" t="s">
        <v>94</v>
      </c>
      <c r="AKT12" s="103">
        <v>13000</v>
      </c>
      <c r="AKU12" s="84" t="s">
        <v>94</v>
      </c>
      <c r="AKV12" s="103">
        <v>13500</v>
      </c>
      <c r="AKW12" s="103">
        <v>13500</v>
      </c>
      <c r="AKX12" s="103">
        <v>13500</v>
      </c>
      <c r="AKY12" s="84" t="s">
        <v>94</v>
      </c>
      <c r="AKZ12" s="103">
        <v>13500</v>
      </c>
      <c r="ALA12" s="84" t="s">
        <v>94</v>
      </c>
      <c r="ALB12" s="103">
        <v>13500</v>
      </c>
      <c r="ALC12" s="84" t="s">
        <v>94</v>
      </c>
      <c r="ALD12" s="103">
        <v>13500</v>
      </c>
      <c r="ALE12" s="84" t="s">
        <v>94</v>
      </c>
      <c r="ALF12" s="103">
        <v>13500</v>
      </c>
      <c r="ALG12" s="84" t="s">
        <v>94</v>
      </c>
      <c r="ALH12" s="103">
        <v>13500</v>
      </c>
      <c r="ALI12" s="84" t="s">
        <v>94</v>
      </c>
      <c r="ALJ12" s="103">
        <v>13500</v>
      </c>
      <c r="ALK12" s="84">
        <v>13500</v>
      </c>
      <c r="ALL12" s="103">
        <v>13500</v>
      </c>
      <c r="ALM12" s="84" t="s">
        <v>94</v>
      </c>
      <c r="ALN12" s="103">
        <v>13500</v>
      </c>
      <c r="ALO12" s="84" t="s">
        <v>94</v>
      </c>
      <c r="ALP12" s="103">
        <v>13500</v>
      </c>
      <c r="ALQ12" s="84" t="s">
        <v>94</v>
      </c>
      <c r="ALR12" s="103">
        <v>13500</v>
      </c>
      <c r="ALS12" s="84" t="s">
        <v>94</v>
      </c>
      <c r="ALT12" s="103">
        <v>13500</v>
      </c>
      <c r="ALU12" s="84" t="s">
        <v>94</v>
      </c>
      <c r="ALV12" s="103">
        <v>13500</v>
      </c>
      <c r="ALW12" s="84">
        <v>13500</v>
      </c>
      <c r="ALX12" s="103">
        <v>13500</v>
      </c>
      <c r="ALY12" s="84" t="s">
        <v>94</v>
      </c>
      <c r="ALZ12" s="103">
        <v>13500</v>
      </c>
      <c r="AMA12" s="103">
        <v>13500</v>
      </c>
      <c r="AMB12" s="103">
        <v>13500</v>
      </c>
      <c r="AMC12" s="84" t="s">
        <v>94</v>
      </c>
      <c r="AMD12" s="103">
        <v>13500</v>
      </c>
      <c r="AME12" s="84" t="s">
        <v>94</v>
      </c>
      <c r="AMF12" s="103">
        <v>13500</v>
      </c>
      <c r="AMG12" s="84" t="s">
        <v>94</v>
      </c>
      <c r="AMH12" s="103">
        <v>13500</v>
      </c>
      <c r="AMI12" s="84">
        <v>13500</v>
      </c>
      <c r="AMJ12" s="103">
        <v>13500</v>
      </c>
      <c r="AMK12" s="84" t="s">
        <v>94</v>
      </c>
      <c r="AML12" s="103">
        <v>13500</v>
      </c>
      <c r="AMM12" s="84">
        <v>13500</v>
      </c>
      <c r="AMN12" s="103">
        <v>13500</v>
      </c>
      <c r="AMO12" s="84">
        <v>13500</v>
      </c>
      <c r="AMP12" s="103">
        <v>13500</v>
      </c>
      <c r="AMQ12" s="84">
        <v>13500</v>
      </c>
      <c r="AMR12" s="103">
        <v>13500</v>
      </c>
      <c r="AMS12" s="84" t="s">
        <v>94</v>
      </c>
      <c r="AMT12" s="103">
        <v>13500</v>
      </c>
      <c r="AMU12" s="84">
        <v>13500</v>
      </c>
      <c r="AMV12" s="103">
        <v>15000</v>
      </c>
      <c r="AMW12" s="103">
        <v>13500</v>
      </c>
      <c r="AMX12" s="103">
        <v>15000</v>
      </c>
      <c r="AMY12" s="84" t="s">
        <v>94</v>
      </c>
      <c r="AMZ12" s="103">
        <v>15000</v>
      </c>
      <c r="ANA12" s="84">
        <v>13500</v>
      </c>
      <c r="ANB12" s="103">
        <v>15000</v>
      </c>
      <c r="ANC12" s="84" t="s">
        <v>94</v>
      </c>
      <c r="AND12" s="103">
        <v>15000</v>
      </c>
      <c r="ANE12" s="84">
        <v>15000</v>
      </c>
      <c r="ANF12" s="103">
        <v>15000</v>
      </c>
      <c r="ANG12" s="84" t="s">
        <v>94</v>
      </c>
      <c r="ANH12" s="103">
        <v>15000</v>
      </c>
      <c r="ANI12" s="84">
        <v>15000</v>
      </c>
      <c r="ANJ12" s="103">
        <v>15000</v>
      </c>
      <c r="ANK12" s="84">
        <v>15000</v>
      </c>
      <c r="ANL12" s="103">
        <v>15000</v>
      </c>
      <c r="ANM12" s="84" t="s">
        <v>94</v>
      </c>
      <c r="ANN12" s="103">
        <v>15000</v>
      </c>
      <c r="ANO12" s="84">
        <v>15000</v>
      </c>
      <c r="ANP12" s="103">
        <v>15000</v>
      </c>
      <c r="ANQ12" s="84">
        <v>15000</v>
      </c>
      <c r="ANR12" s="103">
        <v>15000</v>
      </c>
      <c r="ANS12" s="84" t="s">
        <v>94</v>
      </c>
      <c r="ANT12" s="103">
        <v>15000</v>
      </c>
      <c r="ANU12" s="103">
        <v>15000</v>
      </c>
      <c r="ANV12" s="103">
        <v>15000</v>
      </c>
      <c r="ANW12" s="84" t="s">
        <v>94</v>
      </c>
      <c r="ANX12" s="103">
        <v>15000</v>
      </c>
      <c r="ANY12" s="84">
        <v>15000</v>
      </c>
      <c r="ANZ12" s="103">
        <v>15000</v>
      </c>
      <c r="AOA12" s="84">
        <v>15000</v>
      </c>
      <c r="AOB12" s="103">
        <v>15000</v>
      </c>
      <c r="AOC12" s="84">
        <v>15000</v>
      </c>
      <c r="AOD12" s="103">
        <v>15000</v>
      </c>
      <c r="AOE12" s="84">
        <v>15000</v>
      </c>
      <c r="AOF12" s="103">
        <v>15000</v>
      </c>
      <c r="AOG12" s="84" t="s">
        <v>94</v>
      </c>
      <c r="AOH12" s="103">
        <v>15000</v>
      </c>
      <c r="AOI12" s="84">
        <v>15000</v>
      </c>
      <c r="AOJ12" s="103">
        <v>15000</v>
      </c>
      <c r="AOK12" s="84" t="s">
        <v>94</v>
      </c>
      <c r="AOL12" s="103">
        <v>15000</v>
      </c>
      <c r="AOM12" s="84">
        <v>15000</v>
      </c>
      <c r="AON12" s="103">
        <v>15000</v>
      </c>
      <c r="AOO12" s="84">
        <v>15000</v>
      </c>
      <c r="AOP12" s="103">
        <v>15000</v>
      </c>
      <c r="AOQ12" s="84">
        <v>15000</v>
      </c>
      <c r="AOR12" s="103">
        <v>15000</v>
      </c>
      <c r="AOS12" s="84">
        <v>15000</v>
      </c>
      <c r="AOT12" s="103">
        <v>12000</v>
      </c>
      <c r="AOU12" s="84" t="s">
        <v>94</v>
      </c>
      <c r="AOV12" s="103">
        <v>12000</v>
      </c>
      <c r="AOW12" s="84">
        <v>12000</v>
      </c>
      <c r="AOX12" s="103">
        <v>12000</v>
      </c>
      <c r="AOY12" s="84">
        <v>12000</v>
      </c>
      <c r="AOZ12" s="103">
        <v>12000</v>
      </c>
      <c r="APA12" s="84">
        <v>12000</v>
      </c>
      <c r="APB12" s="103">
        <v>12000</v>
      </c>
      <c r="APC12" s="84">
        <v>12000</v>
      </c>
      <c r="APD12" s="103">
        <v>12000</v>
      </c>
      <c r="APE12" s="84" t="s">
        <v>94</v>
      </c>
      <c r="APF12" s="103">
        <v>12000</v>
      </c>
      <c r="APG12" s="84">
        <v>12000</v>
      </c>
      <c r="APH12" s="103">
        <v>12000</v>
      </c>
      <c r="API12" s="84">
        <v>12000</v>
      </c>
      <c r="APJ12" s="103">
        <v>12000</v>
      </c>
      <c r="APK12" s="84">
        <v>12000</v>
      </c>
      <c r="APL12" s="103">
        <v>12000</v>
      </c>
      <c r="APM12" s="84">
        <v>12000</v>
      </c>
      <c r="APN12" s="103">
        <v>12000</v>
      </c>
      <c r="APO12" s="84" t="s">
        <v>94</v>
      </c>
      <c r="APP12" s="103">
        <v>12000</v>
      </c>
      <c r="APQ12" s="84" t="s">
        <v>94</v>
      </c>
      <c r="APR12" s="103">
        <v>12000</v>
      </c>
      <c r="APS12" s="103">
        <v>12000</v>
      </c>
      <c r="APT12" s="103">
        <v>12000</v>
      </c>
      <c r="APU12" s="103">
        <v>12000</v>
      </c>
      <c r="APV12" s="103">
        <v>12000</v>
      </c>
      <c r="APW12" s="103">
        <v>12000</v>
      </c>
      <c r="APX12" s="103">
        <v>12000</v>
      </c>
      <c r="APY12" s="103">
        <v>12000</v>
      </c>
      <c r="APZ12" s="103">
        <v>12000</v>
      </c>
      <c r="AQA12" s="103">
        <v>12000</v>
      </c>
      <c r="AQB12" s="103">
        <v>12000</v>
      </c>
      <c r="AQC12" s="84" t="s">
        <v>94</v>
      </c>
      <c r="AQD12" s="103">
        <v>12000</v>
      </c>
      <c r="AQE12" s="86" t="s">
        <v>94</v>
      </c>
      <c r="AQF12" s="86">
        <v>12000</v>
      </c>
      <c r="AQG12" s="86">
        <v>12000</v>
      </c>
      <c r="AQH12" s="86">
        <v>12000</v>
      </c>
      <c r="AQI12" s="86">
        <v>12000</v>
      </c>
      <c r="AQJ12" s="86">
        <v>12000</v>
      </c>
      <c r="AQK12" s="86">
        <v>12000</v>
      </c>
      <c r="AQL12" s="86">
        <v>12000</v>
      </c>
      <c r="AQM12" s="86">
        <v>12000</v>
      </c>
      <c r="AQN12" s="86">
        <v>12000</v>
      </c>
      <c r="AQO12" s="86">
        <v>12000</v>
      </c>
      <c r="AQP12" s="86">
        <v>12000</v>
      </c>
      <c r="AQQ12" s="86" t="s">
        <v>94</v>
      </c>
      <c r="AQR12" s="86">
        <v>12000</v>
      </c>
      <c r="AQS12" s="86">
        <v>12000</v>
      </c>
      <c r="AQT12" s="86">
        <v>12000</v>
      </c>
      <c r="AQU12" s="86" t="s">
        <v>94</v>
      </c>
      <c r="AQV12" s="86">
        <v>12000</v>
      </c>
      <c r="AQW12" s="86">
        <v>12000</v>
      </c>
      <c r="AQX12" s="86">
        <v>12000</v>
      </c>
      <c r="AQY12" s="86" t="s">
        <v>94</v>
      </c>
      <c r="AQZ12" s="86">
        <v>12000</v>
      </c>
      <c r="ARA12" s="86" t="s">
        <v>94</v>
      </c>
      <c r="ARB12" s="86">
        <v>12000</v>
      </c>
      <c r="ARC12" s="86">
        <v>12000</v>
      </c>
      <c r="ARD12" s="86">
        <v>12000</v>
      </c>
      <c r="ARE12" s="86">
        <v>12000</v>
      </c>
      <c r="ARF12" s="86">
        <v>12000</v>
      </c>
      <c r="ARG12" s="86">
        <v>12000</v>
      </c>
      <c r="ARH12" s="86">
        <v>12000</v>
      </c>
      <c r="ARI12" s="86" t="s">
        <v>94</v>
      </c>
      <c r="ARJ12" s="86">
        <v>12000</v>
      </c>
      <c r="ARK12" s="86" t="s">
        <v>94</v>
      </c>
      <c r="ARL12" s="86">
        <v>12000</v>
      </c>
      <c r="ARM12" s="86" t="s">
        <v>94</v>
      </c>
      <c r="ARN12" s="86">
        <v>12000</v>
      </c>
      <c r="ARO12" s="86" t="s">
        <v>94</v>
      </c>
      <c r="ARP12" s="86">
        <v>12000</v>
      </c>
      <c r="ARQ12" s="86" t="s">
        <v>94</v>
      </c>
      <c r="ARR12" s="86">
        <v>12000</v>
      </c>
      <c r="ARS12" s="86">
        <v>12000</v>
      </c>
      <c r="ART12" s="86">
        <v>12000</v>
      </c>
      <c r="ARU12" s="86">
        <v>12000</v>
      </c>
      <c r="ARV12" s="86">
        <v>12000</v>
      </c>
      <c r="ARW12" s="86">
        <v>12000</v>
      </c>
      <c r="ARX12" s="86">
        <v>12000</v>
      </c>
      <c r="ARY12" s="86" t="s">
        <v>94</v>
      </c>
      <c r="ARZ12" s="86">
        <v>12000</v>
      </c>
      <c r="ASA12" s="86" t="s">
        <v>94</v>
      </c>
      <c r="ASB12" s="86">
        <v>12000</v>
      </c>
      <c r="ASC12" s="86">
        <v>12000</v>
      </c>
      <c r="ASD12" s="86">
        <v>12000</v>
      </c>
      <c r="ASE12" s="86">
        <v>12000</v>
      </c>
      <c r="ASF12" s="86">
        <v>12000</v>
      </c>
      <c r="ASG12" s="86">
        <v>12000</v>
      </c>
      <c r="ASH12" s="86">
        <v>12000</v>
      </c>
      <c r="ASI12" s="86" t="s">
        <v>94</v>
      </c>
      <c r="ASJ12" s="86">
        <v>12000</v>
      </c>
      <c r="ASK12" s="86">
        <v>12000</v>
      </c>
      <c r="ASL12" s="86">
        <v>12000</v>
      </c>
      <c r="ASM12" s="86">
        <v>12000</v>
      </c>
      <c r="ASN12" s="86">
        <v>12000</v>
      </c>
      <c r="ASO12" s="86">
        <v>12000</v>
      </c>
      <c r="ASP12" s="86">
        <v>12000</v>
      </c>
      <c r="ASQ12" s="86">
        <v>12000</v>
      </c>
      <c r="ASR12" s="86">
        <v>12000</v>
      </c>
      <c r="ASS12" s="86">
        <v>12000</v>
      </c>
      <c r="AST12" s="86">
        <v>12000</v>
      </c>
      <c r="ASU12" s="86">
        <v>12000</v>
      </c>
      <c r="ASV12" s="86">
        <v>12000</v>
      </c>
      <c r="ASW12" s="86" t="s">
        <v>94</v>
      </c>
      <c r="ASX12" s="84">
        <v>12000</v>
      </c>
      <c r="ASY12" s="86" t="s">
        <v>94</v>
      </c>
      <c r="ASZ12" s="84">
        <v>12000</v>
      </c>
      <c r="ATA12" s="86">
        <v>14000</v>
      </c>
      <c r="ATB12" s="84">
        <v>12000</v>
      </c>
      <c r="ATC12" s="86" t="s">
        <v>94</v>
      </c>
      <c r="ATD12" s="84">
        <v>12000</v>
      </c>
      <c r="ATE12" s="86">
        <v>13000</v>
      </c>
      <c r="ATF12" s="84">
        <v>12000</v>
      </c>
      <c r="ATG12" s="86" t="s">
        <v>94</v>
      </c>
      <c r="ATH12" s="84">
        <v>12000</v>
      </c>
      <c r="ATI12" s="86">
        <v>14000</v>
      </c>
      <c r="ATJ12" s="84">
        <v>12000</v>
      </c>
      <c r="ATK12" s="86">
        <v>14000</v>
      </c>
      <c r="ATL12" s="84">
        <v>12000</v>
      </c>
      <c r="ATM12" s="86" t="s">
        <v>94</v>
      </c>
      <c r="ATN12" s="84">
        <v>12000</v>
      </c>
      <c r="ATO12" s="86" t="s">
        <v>94</v>
      </c>
      <c r="ATP12" s="84">
        <v>12000</v>
      </c>
      <c r="ATQ12" s="86" t="s">
        <v>94</v>
      </c>
      <c r="ATR12" s="84">
        <v>12000</v>
      </c>
      <c r="ATS12" s="86">
        <v>14000</v>
      </c>
      <c r="ATT12" s="84">
        <v>12000</v>
      </c>
      <c r="ATU12" s="86">
        <v>14000</v>
      </c>
      <c r="ATV12" s="84">
        <v>12000</v>
      </c>
      <c r="ATW12" s="86">
        <v>14000</v>
      </c>
      <c r="ATX12" s="84">
        <v>12000</v>
      </c>
      <c r="ATY12" s="86" t="s">
        <v>94</v>
      </c>
      <c r="ATZ12" s="84">
        <v>12000</v>
      </c>
      <c r="AUA12" s="86" t="s">
        <v>94</v>
      </c>
      <c r="AUB12" s="84">
        <v>12000</v>
      </c>
      <c r="AUC12" s="86" t="s">
        <v>94</v>
      </c>
      <c r="AUD12" s="84">
        <v>12000</v>
      </c>
      <c r="AUE12" s="86" t="s">
        <v>94</v>
      </c>
      <c r="AUF12" s="84">
        <v>12000</v>
      </c>
      <c r="AUG12" s="86" t="s">
        <v>94</v>
      </c>
      <c r="AUH12" s="84">
        <v>12000</v>
      </c>
      <c r="AUI12" s="86">
        <v>14000</v>
      </c>
      <c r="AUJ12" s="84">
        <v>12000</v>
      </c>
      <c r="AUK12" s="86">
        <v>14000</v>
      </c>
      <c r="AUL12" s="84">
        <v>12000</v>
      </c>
      <c r="AUM12" s="86" t="s">
        <v>94</v>
      </c>
      <c r="AUN12" s="84">
        <v>12000</v>
      </c>
      <c r="AUO12" s="86">
        <v>14000</v>
      </c>
      <c r="AUP12" s="84">
        <v>12000</v>
      </c>
      <c r="AUQ12" s="86">
        <v>14000</v>
      </c>
      <c r="AUR12" s="84">
        <v>12000</v>
      </c>
      <c r="AUS12" s="86" t="s">
        <v>94</v>
      </c>
      <c r="AUT12" s="84">
        <v>12000</v>
      </c>
      <c r="AUU12" s="86">
        <v>13700</v>
      </c>
      <c r="AUV12" s="84">
        <v>12000</v>
      </c>
      <c r="AUW12" s="86" t="s">
        <v>94</v>
      </c>
      <c r="AUX12" s="84">
        <v>12000</v>
      </c>
      <c r="AUY12" s="86" t="s">
        <v>94</v>
      </c>
      <c r="AUZ12" s="84">
        <v>12000</v>
      </c>
      <c r="AVA12" s="86" t="s">
        <v>94</v>
      </c>
      <c r="AVB12" s="84">
        <v>12000</v>
      </c>
      <c r="AVC12" s="86">
        <v>13700</v>
      </c>
      <c r="AVD12" s="84">
        <v>12000</v>
      </c>
      <c r="AVE12" s="86">
        <v>13700</v>
      </c>
      <c r="AVF12" s="84">
        <v>12000</v>
      </c>
      <c r="AVG12" s="86">
        <v>13700</v>
      </c>
      <c r="AVH12" s="84">
        <v>12000</v>
      </c>
      <c r="AVI12" s="86">
        <v>13700</v>
      </c>
      <c r="AVJ12" s="84">
        <v>12000</v>
      </c>
      <c r="AVK12" s="86">
        <v>13700</v>
      </c>
      <c r="AVL12" s="84">
        <v>12000</v>
      </c>
      <c r="AVM12" s="86" t="s">
        <v>94</v>
      </c>
      <c r="AVN12" s="84">
        <v>12000</v>
      </c>
      <c r="AVO12" s="86">
        <v>13700</v>
      </c>
      <c r="AVP12" s="84">
        <v>12000</v>
      </c>
      <c r="AVQ12" s="86" t="s">
        <v>94</v>
      </c>
      <c r="AVR12" s="84">
        <v>12000</v>
      </c>
      <c r="AVS12" s="86">
        <v>13700</v>
      </c>
      <c r="AVT12" s="84">
        <v>12000</v>
      </c>
      <c r="AVU12" s="86">
        <v>13700</v>
      </c>
      <c r="AVV12" s="84">
        <v>12000</v>
      </c>
      <c r="AVW12" s="86" t="s">
        <v>94</v>
      </c>
      <c r="AVX12" s="84">
        <v>12000</v>
      </c>
      <c r="AVY12" s="86" t="s">
        <v>94</v>
      </c>
      <c r="AVZ12" s="84">
        <v>12000</v>
      </c>
      <c r="AWA12" s="86" t="s">
        <v>94</v>
      </c>
      <c r="AWB12" s="84">
        <v>12000</v>
      </c>
      <c r="AWC12" s="86">
        <v>13700</v>
      </c>
      <c r="AWD12" s="84">
        <v>12000</v>
      </c>
      <c r="AWE12" s="86">
        <v>13700</v>
      </c>
      <c r="AWF12" s="84">
        <v>12000</v>
      </c>
      <c r="AWG12" s="86">
        <v>13700</v>
      </c>
      <c r="AWH12" s="84">
        <v>12000</v>
      </c>
      <c r="AWI12" s="86" t="s">
        <v>94</v>
      </c>
      <c r="AWJ12" s="84">
        <v>12000</v>
      </c>
      <c r="AWK12" s="86">
        <v>13700</v>
      </c>
      <c r="AWL12" s="84">
        <v>12000</v>
      </c>
      <c r="AWM12" s="86">
        <v>13700</v>
      </c>
      <c r="AWN12" s="84">
        <v>12000</v>
      </c>
      <c r="AWO12" s="86">
        <v>13700</v>
      </c>
      <c r="AWP12" s="84">
        <v>12000</v>
      </c>
      <c r="AWQ12" s="86" t="s">
        <v>94</v>
      </c>
      <c r="AWR12" s="84">
        <v>12000</v>
      </c>
      <c r="AWS12" s="86">
        <v>13700</v>
      </c>
      <c r="AWT12" s="84">
        <f>12000+2000</f>
        <v>14000</v>
      </c>
      <c r="AWU12" s="86">
        <v>14000</v>
      </c>
      <c r="AWV12" s="84">
        <f>12000+2000</f>
        <v>14000</v>
      </c>
      <c r="AWW12" s="86" t="s">
        <v>94</v>
      </c>
      <c r="AWX12" s="84">
        <f>12000+2000</f>
        <v>14000</v>
      </c>
      <c r="AWY12" s="86">
        <v>14000</v>
      </c>
      <c r="AWZ12" s="84">
        <f>12000+2000</f>
        <v>14000</v>
      </c>
      <c r="AXA12" s="103">
        <v>14000</v>
      </c>
      <c r="AXB12" s="84">
        <f>12000+2000</f>
        <v>14000</v>
      </c>
      <c r="AXC12" s="103">
        <v>14000</v>
      </c>
      <c r="AXD12" s="84">
        <f>12000+2000</f>
        <v>14000</v>
      </c>
      <c r="AXE12" s="103">
        <v>14000</v>
      </c>
      <c r="AXF12" s="84">
        <f>12000+2000</f>
        <v>14000</v>
      </c>
      <c r="AXG12" s="103">
        <v>14000</v>
      </c>
      <c r="AXH12" s="84">
        <f>12000+2000</f>
        <v>14000</v>
      </c>
      <c r="AXI12" s="103">
        <v>14000</v>
      </c>
      <c r="AXJ12" s="84">
        <f>12000+2000</f>
        <v>14000</v>
      </c>
      <c r="AXK12" s="103">
        <v>14000</v>
      </c>
      <c r="AXL12" s="84">
        <f>12000+2000</f>
        <v>14000</v>
      </c>
      <c r="AXM12" s="103" t="s">
        <v>94</v>
      </c>
      <c r="AXN12" s="84">
        <f>12000+2000</f>
        <v>14000</v>
      </c>
      <c r="AXO12" s="103">
        <v>14000</v>
      </c>
      <c r="AXP12" s="84">
        <f>12000+2000</f>
        <v>14000</v>
      </c>
      <c r="AXQ12" s="103">
        <v>14000</v>
      </c>
      <c r="AXR12" s="84">
        <f>12000+2000</f>
        <v>14000</v>
      </c>
      <c r="AXS12" s="103" t="s">
        <v>94</v>
      </c>
      <c r="AXT12" s="84">
        <f>12000+2000</f>
        <v>14000</v>
      </c>
      <c r="AXU12" s="103">
        <v>14000</v>
      </c>
      <c r="AXV12" s="84">
        <f>12000+2000</f>
        <v>14000</v>
      </c>
      <c r="AXW12" s="103">
        <v>14000</v>
      </c>
      <c r="AXX12" s="84">
        <f>12000+2000</f>
        <v>14000</v>
      </c>
      <c r="AXY12" s="103">
        <v>14000</v>
      </c>
      <c r="AXZ12" s="84">
        <f>12000+2000</f>
        <v>14000</v>
      </c>
      <c r="AYA12" s="103">
        <v>12493.102228510788</v>
      </c>
      <c r="AYB12" s="84">
        <f>12000+2000</f>
        <v>14000</v>
      </c>
      <c r="AYC12" s="103">
        <v>14000</v>
      </c>
      <c r="AYD12" s="84">
        <f>12000+2000</f>
        <v>14000</v>
      </c>
      <c r="AYE12" s="103">
        <v>14000</v>
      </c>
      <c r="AYF12" s="84">
        <f>12000+2000</f>
        <v>14000</v>
      </c>
      <c r="AYG12" s="103" t="s">
        <v>94</v>
      </c>
      <c r="AYH12" s="84">
        <f>12000+2000</f>
        <v>14000</v>
      </c>
      <c r="AYI12" s="103">
        <v>14000</v>
      </c>
      <c r="AYJ12" s="84">
        <f>12000+2000</f>
        <v>14000</v>
      </c>
      <c r="AYK12" s="103"/>
      <c r="AYL12" s="84">
        <f>12000+2000</f>
        <v>14000</v>
      </c>
      <c r="AYM12" s="103"/>
      <c r="AYN12" s="84">
        <f>12000+2000</f>
        <v>14000</v>
      </c>
      <c r="AYO12" s="103"/>
      <c r="AYP12" s="84">
        <f>12000+2000</f>
        <v>14000</v>
      </c>
      <c r="AYQ12" s="103"/>
      <c r="AYR12" s="84">
        <f>12000+2000</f>
        <v>14000</v>
      </c>
      <c r="AYS12" s="103"/>
      <c r="AYT12" s="84">
        <f>12000+2000</f>
        <v>14000</v>
      </c>
      <c r="AYU12" s="103">
        <v>14000</v>
      </c>
      <c r="AYV12" s="84">
        <f>12000+2000</f>
        <v>14000</v>
      </c>
      <c r="AYW12" s="103" t="s">
        <v>94</v>
      </c>
      <c r="AYX12" s="84">
        <f>12000+2000</f>
        <v>14000</v>
      </c>
      <c r="AYY12" s="103">
        <v>14000</v>
      </c>
      <c r="AYZ12" s="84">
        <f>12000+2000</f>
        <v>14000</v>
      </c>
      <c r="AZA12" s="103">
        <v>14000</v>
      </c>
      <c r="AZB12" s="84">
        <f>12000+2000</f>
        <v>14000</v>
      </c>
      <c r="AZC12" s="103">
        <v>14000</v>
      </c>
      <c r="AZD12" s="84">
        <f>12000+2000</f>
        <v>14000</v>
      </c>
      <c r="AZE12" s="103" t="s">
        <v>94</v>
      </c>
      <c r="AZF12" s="84">
        <f>12000+2000</f>
        <v>14000</v>
      </c>
      <c r="AZG12" s="103" t="s">
        <v>94</v>
      </c>
      <c r="AZH12" s="84">
        <f>12000+2000</f>
        <v>14000</v>
      </c>
      <c r="AZI12" s="103" t="s">
        <v>94</v>
      </c>
      <c r="AZJ12" s="84">
        <f>12000+2000</f>
        <v>14000</v>
      </c>
      <c r="AZK12" s="103">
        <v>14000</v>
      </c>
      <c r="AZL12" s="84">
        <f>12000+2000</f>
        <v>14000</v>
      </c>
      <c r="AZM12" s="103" t="s">
        <v>94</v>
      </c>
      <c r="AZN12" s="84">
        <f>12000+2000</f>
        <v>14000</v>
      </c>
      <c r="AZO12" s="103" t="s">
        <v>94</v>
      </c>
      <c r="AZP12" s="84">
        <f>12000+2000</f>
        <v>14000</v>
      </c>
      <c r="AZQ12" s="103">
        <v>14000</v>
      </c>
      <c r="AZR12" s="84">
        <f>12000+2000</f>
        <v>14000</v>
      </c>
      <c r="AZS12" s="103">
        <v>14000</v>
      </c>
      <c r="AZT12" s="84">
        <f>12000+2000</f>
        <v>14000</v>
      </c>
      <c r="AZU12" s="103" t="s">
        <v>94</v>
      </c>
      <c r="AZV12" s="84">
        <f>12000+2000</f>
        <v>14000</v>
      </c>
      <c r="AZW12" s="103">
        <v>14000</v>
      </c>
      <c r="AZX12" s="84">
        <f>12000+2000</f>
        <v>14000</v>
      </c>
      <c r="AZY12" s="103">
        <v>14000</v>
      </c>
      <c r="AZZ12" s="84">
        <f>12000+2000</f>
        <v>14000</v>
      </c>
      <c r="BAA12" s="103">
        <v>14000</v>
      </c>
      <c r="BAB12" s="84">
        <f>12000+2000</f>
        <v>14000</v>
      </c>
      <c r="BAC12" s="103" t="s">
        <v>94</v>
      </c>
      <c r="BAD12" s="84">
        <f>12000+2000</f>
        <v>14000</v>
      </c>
      <c r="BAE12" s="103" t="s">
        <v>94</v>
      </c>
      <c r="BAF12" s="84">
        <f>12000+2000</f>
        <v>14000</v>
      </c>
      <c r="BAG12" s="103" t="s">
        <v>94</v>
      </c>
      <c r="BAH12" s="84">
        <f>12000+2000</f>
        <v>14000</v>
      </c>
      <c r="BAI12" s="103">
        <v>14000</v>
      </c>
      <c r="BAJ12" s="84">
        <f>12000+2000</f>
        <v>14000</v>
      </c>
      <c r="BAK12" s="103">
        <v>14000</v>
      </c>
      <c r="BAL12" s="84">
        <f>12000+2000</f>
        <v>14000</v>
      </c>
      <c r="BAM12" s="103">
        <v>14000</v>
      </c>
      <c r="BAN12" s="84">
        <f>12000+2000</f>
        <v>14000</v>
      </c>
      <c r="BAO12" s="103" t="s">
        <v>94</v>
      </c>
      <c r="BAP12" s="84">
        <f>12000+2000</f>
        <v>14000</v>
      </c>
      <c r="BAQ12" s="103">
        <v>14000</v>
      </c>
      <c r="BAR12" s="84">
        <f>12000+2000</f>
        <v>14000</v>
      </c>
      <c r="BAS12" s="103">
        <v>14000</v>
      </c>
      <c r="BAT12" s="84">
        <f>12000+2000</f>
        <v>14000</v>
      </c>
      <c r="BAU12" s="103" t="s">
        <v>94</v>
      </c>
      <c r="BAV12" s="84">
        <f>12000+2000</f>
        <v>14000</v>
      </c>
      <c r="BAW12" s="103">
        <v>14000</v>
      </c>
      <c r="BAX12" s="84">
        <f>12000+2000</f>
        <v>14000</v>
      </c>
      <c r="BAY12" s="103">
        <v>14000</v>
      </c>
      <c r="BAZ12" s="84">
        <f>12000+2000</f>
        <v>14000</v>
      </c>
      <c r="BBA12" s="103">
        <v>14000</v>
      </c>
      <c r="BBB12" s="84">
        <f>12000+2000</f>
        <v>14000</v>
      </c>
      <c r="BBC12" s="103">
        <v>14000</v>
      </c>
      <c r="BBD12" s="84">
        <f>12000+2000</f>
        <v>14000</v>
      </c>
      <c r="BBE12" s="103" t="s">
        <v>94</v>
      </c>
      <c r="BBF12" s="84">
        <f>12000+2000</f>
        <v>14000</v>
      </c>
      <c r="BBG12" s="103" t="s">
        <v>94</v>
      </c>
      <c r="BBH12" s="84">
        <f>12000+2000</f>
        <v>14000</v>
      </c>
      <c r="BBI12" s="103" t="s">
        <v>94</v>
      </c>
      <c r="BBJ12" s="84">
        <f>12000+2000</f>
        <v>14000</v>
      </c>
      <c r="BBK12" s="103" t="s">
        <v>94</v>
      </c>
    </row>
    <row r="13" spans="1:1415" s="9" customFormat="1" ht="26.5" customHeight="1" x14ac:dyDescent="0.35">
      <c r="A13" s="82">
        <v>8</v>
      </c>
      <c r="B13" s="7">
        <v>150000005</v>
      </c>
      <c r="C13" s="82" t="s">
        <v>8</v>
      </c>
      <c r="D13" s="85" t="s">
        <v>9</v>
      </c>
      <c r="E13" s="84">
        <v>16500</v>
      </c>
      <c r="F13" s="84" t="s">
        <v>94</v>
      </c>
      <c r="G13" s="84">
        <v>16500</v>
      </c>
      <c r="H13" s="84">
        <v>16500</v>
      </c>
      <c r="I13" s="84">
        <v>16500</v>
      </c>
      <c r="J13" s="84" t="s">
        <v>94</v>
      </c>
      <c r="K13" s="84">
        <v>16500</v>
      </c>
      <c r="L13" s="84" t="s">
        <v>94</v>
      </c>
      <c r="M13" s="84">
        <v>16500</v>
      </c>
      <c r="N13" s="84">
        <v>16500</v>
      </c>
      <c r="O13" s="84">
        <v>16500</v>
      </c>
      <c r="P13" s="84">
        <v>16500</v>
      </c>
      <c r="Q13" s="84">
        <v>16500</v>
      </c>
      <c r="R13" s="84">
        <v>16500</v>
      </c>
      <c r="S13" s="84">
        <v>16500</v>
      </c>
      <c r="T13" s="84">
        <v>16500</v>
      </c>
      <c r="U13" s="84">
        <v>16500</v>
      </c>
      <c r="V13" s="84" t="s">
        <v>94</v>
      </c>
      <c r="W13" s="84">
        <v>16500</v>
      </c>
      <c r="X13" s="84">
        <v>16500</v>
      </c>
      <c r="Y13" s="84">
        <v>16500</v>
      </c>
      <c r="Z13" s="84">
        <v>16500</v>
      </c>
      <c r="AA13" s="84">
        <v>16500</v>
      </c>
      <c r="AB13" s="84" t="s">
        <v>94</v>
      </c>
      <c r="AC13" s="84">
        <v>16500</v>
      </c>
      <c r="AD13" s="84">
        <v>16500</v>
      </c>
      <c r="AE13" s="84">
        <v>16500</v>
      </c>
      <c r="AF13" s="84">
        <v>16500</v>
      </c>
      <c r="AG13" s="84">
        <v>16500</v>
      </c>
      <c r="AH13" s="84">
        <v>16500</v>
      </c>
      <c r="AI13" s="84">
        <v>16500</v>
      </c>
      <c r="AJ13" s="84">
        <v>16500</v>
      </c>
      <c r="AK13" s="84">
        <v>16500</v>
      </c>
      <c r="AL13" s="84">
        <v>16500</v>
      </c>
      <c r="AM13" s="84">
        <v>16500</v>
      </c>
      <c r="AN13" s="84">
        <v>16500</v>
      </c>
      <c r="AO13" s="84">
        <v>16500</v>
      </c>
      <c r="AP13" s="84">
        <v>16500</v>
      </c>
      <c r="AQ13" s="84">
        <v>16500</v>
      </c>
      <c r="AR13" s="84">
        <v>16500</v>
      </c>
      <c r="AS13" s="84">
        <v>16500</v>
      </c>
      <c r="AT13" s="84">
        <v>16500</v>
      </c>
      <c r="AU13" s="84">
        <v>16500</v>
      </c>
      <c r="AV13" s="84">
        <v>16500</v>
      </c>
      <c r="AW13" s="84">
        <v>16500</v>
      </c>
      <c r="AX13" s="84">
        <v>16500</v>
      </c>
      <c r="AY13" s="84">
        <v>16500</v>
      </c>
      <c r="AZ13" s="84" t="s">
        <v>94</v>
      </c>
      <c r="BA13" s="84">
        <v>16500</v>
      </c>
      <c r="BB13" s="84">
        <v>16500</v>
      </c>
      <c r="BC13" s="84">
        <v>16500</v>
      </c>
      <c r="BD13" s="84">
        <v>16500</v>
      </c>
      <c r="BE13" s="84">
        <v>16500</v>
      </c>
      <c r="BF13" s="84">
        <v>16500</v>
      </c>
      <c r="BG13" s="84">
        <v>16500</v>
      </c>
      <c r="BH13" s="84" t="s">
        <v>94</v>
      </c>
      <c r="BI13" s="84">
        <v>16500</v>
      </c>
      <c r="BJ13" s="84">
        <v>16500</v>
      </c>
      <c r="BK13" s="84">
        <v>16500</v>
      </c>
      <c r="BL13" s="84">
        <v>16500</v>
      </c>
      <c r="BM13" s="84">
        <v>16500</v>
      </c>
      <c r="BN13" s="84">
        <v>16500</v>
      </c>
      <c r="BO13" s="84">
        <v>16500</v>
      </c>
      <c r="BP13" s="84">
        <v>16500</v>
      </c>
      <c r="BQ13" s="84">
        <v>16500</v>
      </c>
      <c r="BR13" s="84">
        <v>16500</v>
      </c>
      <c r="BS13" s="84">
        <v>16500</v>
      </c>
      <c r="BT13" s="84">
        <v>16500</v>
      </c>
      <c r="BU13" s="84">
        <v>16500</v>
      </c>
      <c r="BV13" s="84">
        <v>16500</v>
      </c>
      <c r="BW13" s="84">
        <v>16500</v>
      </c>
      <c r="BX13" s="84">
        <v>16500</v>
      </c>
      <c r="BY13" s="84">
        <v>16500</v>
      </c>
      <c r="BZ13" s="84">
        <v>16500</v>
      </c>
      <c r="CA13" s="84">
        <v>16500</v>
      </c>
      <c r="CB13" s="84" t="s">
        <v>94</v>
      </c>
      <c r="CC13" s="84">
        <v>16500</v>
      </c>
      <c r="CD13" s="84">
        <v>16500</v>
      </c>
      <c r="CE13" s="84">
        <v>16500</v>
      </c>
      <c r="CF13" s="84">
        <v>16500</v>
      </c>
      <c r="CG13" s="84">
        <v>17500</v>
      </c>
      <c r="CH13" s="84">
        <v>17500</v>
      </c>
      <c r="CI13" s="84">
        <v>17500</v>
      </c>
      <c r="CJ13" s="84">
        <v>17500</v>
      </c>
      <c r="CK13" s="84">
        <v>17500</v>
      </c>
      <c r="CL13" s="84">
        <v>17307.245703669298</v>
      </c>
      <c r="CM13" s="84">
        <v>17500</v>
      </c>
      <c r="CN13" s="84">
        <v>17289.254634884601</v>
      </c>
      <c r="CO13" s="84">
        <v>17500</v>
      </c>
      <c r="CP13" s="84">
        <v>17434.053769109119</v>
      </c>
      <c r="CQ13" s="84">
        <v>17500</v>
      </c>
      <c r="CR13" s="84">
        <v>17500</v>
      </c>
      <c r="CS13" s="84">
        <v>17500</v>
      </c>
      <c r="CT13" s="84">
        <v>17500</v>
      </c>
      <c r="CU13" s="84">
        <v>17500</v>
      </c>
      <c r="CV13" s="84">
        <v>17195.251204404682</v>
      </c>
      <c r="CW13" s="84">
        <v>17500</v>
      </c>
      <c r="CX13" s="84">
        <v>17500</v>
      </c>
      <c r="CY13" s="84">
        <v>17500</v>
      </c>
      <c r="CZ13" s="84" t="s">
        <v>94</v>
      </c>
      <c r="DA13" s="84">
        <v>17500</v>
      </c>
      <c r="DB13" s="84">
        <v>17500</v>
      </c>
      <c r="DC13" s="84">
        <v>17500</v>
      </c>
      <c r="DD13" s="84">
        <v>17500</v>
      </c>
      <c r="DE13" s="84">
        <v>17500</v>
      </c>
      <c r="DF13" s="84">
        <v>15500</v>
      </c>
      <c r="DG13" s="84">
        <v>17307.811247279809</v>
      </c>
      <c r="DH13" s="84">
        <v>17500</v>
      </c>
      <c r="DI13" s="84">
        <v>15500</v>
      </c>
      <c r="DJ13" s="84">
        <v>17500</v>
      </c>
      <c r="DK13" s="84">
        <v>17500</v>
      </c>
      <c r="DL13" s="84">
        <v>15500</v>
      </c>
      <c r="DM13" s="84">
        <v>17500</v>
      </c>
      <c r="DN13" s="84">
        <v>17500</v>
      </c>
      <c r="DO13" s="84">
        <v>15500</v>
      </c>
      <c r="DP13" s="84">
        <v>17500</v>
      </c>
      <c r="DQ13" s="84">
        <v>17500</v>
      </c>
      <c r="DR13" s="84">
        <v>15500</v>
      </c>
      <c r="DS13" s="84">
        <v>16657.764589515333</v>
      </c>
      <c r="DT13" s="84">
        <v>17500</v>
      </c>
      <c r="DU13" s="84">
        <v>15500</v>
      </c>
      <c r="DV13" s="84">
        <v>17500</v>
      </c>
      <c r="DW13" s="84">
        <v>17500</v>
      </c>
      <c r="DX13" s="84">
        <v>15500</v>
      </c>
      <c r="DY13" s="84">
        <v>17439.677388565429</v>
      </c>
      <c r="DZ13" s="84">
        <v>17500</v>
      </c>
      <c r="EA13" s="84">
        <v>15500</v>
      </c>
      <c r="EB13" s="84">
        <v>16718.930041152264</v>
      </c>
      <c r="EC13" s="84">
        <v>17500</v>
      </c>
      <c r="ED13" s="84">
        <v>15500</v>
      </c>
      <c r="EE13" s="84">
        <v>17052.647620595766</v>
      </c>
      <c r="EF13" s="84">
        <v>17500</v>
      </c>
      <c r="EG13" s="84">
        <v>15500</v>
      </c>
      <c r="EH13" s="84">
        <v>16305.955334987593</v>
      </c>
      <c r="EI13" s="84">
        <v>17500</v>
      </c>
      <c r="EJ13" s="84">
        <v>15500</v>
      </c>
      <c r="EK13" s="84">
        <v>16738.689038323431</v>
      </c>
      <c r="EL13" s="84">
        <v>17500</v>
      </c>
      <c r="EM13" s="84">
        <v>15500</v>
      </c>
      <c r="EN13" s="84">
        <v>17500</v>
      </c>
      <c r="EO13" s="84">
        <v>17500</v>
      </c>
      <c r="EP13" s="84">
        <v>15500</v>
      </c>
      <c r="EQ13" s="84">
        <v>15500</v>
      </c>
      <c r="ER13" s="84">
        <v>17500</v>
      </c>
      <c r="ES13" s="84">
        <v>15500</v>
      </c>
      <c r="ET13" s="84">
        <v>17500</v>
      </c>
      <c r="EU13" s="84">
        <v>17500</v>
      </c>
      <c r="EV13" s="84">
        <v>15500</v>
      </c>
      <c r="EW13" s="84">
        <v>16500</v>
      </c>
      <c r="EX13" s="84">
        <v>17500</v>
      </c>
      <c r="EY13" s="84">
        <v>15500</v>
      </c>
      <c r="EZ13" s="84">
        <v>17353.325296363269</v>
      </c>
      <c r="FA13" s="84">
        <v>17500</v>
      </c>
      <c r="FB13" s="84">
        <v>15500</v>
      </c>
      <c r="FC13" s="84">
        <v>16500</v>
      </c>
      <c r="FD13" s="84">
        <v>17500</v>
      </c>
      <c r="FE13" s="84">
        <v>15500</v>
      </c>
      <c r="FF13" s="84">
        <v>16260.340835743325</v>
      </c>
      <c r="FG13" s="84">
        <v>17500</v>
      </c>
      <c r="FH13" s="84">
        <v>15500</v>
      </c>
      <c r="FI13" s="84">
        <v>16500</v>
      </c>
      <c r="FJ13" s="84">
        <v>17500</v>
      </c>
      <c r="FK13" s="84">
        <v>15500</v>
      </c>
      <c r="FL13" s="84">
        <v>15081.379544682297</v>
      </c>
      <c r="FM13" s="84">
        <v>17500</v>
      </c>
      <c r="FN13" s="84">
        <v>15500</v>
      </c>
      <c r="FO13" s="84">
        <v>15846.9368739809</v>
      </c>
      <c r="FP13" s="84">
        <v>17500</v>
      </c>
      <c r="FQ13" s="84">
        <v>15500</v>
      </c>
      <c r="FR13" s="84">
        <v>15500</v>
      </c>
      <c r="FS13" s="84">
        <v>17500</v>
      </c>
      <c r="FT13" s="84">
        <v>15500</v>
      </c>
      <c r="FU13" s="84">
        <v>17500</v>
      </c>
      <c r="FV13" s="84">
        <v>17500</v>
      </c>
      <c r="FW13" s="84">
        <v>15500</v>
      </c>
      <c r="FX13" s="84">
        <v>15000</v>
      </c>
      <c r="FY13" s="84">
        <v>17500</v>
      </c>
      <c r="FZ13" s="84">
        <v>15500</v>
      </c>
      <c r="GA13" s="84">
        <v>14940.044267167214</v>
      </c>
      <c r="GB13" s="84">
        <v>17500</v>
      </c>
      <c r="GC13" s="84">
        <v>15500</v>
      </c>
      <c r="GD13" s="84">
        <v>15946.429094937788</v>
      </c>
      <c r="GE13" s="84">
        <v>17500</v>
      </c>
      <c r="GF13" s="84">
        <v>15500</v>
      </c>
      <c r="GG13" s="84">
        <v>14955.648535564853</v>
      </c>
      <c r="GH13" s="84">
        <v>14500</v>
      </c>
      <c r="GI13" s="84" t="s">
        <v>94</v>
      </c>
      <c r="GJ13" s="84">
        <v>14500</v>
      </c>
      <c r="GK13" s="84" t="s">
        <v>94</v>
      </c>
      <c r="GL13" s="84">
        <v>14500</v>
      </c>
      <c r="GM13" s="84">
        <v>14500</v>
      </c>
      <c r="GN13" s="84">
        <v>14500</v>
      </c>
      <c r="GO13" s="84">
        <v>14500</v>
      </c>
      <c r="GP13" s="84">
        <v>14500</v>
      </c>
      <c r="GQ13" s="84">
        <v>14383.549725605675</v>
      </c>
      <c r="GR13" s="84">
        <v>14500</v>
      </c>
      <c r="GS13" s="84">
        <v>14500</v>
      </c>
      <c r="GT13" s="84">
        <v>14500</v>
      </c>
      <c r="GU13" s="84">
        <v>14500</v>
      </c>
      <c r="GV13" s="84">
        <v>14500</v>
      </c>
      <c r="GW13" s="84">
        <v>14500</v>
      </c>
      <c r="GX13" s="84">
        <v>14500</v>
      </c>
      <c r="GY13" s="84" t="s">
        <v>94</v>
      </c>
      <c r="GZ13" s="84">
        <v>14500</v>
      </c>
      <c r="HA13" s="84">
        <v>14500</v>
      </c>
      <c r="HB13" s="84">
        <v>14500</v>
      </c>
      <c r="HC13" s="84">
        <v>14500</v>
      </c>
      <c r="HD13" s="84">
        <v>14500</v>
      </c>
      <c r="HE13" s="84">
        <v>14212.312119983786</v>
      </c>
      <c r="HF13" s="84">
        <v>14500</v>
      </c>
      <c r="HG13" s="84">
        <v>14500</v>
      </c>
      <c r="HH13" s="84">
        <v>14500</v>
      </c>
      <c r="HI13" s="84">
        <v>14500</v>
      </c>
      <c r="HJ13" s="84">
        <v>14500</v>
      </c>
      <c r="HK13" s="84" t="s">
        <v>94</v>
      </c>
      <c r="HL13" s="84">
        <v>14500</v>
      </c>
      <c r="HM13" s="84" t="s">
        <v>94</v>
      </c>
      <c r="HN13" s="84">
        <v>14500</v>
      </c>
      <c r="HO13" s="84" t="s">
        <v>94</v>
      </c>
      <c r="HP13" s="84">
        <v>14500</v>
      </c>
      <c r="HQ13" s="84" t="s">
        <v>94</v>
      </c>
      <c r="HR13" s="84">
        <v>14500</v>
      </c>
      <c r="HS13" s="84">
        <v>14500</v>
      </c>
      <c r="HT13" s="84">
        <v>14500</v>
      </c>
      <c r="HU13" s="84" t="s">
        <v>94</v>
      </c>
      <c r="HV13" s="84">
        <v>14500</v>
      </c>
      <c r="HW13" s="84">
        <v>14602.831436888066</v>
      </c>
      <c r="HX13" s="84">
        <v>14500</v>
      </c>
      <c r="HY13" s="84" t="s">
        <v>94</v>
      </c>
      <c r="HZ13" s="84">
        <v>14500</v>
      </c>
      <c r="IA13" s="84">
        <v>13770</v>
      </c>
      <c r="IB13" s="84">
        <v>14500</v>
      </c>
      <c r="IC13" s="84" t="s">
        <v>94</v>
      </c>
      <c r="ID13" s="84">
        <v>14500</v>
      </c>
      <c r="IE13" s="84">
        <v>14500</v>
      </c>
      <c r="IF13" s="84">
        <v>14500</v>
      </c>
      <c r="IG13" s="84" t="s">
        <v>94</v>
      </c>
      <c r="IH13" s="84">
        <v>14500</v>
      </c>
      <c r="II13" s="84" t="s">
        <v>94</v>
      </c>
      <c r="IJ13" s="84">
        <v>14500</v>
      </c>
      <c r="IK13" s="84" t="s">
        <v>94</v>
      </c>
      <c r="IL13" s="84">
        <v>14500</v>
      </c>
      <c r="IM13" s="84" t="s">
        <v>94</v>
      </c>
      <c r="IN13" s="84">
        <v>14500</v>
      </c>
      <c r="IO13" s="84">
        <v>14790</v>
      </c>
      <c r="IP13" s="84">
        <v>14500</v>
      </c>
      <c r="IQ13" s="84">
        <v>14636.330597889801</v>
      </c>
      <c r="IR13" s="84">
        <v>14500</v>
      </c>
      <c r="IS13" s="84" t="s">
        <v>94</v>
      </c>
      <c r="IT13" s="84">
        <v>14500</v>
      </c>
      <c r="IU13" s="84">
        <v>14500</v>
      </c>
      <c r="IV13" s="84">
        <v>14500</v>
      </c>
      <c r="IW13" s="84" t="s">
        <v>94</v>
      </c>
      <c r="IX13" s="84">
        <v>14500</v>
      </c>
      <c r="IY13" s="84">
        <v>13770</v>
      </c>
      <c r="IZ13" s="84">
        <v>14500</v>
      </c>
      <c r="JA13" s="84">
        <v>14500</v>
      </c>
      <c r="JB13" s="84">
        <v>14500</v>
      </c>
      <c r="JC13" s="84">
        <v>14500</v>
      </c>
      <c r="JD13" s="84">
        <v>14500</v>
      </c>
      <c r="JE13" s="84">
        <v>14500</v>
      </c>
      <c r="JF13" s="84">
        <v>14500</v>
      </c>
      <c r="JG13" s="84">
        <v>14500</v>
      </c>
      <c r="JH13" s="84">
        <v>14500</v>
      </c>
      <c r="JI13" s="84">
        <v>14551.70575797807</v>
      </c>
      <c r="JJ13" s="84">
        <v>14500</v>
      </c>
      <c r="JK13" s="84">
        <v>14500</v>
      </c>
      <c r="JL13" s="84">
        <v>14500</v>
      </c>
      <c r="JM13" s="84">
        <v>14500</v>
      </c>
      <c r="JN13" s="84">
        <v>15500</v>
      </c>
      <c r="JO13" s="84">
        <v>15000</v>
      </c>
      <c r="JP13" s="84">
        <v>15500</v>
      </c>
      <c r="JQ13" s="84">
        <v>15000</v>
      </c>
      <c r="JR13" s="84">
        <v>15500</v>
      </c>
      <c r="JS13" s="84">
        <v>15000</v>
      </c>
      <c r="JT13" s="84">
        <v>15500</v>
      </c>
      <c r="JU13" s="84">
        <v>15151.459854014598</v>
      </c>
      <c r="JV13" s="84">
        <v>15500</v>
      </c>
      <c r="JW13" s="84">
        <v>15300</v>
      </c>
      <c r="JX13" s="84">
        <v>15500</v>
      </c>
      <c r="JY13" s="84">
        <v>15000</v>
      </c>
      <c r="JZ13" s="84">
        <v>15500</v>
      </c>
      <c r="KA13" s="84">
        <v>14686.703096539162</v>
      </c>
      <c r="KB13" s="84">
        <v>15500</v>
      </c>
      <c r="KC13" s="84" t="s">
        <v>94</v>
      </c>
      <c r="KD13" s="84">
        <v>15500</v>
      </c>
      <c r="KE13" s="84">
        <v>15057.824185127698</v>
      </c>
      <c r="KF13" s="84">
        <v>15500</v>
      </c>
      <c r="KG13" s="84">
        <v>15000</v>
      </c>
      <c r="KH13" s="84">
        <v>15500</v>
      </c>
      <c r="KI13" s="84">
        <v>15300</v>
      </c>
      <c r="KJ13" s="84">
        <v>15500</v>
      </c>
      <c r="KK13" s="84">
        <v>15300</v>
      </c>
      <c r="KL13" s="84">
        <v>15500</v>
      </c>
      <c r="KM13" s="84">
        <v>15000</v>
      </c>
      <c r="KN13" s="84">
        <v>15500</v>
      </c>
      <c r="KO13" s="84">
        <v>15000</v>
      </c>
      <c r="KP13" s="84">
        <v>15500</v>
      </c>
      <c r="KQ13" s="84">
        <v>15013.27991817252</v>
      </c>
      <c r="KR13" s="84">
        <v>15500</v>
      </c>
      <c r="KS13" s="84">
        <v>15000</v>
      </c>
      <c r="KT13" s="84">
        <v>15500</v>
      </c>
      <c r="KU13" s="84">
        <v>15150.477200424179</v>
      </c>
      <c r="KV13" s="84">
        <v>15500</v>
      </c>
      <c r="KW13" s="84">
        <v>15090.917714014702</v>
      </c>
      <c r="KX13" s="84">
        <v>15500</v>
      </c>
      <c r="KY13" s="84">
        <v>15236.826272248683</v>
      </c>
      <c r="KZ13" s="84">
        <v>15500</v>
      </c>
      <c r="LA13" s="84">
        <v>15000</v>
      </c>
      <c r="LB13" s="84">
        <v>15500</v>
      </c>
      <c r="LC13" s="84">
        <v>15000</v>
      </c>
      <c r="LD13" s="84">
        <v>15500</v>
      </c>
      <c r="LE13" s="84">
        <v>15000</v>
      </c>
      <c r="LF13" s="84">
        <v>15500</v>
      </c>
      <c r="LG13" s="84">
        <v>15300</v>
      </c>
      <c r="LH13" s="84">
        <v>15500</v>
      </c>
      <c r="LI13" s="84">
        <v>15065.725450649186</v>
      </c>
      <c r="LJ13" s="84">
        <v>15500</v>
      </c>
      <c r="LK13" s="84" t="s">
        <v>94</v>
      </c>
      <c r="LL13" s="84">
        <v>15500</v>
      </c>
      <c r="LM13" s="84" t="s">
        <v>94</v>
      </c>
      <c r="LN13" s="84">
        <v>15500</v>
      </c>
      <c r="LO13" s="84">
        <v>15062.200956937799</v>
      </c>
      <c r="LP13" s="84">
        <v>15500</v>
      </c>
      <c r="LQ13" s="84" t="s">
        <v>94</v>
      </c>
      <c r="LR13" s="84">
        <v>15500</v>
      </c>
      <c r="LS13" s="84">
        <v>15300</v>
      </c>
      <c r="LT13" s="84">
        <v>15500</v>
      </c>
      <c r="LU13" s="84">
        <v>15000</v>
      </c>
      <c r="LV13" s="84">
        <v>15500</v>
      </c>
      <c r="LW13" s="84">
        <v>15000</v>
      </c>
      <c r="LX13" s="84">
        <v>15500</v>
      </c>
      <c r="LY13" s="84">
        <v>15000</v>
      </c>
      <c r="LZ13" s="84">
        <v>15500</v>
      </c>
      <c r="MA13" s="84">
        <v>15000</v>
      </c>
      <c r="MB13" s="84">
        <v>15500</v>
      </c>
      <c r="MC13" s="84" t="s">
        <v>94</v>
      </c>
      <c r="MD13" s="84">
        <v>15500</v>
      </c>
      <c r="ME13" s="84">
        <v>15035.912735409285</v>
      </c>
      <c r="MF13" s="84">
        <v>15500</v>
      </c>
      <c r="MG13" s="84">
        <v>15042.659541024836</v>
      </c>
      <c r="MH13" s="84">
        <v>15500</v>
      </c>
      <c r="MI13" s="84">
        <v>15000</v>
      </c>
      <c r="MJ13" s="84">
        <v>15500</v>
      </c>
      <c r="MK13" s="84">
        <v>14816.288956944694</v>
      </c>
      <c r="ML13" s="84">
        <v>15500</v>
      </c>
      <c r="MM13" s="84">
        <v>15300</v>
      </c>
      <c r="MN13" s="84">
        <v>15500</v>
      </c>
      <c r="MO13" s="84" t="s">
        <v>94</v>
      </c>
      <c r="MP13" s="84">
        <v>15500</v>
      </c>
      <c r="MQ13" s="84">
        <v>13658.766057535733</v>
      </c>
      <c r="MR13" s="84">
        <v>15500</v>
      </c>
      <c r="MS13" s="84">
        <v>15000</v>
      </c>
      <c r="MT13" s="84">
        <v>15500</v>
      </c>
      <c r="MU13" s="84" t="s">
        <v>94</v>
      </c>
      <c r="MV13" s="84">
        <v>15500</v>
      </c>
      <c r="MW13" s="84" t="s">
        <v>94</v>
      </c>
      <c r="MX13" s="84">
        <v>15500</v>
      </c>
      <c r="MY13" s="84">
        <v>15000</v>
      </c>
      <c r="MZ13" s="84">
        <v>15500</v>
      </c>
      <c r="NA13" s="84">
        <v>15049</v>
      </c>
      <c r="NB13" s="84">
        <v>15500</v>
      </c>
      <c r="NC13" s="84">
        <v>15191.984006092916</v>
      </c>
      <c r="ND13" s="84">
        <v>15500</v>
      </c>
      <c r="NE13" s="84">
        <v>14940.051020408164</v>
      </c>
      <c r="NF13" s="84">
        <v>15500</v>
      </c>
      <c r="NG13" s="84">
        <v>15042.302106027597</v>
      </c>
      <c r="NH13" s="84">
        <v>15500</v>
      </c>
      <c r="NI13" s="84">
        <v>15000</v>
      </c>
      <c r="NJ13" s="84">
        <v>15500</v>
      </c>
      <c r="NK13" s="84">
        <v>15002</v>
      </c>
      <c r="NL13" s="84">
        <v>15500</v>
      </c>
      <c r="NM13" s="84">
        <v>14839.968247668188</v>
      </c>
      <c r="NN13" s="84">
        <v>15500</v>
      </c>
      <c r="NO13" s="84">
        <v>15000</v>
      </c>
      <c r="NP13" s="84">
        <v>15500</v>
      </c>
      <c r="NQ13" s="84">
        <v>14879.089958158997</v>
      </c>
      <c r="NR13" s="84">
        <v>15500</v>
      </c>
      <c r="NS13" s="84">
        <v>15300</v>
      </c>
      <c r="NT13" s="84">
        <v>15500</v>
      </c>
      <c r="NU13" s="84">
        <v>15000</v>
      </c>
      <c r="NV13" s="84">
        <v>15500</v>
      </c>
      <c r="NW13" s="84">
        <v>15000</v>
      </c>
      <c r="NX13" s="84">
        <v>15500</v>
      </c>
      <c r="NY13" s="84">
        <v>15000</v>
      </c>
      <c r="NZ13" s="84">
        <v>15500</v>
      </c>
      <c r="OA13" s="84">
        <v>15000</v>
      </c>
      <c r="OB13" s="84">
        <v>15500</v>
      </c>
      <c r="OC13" s="84">
        <v>15009.896729776248</v>
      </c>
      <c r="OD13" s="84">
        <v>15500</v>
      </c>
      <c r="OE13" s="84">
        <v>15000</v>
      </c>
      <c r="OF13" s="84">
        <v>15500</v>
      </c>
      <c r="OG13" s="84">
        <v>15000</v>
      </c>
      <c r="OH13" s="84">
        <v>15500</v>
      </c>
      <c r="OI13" s="84">
        <v>15000</v>
      </c>
      <c r="OJ13" s="84">
        <v>15500</v>
      </c>
      <c r="OK13" s="84">
        <v>15000</v>
      </c>
      <c r="OL13" s="84">
        <v>15500</v>
      </c>
      <c r="OM13" s="84">
        <v>15000</v>
      </c>
      <c r="ON13" s="84">
        <v>15500</v>
      </c>
      <c r="OO13" s="84">
        <v>15000</v>
      </c>
      <c r="OP13" s="84">
        <v>15500</v>
      </c>
      <c r="OQ13" s="84">
        <v>14676.906318082789</v>
      </c>
      <c r="OR13" s="84">
        <v>15500</v>
      </c>
      <c r="OS13" s="84" t="s">
        <v>94</v>
      </c>
      <c r="OT13" s="84">
        <v>15500</v>
      </c>
      <c r="OU13" s="84" t="s">
        <v>94</v>
      </c>
      <c r="OV13" s="84">
        <v>15500</v>
      </c>
      <c r="OW13" s="84">
        <v>14892.41935483871</v>
      </c>
      <c r="OX13" s="84">
        <v>15500</v>
      </c>
      <c r="OY13" s="84">
        <v>15040.630742488205</v>
      </c>
      <c r="OZ13" s="84">
        <v>15500</v>
      </c>
      <c r="PA13" s="84">
        <v>15058.487768717569</v>
      </c>
      <c r="PB13" s="84">
        <v>15500</v>
      </c>
      <c r="PC13" s="84">
        <v>15078.563647029247</v>
      </c>
      <c r="PD13" s="84">
        <v>15500</v>
      </c>
      <c r="PE13" s="84">
        <v>15000</v>
      </c>
      <c r="PF13" s="84">
        <v>15500</v>
      </c>
      <c r="PG13" s="84">
        <v>15000</v>
      </c>
      <c r="PH13" s="84">
        <v>15500</v>
      </c>
      <c r="PI13" s="84">
        <v>15000</v>
      </c>
      <c r="PJ13" s="84">
        <v>15000</v>
      </c>
      <c r="PK13" s="84">
        <v>15000</v>
      </c>
      <c r="PL13" s="84">
        <v>15000</v>
      </c>
      <c r="PM13" s="84">
        <v>15000</v>
      </c>
      <c r="PN13" s="84">
        <v>15000</v>
      </c>
      <c r="PO13" s="84">
        <v>15000</v>
      </c>
      <c r="PP13" s="84">
        <v>15000</v>
      </c>
      <c r="PQ13" s="84">
        <v>14500</v>
      </c>
      <c r="PR13" s="84">
        <v>15000</v>
      </c>
      <c r="PS13" s="84">
        <v>15000</v>
      </c>
      <c r="PT13" s="84">
        <v>15000</v>
      </c>
      <c r="PU13" s="84">
        <v>14939.756007393715</v>
      </c>
      <c r="PV13" s="84">
        <v>15000</v>
      </c>
      <c r="PW13" s="84">
        <v>15000</v>
      </c>
      <c r="PX13" s="84">
        <v>15000</v>
      </c>
      <c r="PY13" s="84">
        <v>14738.695950583391</v>
      </c>
      <c r="PZ13" s="84">
        <v>15000</v>
      </c>
      <c r="QA13" s="84">
        <v>14500</v>
      </c>
      <c r="QB13" s="84">
        <v>15000</v>
      </c>
      <c r="QC13" s="84">
        <v>14815.328467153284</v>
      </c>
      <c r="QD13" s="84">
        <v>15000</v>
      </c>
      <c r="QE13" s="84">
        <v>14967.017189079879</v>
      </c>
      <c r="QF13" s="84">
        <v>15000</v>
      </c>
      <c r="QG13" s="84">
        <v>15000</v>
      </c>
      <c r="QH13" s="84">
        <v>15000</v>
      </c>
      <c r="QI13" s="84">
        <v>15000</v>
      </c>
      <c r="QJ13" s="84">
        <v>15000</v>
      </c>
      <c r="QK13" s="84">
        <v>15000</v>
      </c>
      <c r="QL13" s="84">
        <v>15000</v>
      </c>
      <c r="QM13" s="84">
        <v>14722.419402543626</v>
      </c>
      <c r="QN13" s="84">
        <v>15000</v>
      </c>
      <c r="QO13" s="84">
        <v>14912.943078166494</v>
      </c>
      <c r="QP13" s="84">
        <v>15000</v>
      </c>
      <c r="QQ13" s="84">
        <v>14977.515460167333</v>
      </c>
      <c r="QR13" s="84">
        <v>15000</v>
      </c>
      <c r="QS13" s="84">
        <v>15000</v>
      </c>
      <c r="QT13" s="84">
        <v>15000</v>
      </c>
      <c r="QU13" s="84">
        <v>15000</v>
      </c>
      <c r="QV13" s="84">
        <v>15000</v>
      </c>
      <c r="QW13" s="84">
        <v>15000</v>
      </c>
      <c r="QX13" s="84">
        <v>15000</v>
      </c>
      <c r="QY13" s="84">
        <v>14266</v>
      </c>
      <c r="QZ13" s="84">
        <v>15000</v>
      </c>
      <c r="RA13" s="84">
        <v>14535.044345898004</v>
      </c>
      <c r="RB13" s="84">
        <v>15000</v>
      </c>
      <c r="RC13" s="84">
        <v>14831.172045139576</v>
      </c>
      <c r="RD13" s="84">
        <v>15000</v>
      </c>
      <c r="RE13" s="84">
        <v>15000</v>
      </c>
      <c r="RF13" s="84">
        <v>15000</v>
      </c>
      <c r="RG13" s="84">
        <v>14650.138959070238</v>
      </c>
      <c r="RH13" s="84">
        <v>15000</v>
      </c>
      <c r="RI13" s="84">
        <v>14896.259287549476</v>
      </c>
      <c r="RJ13" s="84">
        <v>14500</v>
      </c>
      <c r="RK13" s="84">
        <v>14500</v>
      </c>
      <c r="RL13" s="84">
        <v>14500</v>
      </c>
      <c r="RM13" s="84" t="s">
        <v>94</v>
      </c>
      <c r="RN13" s="84">
        <v>14500</v>
      </c>
      <c r="RO13" s="84">
        <v>14793.522811261171</v>
      </c>
      <c r="RP13" s="84">
        <v>14500</v>
      </c>
      <c r="RQ13" s="84">
        <v>16000</v>
      </c>
      <c r="RR13" s="84">
        <v>14500</v>
      </c>
      <c r="RS13" s="84">
        <v>16000</v>
      </c>
      <c r="RT13" s="84">
        <v>14500</v>
      </c>
      <c r="RU13" s="84">
        <v>16000</v>
      </c>
      <c r="RV13" s="84">
        <v>14500</v>
      </c>
      <c r="RW13" s="84">
        <v>13745.697074010328</v>
      </c>
      <c r="RX13" s="84">
        <v>14500</v>
      </c>
      <c r="RY13" s="84">
        <v>15309.272467902996</v>
      </c>
      <c r="RZ13" s="84">
        <v>14500</v>
      </c>
      <c r="SA13" s="84">
        <v>15346.948921917521</v>
      </c>
      <c r="SB13" s="84">
        <v>14500</v>
      </c>
      <c r="SC13" s="84">
        <v>16000</v>
      </c>
      <c r="SD13" s="84">
        <v>14500</v>
      </c>
      <c r="SE13" s="84" t="s">
        <v>94</v>
      </c>
      <c r="SF13" s="84">
        <v>14500</v>
      </c>
      <c r="SG13" s="84">
        <v>14981.480157311405</v>
      </c>
      <c r="SH13" s="84">
        <v>14500</v>
      </c>
      <c r="SI13" s="84">
        <v>16000</v>
      </c>
      <c r="SJ13" s="84">
        <v>14500</v>
      </c>
      <c r="SK13" s="84">
        <v>16000</v>
      </c>
      <c r="SL13" s="84">
        <v>14500</v>
      </c>
      <c r="SM13" s="84">
        <v>16000</v>
      </c>
      <c r="SN13" s="84">
        <v>14500</v>
      </c>
      <c r="SO13" s="84">
        <v>16000</v>
      </c>
      <c r="SP13" s="84">
        <v>14500</v>
      </c>
      <c r="SQ13" s="84">
        <v>16000</v>
      </c>
      <c r="SR13" s="84">
        <v>14500</v>
      </c>
      <c r="SS13" s="84">
        <v>16000</v>
      </c>
      <c r="ST13" s="84">
        <v>14500</v>
      </c>
      <c r="SU13" s="84">
        <v>16000</v>
      </c>
      <c r="SV13" s="84">
        <v>14500</v>
      </c>
      <c r="SW13" s="84">
        <v>14953.606501862512</v>
      </c>
      <c r="SX13" s="84">
        <v>14500</v>
      </c>
      <c r="SY13" s="84">
        <v>15774.09694927943</v>
      </c>
      <c r="SZ13" s="84">
        <v>14500</v>
      </c>
      <c r="TA13" s="84">
        <v>16000</v>
      </c>
      <c r="TB13" s="84">
        <v>14500</v>
      </c>
      <c r="TC13" s="84">
        <v>15673.784846318798</v>
      </c>
      <c r="TD13" s="84">
        <v>14500</v>
      </c>
      <c r="TE13" s="84">
        <v>16000</v>
      </c>
      <c r="TF13" s="84">
        <v>14500</v>
      </c>
      <c r="TG13" s="84">
        <v>14806.430600067746</v>
      </c>
      <c r="TH13" s="84">
        <v>14500</v>
      </c>
      <c r="TI13" s="84">
        <v>15884.156237602338</v>
      </c>
      <c r="TJ13" s="84">
        <v>14500</v>
      </c>
      <c r="TK13" s="84">
        <v>14500</v>
      </c>
      <c r="TL13" s="84">
        <v>14500</v>
      </c>
      <c r="TM13" s="84">
        <v>14500</v>
      </c>
      <c r="TN13" s="84">
        <v>14500</v>
      </c>
      <c r="TO13" s="84">
        <v>14500</v>
      </c>
      <c r="TP13" s="84">
        <v>14500</v>
      </c>
      <c r="TQ13" s="84">
        <v>14500</v>
      </c>
      <c r="TR13" s="84">
        <v>14500</v>
      </c>
      <c r="TS13" s="84">
        <v>14500</v>
      </c>
      <c r="TT13" s="84">
        <v>14500</v>
      </c>
      <c r="TU13" s="84">
        <v>14500</v>
      </c>
      <c r="TV13" s="84">
        <v>14500</v>
      </c>
      <c r="TW13" s="84">
        <v>14500</v>
      </c>
      <c r="TX13" s="84">
        <v>14500</v>
      </c>
      <c r="TY13" s="84">
        <v>14500</v>
      </c>
      <c r="TZ13" s="84">
        <v>14500</v>
      </c>
      <c r="UA13" s="84">
        <v>14500</v>
      </c>
      <c r="UB13" s="84">
        <v>14500</v>
      </c>
      <c r="UC13" s="84">
        <v>14500</v>
      </c>
      <c r="UD13" s="84">
        <v>14500</v>
      </c>
      <c r="UE13" s="84">
        <v>14500</v>
      </c>
      <c r="UF13" s="84">
        <v>14500</v>
      </c>
      <c r="UG13" s="84">
        <v>14500</v>
      </c>
      <c r="UH13" s="84">
        <v>14500</v>
      </c>
      <c r="UI13" s="84">
        <v>14500</v>
      </c>
      <c r="UJ13" s="84">
        <v>14500</v>
      </c>
      <c r="UK13" s="84" t="s">
        <v>94</v>
      </c>
      <c r="UL13" s="84">
        <v>14500</v>
      </c>
      <c r="UM13" s="84">
        <v>14500</v>
      </c>
      <c r="UN13" s="84">
        <v>14500</v>
      </c>
      <c r="UO13" s="84">
        <v>14500</v>
      </c>
      <c r="UP13" s="84">
        <v>14500</v>
      </c>
      <c r="UQ13" s="84" t="s">
        <v>94</v>
      </c>
      <c r="UR13" s="84">
        <v>14500</v>
      </c>
      <c r="US13" s="84">
        <v>14377.461510920157</v>
      </c>
      <c r="UT13" s="84">
        <v>14500</v>
      </c>
      <c r="UU13" s="84">
        <v>14500</v>
      </c>
      <c r="UV13" s="84">
        <v>14500</v>
      </c>
      <c r="UW13" s="84">
        <v>14500</v>
      </c>
      <c r="UX13" s="84">
        <v>14500</v>
      </c>
      <c r="UY13" s="84">
        <v>14500</v>
      </c>
      <c r="UZ13" s="84">
        <v>14500</v>
      </c>
      <c r="VA13" s="84">
        <v>14500</v>
      </c>
      <c r="VB13" s="84">
        <v>14500</v>
      </c>
      <c r="VC13" s="84">
        <v>14500</v>
      </c>
      <c r="VD13" s="84">
        <v>14500</v>
      </c>
      <c r="VE13" s="84" t="s">
        <v>94</v>
      </c>
      <c r="VF13" s="84">
        <v>14500</v>
      </c>
      <c r="VG13" s="84">
        <v>14500</v>
      </c>
      <c r="VH13" s="84">
        <v>14500</v>
      </c>
      <c r="VI13" s="84">
        <v>14500</v>
      </c>
      <c r="VJ13" s="84">
        <v>14500</v>
      </c>
      <c r="VK13" s="84" t="s">
        <v>94</v>
      </c>
      <c r="VL13" s="84">
        <v>15000</v>
      </c>
      <c r="VM13" s="84">
        <v>15000</v>
      </c>
      <c r="VN13" s="84">
        <v>15000</v>
      </c>
      <c r="VO13" s="84" t="s">
        <v>94</v>
      </c>
      <c r="VP13" s="84">
        <v>15000</v>
      </c>
      <c r="VQ13" s="84">
        <v>15000</v>
      </c>
      <c r="VR13" s="84">
        <v>15000</v>
      </c>
      <c r="VS13" s="84">
        <v>15000</v>
      </c>
      <c r="VT13" s="84">
        <v>15000</v>
      </c>
      <c r="VU13" s="84">
        <v>14979.731876231017</v>
      </c>
      <c r="VV13" s="84">
        <v>15000</v>
      </c>
      <c r="VW13" s="84">
        <v>15000</v>
      </c>
      <c r="VX13" s="84">
        <v>15000</v>
      </c>
      <c r="VY13" s="84">
        <v>15000</v>
      </c>
      <c r="VZ13" s="84">
        <v>15000</v>
      </c>
      <c r="WA13" s="84">
        <v>15000</v>
      </c>
      <c r="WB13" s="84">
        <v>15000</v>
      </c>
      <c r="WC13" s="84">
        <v>15000</v>
      </c>
      <c r="WD13" s="84">
        <v>15000</v>
      </c>
      <c r="WE13" s="84">
        <v>15000</v>
      </c>
      <c r="WF13" s="84">
        <v>15000</v>
      </c>
      <c r="WG13" s="84">
        <v>15000</v>
      </c>
      <c r="WH13" s="84">
        <v>15000</v>
      </c>
      <c r="WI13" s="84">
        <v>15000</v>
      </c>
      <c r="WJ13" s="84">
        <v>15000</v>
      </c>
      <c r="WK13" s="84">
        <v>15000</v>
      </c>
      <c r="WL13" s="84">
        <v>15000</v>
      </c>
      <c r="WM13" s="84" t="s">
        <v>94</v>
      </c>
      <c r="WN13" s="84">
        <v>15000</v>
      </c>
      <c r="WO13" s="84">
        <v>15000</v>
      </c>
      <c r="WP13" s="84">
        <v>15000</v>
      </c>
      <c r="WQ13" s="84">
        <v>15000</v>
      </c>
      <c r="WR13" s="84">
        <v>15000</v>
      </c>
      <c r="WS13" s="84">
        <v>15000</v>
      </c>
      <c r="WT13" s="84">
        <v>15000</v>
      </c>
      <c r="WU13" s="84">
        <v>15000</v>
      </c>
      <c r="WV13" s="84">
        <v>15000</v>
      </c>
      <c r="WW13" s="84">
        <v>15000</v>
      </c>
      <c r="WX13" s="84">
        <v>15000</v>
      </c>
      <c r="WY13" s="84">
        <v>15000</v>
      </c>
      <c r="WZ13" s="84">
        <v>15000</v>
      </c>
      <c r="XA13" s="84">
        <v>15000</v>
      </c>
      <c r="XB13" s="84">
        <v>15000</v>
      </c>
      <c r="XC13" s="84">
        <v>15000</v>
      </c>
      <c r="XD13" s="84">
        <v>15000</v>
      </c>
      <c r="XE13" s="84">
        <v>15000</v>
      </c>
      <c r="XF13" s="84">
        <v>15000</v>
      </c>
      <c r="XG13" s="84">
        <v>15000</v>
      </c>
      <c r="XH13" s="84">
        <v>14500</v>
      </c>
      <c r="XI13" s="84">
        <v>13337.055226093402</v>
      </c>
      <c r="XJ13" s="84">
        <v>14500</v>
      </c>
      <c r="XK13" s="84" t="s">
        <v>94</v>
      </c>
      <c r="XL13" s="84">
        <v>14500</v>
      </c>
      <c r="XM13" s="84">
        <v>14500</v>
      </c>
      <c r="XN13" s="84">
        <v>14500</v>
      </c>
      <c r="XO13" s="84">
        <v>14500</v>
      </c>
      <c r="XP13" s="84">
        <v>14500</v>
      </c>
      <c r="XQ13" s="84">
        <v>14500</v>
      </c>
      <c r="XR13" s="84">
        <v>14500</v>
      </c>
      <c r="XS13" s="84" t="s">
        <v>94</v>
      </c>
      <c r="XT13" s="84">
        <v>14500</v>
      </c>
      <c r="XU13" s="84">
        <v>14500</v>
      </c>
      <c r="XV13" s="84">
        <v>14500</v>
      </c>
      <c r="XW13" s="84">
        <v>14500</v>
      </c>
      <c r="XX13" s="84">
        <v>14500</v>
      </c>
      <c r="XY13" s="84">
        <v>14500</v>
      </c>
      <c r="XZ13" s="84">
        <v>14500</v>
      </c>
      <c r="YA13" s="84">
        <v>14500</v>
      </c>
      <c r="YB13" s="84">
        <v>14500</v>
      </c>
      <c r="YC13" s="84">
        <v>14500</v>
      </c>
      <c r="YD13" s="84">
        <v>14500</v>
      </c>
      <c r="YE13" s="84">
        <v>14500</v>
      </c>
      <c r="YF13" s="84">
        <v>14500</v>
      </c>
      <c r="YG13" s="84">
        <v>14500</v>
      </c>
      <c r="YH13" s="84">
        <v>14500</v>
      </c>
      <c r="YI13" s="84" t="s">
        <v>94</v>
      </c>
      <c r="YJ13" s="84">
        <v>14500</v>
      </c>
      <c r="YK13" s="84">
        <v>14500</v>
      </c>
      <c r="YL13" s="84">
        <v>14500</v>
      </c>
      <c r="YM13" s="84">
        <v>14500</v>
      </c>
      <c r="YN13" s="84">
        <v>14500</v>
      </c>
      <c r="YO13" s="84" t="s">
        <v>94</v>
      </c>
      <c r="YP13" s="84">
        <v>14500</v>
      </c>
      <c r="YQ13" s="84" t="s">
        <v>94</v>
      </c>
      <c r="YR13" s="84">
        <v>14500</v>
      </c>
      <c r="YS13" s="84" t="s">
        <v>94</v>
      </c>
      <c r="YT13" s="84">
        <v>14500</v>
      </c>
      <c r="YU13" s="84">
        <v>14500</v>
      </c>
      <c r="YV13" s="84">
        <v>14500</v>
      </c>
      <c r="YW13" s="84" t="s">
        <v>94</v>
      </c>
      <c r="YX13" s="84">
        <v>14500</v>
      </c>
      <c r="YY13" s="84" t="s">
        <v>94</v>
      </c>
      <c r="YZ13" s="84">
        <v>14500</v>
      </c>
      <c r="ZA13" s="84" t="s">
        <v>94</v>
      </c>
      <c r="ZB13" s="84">
        <v>14500</v>
      </c>
      <c r="ZC13" s="84">
        <v>14500</v>
      </c>
      <c r="ZD13" s="84">
        <v>14500</v>
      </c>
      <c r="ZE13" s="84">
        <v>14500</v>
      </c>
      <c r="ZF13" s="84">
        <v>14500</v>
      </c>
      <c r="ZG13" s="84">
        <v>14500</v>
      </c>
      <c r="ZH13" s="84">
        <v>15000</v>
      </c>
      <c r="ZI13" s="84" t="s">
        <v>94</v>
      </c>
      <c r="ZJ13" s="84">
        <v>15000</v>
      </c>
      <c r="ZK13" s="84">
        <v>15000</v>
      </c>
      <c r="ZL13" s="84">
        <v>15000</v>
      </c>
      <c r="ZM13" s="84">
        <v>15000</v>
      </c>
      <c r="ZN13" s="84">
        <v>15000</v>
      </c>
      <c r="ZO13" s="84" t="s">
        <v>94</v>
      </c>
      <c r="ZP13" s="84">
        <v>15000</v>
      </c>
      <c r="ZQ13" s="84">
        <v>15000</v>
      </c>
      <c r="ZR13" s="84">
        <v>15000</v>
      </c>
      <c r="ZS13" s="84">
        <v>15000</v>
      </c>
      <c r="ZT13" s="84">
        <v>15000</v>
      </c>
      <c r="ZU13" s="84" t="s">
        <v>94</v>
      </c>
      <c r="ZV13" s="84">
        <v>15000</v>
      </c>
      <c r="ZW13" s="84">
        <v>15057.452403938983</v>
      </c>
      <c r="ZX13" s="84">
        <v>15000</v>
      </c>
      <c r="ZY13" s="84">
        <v>15094.300333174679</v>
      </c>
      <c r="ZZ13" s="84">
        <v>15000</v>
      </c>
      <c r="AAA13" s="84">
        <v>15000</v>
      </c>
      <c r="AAB13" s="84">
        <v>15000</v>
      </c>
      <c r="AAC13" s="84">
        <v>15000</v>
      </c>
      <c r="AAD13" s="84">
        <v>15000</v>
      </c>
      <c r="AAE13" s="84">
        <v>15054</v>
      </c>
      <c r="AAF13" s="84">
        <v>15000</v>
      </c>
      <c r="AAG13" s="84">
        <v>15375</v>
      </c>
      <c r="AAH13" s="84">
        <v>15000</v>
      </c>
      <c r="AAI13" s="84">
        <v>15000</v>
      </c>
      <c r="AAJ13" s="84">
        <v>15000</v>
      </c>
      <c r="AAK13" s="84">
        <v>15000</v>
      </c>
      <c r="AAL13" s="84">
        <v>15000</v>
      </c>
      <c r="AAM13" s="84">
        <v>15000</v>
      </c>
      <c r="AAN13" s="84">
        <v>15000</v>
      </c>
      <c r="AAO13" s="84" t="s">
        <v>94</v>
      </c>
      <c r="AAP13" s="84">
        <v>15000</v>
      </c>
      <c r="AAQ13" s="84" t="s">
        <v>94</v>
      </c>
      <c r="AAR13" s="84">
        <v>15000</v>
      </c>
      <c r="AAS13" s="84">
        <v>15051.597051597051</v>
      </c>
      <c r="AAT13" s="84">
        <v>15000</v>
      </c>
      <c r="AAU13" s="84" t="s">
        <v>94</v>
      </c>
      <c r="AAV13" s="84">
        <v>15000</v>
      </c>
      <c r="AAW13" s="84" t="s">
        <v>94</v>
      </c>
      <c r="AAX13" s="84">
        <v>15000</v>
      </c>
      <c r="AAY13" s="84">
        <v>15000</v>
      </c>
      <c r="AAZ13" s="84">
        <v>15000</v>
      </c>
      <c r="ABA13" s="84" t="s">
        <v>94</v>
      </c>
      <c r="ABB13" s="84">
        <v>15000</v>
      </c>
      <c r="ABC13" s="84" t="s">
        <v>94</v>
      </c>
      <c r="ABD13" s="84">
        <v>15000</v>
      </c>
      <c r="ABE13" s="84">
        <v>15086.34906534837</v>
      </c>
      <c r="ABF13" s="84">
        <v>15000</v>
      </c>
      <c r="ABG13" s="84" t="s">
        <v>94</v>
      </c>
      <c r="ABH13" s="84">
        <v>15000</v>
      </c>
      <c r="ABI13" s="84">
        <v>15000</v>
      </c>
      <c r="ABJ13" s="84">
        <v>15000</v>
      </c>
      <c r="ABK13" s="84" t="s">
        <v>94</v>
      </c>
      <c r="ABL13" s="84">
        <v>15000</v>
      </c>
      <c r="ABM13" s="84">
        <v>15000</v>
      </c>
      <c r="ABN13" s="84">
        <v>15000</v>
      </c>
      <c r="ABO13" s="84">
        <v>15000</v>
      </c>
      <c r="ABP13" s="84">
        <v>15000</v>
      </c>
      <c r="ABQ13" s="84">
        <v>15375</v>
      </c>
      <c r="ABR13" s="84">
        <v>15000</v>
      </c>
      <c r="ABS13" s="84">
        <v>15000</v>
      </c>
      <c r="ABT13" s="84">
        <v>15000</v>
      </c>
      <c r="ABU13" s="84" t="s">
        <v>94</v>
      </c>
      <c r="ABV13" s="84">
        <v>15000</v>
      </c>
      <c r="ABW13" s="84">
        <v>15336.098966613672</v>
      </c>
      <c r="ABX13" s="84">
        <v>15000</v>
      </c>
      <c r="ABY13" s="84">
        <v>15000</v>
      </c>
      <c r="ABZ13" s="84">
        <v>15000</v>
      </c>
      <c r="ACA13" s="84" t="s">
        <v>94</v>
      </c>
      <c r="ACB13" s="84">
        <v>15000</v>
      </c>
      <c r="ACC13" s="84">
        <v>15107.85</v>
      </c>
      <c r="ACD13" s="84">
        <v>15000</v>
      </c>
      <c r="ACE13" s="84">
        <v>15375</v>
      </c>
      <c r="ACF13" s="84">
        <v>15000</v>
      </c>
      <c r="ACG13" s="84">
        <v>15000</v>
      </c>
      <c r="ACH13" s="84">
        <v>15000</v>
      </c>
      <c r="ACI13" s="84">
        <v>15000</v>
      </c>
      <c r="ACJ13" s="84">
        <v>15000</v>
      </c>
      <c r="ACK13" s="84" t="s">
        <v>94</v>
      </c>
      <c r="ACL13" s="84">
        <v>15000</v>
      </c>
      <c r="ACM13" s="84" t="s">
        <v>94</v>
      </c>
      <c r="ACN13" s="84">
        <v>15000</v>
      </c>
      <c r="ACO13" s="84">
        <v>15375</v>
      </c>
      <c r="ACP13" s="84">
        <v>15000</v>
      </c>
      <c r="ACQ13" s="84">
        <v>14000</v>
      </c>
      <c r="ACR13" s="84">
        <v>15000</v>
      </c>
      <c r="ACS13" s="84">
        <v>14819.532587891608</v>
      </c>
      <c r="ACT13" s="84">
        <v>15000</v>
      </c>
      <c r="ACU13" s="84">
        <v>15000</v>
      </c>
      <c r="ACV13" s="84">
        <v>15000</v>
      </c>
      <c r="ACW13" s="84">
        <v>15059.198355601233</v>
      </c>
      <c r="ACX13" s="84">
        <v>15000</v>
      </c>
      <c r="ACY13" s="84">
        <v>15100.246993127148</v>
      </c>
      <c r="ACZ13" s="84">
        <v>15000</v>
      </c>
      <c r="ADA13" s="84">
        <v>15375</v>
      </c>
      <c r="ADB13" s="84">
        <v>15000</v>
      </c>
      <c r="ADC13" s="84">
        <v>14500</v>
      </c>
      <c r="ADD13" s="84">
        <v>15000</v>
      </c>
      <c r="ADE13" s="84">
        <v>15000</v>
      </c>
      <c r="ADF13" s="84">
        <v>15000</v>
      </c>
      <c r="ADG13" s="84" t="s">
        <v>94</v>
      </c>
      <c r="ADH13" s="84">
        <v>15000</v>
      </c>
      <c r="ADI13" s="84" t="s">
        <v>94</v>
      </c>
      <c r="ADJ13" s="84">
        <v>16500</v>
      </c>
      <c r="ADK13" s="84">
        <v>15375</v>
      </c>
      <c r="ADL13" s="84">
        <v>16500</v>
      </c>
      <c r="ADM13" s="84">
        <v>15000</v>
      </c>
      <c r="ADN13" s="84">
        <v>16500</v>
      </c>
      <c r="ADO13" s="84">
        <v>15095.00696500087</v>
      </c>
      <c r="ADP13" s="84">
        <v>16500</v>
      </c>
      <c r="ADQ13" s="84">
        <v>15178.233887497154</v>
      </c>
      <c r="ADR13" s="84">
        <v>16500</v>
      </c>
      <c r="ADS13" s="84">
        <v>15253.870564477354</v>
      </c>
      <c r="ADT13" s="84">
        <v>16500</v>
      </c>
      <c r="ADU13" s="84">
        <v>15000</v>
      </c>
      <c r="ADV13" s="84">
        <v>16500</v>
      </c>
      <c r="ADW13" s="84">
        <v>15618.922379218857</v>
      </c>
      <c r="ADX13" s="84">
        <v>16500</v>
      </c>
      <c r="ADY13" s="84">
        <v>15375</v>
      </c>
      <c r="ADZ13" s="84">
        <v>16500</v>
      </c>
      <c r="AEA13" s="84">
        <v>15000</v>
      </c>
      <c r="AEB13" s="84">
        <v>16500</v>
      </c>
      <c r="AEC13" s="84" t="s">
        <v>94</v>
      </c>
      <c r="AED13" s="84">
        <v>16500</v>
      </c>
      <c r="AEE13" s="84">
        <v>15027.862457373152</v>
      </c>
      <c r="AEF13" s="84">
        <v>16500</v>
      </c>
      <c r="AEG13" s="84">
        <v>16500</v>
      </c>
      <c r="AEH13" s="84">
        <v>16500</v>
      </c>
      <c r="AEI13" s="84">
        <v>15000</v>
      </c>
      <c r="AEJ13" s="84">
        <v>16500</v>
      </c>
      <c r="AEK13" s="84" t="s">
        <v>94</v>
      </c>
      <c r="AEL13" s="84">
        <v>16500</v>
      </c>
      <c r="AEM13" s="84" t="s">
        <v>94</v>
      </c>
      <c r="AEN13" s="84">
        <v>16500</v>
      </c>
      <c r="AEO13" s="84">
        <v>15375</v>
      </c>
      <c r="AEP13" s="84">
        <v>16500</v>
      </c>
      <c r="AEQ13" s="84">
        <v>16500</v>
      </c>
      <c r="AER13" s="84">
        <v>16500</v>
      </c>
      <c r="AES13" s="84">
        <v>15604.456638115631</v>
      </c>
      <c r="AET13" s="84">
        <v>16500</v>
      </c>
      <c r="AEU13" s="84" t="s">
        <v>94</v>
      </c>
      <c r="AEV13" s="84">
        <v>16500</v>
      </c>
      <c r="AEW13" s="84">
        <v>16500</v>
      </c>
      <c r="AEX13" s="84">
        <v>16500</v>
      </c>
      <c r="AEY13" s="84">
        <v>15000</v>
      </c>
      <c r="AEZ13" s="84">
        <v>16500</v>
      </c>
      <c r="AFA13" s="84">
        <v>15000</v>
      </c>
      <c r="AFB13" s="84">
        <v>16500</v>
      </c>
      <c r="AFC13" s="84">
        <v>15375</v>
      </c>
      <c r="AFD13" s="84">
        <v>16500</v>
      </c>
      <c r="AFE13" s="84">
        <v>16500</v>
      </c>
      <c r="AFF13" s="84">
        <v>16500</v>
      </c>
      <c r="AFG13" s="84" t="s">
        <v>94</v>
      </c>
      <c r="AFH13" s="84">
        <v>16500</v>
      </c>
      <c r="AFI13" s="84">
        <v>16000</v>
      </c>
      <c r="AFJ13" s="84">
        <v>16500</v>
      </c>
      <c r="AFK13" s="84" t="s">
        <v>94</v>
      </c>
      <c r="AFL13" s="84">
        <v>16500</v>
      </c>
      <c r="AFM13" s="84" t="s">
        <v>94</v>
      </c>
      <c r="AFN13" s="84">
        <v>16500</v>
      </c>
      <c r="AFO13" s="84">
        <v>16216.826265389876</v>
      </c>
      <c r="AFP13" s="84">
        <v>16500</v>
      </c>
      <c r="AFQ13" s="84" t="s">
        <v>94</v>
      </c>
      <c r="AFR13" s="84">
        <v>16500</v>
      </c>
      <c r="AFS13" s="84" t="s">
        <v>94</v>
      </c>
      <c r="AFT13" s="84">
        <v>16500</v>
      </c>
      <c r="AFU13" s="84" t="s">
        <v>94</v>
      </c>
      <c r="AFV13" s="84">
        <v>16500</v>
      </c>
      <c r="AFW13" s="84" t="s">
        <v>94</v>
      </c>
      <c r="AFX13" s="84">
        <v>16500</v>
      </c>
      <c r="AFY13" s="84" t="s">
        <v>94</v>
      </c>
      <c r="AFZ13" s="84">
        <v>16500</v>
      </c>
      <c r="AGA13" s="84" t="s">
        <v>94</v>
      </c>
      <c r="AGB13" s="84">
        <v>16500</v>
      </c>
      <c r="AGC13" s="84" t="s">
        <v>94</v>
      </c>
      <c r="AGD13" s="84">
        <v>16500</v>
      </c>
      <c r="AGE13" s="84" t="s">
        <v>94</v>
      </c>
      <c r="AGF13" s="84">
        <v>16500</v>
      </c>
      <c r="AGG13" s="84">
        <v>16500</v>
      </c>
      <c r="AGH13" s="84">
        <v>16500</v>
      </c>
      <c r="AGI13" s="84" t="s">
        <v>94</v>
      </c>
      <c r="AGJ13" s="84">
        <v>16500</v>
      </c>
      <c r="AGK13" s="84">
        <v>15000</v>
      </c>
      <c r="AGL13" s="84">
        <v>16500</v>
      </c>
      <c r="AGM13" s="84">
        <v>15039.106390449439</v>
      </c>
      <c r="AGN13" s="84">
        <v>16500</v>
      </c>
      <c r="AGO13" s="84">
        <v>15375</v>
      </c>
      <c r="AGP13" s="84">
        <v>16500</v>
      </c>
      <c r="AGQ13" s="84" t="s">
        <v>94</v>
      </c>
      <c r="AGR13" s="84">
        <v>16500</v>
      </c>
      <c r="AGS13" s="84">
        <v>15777.871621621622</v>
      </c>
      <c r="AGT13" s="84">
        <v>16500</v>
      </c>
      <c r="AGU13" s="84">
        <v>14500</v>
      </c>
      <c r="AGV13" s="84">
        <v>16500</v>
      </c>
      <c r="AGW13" s="84" t="s">
        <v>94</v>
      </c>
      <c r="AGX13" s="84">
        <v>16500</v>
      </c>
      <c r="AGY13" s="84">
        <v>15000</v>
      </c>
      <c r="AGZ13" s="84">
        <v>16500</v>
      </c>
      <c r="AHA13" s="84" t="s">
        <v>94</v>
      </c>
      <c r="AHB13" s="84">
        <v>16500</v>
      </c>
      <c r="AHC13" s="84" t="s">
        <v>94</v>
      </c>
      <c r="AHD13" s="84">
        <v>16500</v>
      </c>
      <c r="AHE13" s="84" t="s">
        <v>94</v>
      </c>
      <c r="AHF13" s="84">
        <v>16500</v>
      </c>
      <c r="AHG13" s="84" t="s">
        <v>94</v>
      </c>
      <c r="AHH13" s="84">
        <v>16500</v>
      </c>
      <c r="AHI13" s="84" t="s">
        <v>94</v>
      </c>
      <c r="AHJ13" s="84">
        <v>16500</v>
      </c>
      <c r="AHK13" s="84">
        <v>16500</v>
      </c>
      <c r="AHL13" s="84">
        <v>16500</v>
      </c>
      <c r="AHM13" s="84" t="s">
        <v>94</v>
      </c>
      <c r="AHN13" s="84">
        <v>16500</v>
      </c>
      <c r="AHO13" s="84">
        <v>15375</v>
      </c>
      <c r="AHP13" s="84">
        <v>16500</v>
      </c>
      <c r="AHQ13" s="84" t="s">
        <v>94</v>
      </c>
      <c r="AHR13" s="84">
        <v>16500</v>
      </c>
      <c r="AHS13" s="84" t="s">
        <v>94</v>
      </c>
      <c r="AHT13" s="84">
        <v>16500</v>
      </c>
      <c r="AHU13" s="84">
        <v>16500</v>
      </c>
      <c r="AHV13" s="84">
        <v>16500</v>
      </c>
      <c r="AHW13" s="84">
        <v>15500</v>
      </c>
      <c r="AHX13" s="84">
        <v>16500</v>
      </c>
      <c r="AHY13" s="84">
        <v>15500</v>
      </c>
      <c r="AHZ13" s="84">
        <v>16500</v>
      </c>
      <c r="AIA13" s="84">
        <v>15375</v>
      </c>
      <c r="AIB13" s="84">
        <v>16500</v>
      </c>
      <c r="AIC13" s="84" t="s">
        <v>94</v>
      </c>
      <c r="AID13" s="84">
        <v>16500</v>
      </c>
      <c r="AIE13" s="84" t="s">
        <v>94</v>
      </c>
      <c r="AIF13" s="84">
        <v>16500</v>
      </c>
      <c r="AIG13" s="84">
        <v>16500</v>
      </c>
      <c r="AIH13" s="84">
        <v>16500</v>
      </c>
      <c r="AII13" s="84">
        <v>15375</v>
      </c>
      <c r="AIJ13" s="84">
        <v>16500</v>
      </c>
      <c r="AIK13" s="84" t="s">
        <v>94</v>
      </c>
      <c r="AIL13" s="84">
        <v>16500</v>
      </c>
      <c r="AIM13" s="84" t="s">
        <v>94</v>
      </c>
      <c r="AIN13" s="84">
        <v>16500</v>
      </c>
      <c r="AIO13" s="84" t="s">
        <v>94</v>
      </c>
      <c r="AIP13" s="84">
        <v>16500</v>
      </c>
      <c r="AIQ13" s="84" t="s">
        <v>94</v>
      </c>
      <c r="AIR13" s="84">
        <v>16500</v>
      </c>
      <c r="AIS13" s="84">
        <v>15499.688977357551</v>
      </c>
      <c r="AIT13" s="84">
        <v>16500</v>
      </c>
      <c r="AIU13" s="84" t="s">
        <v>94</v>
      </c>
      <c r="AIV13" s="84">
        <v>16500</v>
      </c>
      <c r="AIW13" s="84" t="s">
        <v>94</v>
      </c>
      <c r="AIX13" s="84">
        <v>16500</v>
      </c>
      <c r="AIY13" s="84" t="s">
        <v>94</v>
      </c>
      <c r="AIZ13" s="84">
        <v>16500</v>
      </c>
      <c r="AJA13" s="84" t="s">
        <v>94</v>
      </c>
      <c r="AJB13" s="84">
        <v>16500</v>
      </c>
      <c r="AJC13" s="84" t="s">
        <v>94</v>
      </c>
      <c r="AJD13" s="84">
        <v>16500</v>
      </c>
      <c r="AJE13" s="84" t="s">
        <v>94</v>
      </c>
      <c r="AJF13" s="84">
        <v>16500</v>
      </c>
      <c r="AJG13" s="84" t="s">
        <v>94</v>
      </c>
      <c r="AJH13" s="84">
        <v>16500</v>
      </c>
      <c r="AJI13" s="84" t="s">
        <v>94</v>
      </c>
      <c r="AJJ13" s="84">
        <v>16500</v>
      </c>
      <c r="AJK13" s="84" t="s">
        <v>94</v>
      </c>
      <c r="AJL13" s="84">
        <v>16500</v>
      </c>
      <c r="AJM13" s="84">
        <v>16500</v>
      </c>
      <c r="AJN13" s="84">
        <v>16500</v>
      </c>
      <c r="AJO13" s="84">
        <v>15375</v>
      </c>
      <c r="AJP13" s="84">
        <v>16500</v>
      </c>
      <c r="AJQ13" s="84" t="s">
        <v>94</v>
      </c>
      <c r="AJR13" s="84">
        <v>16500</v>
      </c>
      <c r="AJS13" s="84" t="s">
        <v>94</v>
      </c>
      <c r="AJT13" s="84">
        <v>16500</v>
      </c>
      <c r="AJU13" s="84" t="s">
        <v>94</v>
      </c>
      <c r="AJV13" s="84">
        <v>16500</v>
      </c>
      <c r="AJW13" s="84" t="s">
        <v>94</v>
      </c>
      <c r="AJX13" s="84">
        <v>16500</v>
      </c>
      <c r="AJY13" s="84" t="s">
        <v>94</v>
      </c>
      <c r="AJZ13" s="84">
        <v>16500</v>
      </c>
      <c r="AKA13" s="84" t="s">
        <v>94</v>
      </c>
      <c r="AKB13" s="84">
        <v>16500</v>
      </c>
      <c r="AKC13" s="84" t="s">
        <v>94</v>
      </c>
      <c r="AKD13" s="84">
        <v>16500</v>
      </c>
      <c r="AKE13" s="84" t="s">
        <v>94</v>
      </c>
      <c r="AKF13" s="84">
        <v>16500</v>
      </c>
      <c r="AKG13" s="84" t="s">
        <v>94</v>
      </c>
      <c r="AKH13" s="84">
        <v>16500</v>
      </c>
      <c r="AKI13" s="84" t="s">
        <v>94</v>
      </c>
      <c r="AKJ13" s="84">
        <v>16500</v>
      </c>
      <c r="AKK13" s="84" t="s">
        <v>94</v>
      </c>
      <c r="AKL13" s="84">
        <v>16500</v>
      </c>
      <c r="AKM13" s="84" t="s">
        <v>94</v>
      </c>
      <c r="AKN13" s="84">
        <v>16500</v>
      </c>
      <c r="AKO13" s="84" t="s">
        <v>94</v>
      </c>
      <c r="AKP13" s="84">
        <v>16500</v>
      </c>
      <c r="AKQ13" s="84" t="s">
        <v>94</v>
      </c>
      <c r="AKR13" s="84">
        <v>16500</v>
      </c>
      <c r="AKS13" s="84" t="s">
        <v>94</v>
      </c>
      <c r="AKT13" s="84">
        <v>16500</v>
      </c>
      <c r="AKU13" s="84" t="s">
        <v>94</v>
      </c>
      <c r="AKV13" s="84">
        <v>16000</v>
      </c>
      <c r="AKW13" s="84" t="s">
        <v>94</v>
      </c>
      <c r="AKX13" s="84">
        <v>16000</v>
      </c>
      <c r="AKY13" s="84" t="s">
        <v>94</v>
      </c>
      <c r="AKZ13" s="84">
        <v>16000</v>
      </c>
      <c r="ALA13" s="84" t="s">
        <v>94</v>
      </c>
      <c r="ALB13" s="84">
        <v>16000</v>
      </c>
      <c r="ALC13" s="84" t="s">
        <v>94</v>
      </c>
      <c r="ALD13" s="84">
        <v>16000</v>
      </c>
      <c r="ALE13" s="84" t="s">
        <v>94</v>
      </c>
      <c r="ALF13" s="84">
        <v>16000</v>
      </c>
      <c r="ALG13" s="84" t="s">
        <v>94</v>
      </c>
      <c r="ALH13" s="84">
        <v>16000</v>
      </c>
      <c r="ALI13" s="84" t="s">
        <v>94</v>
      </c>
      <c r="ALJ13" s="84">
        <v>16000</v>
      </c>
      <c r="ALK13" s="84" t="s">
        <v>94</v>
      </c>
      <c r="ALL13" s="84">
        <v>16000</v>
      </c>
      <c r="ALM13" s="84" t="s">
        <v>94</v>
      </c>
      <c r="ALN13" s="84">
        <v>16000</v>
      </c>
      <c r="ALO13" s="84" t="s">
        <v>94</v>
      </c>
      <c r="ALP13" s="84">
        <v>16000</v>
      </c>
      <c r="ALQ13" s="84" t="s">
        <v>94</v>
      </c>
      <c r="ALR13" s="84">
        <v>16000</v>
      </c>
      <c r="ALS13" s="84" t="s">
        <v>94</v>
      </c>
      <c r="ALT13" s="84">
        <v>16000</v>
      </c>
      <c r="ALU13" s="84" t="s">
        <v>94</v>
      </c>
      <c r="ALV13" s="84">
        <v>16000</v>
      </c>
      <c r="ALW13" s="84" t="s">
        <v>94</v>
      </c>
      <c r="ALX13" s="84">
        <v>16000</v>
      </c>
      <c r="ALY13" s="84" t="s">
        <v>94</v>
      </c>
      <c r="ALZ13" s="84">
        <v>16000</v>
      </c>
      <c r="AMA13" s="84" t="s">
        <v>94</v>
      </c>
      <c r="AMB13" s="84">
        <v>16000</v>
      </c>
      <c r="AMC13" s="84" t="s">
        <v>94</v>
      </c>
      <c r="AMD13" s="84">
        <v>16000</v>
      </c>
      <c r="AME13" s="84" t="s">
        <v>94</v>
      </c>
      <c r="AMF13" s="84">
        <v>16000</v>
      </c>
      <c r="AMG13" s="84" t="s">
        <v>94</v>
      </c>
      <c r="AMH13" s="84">
        <v>16000</v>
      </c>
      <c r="AMI13" s="84" t="s">
        <v>94</v>
      </c>
      <c r="AMJ13" s="84">
        <v>16000</v>
      </c>
      <c r="AMK13" s="84" t="s">
        <v>94</v>
      </c>
      <c r="AML13" s="84">
        <v>16000</v>
      </c>
      <c r="AMM13" s="84" t="s">
        <v>94</v>
      </c>
      <c r="AMN13" s="84">
        <v>16000</v>
      </c>
      <c r="AMO13" s="84">
        <v>16000</v>
      </c>
      <c r="AMP13" s="84">
        <v>16000</v>
      </c>
      <c r="AMQ13" s="84" t="s">
        <v>94</v>
      </c>
      <c r="AMR13" s="84">
        <v>16000</v>
      </c>
      <c r="AMS13" s="84" t="s">
        <v>94</v>
      </c>
      <c r="AMT13" s="84">
        <v>16000</v>
      </c>
      <c r="AMU13" s="84" t="s">
        <v>94</v>
      </c>
      <c r="AMV13" s="84"/>
      <c r="AMW13" s="84" t="s">
        <v>94</v>
      </c>
      <c r="AMX13" s="84"/>
      <c r="AMY13" s="84" t="s">
        <v>94</v>
      </c>
      <c r="AMZ13" s="84"/>
      <c r="ANA13" s="84" t="s">
        <v>94</v>
      </c>
      <c r="ANB13" s="84"/>
      <c r="ANC13" s="84" t="s">
        <v>94</v>
      </c>
      <c r="AND13" s="84"/>
      <c r="ANE13" s="84" t="s">
        <v>94</v>
      </c>
      <c r="ANF13" s="84"/>
      <c r="ANG13" s="84" t="s">
        <v>94</v>
      </c>
      <c r="ANH13" s="84"/>
      <c r="ANI13" s="84" t="s">
        <v>94</v>
      </c>
      <c r="ANJ13" s="84"/>
      <c r="ANK13" s="84" t="s">
        <v>94</v>
      </c>
      <c r="ANL13" s="84"/>
      <c r="ANM13" s="84" t="s">
        <v>94</v>
      </c>
      <c r="ANN13" s="84"/>
      <c r="ANO13" s="84" t="s">
        <v>94</v>
      </c>
      <c r="ANP13" s="84"/>
      <c r="ANQ13" s="84" t="s">
        <v>94</v>
      </c>
      <c r="ANR13" s="84"/>
      <c r="ANS13" s="84" t="s">
        <v>94</v>
      </c>
      <c r="ANT13" s="84"/>
      <c r="ANU13" s="84" t="s">
        <v>94</v>
      </c>
      <c r="ANV13" s="84"/>
      <c r="ANW13" s="84" t="s">
        <v>94</v>
      </c>
      <c r="ANX13" s="84"/>
      <c r="ANY13" s="84" t="s">
        <v>94</v>
      </c>
      <c r="ANZ13" s="84"/>
      <c r="AOA13" s="84" t="s">
        <v>94</v>
      </c>
      <c r="AOB13" s="84"/>
      <c r="AOC13" s="84" t="s">
        <v>94</v>
      </c>
      <c r="AOD13" s="84"/>
      <c r="AOE13" s="84" t="s">
        <v>94</v>
      </c>
      <c r="AOF13" s="84"/>
      <c r="AOG13" s="84" t="s">
        <v>94</v>
      </c>
      <c r="AOH13" s="84"/>
      <c r="AOI13" s="84" t="s">
        <v>94</v>
      </c>
      <c r="AOJ13" s="84"/>
      <c r="AOK13" s="84" t="s">
        <v>94</v>
      </c>
      <c r="AOL13" s="84"/>
      <c r="AOM13" s="84" t="s">
        <v>94</v>
      </c>
      <c r="AON13" s="84"/>
      <c r="AOO13" s="84" t="s">
        <v>94</v>
      </c>
      <c r="AOP13" s="84"/>
      <c r="AOQ13" s="84" t="s">
        <v>94</v>
      </c>
      <c r="AOR13" s="84"/>
      <c r="AOS13" s="84" t="s">
        <v>94</v>
      </c>
      <c r="AOT13" s="84"/>
      <c r="AOU13" s="84" t="s">
        <v>94</v>
      </c>
      <c r="AOV13" s="84"/>
      <c r="AOW13" s="84" t="s">
        <v>94</v>
      </c>
      <c r="AOX13" s="84"/>
      <c r="AOY13" s="84" t="s">
        <v>94</v>
      </c>
      <c r="AOZ13" s="84"/>
      <c r="APA13" s="84" t="s">
        <v>94</v>
      </c>
      <c r="APB13" s="84"/>
      <c r="APC13" s="84" t="s">
        <v>94</v>
      </c>
      <c r="APD13" s="84"/>
      <c r="APE13" s="84" t="s">
        <v>94</v>
      </c>
      <c r="APF13" s="84"/>
      <c r="APG13" s="84" t="s">
        <v>94</v>
      </c>
      <c r="APH13" s="84"/>
      <c r="API13" s="84" t="s">
        <v>94</v>
      </c>
      <c r="APJ13" s="84"/>
      <c r="APK13" s="84" t="s">
        <v>94</v>
      </c>
      <c r="APL13" s="84"/>
      <c r="APM13" s="84" t="s">
        <v>94</v>
      </c>
      <c r="APN13" s="84"/>
      <c r="APO13" s="84" t="s">
        <v>94</v>
      </c>
      <c r="APP13" s="84"/>
      <c r="APQ13" s="84" t="s">
        <v>94</v>
      </c>
      <c r="APR13" s="84"/>
      <c r="APS13" s="84" t="s">
        <v>94</v>
      </c>
      <c r="APT13" s="84"/>
      <c r="APU13" s="84" t="s">
        <v>94</v>
      </c>
      <c r="APV13" s="84"/>
      <c r="APW13" s="84" t="s">
        <v>94</v>
      </c>
      <c r="APX13" s="84"/>
      <c r="APY13" s="84" t="s">
        <v>94</v>
      </c>
      <c r="APZ13" s="84"/>
      <c r="AQA13" s="84" t="s">
        <v>94</v>
      </c>
      <c r="AQB13" s="84"/>
      <c r="AQC13" s="84" t="s">
        <v>94</v>
      </c>
      <c r="AQD13" s="84"/>
      <c r="AQE13" s="86" t="s">
        <v>94</v>
      </c>
      <c r="AQF13" s="84"/>
      <c r="AQG13" s="86" t="s">
        <v>94</v>
      </c>
      <c r="AQH13" s="84"/>
      <c r="AQI13" s="86" t="s">
        <v>94</v>
      </c>
      <c r="AQJ13" s="84"/>
      <c r="AQK13" s="86" t="s">
        <v>94</v>
      </c>
      <c r="AQL13" s="84"/>
      <c r="AQM13" s="86" t="s">
        <v>94</v>
      </c>
      <c r="AQN13" s="84"/>
      <c r="AQO13" s="86" t="s">
        <v>94</v>
      </c>
      <c r="AQP13" s="84"/>
      <c r="AQQ13" s="86" t="s">
        <v>94</v>
      </c>
      <c r="AQR13" s="84"/>
      <c r="AQS13" s="86" t="s">
        <v>94</v>
      </c>
      <c r="AQT13" s="86"/>
      <c r="AQU13" s="86" t="s">
        <v>94</v>
      </c>
      <c r="AQV13" s="86"/>
      <c r="AQW13" s="86" t="s">
        <v>94</v>
      </c>
      <c r="AQX13" s="86"/>
      <c r="AQY13" s="86" t="s">
        <v>94</v>
      </c>
      <c r="AQZ13" s="86"/>
      <c r="ARA13" s="86" t="s">
        <v>94</v>
      </c>
      <c r="ARB13" s="86"/>
      <c r="ARC13" s="86" t="s">
        <v>94</v>
      </c>
      <c r="ARD13" s="86"/>
      <c r="ARE13" s="86" t="s">
        <v>94</v>
      </c>
      <c r="ARF13" s="86"/>
      <c r="ARG13" s="86" t="s">
        <v>94</v>
      </c>
      <c r="ARH13" s="86"/>
      <c r="ARI13" s="86" t="s">
        <v>94</v>
      </c>
      <c r="ARJ13" s="86"/>
      <c r="ARK13" s="86" t="s">
        <v>94</v>
      </c>
      <c r="ARL13" s="86"/>
      <c r="ARM13" s="86" t="s">
        <v>94</v>
      </c>
      <c r="ARN13" s="86"/>
      <c r="ARO13" s="86" t="s">
        <v>94</v>
      </c>
      <c r="ARP13" s="86"/>
      <c r="ARQ13" s="86" t="s">
        <v>94</v>
      </c>
      <c r="ARR13" s="86"/>
      <c r="ARS13" s="86" t="s">
        <v>94</v>
      </c>
      <c r="ART13" s="86"/>
      <c r="ARU13" s="86" t="s">
        <v>94</v>
      </c>
      <c r="ARV13" s="86"/>
      <c r="ARW13" s="86" t="s">
        <v>94</v>
      </c>
      <c r="ARX13" s="86"/>
      <c r="ARY13" s="86" t="s">
        <v>94</v>
      </c>
      <c r="ARZ13" s="86"/>
      <c r="ASA13" s="86" t="s">
        <v>94</v>
      </c>
      <c r="ASB13" s="86"/>
      <c r="ASC13" s="86" t="s">
        <v>94</v>
      </c>
      <c r="ASD13" s="86"/>
      <c r="ASE13" s="86" t="s">
        <v>94</v>
      </c>
      <c r="ASF13" s="86"/>
      <c r="ASG13" s="86" t="s">
        <v>94</v>
      </c>
      <c r="ASH13" s="86"/>
      <c r="ASI13" s="86" t="s">
        <v>94</v>
      </c>
      <c r="ASJ13" s="86"/>
      <c r="ASK13" s="86" t="s">
        <v>94</v>
      </c>
      <c r="ASL13" s="86"/>
      <c r="ASM13" s="86" t="s">
        <v>94</v>
      </c>
      <c r="ASN13" s="86"/>
      <c r="ASO13" s="86" t="s">
        <v>94</v>
      </c>
      <c r="ASP13" s="86"/>
      <c r="ASQ13" s="86" t="s">
        <v>94</v>
      </c>
      <c r="ASR13" s="86"/>
      <c r="ASS13" s="86" t="s">
        <v>94</v>
      </c>
      <c r="AST13" s="86"/>
      <c r="ASU13" s="86" t="s">
        <v>94</v>
      </c>
      <c r="ASV13" s="86"/>
      <c r="ASW13" s="86" t="s">
        <v>94</v>
      </c>
      <c r="ASX13" s="84">
        <v>16000</v>
      </c>
      <c r="ASY13" s="86" t="s">
        <v>94</v>
      </c>
      <c r="ASZ13" s="84">
        <v>16000</v>
      </c>
      <c r="ATA13" s="86" t="s">
        <v>94</v>
      </c>
      <c r="ATB13" s="84">
        <v>16000</v>
      </c>
      <c r="ATC13" s="86" t="s">
        <v>94</v>
      </c>
      <c r="ATD13" s="84">
        <v>16000</v>
      </c>
      <c r="ATE13" s="86" t="s">
        <v>94</v>
      </c>
      <c r="ATF13" s="84">
        <v>16000</v>
      </c>
      <c r="ATG13" s="86" t="s">
        <v>94</v>
      </c>
      <c r="ATH13" s="84">
        <v>16000</v>
      </c>
      <c r="ATI13" s="86" t="s">
        <v>94</v>
      </c>
      <c r="ATJ13" s="84">
        <v>16000</v>
      </c>
      <c r="ATK13" s="86" t="s">
        <v>94</v>
      </c>
      <c r="ATL13" s="84">
        <v>16000</v>
      </c>
      <c r="ATM13" s="86" t="s">
        <v>94</v>
      </c>
      <c r="ATN13" s="84">
        <v>16000</v>
      </c>
      <c r="ATO13" s="86" t="s">
        <v>94</v>
      </c>
      <c r="ATP13" s="84">
        <v>16000</v>
      </c>
      <c r="ATQ13" s="86" t="s">
        <v>94</v>
      </c>
      <c r="ATR13" s="84">
        <v>16000</v>
      </c>
      <c r="ATS13" s="86" t="s">
        <v>94</v>
      </c>
      <c r="ATT13" s="84">
        <v>16000</v>
      </c>
      <c r="ATU13" s="86" t="s">
        <v>94</v>
      </c>
      <c r="ATV13" s="84">
        <v>16000</v>
      </c>
      <c r="ATW13" s="86" t="s">
        <v>94</v>
      </c>
      <c r="ATX13" s="84">
        <v>16000</v>
      </c>
      <c r="ATY13" s="86">
        <v>16000</v>
      </c>
      <c r="ATZ13" s="84">
        <v>16000</v>
      </c>
      <c r="AUA13" s="86">
        <v>16000</v>
      </c>
      <c r="AUB13" s="84">
        <v>16000</v>
      </c>
      <c r="AUC13" s="86" t="s">
        <v>94</v>
      </c>
      <c r="AUD13" s="84">
        <v>16000</v>
      </c>
      <c r="AUE13" s="86" t="s">
        <v>94</v>
      </c>
      <c r="AUF13" s="84">
        <v>16000</v>
      </c>
      <c r="AUG13" s="86" t="s">
        <v>94</v>
      </c>
      <c r="AUH13" s="84">
        <v>16000</v>
      </c>
      <c r="AUI13" s="86">
        <v>16000</v>
      </c>
      <c r="AUJ13" s="84">
        <v>16000</v>
      </c>
      <c r="AUK13" s="86" t="s">
        <v>94</v>
      </c>
      <c r="AUL13" s="84">
        <v>16000</v>
      </c>
      <c r="AUM13" s="86" t="s">
        <v>94</v>
      </c>
      <c r="AUN13" s="84">
        <v>16000</v>
      </c>
      <c r="AUO13" s="86" t="s">
        <v>94</v>
      </c>
      <c r="AUP13" s="84">
        <v>16000</v>
      </c>
      <c r="AUQ13" s="86">
        <v>16000</v>
      </c>
      <c r="AUR13" s="84">
        <v>15700</v>
      </c>
      <c r="AUS13" s="86" t="s">
        <v>94</v>
      </c>
      <c r="AUT13" s="84">
        <v>15700</v>
      </c>
      <c r="AUU13" s="86" t="s">
        <v>94</v>
      </c>
      <c r="AUV13" s="84">
        <v>15700</v>
      </c>
      <c r="AUW13" s="86" t="s">
        <v>94</v>
      </c>
      <c r="AUX13" s="84">
        <v>15700</v>
      </c>
      <c r="AUY13" s="86" t="s">
        <v>94</v>
      </c>
      <c r="AUZ13" s="84">
        <v>15700</v>
      </c>
      <c r="AVA13" s="86" t="s">
        <v>94</v>
      </c>
      <c r="AVB13" s="84">
        <v>15700</v>
      </c>
      <c r="AVC13" s="86">
        <v>16500</v>
      </c>
      <c r="AVD13" s="84">
        <v>15700</v>
      </c>
      <c r="AVE13" s="86" t="s">
        <v>94</v>
      </c>
      <c r="AVF13" s="84">
        <v>15700</v>
      </c>
      <c r="AVG13" s="86" t="s">
        <v>94</v>
      </c>
      <c r="AVH13" s="84">
        <v>15700</v>
      </c>
      <c r="AVI13" s="86" t="s">
        <v>94</v>
      </c>
      <c r="AVJ13" s="84">
        <v>15700</v>
      </c>
      <c r="AVK13" s="86" t="s">
        <v>94</v>
      </c>
      <c r="AVL13" s="84">
        <v>15700</v>
      </c>
      <c r="AVM13" s="86" t="s">
        <v>94</v>
      </c>
      <c r="AVN13" s="84">
        <v>15700</v>
      </c>
      <c r="AVO13" s="86" t="s">
        <v>94</v>
      </c>
      <c r="AVP13" s="84">
        <v>15700</v>
      </c>
      <c r="AVQ13" s="86" t="s">
        <v>94</v>
      </c>
      <c r="AVR13" s="84">
        <v>15700</v>
      </c>
      <c r="AVS13" s="86">
        <v>16500</v>
      </c>
      <c r="AVT13" s="84">
        <v>15700</v>
      </c>
      <c r="AVU13" s="86" t="s">
        <v>94</v>
      </c>
      <c r="AVV13" s="84">
        <v>15700</v>
      </c>
      <c r="AVW13" s="86" t="s">
        <v>94</v>
      </c>
      <c r="AVX13" s="84">
        <v>15700</v>
      </c>
      <c r="AVY13" s="86">
        <v>16500</v>
      </c>
      <c r="AVZ13" s="84">
        <v>15700</v>
      </c>
      <c r="AWA13" s="86" t="s">
        <v>94</v>
      </c>
      <c r="AWB13" s="84">
        <v>15700</v>
      </c>
      <c r="AWC13" s="86" t="s">
        <v>94</v>
      </c>
      <c r="AWD13" s="84">
        <v>15700</v>
      </c>
      <c r="AWE13" s="86">
        <v>16500</v>
      </c>
      <c r="AWF13" s="84">
        <v>15700</v>
      </c>
      <c r="AWG13" s="86" t="s">
        <v>94</v>
      </c>
      <c r="AWH13" s="84">
        <v>15700</v>
      </c>
      <c r="AWI13" s="86">
        <v>15700</v>
      </c>
      <c r="AWJ13" s="84">
        <v>15700</v>
      </c>
      <c r="AWK13" s="86" t="s">
        <v>94</v>
      </c>
      <c r="AWL13" s="84">
        <v>15700</v>
      </c>
      <c r="AWM13" s="86" t="s">
        <v>94</v>
      </c>
      <c r="AWN13" s="84">
        <v>15700</v>
      </c>
      <c r="AWO13" s="86"/>
      <c r="AWP13" s="84">
        <v>15700</v>
      </c>
      <c r="AWQ13" s="86" t="s">
        <v>94</v>
      </c>
      <c r="AWR13" s="84">
        <v>15700</v>
      </c>
      <c r="AWS13" s="86">
        <v>16500</v>
      </c>
      <c r="AWT13" s="84">
        <v>16500</v>
      </c>
      <c r="AWU13" s="86" t="s">
        <v>94</v>
      </c>
      <c r="AWV13" s="84">
        <v>16500</v>
      </c>
      <c r="AWW13" s="86" t="s">
        <v>94</v>
      </c>
      <c r="AWX13" s="84">
        <v>16500</v>
      </c>
      <c r="AWY13" s="86" t="s">
        <v>94</v>
      </c>
      <c r="AWZ13" s="84">
        <v>16500</v>
      </c>
      <c r="AXA13" s="103" t="s">
        <v>94</v>
      </c>
      <c r="AXB13" s="84">
        <v>16500</v>
      </c>
      <c r="AXC13" s="103" t="s">
        <v>94</v>
      </c>
      <c r="AXD13" s="84">
        <v>16500</v>
      </c>
      <c r="AXE13" s="103" t="s">
        <v>94</v>
      </c>
      <c r="AXF13" s="84">
        <v>16500</v>
      </c>
      <c r="AXG13" s="103" t="s">
        <v>94</v>
      </c>
      <c r="AXH13" s="84">
        <v>16500</v>
      </c>
      <c r="AXI13" s="103" t="s">
        <v>94</v>
      </c>
      <c r="AXJ13" s="84">
        <v>16500</v>
      </c>
      <c r="AXK13" s="103" t="s">
        <v>94</v>
      </c>
      <c r="AXL13" s="84">
        <v>16500</v>
      </c>
      <c r="AXM13" s="103">
        <v>16500</v>
      </c>
      <c r="AXN13" s="84">
        <v>16500</v>
      </c>
      <c r="AXO13" s="103" t="s">
        <v>94</v>
      </c>
      <c r="AXP13" s="84">
        <v>16500</v>
      </c>
      <c r="AXQ13" s="103">
        <v>16500</v>
      </c>
      <c r="AXR13" s="84">
        <v>16500</v>
      </c>
      <c r="AXS13" s="103" t="s">
        <v>94</v>
      </c>
      <c r="AXT13" s="84">
        <v>16500</v>
      </c>
      <c r="AXU13" s="103" t="s">
        <v>94</v>
      </c>
      <c r="AXV13" s="84">
        <v>16500</v>
      </c>
      <c r="AXW13" s="103" t="s">
        <v>94</v>
      </c>
      <c r="AXX13" s="84">
        <v>16500</v>
      </c>
      <c r="AXY13" s="103" t="s">
        <v>94</v>
      </c>
      <c r="AXZ13" s="84">
        <v>16500</v>
      </c>
      <c r="AYA13" s="103" t="s">
        <v>94</v>
      </c>
      <c r="AYB13" s="84">
        <v>16500</v>
      </c>
      <c r="AYC13" s="103" t="s">
        <v>94</v>
      </c>
      <c r="AYD13" s="84">
        <v>16500</v>
      </c>
      <c r="AYE13" s="103" t="s">
        <v>94</v>
      </c>
      <c r="AYF13" s="84">
        <v>16500</v>
      </c>
      <c r="AYG13" s="103">
        <v>16000</v>
      </c>
      <c r="AYH13" s="84">
        <v>16500</v>
      </c>
      <c r="AYI13" s="103" t="s">
        <v>94</v>
      </c>
      <c r="AYJ13" s="84">
        <v>16500</v>
      </c>
      <c r="AYK13" s="103"/>
      <c r="AYL13" s="84">
        <v>16500</v>
      </c>
      <c r="AYM13" s="103"/>
      <c r="AYN13" s="84">
        <v>16500</v>
      </c>
      <c r="AYO13" s="103"/>
      <c r="AYP13" s="84">
        <v>16500</v>
      </c>
      <c r="AYQ13" s="103"/>
      <c r="AYR13" s="84">
        <v>16500</v>
      </c>
      <c r="AYS13" s="103"/>
      <c r="AYT13" s="84">
        <v>16500</v>
      </c>
      <c r="AYU13" s="103">
        <v>16500</v>
      </c>
      <c r="AYV13" s="84">
        <v>16500</v>
      </c>
      <c r="AYW13" s="103" t="s">
        <v>94</v>
      </c>
      <c r="AYX13" s="84">
        <v>16500</v>
      </c>
      <c r="AYY13" s="103" t="s">
        <v>94</v>
      </c>
      <c r="AYZ13" s="84">
        <v>16500</v>
      </c>
      <c r="AZA13" s="103">
        <v>16500</v>
      </c>
      <c r="AZB13" s="84">
        <v>16500</v>
      </c>
      <c r="AZC13" s="103">
        <v>16500</v>
      </c>
      <c r="AZD13" s="84">
        <v>16500</v>
      </c>
      <c r="AZE13" s="103" t="s">
        <v>94</v>
      </c>
      <c r="AZF13" s="84">
        <v>16500</v>
      </c>
      <c r="AZG13" s="103" t="s">
        <v>94</v>
      </c>
      <c r="AZH13" s="84">
        <v>16500</v>
      </c>
      <c r="AZI13" s="103" t="s">
        <v>94</v>
      </c>
      <c r="AZJ13" s="84">
        <v>16500</v>
      </c>
      <c r="AZK13" s="103" t="s">
        <v>94</v>
      </c>
      <c r="AZL13" s="84">
        <v>16500</v>
      </c>
      <c r="AZM13" s="103" t="s">
        <v>94</v>
      </c>
      <c r="AZN13" s="84">
        <v>16500</v>
      </c>
      <c r="AZO13" s="103" t="s">
        <v>94</v>
      </c>
      <c r="AZP13" s="84">
        <v>16000</v>
      </c>
      <c r="AZQ13" s="103" t="s">
        <v>94</v>
      </c>
      <c r="AZR13" s="84">
        <v>16000</v>
      </c>
      <c r="AZS13" s="103" t="s">
        <v>94</v>
      </c>
      <c r="AZT13" s="84">
        <v>16000</v>
      </c>
      <c r="AZU13" s="103" t="s">
        <v>94</v>
      </c>
      <c r="AZV13" s="84">
        <v>16000</v>
      </c>
      <c r="AZW13" s="103" t="s">
        <v>94</v>
      </c>
      <c r="AZX13" s="84">
        <v>16000</v>
      </c>
      <c r="AZY13" s="103" t="s">
        <v>94</v>
      </c>
      <c r="AZZ13" s="84">
        <v>16000</v>
      </c>
      <c r="BAA13" s="103" t="s">
        <v>94</v>
      </c>
      <c r="BAB13" s="84">
        <v>16000</v>
      </c>
      <c r="BAC13" s="103" t="s">
        <v>94</v>
      </c>
      <c r="BAD13" s="84">
        <v>16000</v>
      </c>
      <c r="BAE13" s="103" t="s">
        <v>94</v>
      </c>
      <c r="BAF13" s="84">
        <v>16000</v>
      </c>
      <c r="BAG13" s="103" t="s">
        <v>94</v>
      </c>
      <c r="BAH13" s="84">
        <v>16000</v>
      </c>
      <c r="BAI13" s="103" t="s">
        <v>94</v>
      </c>
      <c r="BAJ13" s="84">
        <v>16000</v>
      </c>
      <c r="BAK13" s="103" t="s">
        <v>94</v>
      </c>
      <c r="BAL13" s="84">
        <v>16000</v>
      </c>
      <c r="BAM13" s="103" t="s">
        <v>94</v>
      </c>
      <c r="BAN13" s="84">
        <v>16000</v>
      </c>
      <c r="BAO13" s="103" t="s">
        <v>94</v>
      </c>
      <c r="BAP13" s="84">
        <v>16000</v>
      </c>
      <c r="BAQ13" s="103" t="s">
        <v>94</v>
      </c>
      <c r="BAR13" s="84">
        <v>16000</v>
      </c>
      <c r="BAS13" s="103" t="s">
        <v>94</v>
      </c>
      <c r="BAT13" s="84">
        <v>16000</v>
      </c>
      <c r="BAU13" s="103" t="s">
        <v>94</v>
      </c>
      <c r="BAV13" s="84">
        <v>16000</v>
      </c>
      <c r="BAW13" s="103" t="s">
        <v>94</v>
      </c>
      <c r="BAX13" s="84">
        <v>16000</v>
      </c>
      <c r="BAY13" s="103">
        <v>16000</v>
      </c>
      <c r="BAZ13" s="84">
        <v>16000</v>
      </c>
      <c r="BBA13" s="103" t="s">
        <v>94</v>
      </c>
      <c r="BBB13" s="84">
        <v>16000</v>
      </c>
      <c r="BBC13" s="103" t="s">
        <v>94</v>
      </c>
      <c r="BBD13" s="84">
        <v>16800</v>
      </c>
      <c r="BBE13" s="103" t="s">
        <v>94</v>
      </c>
      <c r="BBF13" s="84">
        <v>16800</v>
      </c>
      <c r="BBG13" s="103" t="s">
        <v>94</v>
      </c>
      <c r="BBH13" s="84">
        <v>16800</v>
      </c>
      <c r="BBI13" s="103" t="s">
        <v>94</v>
      </c>
      <c r="BBJ13" s="84">
        <v>16800</v>
      </c>
      <c r="BBK13" s="103" t="s">
        <v>94</v>
      </c>
    </row>
    <row r="14" spans="1:1415" s="9" customFormat="1" ht="26.5" customHeight="1" x14ac:dyDescent="0.35">
      <c r="A14" s="82">
        <v>9</v>
      </c>
      <c r="B14" s="87">
        <v>150000014</v>
      </c>
      <c r="C14" s="82" t="s">
        <v>214</v>
      </c>
      <c r="D14" s="85" t="s">
        <v>215</v>
      </c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  <c r="EM14" s="84"/>
      <c r="EN14" s="84"/>
      <c r="EO14" s="84"/>
      <c r="EP14" s="84"/>
      <c r="EQ14" s="84"/>
      <c r="ER14" s="84"/>
      <c r="ES14" s="84"/>
      <c r="ET14" s="84"/>
      <c r="EU14" s="84"/>
      <c r="EV14" s="84"/>
      <c r="EW14" s="84"/>
      <c r="EX14" s="84"/>
      <c r="EY14" s="84"/>
      <c r="EZ14" s="84"/>
      <c r="FA14" s="84"/>
      <c r="FB14" s="84"/>
      <c r="FC14" s="84"/>
      <c r="FD14" s="84"/>
      <c r="FE14" s="84"/>
      <c r="FF14" s="84"/>
      <c r="FG14" s="84"/>
      <c r="FH14" s="84"/>
      <c r="FI14" s="84"/>
      <c r="FJ14" s="84"/>
      <c r="FK14" s="84"/>
      <c r="FL14" s="84"/>
      <c r="FM14" s="84"/>
      <c r="FN14" s="84"/>
      <c r="FO14" s="84"/>
      <c r="FP14" s="84"/>
      <c r="FQ14" s="84"/>
      <c r="FR14" s="84"/>
      <c r="FS14" s="84"/>
      <c r="FT14" s="84"/>
      <c r="FU14" s="84"/>
      <c r="FV14" s="84"/>
      <c r="FW14" s="84"/>
      <c r="FX14" s="84"/>
      <c r="FY14" s="84"/>
      <c r="FZ14" s="84"/>
      <c r="GA14" s="84"/>
      <c r="GB14" s="84"/>
      <c r="GC14" s="84"/>
      <c r="GD14" s="84"/>
      <c r="GE14" s="84"/>
      <c r="GF14" s="84"/>
      <c r="GG14" s="84"/>
      <c r="GH14" s="84"/>
      <c r="GI14" s="84"/>
      <c r="GJ14" s="84"/>
      <c r="GK14" s="84"/>
      <c r="GL14" s="84"/>
      <c r="GM14" s="84"/>
      <c r="GN14" s="84"/>
      <c r="GO14" s="84"/>
      <c r="GP14" s="84"/>
      <c r="GQ14" s="84"/>
      <c r="GR14" s="84"/>
      <c r="GS14" s="84"/>
      <c r="GT14" s="84"/>
      <c r="GU14" s="84"/>
      <c r="GV14" s="84"/>
      <c r="GW14" s="84"/>
      <c r="GX14" s="84"/>
      <c r="GY14" s="84"/>
      <c r="GZ14" s="84"/>
      <c r="HA14" s="84"/>
      <c r="HB14" s="84"/>
      <c r="HC14" s="84"/>
      <c r="HD14" s="84"/>
      <c r="HE14" s="84"/>
      <c r="HF14" s="84"/>
      <c r="HG14" s="84"/>
      <c r="HH14" s="84"/>
      <c r="HI14" s="84"/>
      <c r="HJ14" s="84"/>
      <c r="HK14" s="84"/>
      <c r="HL14" s="84"/>
      <c r="HM14" s="84"/>
      <c r="HN14" s="84"/>
      <c r="HO14" s="84"/>
      <c r="HP14" s="84"/>
      <c r="HQ14" s="84"/>
      <c r="HR14" s="84"/>
      <c r="HS14" s="84"/>
      <c r="HT14" s="84"/>
      <c r="HU14" s="84"/>
      <c r="HV14" s="84"/>
      <c r="HW14" s="84"/>
      <c r="HX14" s="84"/>
      <c r="HY14" s="84"/>
      <c r="HZ14" s="84"/>
      <c r="IA14" s="84"/>
      <c r="IB14" s="84"/>
      <c r="IC14" s="84"/>
      <c r="ID14" s="84"/>
      <c r="IE14" s="84"/>
      <c r="IF14" s="84"/>
      <c r="IG14" s="84"/>
      <c r="IH14" s="84"/>
      <c r="II14" s="84"/>
      <c r="IJ14" s="84"/>
      <c r="IK14" s="84"/>
      <c r="IL14" s="84"/>
      <c r="IM14" s="84"/>
      <c r="IN14" s="84"/>
      <c r="IO14" s="84"/>
      <c r="IP14" s="84"/>
      <c r="IQ14" s="84"/>
      <c r="IR14" s="84"/>
      <c r="IS14" s="84"/>
      <c r="IT14" s="84"/>
      <c r="IU14" s="84"/>
      <c r="IV14" s="84"/>
      <c r="IW14" s="84"/>
      <c r="IX14" s="84"/>
      <c r="IY14" s="84"/>
      <c r="IZ14" s="84"/>
      <c r="JA14" s="84"/>
      <c r="JB14" s="84"/>
      <c r="JC14" s="84"/>
      <c r="JD14" s="84"/>
      <c r="JE14" s="84"/>
      <c r="JF14" s="84"/>
      <c r="JG14" s="84"/>
      <c r="JH14" s="84"/>
      <c r="JI14" s="84"/>
      <c r="JJ14" s="84"/>
      <c r="JK14" s="84"/>
      <c r="JL14" s="84"/>
      <c r="JM14" s="84"/>
      <c r="JN14" s="84"/>
      <c r="JO14" s="84"/>
      <c r="JP14" s="84"/>
      <c r="JQ14" s="84"/>
      <c r="JR14" s="84"/>
      <c r="JS14" s="84"/>
      <c r="JT14" s="84"/>
      <c r="JU14" s="84"/>
      <c r="JV14" s="84"/>
      <c r="JW14" s="84"/>
      <c r="JX14" s="84"/>
      <c r="JY14" s="84"/>
      <c r="JZ14" s="84"/>
      <c r="KA14" s="84"/>
      <c r="KB14" s="84"/>
      <c r="KC14" s="84"/>
      <c r="KD14" s="84"/>
      <c r="KE14" s="84"/>
      <c r="KF14" s="84"/>
      <c r="KG14" s="84"/>
      <c r="KH14" s="84"/>
      <c r="KI14" s="84"/>
      <c r="KJ14" s="84"/>
      <c r="KK14" s="84"/>
      <c r="KL14" s="84"/>
      <c r="KM14" s="84"/>
      <c r="KN14" s="84"/>
      <c r="KO14" s="84"/>
      <c r="KP14" s="84"/>
      <c r="KQ14" s="84"/>
      <c r="KR14" s="84"/>
      <c r="KS14" s="84"/>
      <c r="KT14" s="84"/>
      <c r="KU14" s="84"/>
      <c r="KV14" s="84"/>
      <c r="KW14" s="84"/>
      <c r="KX14" s="84"/>
      <c r="KY14" s="84"/>
      <c r="KZ14" s="84"/>
      <c r="LA14" s="84"/>
      <c r="LB14" s="84"/>
      <c r="LC14" s="84"/>
      <c r="LD14" s="84"/>
      <c r="LE14" s="84"/>
      <c r="LF14" s="84"/>
      <c r="LG14" s="84"/>
      <c r="LH14" s="84"/>
      <c r="LI14" s="84"/>
      <c r="LJ14" s="84"/>
      <c r="LK14" s="84"/>
      <c r="LL14" s="84"/>
      <c r="LM14" s="84"/>
      <c r="LN14" s="84"/>
      <c r="LO14" s="84"/>
      <c r="LP14" s="84"/>
      <c r="LQ14" s="84"/>
      <c r="LR14" s="84"/>
      <c r="LS14" s="84"/>
      <c r="LT14" s="84"/>
      <c r="LU14" s="84"/>
      <c r="LV14" s="84"/>
      <c r="LW14" s="84"/>
      <c r="LX14" s="84"/>
      <c r="LY14" s="84"/>
      <c r="LZ14" s="84"/>
      <c r="MA14" s="84"/>
      <c r="MB14" s="84"/>
      <c r="MC14" s="84"/>
      <c r="MD14" s="84"/>
      <c r="ME14" s="84"/>
      <c r="MF14" s="84"/>
      <c r="MG14" s="84"/>
      <c r="MH14" s="84"/>
      <c r="MI14" s="84"/>
      <c r="MJ14" s="84"/>
      <c r="MK14" s="84"/>
      <c r="ML14" s="84"/>
      <c r="MM14" s="84"/>
      <c r="MN14" s="84"/>
      <c r="MO14" s="84"/>
      <c r="MP14" s="84"/>
      <c r="MQ14" s="84"/>
      <c r="MR14" s="84"/>
      <c r="MS14" s="84"/>
      <c r="MT14" s="84"/>
      <c r="MU14" s="84"/>
      <c r="MV14" s="84"/>
      <c r="MW14" s="84"/>
      <c r="MX14" s="84"/>
      <c r="MY14" s="84"/>
      <c r="MZ14" s="84"/>
      <c r="NA14" s="84"/>
      <c r="NB14" s="84"/>
      <c r="NC14" s="84"/>
      <c r="ND14" s="84"/>
      <c r="NE14" s="84"/>
      <c r="NF14" s="84"/>
      <c r="NG14" s="84"/>
      <c r="NH14" s="84"/>
      <c r="NI14" s="84"/>
      <c r="NJ14" s="84"/>
      <c r="NK14" s="84"/>
      <c r="NL14" s="84"/>
      <c r="NM14" s="84"/>
      <c r="NN14" s="84"/>
      <c r="NO14" s="84"/>
      <c r="NP14" s="84"/>
      <c r="NQ14" s="84"/>
      <c r="NR14" s="84"/>
      <c r="NS14" s="84"/>
      <c r="NT14" s="84"/>
      <c r="NU14" s="84"/>
      <c r="NV14" s="84"/>
      <c r="NW14" s="84"/>
      <c r="NX14" s="84"/>
      <c r="NY14" s="84"/>
      <c r="NZ14" s="84"/>
      <c r="OA14" s="84"/>
      <c r="OB14" s="84"/>
      <c r="OC14" s="84"/>
      <c r="OD14" s="84"/>
      <c r="OE14" s="84"/>
      <c r="OF14" s="84"/>
      <c r="OG14" s="84"/>
      <c r="OH14" s="84"/>
      <c r="OI14" s="84"/>
      <c r="OJ14" s="84"/>
      <c r="OK14" s="84"/>
      <c r="OL14" s="84"/>
      <c r="OM14" s="84"/>
      <c r="ON14" s="84"/>
      <c r="OO14" s="84"/>
      <c r="OP14" s="84"/>
      <c r="OQ14" s="84"/>
      <c r="OR14" s="84"/>
      <c r="OS14" s="84"/>
      <c r="OT14" s="84"/>
      <c r="OU14" s="84"/>
      <c r="OV14" s="84"/>
      <c r="OW14" s="84"/>
      <c r="OX14" s="84"/>
      <c r="OY14" s="84"/>
      <c r="OZ14" s="84"/>
      <c r="PA14" s="84"/>
      <c r="PB14" s="84"/>
      <c r="PC14" s="84"/>
      <c r="PD14" s="84"/>
      <c r="PE14" s="84"/>
      <c r="PF14" s="84"/>
      <c r="PG14" s="84"/>
      <c r="PH14" s="84"/>
      <c r="PI14" s="84"/>
      <c r="PJ14" s="84"/>
      <c r="PK14" s="84"/>
      <c r="PL14" s="84"/>
      <c r="PM14" s="84"/>
      <c r="PN14" s="84"/>
      <c r="PO14" s="84"/>
      <c r="PP14" s="84"/>
      <c r="PQ14" s="84"/>
      <c r="PR14" s="84"/>
      <c r="PS14" s="84"/>
      <c r="PT14" s="84"/>
      <c r="PU14" s="84"/>
      <c r="PV14" s="84"/>
      <c r="PW14" s="84"/>
      <c r="PX14" s="84"/>
      <c r="PY14" s="84"/>
      <c r="PZ14" s="84"/>
      <c r="QA14" s="84"/>
      <c r="QB14" s="84"/>
      <c r="QC14" s="84"/>
      <c r="QD14" s="84"/>
      <c r="QE14" s="84"/>
      <c r="QF14" s="84"/>
      <c r="QG14" s="84"/>
      <c r="QH14" s="84"/>
      <c r="QI14" s="84"/>
      <c r="QJ14" s="84"/>
      <c r="QK14" s="84"/>
      <c r="QL14" s="84"/>
      <c r="QM14" s="84"/>
      <c r="QN14" s="84"/>
      <c r="QO14" s="84"/>
      <c r="QP14" s="84"/>
      <c r="QQ14" s="84"/>
      <c r="QR14" s="84"/>
      <c r="QS14" s="84"/>
      <c r="QT14" s="84"/>
      <c r="QU14" s="84"/>
      <c r="QV14" s="84"/>
      <c r="QW14" s="84"/>
      <c r="QX14" s="84"/>
      <c r="QY14" s="84"/>
      <c r="QZ14" s="84"/>
      <c r="RA14" s="84"/>
      <c r="RB14" s="84"/>
      <c r="RC14" s="84"/>
      <c r="RD14" s="84"/>
      <c r="RE14" s="84"/>
      <c r="RF14" s="84"/>
      <c r="RG14" s="84"/>
      <c r="RH14" s="84"/>
      <c r="RI14" s="84"/>
      <c r="RJ14" s="84"/>
      <c r="RK14" s="84"/>
      <c r="RL14" s="84"/>
      <c r="RM14" s="84"/>
      <c r="RN14" s="84"/>
      <c r="RO14" s="84"/>
      <c r="RP14" s="84"/>
      <c r="RQ14" s="84"/>
      <c r="RR14" s="84"/>
      <c r="RS14" s="84"/>
      <c r="RT14" s="84"/>
      <c r="RU14" s="84"/>
      <c r="RV14" s="84"/>
      <c r="RW14" s="84"/>
      <c r="RX14" s="84"/>
      <c r="RY14" s="84"/>
      <c r="RZ14" s="84"/>
      <c r="SA14" s="84"/>
      <c r="SB14" s="84"/>
      <c r="SC14" s="84"/>
      <c r="SD14" s="84"/>
      <c r="SE14" s="84"/>
      <c r="SF14" s="84"/>
      <c r="SG14" s="84"/>
      <c r="SH14" s="84"/>
      <c r="SI14" s="84"/>
      <c r="SJ14" s="84"/>
      <c r="SK14" s="84"/>
      <c r="SL14" s="84"/>
      <c r="SM14" s="84"/>
      <c r="SN14" s="84"/>
      <c r="SO14" s="84"/>
      <c r="SP14" s="84"/>
      <c r="SQ14" s="84"/>
      <c r="SR14" s="84"/>
      <c r="SS14" s="84"/>
      <c r="ST14" s="84"/>
      <c r="SU14" s="84"/>
      <c r="SV14" s="84"/>
      <c r="SW14" s="84"/>
      <c r="SX14" s="84"/>
      <c r="SY14" s="84"/>
      <c r="SZ14" s="84"/>
      <c r="TA14" s="84"/>
      <c r="TB14" s="84"/>
      <c r="TC14" s="84"/>
      <c r="TD14" s="84"/>
      <c r="TE14" s="84"/>
      <c r="TF14" s="84"/>
      <c r="TG14" s="84"/>
      <c r="TH14" s="84"/>
      <c r="TI14" s="84"/>
      <c r="TJ14" s="84">
        <v>9000</v>
      </c>
      <c r="TK14" s="84" t="s">
        <v>94</v>
      </c>
      <c r="TL14" s="84">
        <v>9000</v>
      </c>
      <c r="TM14" s="84" t="s">
        <v>94</v>
      </c>
      <c r="TN14" s="84">
        <v>9000</v>
      </c>
      <c r="TO14" s="84" t="s">
        <v>94</v>
      </c>
      <c r="TP14" s="84">
        <v>9000</v>
      </c>
      <c r="TQ14" s="84" t="s">
        <v>94</v>
      </c>
      <c r="TR14" s="84">
        <v>9000</v>
      </c>
      <c r="TS14" s="84">
        <v>9000</v>
      </c>
      <c r="TT14" s="84">
        <v>9000</v>
      </c>
      <c r="TU14" s="84">
        <v>9000</v>
      </c>
      <c r="TV14" s="84">
        <v>9000</v>
      </c>
      <c r="TW14" s="84">
        <v>9000</v>
      </c>
      <c r="TX14" s="84">
        <v>9000</v>
      </c>
      <c r="TY14" s="84" t="s">
        <v>94</v>
      </c>
      <c r="TZ14" s="84">
        <v>9000</v>
      </c>
      <c r="UA14" s="84" t="s">
        <v>94</v>
      </c>
      <c r="UB14" s="84">
        <v>9000</v>
      </c>
      <c r="UC14" s="84">
        <v>9000</v>
      </c>
      <c r="UD14" s="84">
        <v>9000</v>
      </c>
      <c r="UE14" s="84" t="s">
        <v>94</v>
      </c>
      <c r="UF14" s="84">
        <v>9000</v>
      </c>
      <c r="UG14" s="84" t="s">
        <v>94</v>
      </c>
      <c r="UH14" s="84">
        <v>9000</v>
      </c>
      <c r="UI14" s="84" t="s">
        <v>94</v>
      </c>
      <c r="UJ14" s="84">
        <v>9000</v>
      </c>
      <c r="UK14" s="84">
        <v>9000</v>
      </c>
      <c r="UL14" s="84">
        <v>9000</v>
      </c>
      <c r="UM14" s="84" t="s">
        <v>94</v>
      </c>
      <c r="UN14" s="84">
        <v>9000</v>
      </c>
      <c r="UO14" s="84" t="s">
        <v>94</v>
      </c>
      <c r="UP14" s="84">
        <v>9000</v>
      </c>
      <c r="UQ14" s="84" t="s">
        <v>94</v>
      </c>
      <c r="UR14" s="84">
        <v>9000</v>
      </c>
      <c r="US14" s="84" t="s">
        <v>94</v>
      </c>
      <c r="UT14" s="84">
        <v>9000</v>
      </c>
      <c r="UU14" s="84" t="s">
        <v>94</v>
      </c>
      <c r="UV14" s="84">
        <v>9000</v>
      </c>
      <c r="UW14" s="84" t="s">
        <v>94</v>
      </c>
      <c r="UX14" s="84">
        <v>9000</v>
      </c>
      <c r="UY14" s="84" t="s">
        <v>94</v>
      </c>
      <c r="UZ14" s="84">
        <v>9000</v>
      </c>
      <c r="VA14" s="84">
        <v>9000</v>
      </c>
      <c r="VB14" s="84">
        <v>9000</v>
      </c>
      <c r="VC14" s="84">
        <v>9000</v>
      </c>
      <c r="VD14" s="84">
        <v>9000</v>
      </c>
      <c r="VE14" s="84" t="s">
        <v>94</v>
      </c>
      <c r="VF14" s="84">
        <v>9000</v>
      </c>
      <c r="VG14" s="84" t="s">
        <v>94</v>
      </c>
      <c r="VH14" s="84">
        <v>9000</v>
      </c>
      <c r="VI14" s="84" t="s">
        <v>94</v>
      </c>
      <c r="VJ14" s="84">
        <v>9000</v>
      </c>
      <c r="VK14" s="84" t="s">
        <v>94</v>
      </c>
      <c r="VL14" s="103">
        <v>9500</v>
      </c>
      <c r="VM14" s="84" t="s">
        <v>94</v>
      </c>
      <c r="VN14" s="103">
        <v>9500</v>
      </c>
      <c r="VO14" s="84" t="s">
        <v>94</v>
      </c>
      <c r="VP14" s="103">
        <v>9500</v>
      </c>
      <c r="VQ14" s="84" t="s">
        <v>94</v>
      </c>
      <c r="VR14" s="103">
        <v>9500</v>
      </c>
      <c r="VS14" s="84" t="s">
        <v>94</v>
      </c>
      <c r="VT14" s="103">
        <v>9500</v>
      </c>
      <c r="VU14" s="84" t="s">
        <v>94</v>
      </c>
      <c r="VV14" s="103">
        <v>9500</v>
      </c>
      <c r="VW14" s="84" t="s">
        <v>94</v>
      </c>
      <c r="VX14" s="103">
        <v>9500</v>
      </c>
      <c r="VY14" s="84" t="s">
        <v>94</v>
      </c>
      <c r="VZ14" s="103">
        <v>9500</v>
      </c>
      <c r="WA14" s="84">
        <v>9500</v>
      </c>
      <c r="WB14" s="103">
        <v>9500</v>
      </c>
      <c r="WC14" s="84" t="s">
        <v>94</v>
      </c>
      <c r="WD14" s="103">
        <v>9500</v>
      </c>
      <c r="WE14" s="84" t="s">
        <v>94</v>
      </c>
      <c r="WF14" s="103">
        <v>9500</v>
      </c>
      <c r="WG14" s="84">
        <v>9000</v>
      </c>
      <c r="WH14" s="103">
        <v>9500</v>
      </c>
      <c r="WI14" s="84">
        <v>9500</v>
      </c>
      <c r="WJ14" s="103">
        <v>9500</v>
      </c>
      <c r="WK14" s="84" t="s">
        <v>94</v>
      </c>
      <c r="WL14" s="103">
        <v>9500</v>
      </c>
      <c r="WM14" s="84" t="s">
        <v>94</v>
      </c>
      <c r="WN14" s="103">
        <v>9500</v>
      </c>
      <c r="WO14" s="84">
        <v>9500</v>
      </c>
      <c r="WP14" s="103">
        <v>9500</v>
      </c>
      <c r="WQ14" s="84" t="s">
        <v>94</v>
      </c>
      <c r="WR14" s="103">
        <v>9500</v>
      </c>
      <c r="WS14" s="84" t="s">
        <v>94</v>
      </c>
      <c r="WT14" s="103">
        <v>9500</v>
      </c>
      <c r="WU14" s="84">
        <v>10500</v>
      </c>
      <c r="WV14" s="103">
        <v>9500</v>
      </c>
      <c r="WW14" s="84">
        <v>9500</v>
      </c>
      <c r="WX14" s="103">
        <v>9500</v>
      </c>
      <c r="WY14" s="84" t="s">
        <v>94</v>
      </c>
      <c r="WZ14" s="103">
        <v>9500</v>
      </c>
      <c r="XA14" s="84" t="s">
        <v>94</v>
      </c>
      <c r="XB14" s="103">
        <v>9500</v>
      </c>
      <c r="XC14" s="84" t="s">
        <v>94</v>
      </c>
      <c r="XD14" s="103">
        <v>9500</v>
      </c>
      <c r="XE14" s="84">
        <v>10500</v>
      </c>
      <c r="XF14" s="103">
        <v>9500</v>
      </c>
      <c r="XG14" s="84" t="s">
        <v>94</v>
      </c>
      <c r="XH14" s="103">
        <v>10500</v>
      </c>
      <c r="XI14" s="103">
        <v>10500</v>
      </c>
      <c r="XJ14" s="103">
        <v>10500</v>
      </c>
      <c r="XK14" s="84" t="s">
        <v>94</v>
      </c>
      <c r="XL14" s="103">
        <v>10500</v>
      </c>
      <c r="XM14" s="84" t="s">
        <v>94</v>
      </c>
      <c r="XN14" s="103">
        <v>10500</v>
      </c>
      <c r="XO14" s="84" t="s">
        <v>94</v>
      </c>
      <c r="XP14" s="103">
        <v>10500</v>
      </c>
      <c r="XQ14" s="84" t="s">
        <v>94</v>
      </c>
      <c r="XR14" s="103">
        <v>10500</v>
      </c>
      <c r="XS14" s="84" t="s">
        <v>94</v>
      </c>
      <c r="XT14" s="103">
        <v>10500</v>
      </c>
      <c r="XU14" s="103">
        <v>10500</v>
      </c>
      <c r="XV14" s="103">
        <v>10500</v>
      </c>
      <c r="XW14" s="103">
        <v>10500</v>
      </c>
      <c r="XX14" s="103">
        <v>10500</v>
      </c>
      <c r="XY14" s="84" t="s">
        <v>94</v>
      </c>
      <c r="XZ14" s="103">
        <v>10500</v>
      </c>
      <c r="YA14" s="84" t="s">
        <v>94</v>
      </c>
      <c r="YB14" s="103">
        <v>10500</v>
      </c>
      <c r="YC14" s="84" t="s">
        <v>94</v>
      </c>
      <c r="YD14" s="103">
        <v>10500</v>
      </c>
      <c r="YE14" s="84">
        <v>10500</v>
      </c>
      <c r="YF14" s="103">
        <v>10500</v>
      </c>
      <c r="YG14" s="84" t="s">
        <v>94</v>
      </c>
      <c r="YH14" s="103">
        <v>10500</v>
      </c>
      <c r="YI14" s="84" t="s">
        <v>94</v>
      </c>
      <c r="YJ14" s="103">
        <v>10500</v>
      </c>
      <c r="YK14" s="84" t="s">
        <v>94</v>
      </c>
      <c r="YL14" s="103">
        <v>10500</v>
      </c>
      <c r="YM14" s="84" t="s">
        <v>94</v>
      </c>
      <c r="YN14" s="103">
        <v>10500</v>
      </c>
      <c r="YO14" s="84" t="s">
        <v>94</v>
      </c>
      <c r="YP14" s="103">
        <v>10500</v>
      </c>
      <c r="YQ14" s="84" t="s">
        <v>94</v>
      </c>
      <c r="YR14" s="103">
        <v>10500</v>
      </c>
      <c r="YS14" s="84" t="s">
        <v>94</v>
      </c>
      <c r="YT14" s="103">
        <v>10500</v>
      </c>
      <c r="YU14" s="84">
        <v>10500</v>
      </c>
      <c r="YV14" s="103">
        <v>10500</v>
      </c>
      <c r="YW14" s="84">
        <v>10500</v>
      </c>
      <c r="YX14" s="103">
        <v>10500</v>
      </c>
      <c r="YY14" s="84" t="s">
        <v>94</v>
      </c>
      <c r="YZ14" s="103">
        <v>10500</v>
      </c>
      <c r="ZA14" s="84" t="s">
        <v>94</v>
      </c>
      <c r="ZB14" s="103">
        <v>10500</v>
      </c>
      <c r="ZC14" s="84" t="s">
        <v>94</v>
      </c>
      <c r="ZD14" s="103">
        <v>10500</v>
      </c>
      <c r="ZE14" s="84" t="s">
        <v>94</v>
      </c>
      <c r="ZF14" s="103">
        <v>10500</v>
      </c>
      <c r="ZG14" s="84" t="s">
        <v>94</v>
      </c>
      <c r="ZH14" s="103">
        <v>12500</v>
      </c>
      <c r="ZI14" s="84" t="s">
        <v>94</v>
      </c>
      <c r="ZJ14" s="103">
        <v>12500</v>
      </c>
      <c r="ZK14" s="84">
        <v>12500</v>
      </c>
      <c r="ZL14" s="103">
        <v>12500</v>
      </c>
      <c r="ZM14" s="84" t="s">
        <v>94</v>
      </c>
      <c r="ZN14" s="103">
        <v>12500</v>
      </c>
      <c r="ZO14" s="103">
        <v>12500</v>
      </c>
      <c r="ZP14" s="103">
        <v>12500</v>
      </c>
      <c r="ZQ14" s="103">
        <v>12500</v>
      </c>
      <c r="ZR14" s="103">
        <v>12500</v>
      </c>
      <c r="ZS14" s="84" t="s">
        <v>94</v>
      </c>
      <c r="ZT14" s="103">
        <v>12500</v>
      </c>
      <c r="ZU14" s="84" t="s">
        <v>94</v>
      </c>
      <c r="ZV14" s="103">
        <v>12500</v>
      </c>
      <c r="ZW14" s="84">
        <v>9225</v>
      </c>
      <c r="ZX14" s="103">
        <v>12500</v>
      </c>
      <c r="ZY14" s="103">
        <v>12500</v>
      </c>
      <c r="ZZ14" s="103">
        <v>12500</v>
      </c>
      <c r="AAA14" s="84">
        <v>12500</v>
      </c>
      <c r="AAB14" s="103">
        <v>12500</v>
      </c>
      <c r="AAC14" s="84">
        <v>12500</v>
      </c>
      <c r="AAD14" s="103">
        <v>12500</v>
      </c>
      <c r="AAE14" s="84" t="s">
        <v>94</v>
      </c>
      <c r="AAF14" s="103">
        <v>12500</v>
      </c>
      <c r="AAG14" s="84">
        <v>9738</v>
      </c>
      <c r="AAH14" s="103">
        <v>12500</v>
      </c>
      <c r="AAI14" s="84" t="s">
        <v>94</v>
      </c>
      <c r="AAJ14" s="103">
        <v>12500</v>
      </c>
      <c r="AAK14" s="84" t="s">
        <v>94</v>
      </c>
      <c r="AAL14" s="103">
        <v>12500</v>
      </c>
      <c r="AAM14" s="84" t="s">
        <v>94</v>
      </c>
      <c r="AAN14" s="103">
        <v>12500</v>
      </c>
      <c r="AAO14" s="84" t="s">
        <v>94</v>
      </c>
      <c r="AAP14" s="103">
        <v>12500</v>
      </c>
      <c r="AAQ14" s="84" t="s">
        <v>94</v>
      </c>
      <c r="AAR14" s="103">
        <v>12500</v>
      </c>
      <c r="AAS14" s="84">
        <v>12500</v>
      </c>
      <c r="AAT14" s="103">
        <v>12500</v>
      </c>
      <c r="AAU14" s="84">
        <v>12500</v>
      </c>
      <c r="AAV14" s="103">
        <v>12500</v>
      </c>
      <c r="AAW14" s="84" t="s">
        <v>94</v>
      </c>
      <c r="AAX14" s="103">
        <v>12500</v>
      </c>
      <c r="AAY14" s="84">
        <v>12500</v>
      </c>
      <c r="AAZ14" s="103">
        <v>12500</v>
      </c>
      <c r="ABA14" s="84" t="s">
        <v>94</v>
      </c>
      <c r="ABB14" s="103">
        <v>12500</v>
      </c>
      <c r="ABC14" s="84">
        <v>12500</v>
      </c>
      <c r="ABD14" s="103">
        <v>12500</v>
      </c>
      <c r="ABE14" s="84" t="s">
        <v>94</v>
      </c>
      <c r="ABF14" s="103">
        <v>12500</v>
      </c>
      <c r="ABG14" s="84" t="s">
        <v>94</v>
      </c>
      <c r="ABH14" s="103">
        <v>12500</v>
      </c>
      <c r="ABI14" s="84" t="s">
        <v>94</v>
      </c>
      <c r="ABJ14" s="103">
        <v>12500</v>
      </c>
      <c r="ABK14" s="84" t="s">
        <v>94</v>
      </c>
      <c r="ABL14" s="103">
        <v>12500</v>
      </c>
      <c r="ABM14" s="84" t="s">
        <v>94</v>
      </c>
      <c r="ABN14" s="103">
        <v>12500</v>
      </c>
      <c r="ABO14" s="84">
        <v>12500</v>
      </c>
      <c r="ABP14" s="103">
        <v>12500</v>
      </c>
      <c r="ABQ14" s="84">
        <v>12000</v>
      </c>
      <c r="ABR14" s="103">
        <v>12500</v>
      </c>
      <c r="ABS14" s="84">
        <v>12000</v>
      </c>
      <c r="ABT14" s="103">
        <v>12500</v>
      </c>
      <c r="ABU14" s="84" t="s">
        <v>94</v>
      </c>
      <c r="ABV14" s="103">
        <v>12500</v>
      </c>
      <c r="ABW14" s="84" t="s">
        <v>94</v>
      </c>
      <c r="ABX14" s="103">
        <v>12500</v>
      </c>
      <c r="ABY14" s="84" t="s">
        <v>94</v>
      </c>
      <c r="ABZ14" s="103">
        <v>12500</v>
      </c>
      <c r="ACA14" s="84" t="s">
        <v>94</v>
      </c>
      <c r="ACB14" s="103">
        <v>12500</v>
      </c>
      <c r="ACC14" s="84" t="s">
        <v>94</v>
      </c>
      <c r="ACD14" s="103">
        <v>12500</v>
      </c>
      <c r="ACE14" s="84">
        <v>12202.163442940038</v>
      </c>
      <c r="ACF14" s="103">
        <v>12500</v>
      </c>
      <c r="ACG14" s="84" t="s">
        <v>94</v>
      </c>
      <c r="ACH14" s="103">
        <v>12500</v>
      </c>
      <c r="ACI14" s="84" t="s">
        <v>94</v>
      </c>
      <c r="ACJ14" s="103">
        <v>12500</v>
      </c>
      <c r="ACK14" s="84" t="s">
        <v>94</v>
      </c>
      <c r="ACL14" s="103">
        <v>12500</v>
      </c>
      <c r="ACM14" s="84" t="s">
        <v>94</v>
      </c>
      <c r="ACN14" s="103">
        <v>12500</v>
      </c>
      <c r="ACO14" s="84" t="s">
        <v>94</v>
      </c>
      <c r="ACP14" s="103">
        <v>12500</v>
      </c>
      <c r="ACQ14" s="84">
        <v>12500</v>
      </c>
      <c r="ACR14" s="103">
        <v>12500</v>
      </c>
      <c r="ACS14" s="84" t="s">
        <v>94</v>
      </c>
      <c r="ACT14" s="103">
        <v>12500</v>
      </c>
      <c r="ACU14" s="84" t="s">
        <v>94</v>
      </c>
      <c r="ACV14" s="103">
        <v>12500</v>
      </c>
      <c r="ACW14" s="84" t="s">
        <v>94</v>
      </c>
      <c r="ACX14" s="103">
        <v>12500</v>
      </c>
      <c r="ACY14" s="84" t="s">
        <v>94</v>
      </c>
      <c r="ACZ14" s="103">
        <v>12500</v>
      </c>
      <c r="ADA14" s="84" t="s">
        <v>94</v>
      </c>
      <c r="ADB14" s="103">
        <v>12500</v>
      </c>
      <c r="ADC14" s="84" t="s">
        <v>94</v>
      </c>
      <c r="ADD14" s="103">
        <v>12500</v>
      </c>
      <c r="ADE14" s="84">
        <v>12500</v>
      </c>
      <c r="ADF14" s="103">
        <v>12500</v>
      </c>
      <c r="ADG14" s="84">
        <v>12500</v>
      </c>
      <c r="ADH14" s="103">
        <v>12500</v>
      </c>
      <c r="ADI14" s="84" t="s">
        <v>94</v>
      </c>
      <c r="ADJ14" s="103">
        <v>13000</v>
      </c>
      <c r="ADK14" s="84">
        <v>13000</v>
      </c>
      <c r="ADL14" s="103">
        <v>13000</v>
      </c>
      <c r="ADM14" s="84" t="s">
        <v>94</v>
      </c>
      <c r="ADN14" s="103">
        <v>13000</v>
      </c>
      <c r="ADO14" s="84" t="s">
        <v>94</v>
      </c>
      <c r="ADP14" s="103">
        <v>13000</v>
      </c>
      <c r="ADQ14" s="84" t="s">
        <v>94</v>
      </c>
      <c r="ADR14" s="103">
        <v>13000</v>
      </c>
      <c r="ADS14" s="84" t="s">
        <v>94</v>
      </c>
      <c r="ADT14" s="103">
        <v>13000</v>
      </c>
      <c r="ADU14" s="84" t="s">
        <v>94</v>
      </c>
      <c r="ADV14" s="103">
        <v>13000</v>
      </c>
      <c r="ADW14" s="84" t="s">
        <v>94</v>
      </c>
      <c r="ADX14" s="103">
        <v>13000</v>
      </c>
      <c r="ADY14" s="84" t="s">
        <v>94</v>
      </c>
      <c r="ADZ14" s="103">
        <v>13000</v>
      </c>
      <c r="AEA14" s="84" t="s">
        <v>94</v>
      </c>
      <c r="AEB14" s="103">
        <v>13000</v>
      </c>
      <c r="AEC14" s="84" t="s">
        <v>94</v>
      </c>
      <c r="AED14" s="103">
        <v>13000</v>
      </c>
      <c r="AEE14" s="103">
        <v>13000</v>
      </c>
      <c r="AEF14" s="103">
        <v>13000</v>
      </c>
      <c r="AEG14" s="84" t="s">
        <v>94</v>
      </c>
      <c r="AEH14" s="103">
        <v>13000</v>
      </c>
      <c r="AEI14" s="103">
        <v>13000</v>
      </c>
      <c r="AEJ14" s="103">
        <v>13000</v>
      </c>
      <c r="AEK14" s="84">
        <v>13000</v>
      </c>
      <c r="AEL14" s="103">
        <v>13000</v>
      </c>
      <c r="AEM14" s="84" t="s">
        <v>94</v>
      </c>
      <c r="AEN14" s="103">
        <v>13000</v>
      </c>
      <c r="AEO14" s="84" t="s">
        <v>94</v>
      </c>
      <c r="AEP14" s="103">
        <v>13000</v>
      </c>
      <c r="AEQ14" s="84" t="s">
        <v>94</v>
      </c>
      <c r="AER14" s="103">
        <v>13000</v>
      </c>
      <c r="AES14" s="84" t="s">
        <v>94</v>
      </c>
      <c r="AET14" s="103">
        <v>13000</v>
      </c>
      <c r="AEU14" s="84" t="s">
        <v>94</v>
      </c>
      <c r="AEV14" s="103">
        <v>13000</v>
      </c>
      <c r="AEW14" s="84" t="s">
        <v>94</v>
      </c>
      <c r="AEX14" s="103">
        <v>13000</v>
      </c>
      <c r="AEY14" s="84">
        <v>13000</v>
      </c>
      <c r="AEZ14" s="103">
        <v>13000</v>
      </c>
      <c r="AFA14" s="84" t="s">
        <v>94</v>
      </c>
      <c r="AFB14" s="103">
        <v>13000</v>
      </c>
      <c r="AFC14" s="84" t="s">
        <v>94</v>
      </c>
      <c r="AFD14" s="103">
        <v>13000</v>
      </c>
      <c r="AFE14" s="84">
        <v>13000</v>
      </c>
      <c r="AFF14" s="103">
        <v>13000</v>
      </c>
      <c r="AFG14" s="84" t="s">
        <v>94</v>
      </c>
      <c r="AFH14" s="103">
        <v>13000</v>
      </c>
      <c r="AFI14" s="84" t="s">
        <v>94</v>
      </c>
      <c r="AFJ14" s="103">
        <v>13000</v>
      </c>
      <c r="AFK14" s="84" t="s">
        <v>94</v>
      </c>
      <c r="AFL14" s="103">
        <v>13000</v>
      </c>
      <c r="AFM14" s="84">
        <v>13000</v>
      </c>
      <c r="AFN14" s="103">
        <v>13000</v>
      </c>
      <c r="AFO14" s="84" t="s">
        <v>94</v>
      </c>
      <c r="AFP14" s="103">
        <v>13000</v>
      </c>
      <c r="AFQ14" s="84">
        <v>13000</v>
      </c>
      <c r="AFR14" s="103">
        <v>13000</v>
      </c>
      <c r="AFS14" s="84" t="s">
        <v>94</v>
      </c>
      <c r="AFT14" s="103">
        <v>13000</v>
      </c>
      <c r="AFU14" s="84" t="s">
        <v>94</v>
      </c>
      <c r="AFV14" s="103">
        <v>13000</v>
      </c>
      <c r="AFW14" s="84" t="s">
        <v>94</v>
      </c>
      <c r="AFX14" s="103">
        <v>13000</v>
      </c>
      <c r="AFY14" s="84" t="s">
        <v>94</v>
      </c>
      <c r="AFZ14" s="103">
        <v>13000</v>
      </c>
      <c r="AGA14" s="84" t="s">
        <v>94</v>
      </c>
      <c r="AGB14" s="103">
        <v>13000</v>
      </c>
      <c r="AGC14" s="84" t="s">
        <v>94</v>
      </c>
      <c r="AGD14" s="103">
        <v>13000</v>
      </c>
      <c r="AGE14" s="84">
        <v>13000</v>
      </c>
      <c r="AGF14" s="103">
        <v>13000</v>
      </c>
      <c r="AGG14" s="84">
        <v>13000</v>
      </c>
      <c r="AGH14" s="103">
        <v>13000</v>
      </c>
      <c r="AGI14" s="84" t="s">
        <v>94</v>
      </c>
      <c r="AGJ14" s="103">
        <v>13000</v>
      </c>
      <c r="AGK14" s="84" t="s">
        <v>94</v>
      </c>
      <c r="AGL14" s="103">
        <v>13000</v>
      </c>
      <c r="AGM14" s="84" t="s">
        <v>94</v>
      </c>
      <c r="AGN14" s="103">
        <v>13000</v>
      </c>
      <c r="AGO14" s="84" t="s">
        <v>94</v>
      </c>
      <c r="AGP14" s="103">
        <v>13000</v>
      </c>
      <c r="AGQ14" s="84">
        <v>13000</v>
      </c>
      <c r="AGR14" s="103">
        <v>13000</v>
      </c>
      <c r="AGS14" s="84" t="s">
        <v>94</v>
      </c>
      <c r="AGT14" s="103">
        <v>13000</v>
      </c>
      <c r="AGU14" s="84" t="s">
        <v>94</v>
      </c>
      <c r="AGV14" s="103">
        <v>13000</v>
      </c>
      <c r="AGW14" s="103">
        <v>13000</v>
      </c>
      <c r="AGX14" s="103">
        <v>13000</v>
      </c>
      <c r="AGY14" s="84" t="s">
        <v>94</v>
      </c>
      <c r="AGZ14" s="103">
        <v>13000</v>
      </c>
      <c r="AHA14" s="84" t="s">
        <v>94</v>
      </c>
      <c r="AHB14" s="103">
        <v>13000</v>
      </c>
      <c r="AHC14" s="84" t="s">
        <v>94</v>
      </c>
      <c r="AHD14" s="103">
        <v>13000</v>
      </c>
      <c r="AHE14" s="84" t="s">
        <v>94</v>
      </c>
      <c r="AHF14" s="103">
        <v>13000</v>
      </c>
      <c r="AHG14" s="84" t="s">
        <v>94</v>
      </c>
      <c r="AHH14" s="103">
        <v>13000</v>
      </c>
      <c r="AHI14" s="84">
        <v>13000</v>
      </c>
      <c r="AHJ14" s="103">
        <v>13000</v>
      </c>
      <c r="AHK14" s="84" t="s">
        <v>94</v>
      </c>
      <c r="AHL14" s="103">
        <v>13000</v>
      </c>
      <c r="AHM14" s="84" t="s">
        <v>94</v>
      </c>
      <c r="AHN14" s="103">
        <v>13000</v>
      </c>
      <c r="AHO14" s="84" t="s">
        <v>94</v>
      </c>
      <c r="AHP14" s="103">
        <v>13000</v>
      </c>
      <c r="AHQ14" s="84" t="s">
        <v>94</v>
      </c>
      <c r="AHR14" s="103">
        <v>13000</v>
      </c>
      <c r="AHS14" s="84" t="s">
        <v>94</v>
      </c>
      <c r="AHT14" s="103">
        <v>13000</v>
      </c>
      <c r="AHU14" s="84" t="s">
        <v>94</v>
      </c>
      <c r="AHV14" s="103">
        <v>13000</v>
      </c>
      <c r="AHW14" s="84" t="s">
        <v>94</v>
      </c>
      <c r="AHX14" s="103">
        <v>13000</v>
      </c>
      <c r="AHY14" s="84" t="s">
        <v>94</v>
      </c>
      <c r="AHZ14" s="103">
        <v>13000</v>
      </c>
      <c r="AIA14" s="84">
        <v>13000</v>
      </c>
      <c r="AIB14" s="103">
        <v>13000</v>
      </c>
      <c r="AIC14" s="84" t="s">
        <v>94</v>
      </c>
      <c r="AID14" s="103">
        <v>13000</v>
      </c>
      <c r="AIE14" s="84" t="s">
        <v>94</v>
      </c>
      <c r="AIF14" s="103">
        <v>13000</v>
      </c>
      <c r="AIG14" s="84">
        <v>13000</v>
      </c>
      <c r="AIH14" s="103">
        <v>13000</v>
      </c>
      <c r="AII14" s="84" t="s">
        <v>94</v>
      </c>
      <c r="AIJ14" s="103">
        <v>13000</v>
      </c>
      <c r="AIK14" s="84" t="s">
        <v>94</v>
      </c>
      <c r="AIL14" s="103">
        <v>13000</v>
      </c>
      <c r="AIM14" s="84" t="s">
        <v>94</v>
      </c>
      <c r="AIN14" s="103">
        <v>13000</v>
      </c>
      <c r="AIO14" s="84">
        <v>13000</v>
      </c>
      <c r="AIP14" s="103">
        <v>13000</v>
      </c>
      <c r="AIQ14" s="84" t="s">
        <v>94</v>
      </c>
      <c r="AIR14" s="103">
        <v>13000</v>
      </c>
      <c r="AIS14" s="84" t="s">
        <v>94</v>
      </c>
      <c r="AIT14" s="103">
        <v>13000</v>
      </c>
      <c r="AIU14" s="84">
        <v>13000</v>
      </c>
      <c r="AIV14" s="103">
        <v>13000</v>
      </c>
      <c r="AIW14" s="84">
        <v>13000</v>
      </c>
      <c r="AIX14" s="103">
        <v>13000</v>
      </c>
      <c r="AIY14" s="84">
        <v>13000</v>
      </c>
      <c r="AIZ14" s="103">
        <v>13000</v>
      </c>
      <c r="AJA14" s="84" t="s">
        <v>94</v>
      </c>
      <c r="AJB14" s="103">
        <v>13000</v>
      </c>
      <c r="AJC14" s="84" t="s">
        <v>94</v>
      </c>
      <c r="AJD14" s="103">
        <v>13000</v>
      </c>
      <c r="AJE14" s="84" t="s">
        <v>94</v>
      </c>
      <c r="AJF14" s="103">
        <v>13000</v>
      </c>
      <c r="AJG14" s="84" t="s">
        <v>94</v>
      </c>
      <c r="AJH14" s="103">
        <v>13000</v>
      </c>
      <c r="AJI14" s="84" t="s">
        <v>94</v>
      </c>
      <c r="AJJ14" s="103">
        <v>13000</v>
      </c>
      <c r="AJK14" s="84" t="s">
        <v>94</v>
      </c>
      <c r="AJL14" s="103">
        <v>13000</v>
      </c>
      <c r="AJM14" s="84">
        <v>13000</v>
      </c>
      <c r="AJN14" s="103">
        <v>13000</v>
      </c>
      <c r="AJO14" s="84" t="s">
        <v>94</v>
      </c>
      <c r="AJP14" s="103">
        <v>13000</v>
      </c>
      <c r="AJQ14" s="84">
        <v>13000</v>
      </c>
      <c r="AJR14" s="103">
        <v>13000</v>
      </c>
      <c r="AJS14" s="84" t="s">
        <v>94</v>
      </c>
      <c r="AJT14" s="103">
        <v>13000</v>
      </c>
      <c r="AJU14" s="84">
        <v>8000</v>
      </c>
      <c r="AJV14" s="103">
        <v>13000</v>
      </c>
      <c r="AJW14" s="84" t="s">
        <v>94</v>
      </c>
      <c r="AJX14" s="103">
        <v>13000</v>
      </c>
      <c r="AJY14" s="84" t="s">
        <v>94</v>
      </c>
      <c r="AJZ14" s="103">
        <v>13000</v>
      </c>
      <c r="AKA14" s="103">
        <v>13000</v>
      </c>
      <c r="AKB14" s="103">
        <v>13000</v>
      </c>
      <c r="AKC14" s="84" t="s">
        <v>94</v>
      </c>
      <c r="AKD14" s="103">
        <v>13000</v>
      </c>
      <c r="AKE14" s="84" t="s">
        <v>94</v>
      </c>
      <c r="AKF14" s="103">
        <v>13000</v>
      </c>
      <c r="AKG14" s="84" t="s">
        <v>94</v>
      </c>
      <c r="AKH14" s="103">
        <v>13000</v>
      </c>
      <c r="AKI14" s="84" t="s">
        <v>94</v>
      </c>
      <c r="AKJ14" s="103">
        <v>13000</v>
      </c>
      <c r="AKK14" s="84" t="s">
        <v>94</v>
      </c>
      <c r="AKL14" s="103">
        <v>13000</v>
      </c>
      <c r="AKM14" s="84">
        <v>13000</v>
      </c>
      <c r="AKN14" s="103">
        <v>13000</v>
      </c>
      <c r="AKO14" s="84" t="s">
        <v>94</v>
      </c>
      <c r="AKP14" s="103">
        <v>13000</v>
      </c>
      <c r="AKQ14" s="84" t="s">
        <v>94</v>
      </c>
      <c r="AKR14" s="103">
        <v>13000</v>
      </c>
      <c r="AKS14" s="84" t="s">
        <v>94</v>
      </c>
      <c r="AKT14" s="103">
        <v>13000</v>
      </c>
      <c r="AKU14" s="84" t="s">
        <v>94</v>
      </c>
      <c r="AKV14" s="103">
        <v>13500</v>
      </c>
      <c r="AKW14" s="84" t="s">
        <v>94</v>
      </c>
      <c r="AKX14" s="103">
        <v>13500</v>
      </c>
      <c r="AKY14" s="103">
        <v>13500</v>
      </c>
      <c r="AKZ14" s="103">
        <v>13500</v>
      </c>
      <c r="ALA14" s="103">
        <v>13500</v>
      </c>
      <c r="ALB14" s="103">
        <v>13500</v>
      </c>
      <c r="ALC14" s="84" t="s">
        <v>94</v>
      </c>
      <c r="ALD14" s="103">
        <v>13500</v>
      </c>
      <c r="ALE14" s="84">
        <v>13500</v>
      </c>
      <c r="ALF14" s="103">
        <v>13500</v>
      </c>
      <c r="ALG14" s="84">
        <v>13500</v>
      </c>
      <c r="ALH14" s="103">
        <v>13500</v>
      </c>
      <c r="ALI14" s="84" t="s">
        <v>94</v>
      </c>
      <c r="ALJ14" s="103">
        <v>13500</v>
      </c>
      <c r="ALK14" s="84" t="s">
        <v>94</v>
      </c>
      <c r="ALL14" s="103">
        <v>13500</v>
      </c>
      <c r="ALM14" s="84" t="s">
        <v>94</v>
      </c>
      <c r="ALN14" s="103">
        <v>13500</v>
      </c>
      <c r="ALO14" s="84" t="s">
        <v>94</v>
      </c>
      <c r="ALP14" s="103">
        <v>13500</v>
      </c>
      <c r="ALQ14" s="84">
        <v>13500</v>
      </c>
      <c r="ALR14" s="103">
        <v>13500</v>
      </c>
      <c r="ALS14" s="84">
        <v>13500</v>
      </c>
      <c r="ALT14" s="103">
        <v>13500</v>
      </c>
      <c r="ALU14" s="84">
        <v>13500</v>
      </c>
      <c r="ALV14" s="103">
        <v>13500</v>
      </c>
      <c r="ALW14" s="84" t="s">
        <v>94</v>
      </c>
      <c r="ALX14" s="103">
        <v>13500</v>
      </c>
      <c r="ALY14" s="84" t="s">
        <v>94</v>
      </c>
      <c r="ALZ14" s="103">
        <v>13500</v>
      </c>
      <c r="AMA14" s="84" t="s">
        <v>94</v>
      </c>
      <c r="AMB14" s="103">
        <v>13500</v>
      </c>
      <c r="AMC14" s="84" t="s">
        <v>94</v>
      </c>
      <c r="AMD14" s="103">
        <v>13500</v>
      </c>
      <c r="AME14" s="84" t="s">
        <v>94</v>
      </c>
      <c r="AMF14" s="103">
        <v>13500</v>
      </c>
      <c r="AMG14" s="84">
        <v>13000</v>
      </c>
      <c r="AMH14" s="103">
        <v>13500</v>
      </c>
      <c r="AMI14" s="84" t="s">
        <v>94</v>
      </c>
      <c r="AMJ14" s="103">
        <v>13500</v>
      </c>
      <c r="AMK14" s="84" t="s">
        <v>94</v>
      </c>
      <c r="AML14" s="103">
        <v>13500</v>
      </c>
      <c r="AMM14" s="84" t="s">
        <v>94</v>
      </c>
      <c r="AMN14" s="103">
        <v>13500</v>
      </c>
      <c r="AMO14" s="84">
        <v>13500</v>
      </c>
      <c r="AMP14" s="103">
        <v>13500</v>
      </c>
      <c r="AMQ14" s="84" t="s">
        <v>94</v>
      </c>
      <c r="AMR14" s="103">
        <v>13500</v>
      </c>
      <c r="AMS14" s="84">
        <v>13500</v>
      </c>
      <c r="AMT14" s="103">
        <v>13500</v>
      </c>
      <c r="AMU14" s="84">
        <v>13500</v>
      </c>
      <c r="AMV14" s="103">
        <v>13500</v>
      </c>
      <c r="AMW14" s="84" t="s">
        <v>94</v>
      </c>
      <c r="AMX14" s="103">
        <v>13500</v>
      </c>
      <c r="AMY14" s="84" t="s">
        <v>94</v>
      </c>
      <c r="AMZ14" s="103">
        <v>13500</v>
      </c>
      <c r="ANA14" s="84">
        <v>13500</v>
      </c>
      <c r="ANB14" s="103">
        <v>13500</v>
      </c>
      <c r="ANC14" s="84" t="s">
        <v>94</v>
      </c>
      <c r="AND14" s="103">
        <v>13500</v>
      </c>
      <c r="ANE14" s="84">
        <v>13500</v>
      </c>
      <c r="ANF14" s="103">
        <v>13500</v>
      </c>
      <c r="ANG14" s="84" t="s">
        <v>94</v>
      </c>
      <c r="ANH14" s="103">
        <v>13500</v>
      </c>
      <c r="ANI14" s="84">
        <v>13500</v>
      </c>
      <c r="ANJ14" s="103">
        <v>13500</v>
      </c>
      <c r="ANK14" s="84" t="s">
        <v>94</v>
      </c>
      <c r="ANL14" s="103">
        <v>13500</v>
      </c>
      <c r="ANM14" s="84" t="s">
        <v>94</v>
      </c>
      <c r="ANN14" s="103">
        <v>13500</v>
      </c>
      <c r="ANO14" s="84" t="s">
        <v>94</v>
      </c>
      <c r="ANP14" s="103">
        <v>13500</v>
      </c>
      <c r="ANQ14" s="84" t="s">
        <v>94</v>
      </c>
      <c r="ANR14" s="103">
        <v>13500</v>
      </c>
      <c r="ANS14" s="84" t="s">
        <v>94</v>
      </c>
      <c r="ANT14" s="103">
        <v>13500</v>
      </c>
      <c r="ANU14" s="84" t="s">
        <v>94</v>
      </c>
      <c r="ANV14" s="103">
        <v>13500</v>
      </c>
      <c r="ANW14" s="84" t="s">
        <v>94</v>
      </c>
      <c r="ANX14" s="103">
        <v>13500</v>
      </c>
      <c r="ANY14" s="103">
        <v>13500</v>
      </c>
      <c r="ANZ14" s="103">
        <v>13500</v>
      </c>
      <c r="AOA14" s="84" t="s">
        <v>94</v>
      </c>
      <c r="AOB14" s="103">
        <v>13500</v>
      </c>
      <c r="AOC14" s="84">
        <v>13500</v>
      </c>
      <c r="AOD14" s="103">
        <v>13500</v>
      </c>
      <c r="AOE14" s="84">
        <v>13500</v>
      </c>
      <c r="AOF14" s="103">
        <v>13500</v>
      </c>
      <c r="AOG14" s="84" t="s">
        <v>94</v>
      </c>
      <c r="AOH14" s="103">
        <v>13500</v>
      </c>
      <c r="AOI14" s="84">
        <v>13500</v>
      </c>
      <c r="AOJ14" s="103">
        <v>13500</v>
      </c>
      <c r="AOK14" s="84">
        <v>13500</v>
      </c>
      <c r="AOL14" s="103">
        <v>13500</v>
      </c>
      <c r="AOM14" s="84" t="s">
        <v>94</v>
      </c>
      <c r="AON14" s="103">
        <v>13500</v>
      </c>
      <c r="AOO14" s="84">
        <v>13500</v>
      </c>
      <c r="AOP14" s="103">
        <v>13500</v>
      </c>
      <c r="AOQ14" s="84" t="s">
        <v>94</v>
      </c>
      <c r="AOR14" s="103">
        <v>13500</v>
      </c>
      <c r="AOS14" s="84" t="s">
        <v>94</v>
      </c>
      <c r="AOT14" s="103">
        <v>12000</v>
      </c>
      <c r="AOU14" s="84" t="s">
        <v>94</v>
      </c>
      <c r="AOV14" s="103">
        <v>12000</v>
      </c>
      <c r="AOW14" s="84" t="s">
        <v>94</v>
      </c>
      <c r="AOX14" s="103">
        <v>12000</v>
      </c>
      <c r="AOY14" s="84" t="s">
        <v>94</v>
      </c>
      <c r="AOZ14" s="103">
        <v>12000</v>
      </c>
      <c r="APA14" s="84">
        <v>12000</v>
      </c>
      <c r="APB14" s="103">
        <v>12000</v>
      </c>
      <c r="APC14" s="84" t="s">
        <v>94</v>
      </c>
      <c r="APD14" s="103">
        <v>12000</v>
      </c>
      <c r="APE14" s="84">
        <v>12000</v>
      </c>
      <c r="APF14" s="103">
        <v>12000</v>
      </c>
      <c r="APG14" s="84">
        <v>12000</v>
      </c>
      <c r="APH14" s="103">
        <v>12000</v>
      </c>
      <c r="API14" s="84">
        <v>12000</v>
      </c>
      <c r="APJ14" s="103">
        <v>12000</v>
      </c>
      <c r="APK14" s="84" t="s">
        <v>94</v>
      </c>
      <c r="APL14" s="103">
        <v>12000</v>
      </c>
      <c r="APM14" s="84">
        <v>12000</v>
      </c>
      <c r="APN14" s="103">
        <v>12000</v>
      </c>
      <c r="APO14" s="84">
        <v>12000</v>
      </c>
      <c r="APP14" s="103">
        <v>12000</v>
      </c>
      <c r="APQ14" s="84" t="s">
        <v>94</v>
      </c>
      <c r="APR14" s="103">
        <v>12000</v>
      </c>
      <c r="APS14" s="84" t="s">
        <v>94</v>
      </c>
      <c r="APT14" s="103">
        <v>12000</v>
      </c>
      <c r="APU14" s="84" t="s">
        <v>94</v>
      </c>
      <c r="APV14" s="103">
        <v>12000</v>
      </c>
      <c r="APW14" s="84" t="s">
        <v>94</v>
      </c>
      <c r="APX14" s="103">
        <v>12000</v>
      </c>
      <c r="APY14" s="84" t="s">
        <v>94</v>
      </c>
      <c r="APZ14" s="103">
        <v>12000</v>
      </c>
      <c r="AQA14" s="84">
        <v>12000</v>
      </c>
      <c r="AQB14" s="103">
        <v>12000</v>
      </c>
      <c r="AQC14" s="84" t="s">
        <v>94</v>
      </c>
      <c r="AQD14" s="103">
        <v>12000</v>
      </c>
      <c r="AQE14" s="86">
        <v>12000</v>
      </c>
      <c r="AQF14" s="86">
        <v>12000</v>
      </c>
      <c r="AQG14" s="86" t="s">
        <v>94</v>
      </c>
      <c r="AQH14" s="86">
        <v>12000</v>
      </c>
      <c r="AQI14" s="86" t="s">
        <v>94</v>
      </c>
      <c r="AQJ14" s="86">
        <v>12000</v>
      </c>
      <c r="AQK14" s="86" t="s">
        <v>94</v>
      </c>
      <c r="AQL14" s="86">
        <v>12000</v>
      </c>
      <c r="AQM14" s="86">
        <v>12000</v>
      </c>
      <c r="AQN14" s="86">
        <v>12000</v>
      </c>
      <c r="AQO14" s="86" t="s">
        <v>94</v>
      </c>
      <c r="AQP14" s="86">
        <v>12000</v>
      </c>
      <c r="AQQ14" s="86" t="s">
        <v>94</v>
      </c>
      <c r="AQR14" s="86">
        <v>12000</v>
      </c>
      <c r="AQS14" s="86">
        <v>12000</v>
      </c>
      <c r="AQT14" s="86">
        <v>12000</v>
      </c>
      <c r="AQU14" s="86" t="s">
        <v>94</v>
      </c>
      <c r="AQV14" s="86">
        <v>12000</v>
      </c>
      <c r="AQW14" s="86" t="s">
        <v>94</v>
      </c>
      <c r="AQX14" s="86">
        <v>12000</v>
      </c>
      <c r="AQY14" s="86" t="s">
        <v>94</v>
      </c>
      <c r="AQZ14" s="86">
        <v>12000</v>
      </c>
      <c r="ARA14" s="86" t="s">
        <v>94</v>
      </c>
      <c r="ARB14" s="86">
        <v>12000</v>
      </c>
      <c r="ARC14" s="86" t="s">
        <v>94</v>
      </c>
      <c r="ARD14" s="86">
        <v>12000</v>
      </c>
      <c r="ARE14" s="86" t="s">
        <v>94</v>
      </c>
      <c r="ARF14" s="86">
        <v>12000</v>
      </c>
      <c r="ARG14" s="86" t="s">
        <v>94</v>
      </c>
      <c r="ARH14" s="86">
        <v>12000</v>
      </c>
      <c r="ARI14" s="86">
        <v>12000</v>
      </c>
      <c r="ARJ14" s="86">
        <v>12000</v>
      </c>
      <c r="ARK14" s="86">
        <v>12000</v>
      </c>
      <c r="ARL14" s="86">
        <v>12000</v>
      </c>
      <c r="ARM14" s="86" t="s">
        <v>94</v>
      </c>
      <c r="ARN14" s="86">
        <v>12000</v>
      </c>
      <c r="ARO14" s="86" t="s">
        <v>94</v>
      </c>
      <c r="ARP14" s="86">
        <v>12000</v>
      </c>
      <c r="ARQ14" s="86" t="s">
        <v>94</v>
      </c>
      <c r="ARR14" s="86">
        <v>12000</v>
      </c>
      <c r="ARS14" s="86" t="s">
        <v>94</v>
      </c>
      <c r="ART14" s="86">
        <v>12000</v>
      </c>
      <c r="ARU14" s="86" t="s">
        <v>94</v>
      </c>
      <c r="ARV14" s="86">
        <v>12000</v>
      </c>
      <c r="ARW14" s="86" t="s">
        <v>94</v>
      </c>
      <c r="ARX14" s="86">
        <v>12000</v>
      </c>
      <c r="ARY14" s="86" t="s">
        <v>94</v>
      </c>
      <c r="ARZ14" s="86">
        <v>12000</v>
      </c>
      <c r="ASA14" s="86" t="s">
        <v>94</v>
      </c>
      <c r="ASB14" s="86">
        <v>12000</v>
      </c>
      <c r="ASC14" s="86">
        <v>12000</v>
      </c>
      <c r="ASD14" s="86">
        <v>12000</v>
      </c>
      <c r="ASE14" s="86">
        <v>12000</v>
      </c>
      <c r="ASF14" s="86">
        <v>12000</v>
      </c>
      <c r="ASG14" s="86" t="s">
        <v>94</v>
      </c>
      <c r="ASH14" s="86">
        <v>12000</v>
      </c>
      <c r="ASI14" s="86" t="s">
        <v>94</v>
      </c>
      <c r="ASJ14" s="86">
        <v>12000</v>
      </c>
      <c r="ASK14" s="86">
        <v>12000</v>
      </c>
      <c r="ASL14" s="86">
        <v>12000</v>
      </c>
      <c r="ASM14" s="86">
        <v>12000</v>
      </c>
      <c r="ASN14" s="86">
        <v>12000</v>
      </c>
      <c r="ASO14" s="86" t="s">
        <v>94</v>
      </c>
      <c r="ASP14" s="86">
        <v>12000</v>
      </c>
      <c r="ASQ14" s="86" t="s">
        <v>94</v>
      </c>
      <c r="ASR14" s="86">
        <v>12000</v>
      </c>
      <c r="ASS14" s="86" t="s">
        <v>94</v>
      </c>
      <c r="AST14" s="86">
        <v>12000</v>
      </c>
      <c r="ASU14" s="86">
        <v>12000</v>
      </c>
      <c r="ASV14" s="86">
        <v>12000</v>
      </c>
      <c r="ASW14" s="86">
        <v>12000</v>
      </c>
      <c r="ASX14" s="84">
        <v>12000</v>
      </c>
      <c r="ASY14" s="86" t="s">
        <v>94</v>
      </c>
      <c r="ASZ14" s="84">
        <v>12000</v>
      </c>
      <c r="ATA14" s="86" t="s">
        <v>94</v>
      </c>
      <c r="ATB14" s="84">
        <v>12000</v>
      </c>
      <c r="ATC14" s="86" t="s">
        <v>94</v>
      </c>
      <c r="ATD14" s="84">
        <v>12000</v>
      </c>
      <c r="ATE14" s="86">
        <v>14000</v>
      </c>
      <c r="ATF14" s="84">
        <v>12000</v>
      </c>
      <c r="ATG14" s="86" t="s">
        <v>94</v>
      </c>
      <c r="ATH14" s="84">
        <v>12000</v>
      </c>
      <c r="ATI14" s="86" t="s">
        <v>94</v>
      </c>
      <c r="ATJ14" s="84">
        <v>12000</v>
      </c>
      <c r="ATK14" s="86" t="s">
        <v>94</v>
      </c>
      <c r="ATL14" s="84">
        <v>12000</v>
      </c>
      <c r="ATM14" s="86">
        <v>14000</v>
      </c>
      <c r="ATN14" s="84">
        <v>12000</v>
      </c>
      <c r="ATO14" s="86">
        <v>14000</v>
      </c>
      <c r="ATP14" s="84">
        <v>12000</v>
      </c>
      <c r="ATQ14" s="86">
        <v>14000</v>
      </c>
      <c r="ATR14" s="84">
        <v>12000</v>
      </c>
      <c r="ATS14" s="86" t="s">
        <v>94</v>
      </c>
      <c r="ATT14" s="84">
        <v>12000</v>
      </c>
      <c r="ATU14" s="86" t="s">
        <v>94</v>
      </c>
      <c r="ATV14" s="84">
        <v>12000</v>
      </c>
      <c r="ATW14" s="86">
        <v>14000</v>
      </c>
      <c r="ATX14" s="84">
        <v>12000</v>
      </c>
      <c r="ATY14" s="86">
        <v>14000</v>
      </c>
      <c r="ATZ14" s="84">
        <v>12000</v>
      </c>
      <c r="AUA14" s="86" t="s">
        <v>94</v>
      </c>
      <c r="AUB14" s="84">
        <v>12000</v>
      </c>
      <c r="AUC14" s="86">
        <v>14000</v>
      </c>
      <c r="AUD14" s="84">
        <v>12000</v>
      </c>
      <c r="AUE14" s="86" t="s">
        <v>94</v>
      </c>
      <c r="AUF14" s="84">
        <v>12000</v>
      </c>
      <c r="AUG14" s="86" t="s">
        <v>94</v>
      </c>
      <c r="AUH14" s="84">
        <v>12000</v>
      </c>
      <c r="AUI14" s="86" t="s">
        <v>94</v>
      </c>
      <c r="AUJ14" s="84">
        <v>12000</v>
      </c>
      <c r="AUK14" s="86" t="s">
        <v>94</v>
      </c>
      <c r="AUL14" s="84">
        <v>12000</v>
      </c>
      <c r="AUM14" s="86">
        <v>14000</v>
      </c>
      <c r="AUN14" s="84">
        <v>12000</v>
      </c>
      <c r="AUO14" s="86">
        <v>14000</v>
      </c>
      <c r="AUP14" s="84">
        <v>12000</v>
      </c>
      <c r="AUQ14" s="86" t="s">
        <v>94</v>
      </c>
      <c r="AUR14" s="84">
        <v>12000</v>
      </c>
      <c r="AUS14" s="86" t="s">
        <v>94</v>
      </c>
      <c r="AUT14" s="84">
        <v>12000</v>
      </c>
      <c r="AUU14" s="86">
        <v>13700</v>
      </c>
      <c r="AUV14" s="84">
        <v>12000</v>
      </c>
      <c r="AUW14" s="86" t="s">
        <v>94</v>
      </c>
      <c r="AUX14" s="84">
        <v>12000</v>
      </c>
      <c r="AUY14" s="86" t="s">
        <v>94</v>
      </c>
      <c r="AUZ14" s="84">
        <v>12000</v>
      </c>
      <c r="AVA14" s="86" t="s">
        <v>94</v>
      </c>
      <c r="AVB14" s="84">
        <v>12000</v>
      </c>
      <c r="AVC14" s="86">
        <v>13700</v>
      </c>
      <c r="AVD14" s="84">
        <v>12000</v>
      </c>
      <c r="AVE14" s="86" t="s">
        <v>94</v>
      </c>
      <c r="AVF14" s="84">
        <v>12000</v>
      </c>
      <c r="AVG14" s="86" t="s">
        <v>94</v>
      </c>
      <c r="AVH14" s="84">
        <v>12000</v>
      </c>
      <c r="AVI14" s="86" t="s">
        <v>94</v>
      </c>
      <c r="AVJ14" s="84">
        <v>12000</v>
      </c>
      <c r="AVK14" s="86" t="s">
        <v>94</v>
      </c>
      <c r="AVL14" s="84">
        <v>12000</v>
      </c>
      <c r="AVM14" s="86">
        <v>13700</v>
      </c>
      <c r="AVN14" s="84">
        <v>12000</v>
      </c>
      <c r="AVO14" s="86" t="s">
        <v>94</v>
      </c>
      <c r="AVP14" s="84">
        <v>12000</v>
      </c>
      <c r="AVQ14" s="86">
        <v>13700</v>
      </c>
      <c r="AVR14" s="84">
        <v>12000</v>
      </c>
      <c r="AVS14" s="86">
        <v>13700</v>
      </c>
      <c r="AVT14" s="84">
        <v>12000</v>
      </c>
      <c r="AVU14" s="86" t="s">
        <v>94</v>
      </c>
      <c r="AVV14" s="84">
        <v>12000</v>
      </c>
      <c r="AVW14" s="86" t="s">
        <v>94</v>
      </c>
      <c r="AVX14" s="84">
        <v>12000</v>
      </c>
      <c r="AVY14" s="86">
        <v>13700</v>
      </c>
      <c r="AVZ14" s="84">
        <v>12000</v>
      </c>
      <c r="AWA14" s="86" t="s">
        <v>94</v>
      </c>
      <c r="AWB14" s="84">
        <v>12000</v>
      </c>
      <c r="AWC14" s="86" t="s">
        <v>94</v>
      </c>
      <c r="AWD14" s="84">
        <v>12000</v>
      </c>
      <c r="AWE14" s="86" t="s">
        <v>94</v>
      </c>
      <c r="AWF14" s="84">
        <v>12000</v>
      </c>
      <c r="AWG14" s="86">
        <v>13700</v>
      </c>
      <c r="AWH14" s="84">
        <v>12000</v>
      </c>
      <c r="AWI14" s="86" t="s">
        <v>94</v>
      </c>
      <c r="AWJ14" s="84">
        <v>12000</v>
      </c>
      <c r="AWK14" s="86">
        <v>13700</v>
      </c>
      <c r="AWL14" s="84">
        <v>12000</v>
      </c>
      <c r="AWM14" s="86" t="s">
        <v>94</v>
      </c>
      <c r="AWN14" s="84">
        <v>12000</v>
      </c>
      <c r="AWO14" s="86">
        <v>13700</v>
      </c>
      <c r="AWP14" s="84">
        <v>12000</v>
      </c>
      <c r="AWQ14" s="86">
        <v>13700</v>
      </c>
      <c r="AWR14" s="84">
        <v>12000</v>
      </c>
      <c r="AWS14" s="86" t="s">
        <v>94</v>
      </c>
      <c r="AWT14" s="84">
        <f t="shared" ref="AWT14:AWX14" si="0">12000+2000</f>
        <v>14000</v>
      </c>
      <c r="AWU14" s="86">
        <v>14000</v>
      </c>
      <c r="AWV14" s="84">
        <f t="shared" si="0"/>
        <v>14000</v>
      </c>
      <c r="AWW14" s="86" t="s">
        <v>94</v>
      </c>
      <c r="AWX14" s="84">
        <f t="shared" si="0"/>
        <v>14000</v>
      </c>
      <c r="AWY14" s="86" t="s">
        <v>94</v>
      </c>
      <c r="AWZ14" s="84">
        <f>12000+2000</f>
        <v>14000</v>
      </c>
      <c r="AXA14" s="103" t="s">
        <v>94</v>
      </c>
      <c r="AXB14" s="84">
        <f>12000+2000</f>
        <v>14000</v>
      </c>
      <c r="AXC14" s="103" t="s">
        <v>94</v>
      </c>
      <c r="AXD14" s="84">
        <f>12000+2000</f>
        <v>14000</v>
      </c>
      <c r="AXE14" s="103" t="s">
        <v>94</v>
      </c>
      <c r="AXF14" s="84">
        <f>12000+2000</f>
        <v>14000</v>
      </c>
      <c r="AXG14" s="103">
        <v>14000</v>
      </c>
      <c r="AXH14" s="84">
        <f>12000+2000</f>
        <v>14000</v>
      </c>
      <c r="AXI14" s="103">
        <v>13788.212962126006</v>
      </c>
      <c r="AXJ14" s="84">
        <f>12000+2000</f>
        <v>14000</v>
      </c>
      <c r="AXK14" s="103">
        <v>14000</v>
      </c>
      <c r="AXL14" s="84">
        <f>12000+2000</f>
        <v>14000</v>
      </c>
      <c r="AXM14" s="103" t="s">
        <v>94</v>
      </c>
      <c r="AXN14" s="84">
        <f>12000+2000</f>
        <v>14000</v>
      </c>
      <c r="AXO14" s="103" t="s">
        <v>94</v>
      </c>
      <c r="AXP14" s="84">
        <f>12000+2000</f>
        <v>14000</v>
      </c>
      <c r="AXQ14" s="103" t="s">
        <v>94</v>
      </c>
      <c r="AXR14" s="84">
        <f>12000+2000</f>
        <v>14000</v>
      </c>
      <c r="AXS14" s="103" t="s">
        <v>94</v>
      </c>
      <c r="AXT14" s="84">
        <f>12000+2000</f>
        <v>14000</v>
      </c>
      <c r="AXU14" s="103">
        <v>14000</v>
      </c>
      <c r="AXV14" s="84">
        <f>12000+2000</f>
        <v>14000</v>
      </c>
      <c r="AXW14" s="103" t="s">
        <v>94</v>
      </c>
      <c r="AXX14" s="84">
        <f>12000+2000</f>
        <v>14000</v>
      </c>
      <c r="AXY14" s="103">
        <v>14000</v>
      </c>
      <c r="AXZ14" s="84">
        <f>12000+2000</f>
        <v>14000</v>
      </c>
      <c r="AYA14" s="103" t="s">
        <v>94</v>
      </c>
      <c r="AYB14" s="84">
        <f>12000+2000</f>
        <v>14000</v>
      </c>
      <c r="AYC14" s="103" t="s">
        <v>94</v>
      </c>
      <c r="AYD14" s="84">
        <f>12000+2000</f>
        <v>14000</v>
      </c>
      <c r="AYE14" s="103">
        <v>14000</v>
      </c>
      <c r="AYF14" s="84">
        <f>12000+2000</f>
        <v>14000</v>
      </c>
      <c r="AYG14" s="103" t="s">
        <v>94</v>
      </c>
      <c r="AYH14" s="84">
        <f>12000+2000</f>
        <v>14000</v>
      </c>
      <c r="AYI14" s="103">
        <v>14000</v>
      </c>
      <c r="AYJ14" s="84">
        <f>12000+2000</f>
        <v>14000</v>
      </c>
      <c r="AYK14" s="103"/>
      <c r="AYL14" s="84">
        <f>12000+2000</f>
        <v>14000</v>
      </c>
      <c r="AYM14" s="103"/>
      <c r="AYN14" s="84">
        <f>12000+2000</f>
        <v>14000</v>
      </c>
      <c r="AYO14" s="103"/>
      <c r="AYP14" s="84">
        <f>12000+2000</f>
        <v>14000</v>
      </c>
      <c r="AYQ14" s="103"/>
      <c r="AYR14" s="84">
        <f>12000+2000</f>
        <v>14000</v>
      </c>
      <c r="AYS14" s="103"/>
      <c r="AYT14" s="84">
        <f>12000+2000</f>
        <v>14000</v>
      </c>
      <c r="AYU14" s="103">
        <v>14000</v>
      </c>
      <c r="AYV14" s="84">
        <f>12000+2000</f>
        <v>14000</v>
      </c>
      <c r="AYW14" s="103">
        <v>14000</v>
      </c>
      <c r="AYX14" s="84">
        <f>12000+2000</f>
        <v>14000</v>
      </c>
      <c r="AYY14" s="103">
        <v>14000</v>
      </c>
      <c r="AYZ14" s="84">
        <f>12000+2000</f>
        <v>14000</v>
      </c>
      <c r="AZA14" s="103" t="s">
        <v>94</v>
      </c>
      <c r="AZB14" s="84">
        <f>12000+2000</f>
        <v>14000</v>
      </c>
      <c r="AZC14" s="103" t="s">
        <v>94</v>
      </c>
      <c r="AZD14" s="84">
        <f>12000+2000</f>
        <v>14000</v>
      </c>
      <c r="AZE14" s="103" t="s">
        <v>94</v>
      </c>
      <c r="AZF14" s="84">
        <f>12000+2000</f>
        <v>14000</v>
      </c>
      <c r="AZG14" s="103" t="s">
        <v>94</v>
      </c>
      <c r="AZH14" s="84">
        <f>12000+2000</f>
        <v>14000</v>
      </c>
      <c r="AZI14" s="103" t="s">
        <v>94</v>
      </c>
      <c r="AZJ14" s="84">
        <f>12000+2000</f>
        <v>14000</v>
      </c>
      <c r="AZK14" s="103">
        <v>14000</v>
      </c>
      <c r="AZL14" s="84">
        <f>12000+2000</f>
        <v>14000</v>
      </c>
      <c r="AZM14" s="103" t="s">
        <v>94</v>
      </c>
      <c r="AZN14" s="84">
        <f>12000+2000</f>
        <v>14000</v>
      </c>
      <c r="AZO14" s="103" t="s">
        <v>94</v>
      </c>
      <c r="AZP14" s="84">
        <f>12000+2000</f>
        <v>14000</v>
      </c>
      <c r="AZQ14" s="103" t="s">
        <v>94</v>
      </c>
      <c r="AZR14" s="84">
        <f>12000+2000</f>
        <v>14000</v>
      </c>
      <c r="AZS14" s="103">
        <v>14000</v>
      </c>
      <c r="AZT14" s="84">
        <f>12000+2000</f>
        <v>14000</v>
      </c>
      <c r="AZU14" s="103" t="s">
        <v>94</v>
      </c>
      <c r="AZV14" s="84">
        <f>12000+2000</f>
        <v>14000</v>
      </c>
      <c r="AZW14" s="103" t="s">
        <v>94</v>
      </c>
      <c r="AZX14" s="84">
        <f>12000+2000</f>
        <v>14000</v>
      </c>
      <c r="AZY14" s="103" t="s">
        <v>94</v>
      </c>
      <c r="AZZ14" s="84">
        <f>12000+2000</f>
        <v>14000</v>
      </c>
      <c r="BAA14" s="103">
        <v>14000</v>
      </c>
      <c r="BAB14" s="84">
        <f>12000+2000</f>
        <v>14000</v>
      </c>
      <c r="BAC14" s="103" t="s">
        <v>94</v>
      </c>
      <c r="BAD14" s="84">
        <f>12000+2000</f>
        <v>14000</v>
      </c>
      <c r="BAE14" s="103">
        <v>14000</v>
      </c>
      <c r="BAF14" s="84">
        <f>12000+2000</f>
        <v>14000</v>
      </c>
      <c r="BAG14" s="103" t="s">
        <v>94</v>
      </c>
      <c r="BAH14" s="84">
        <f>12000+2000</f>
        <v>14000</v>
      </c>
      <c r="BAI14" s="103" t="s">
        <v>94</v>
      </c>
      <c r="BAJ14" s="84">
        <f>12000+2000</f>
        <v>14000</v>
      </c>
      <c r="BAK14" s="103">
        <v>14000</v>
      </c>
      <c r="BAL14" s="84">
        <f>12000+2000</f>
        <v>14000</v>
      </c>
      <c r="BAM14" s="103" t="s">
        <v>94</v>
      </c>
      <c r="BAN14" s="84">
        <f>12000+2000</f>
        <v>14000</v>
      </c>
      <c r="BAO14" s="103" t="s">
        <v>94</v>
      </c>
      <c r="BAP14" s="84">
        <f>12000+2000</f>
        <v>14000</v>
      </c>
      <c r="BAQ14" s="103">
        <v>14000</v>
      </c>
      <c r="BAR14" s="84">
        <f>12000+2000</f>
        <v>14000</v>
      </c>
      <c r="BAS14" s="103" t="s">
        <v>94</v>
      </c>
      <c r="BAT14" s="84">
        <f>12000+2000</f>
        <v>14000</v>
      </c>
      <c r="BAU14" s="103" t="s">
        <v>94</v>
      </c>
      <c r="BAV14" s="84">
        <f>12000+2000</f>
        <v>14000</v>
      </c>
      <c r="BAW14" s="103">
        <v>12000</v>
      </c>
      <c r="BAX14" s="84">
        <f>12000+2000</f>
        <v>14000</v>
      </c>
      <c r="BAY14" s="103">
        <v>14000</v>
      </c>
      <c r="BAZ14" s="84">
        <f>12000+2000</f>
        <v>14000</v>
      </c>
      <c r="BBA14" s="103" t="s">
        <v>94</v>
      </c>
      <c r="BBB14" s="84">
        <f>12000+2000</f>
        <v>14000</v>
      </c>
      <c r="BBC14" s="103" t="s">
        <v>94</v>
      </c>
      <c r="BBD14" s="84">
        <f>12300+2000</f>
        <v>14300</v>
      </c>
      <c r="BBE14" s="103" t="s">
        <v>94</v>
      </c>
      <c r="BBF14" s="84">
        <f>12300+2000</f>
        <v>14300</v>
      </c>
      <c r="BBG14" s="103" t="s">
        <v>94</v>
      </c>
      <c r="BBH14" s="84">
        <f>12300+2000</f>
        <v>14300</v>
      </c>
      <c r="BBI14" s="103">
        <v>14300</v>
      </c>
      <c r="BBJ14" s="84">
        <f>12300+2000</f>
        <v>14300</v>
      </c>
      <c r="BBK14" s="103" t="s">
        <v>94</v>
      </c>
    </row>
    <row r="15" spans="1:1415" s="9" customFormat="1" ht="15.5" x14ac:dyDescent="0.35">
      <c r="A15" s="82">
        <v>10</v>
      </c>
      <c r="B15" s="87">
        <v>150000015</v>
      </c>
      <c r="C15" s="82" t="s">
        <v>10</v>
      </c>
      <c r="D15" s="85" t="s">
        <v>96</v>
      </c>
      <c r="E15" s="84">
        <v>12500</v>
      </c>
      <c r="F15" s="84">
        <v>12500</v>
      </c>
      <c r="G15" s="84">
        <v>12500</v>
      </c>
      <c r="H15" s="84">
        <v>12500</v>
      </c>
      <c r="I15" s="84">
        <v>12500</v>
      </c>
      <c r="J15" s="84" t="s">
        <v>94</v>
      </c>
      <c r="K15" s="84">
        <v>12500</v>
      </c>
      <c r="L15" s="84">
        <v>12500</v>
      </c>
      <c r="M15" s="84">
        <v>12500</v>
      </c>
      <c r="N15" s="84">
        <v>12500</v>
      </c>
      <c r="O15" s="84">
        <v>12500</v>
      </c>
      <c r="P15" s="84">
        <v>12500</v>
      </c>
      <c r="Q15" s="84">
        <v>12500</v>
      </c>
      <c r="R15" s="84" t="s">
        <v>94</v>
      </c>
      <c r="S15" s="84">
        <v>12500</v>
      </c>
      <c r="T15" s="84">
        <v>12500</v>
      </c>
      <c r="U15" s="84">
        <v>12500</v>
      </c>
      <c r="V15" s="84" t="s">
        <v>94</v>
      </c>
      <c r="W15" s="84">
        <v>12500</v>
      </c>
      <c r="X15" s="84">
        <v>12500</v>
      </c>
      <c r="Y15" s="84">
        <v>12500</v>
      </c>
      <c r="Z15" s="84">
        <v>12500</v>
      </c>
      <c r="AA15" s="84">
        <v>12500</v>
      </c>
      <c r="AB15" s="84">
        <v>12500</v>
      </c>
      <c r="AC15" s="84">
        <v>12500</v>
      </c>
      <c r="AD15" s="84" t="s">
        <v>94</v>
      </c>
      <c r="AE15" s="84">
        <v>12500</v>
      </c>
      <c r="AF15" s="84">
        <v>12500</v>
      </c>
      <c r="AG15" s="84">
        <v>12500</v>
      </c>
      <c r="AH15" s="84" t="s">
        <v>94</v>
      </c>
      <c r="AI15" s="84">
        <v>12500</v>
      </c>
      <c r="AJ15" s="84" t="s">
        <v>94</v>
      </c>
      <c r="AK15" s="84">
        <v>12500</v>
      </c>
      <c r="AL15" s="84">
        <v>12500</v>
      </c>
      <c r="AM15" s="84">
        <v>12500</v>
      </c>
      <c r="AN15" s="84" t="s">
        <v>94</v>
      </c>
      <c r="AO15" s="84">
        <v>12500</v>
      </c>
      <c r="AP15" s="84" t="s">
        <v>94</v>
      </c>
      <c r="AQ15" s="84">
        <v>12500</v>
      </c>
      <c r="AR15" s="84">
        <v>12500</v>
      </c>
      <c r="AS15" s="84">
        <v>12500</v>
      </c>
      <c r="AT15" s="84">
        <v>12500</v>
      </c>
      <c r="AU15" s="84">
        <v>12500</v>
      </c>
      <c r="AV15" s="84">
        <v>12500</v>
      </c>
      <c r="AW15" s="84">
        <v>12500</v>
      </c>
      <c r="AX15" s="84">
        <v>12500</v>
      </c>
      <c r="AY15" s="84">
        <v>12500</v>
      </c>
      <c r="AZ15" s="84">
        <v>12500</v>
      </c>
      <c r="BA15" s="84">
        <v>12500</v>
      </c>
      <c r="BB15" s="84">
        <v>12500</v>
      </c>
      <c r="BC15" s="84">
        <v>12500</v>
      </c>
      <c r="BD15" s="84">
        <v>12500</v>
      </c>
      <c r="BE15" s="84">
        <v>12500</v>
      </c>
      <c r="BF15" s="84">
        <v>12500</v>
      </c>
      <c r="BG15" s="84">
        <v>12500</v>
      </c>
      <c r="BH15" s="84">
        <v>12500</v>
      </c>
      <c r="BI15" s="84">
        <v>12500</v>
      </c>
      <c r="BJ15" s="84" t="s">
        <v>94</v>
      </c>
      <c r="BK15" s="84">
        <v>12500</v>
      </c>
      <c r="BL15" s="84">
        <v>12500</v>
      </c>
      <c r="BM15" s="84">
        <v>12500</v>
      </c>
      <c r="BN15" s="84">
        <v>12500</v>
      </c>
      <c r="BO15" s="84">
        <v>12500</v>
      </c>
      <c r="BP15" s="84" t="s">
        <v>94</v>
      </c>
      <c r="BQ15" s="84">
        <v>12500</v>
      </c>
      <c r="BR15" s="84" t="s">
        <v>94</v>
      </c>
      <c r="BS15" s="84">
        <v>12500</v>
      </c>
      <c r="BT15" s="84">
        <v>12500</v>
      </c>
      <c r="BU15" s="84">
        <v>12500</v>
      </c>
      <c r="BV15" s="84">
        <v>12500</v>
      </c>
      <c r="BW15" s="84">
        <v>12500</v>
      </c>
      <c r="BX15" s="84">
        <v>12725</v>
      </c>
      <c r="BY15" s="84">
        <v>12500</v>
      </c>
      <c r="BZ15" s="84">
        <v>12500</v>
      </c>
      <c r="CA15" s="84">
        <v>12500</v>
      </c>
      <c r="CB15" s="84">
        <v>12500</v>
      </c>
      <c r="CC15" s="84">
        <v>12500</v>
      </c>
      <c r="CD15" s="84">
        <v>12500</v>
      </c>
      <c r="CE15" s="84">
        <v>12500</v>
      </c>
      <c r="CF15" s="84">
        <v>12500</v>
      </c>
      <c r="CG15" s="84">
        <v>13000</v>
      </c>
      <c r="CH15" s="84">
        <v>12500</v>
      </c>
      <c r="CI15" s="84">
        <v>13000</v>
      </c>
      <c r="CJ15" s="84">
        <v>12500</v>
      </c>
      <c r="CK15" s="84">
        <v>13000</v>
      </c>
      <c r="CL15" s="84" t="s">
        <v>94</v>
      </c>
      <c r="CM15" s="84">
        <v>13000</v>
      </c>
      <c r="CN15" s="84">
        <v>13000</v>
      </c>
      <c r="CO15" s="84">
        <v>13000</v>
      </c>
      <c r="CP15" s="84">
        <v>12724</v>
      </c>
      <c r="CQ15" s="84">
        <v>13000</v>
      </c>
      <c r="CR15" s="84" t="s">
        <v>94</v>
      </c>
      <c r="CS15" s="84">
        <v>13000</v>
      </c>
      <c r="CT15" s="84">
        <v>13000</v>
      </c>
      <c r="CU15" s="84">
        <v>13000</v>
      </c>
      <c r="CV15" s="84" t="s">
        <v>94</v>
      </c>
      <c r="CW15" s="84">
        <v>13000</v>
      </c>
      <c r="CX15" s="84">
        <v>13000</v>
      </c>
      <c r="CY15" s="84">
        <v>13000</v>
      </c>
      <c r="CZ15" s="84" t="s">
        <v>94</v>
      </c>
      <c r="DA15" s="84">
        <v>13000</v>
      </c>
      <c r="DB15" s="84" t="s">
        <v>94</v>
      </c>
      <c r="DC15" s="84">
        <v>13000</v>
      </c>
      <c r="DD15" s="84" t="s">
        <v>94</v>
      </c>
      <c r="DE15" s="84">
        <v>13000</v>
      </c>
      <c r="DF15" s="84">
        <v>11500</v>
      </c>
      <c r="DG15" s="84">
        <v>13000</v>
      </c>
      <c r="DH15" s="84">
        <v>13000</v>
      </c>
      <c r="DI15" s="84">
        <v>11500</v>
      </c>
      <c r="DJ15" s="84" t="s">
        <v>94</v>
      </c>
      <c r="DK15" s="84">
        <v>13000</v>
      </c>
      <c r="DL15" s="84">
        <v>11500</v>
      </c>
      <c r="DM15" s="84" t="s">
        <v>94</v>
      </c>
      <c r="DN15" s="84">
        <v>13000</v>
      </c>
      <c r="DO15" s="84">
        <v>11500</v>
      </c>
      <c r="DP15" s="84" t="s">
        <v>94</v>
      </c>
      <c r="DQ15" s="84">
        <v>13000</v>
      </c>
      <c r="DR15" s="84">
        <v>11500</v>
      </c>
      <c r="DS15" s="84">
        <v>12571.920428462126</v>
      </c>
      <c r="DT15" s="84">
        <v>13000</v>
      </c>
      <c r="DU15" s="84">
        <v>11500</v>
      </c>
      <c r="DV15" s="84" t="s">
        <v>94</v>
      </c>
      <c r="DW15" s="84">
        <v>13000</v>
      </c>
      <c r="DX15" s="84">
        <v>11500</v>
      </c>
      <c r="DY15" s="84">
        <v>11500</v>
      </c>
      <c r="DZ15" s="84">
        <v>13000</v>
      </c>
      <c r="EA15" s="84">
        <v>11500</v>
      </c>
      <c r="EB15" s="84" t="s">
        <v>94</v>
      </c>
      <c r="EC15" s="84">
        <v>13000</v>
      </c>
      <c r="ED15" s="84">
        <v>11500</v>
      </c>
      <c r="EE15" s="84">
        <v>11910.614426056571</v>
      </c>
      <c r="EF15" s="84">
        <v>13000</v>
      </c>
      <c r="EG15" s="84">
        <v>11500</v>
      </c>
      <c r="EH15" s="84" t="s">
        <v>94</v>
      </c>
      <c r="EI15" s="84">
        <v>13000</v>
      </c>
      <c r="EJ15" s="84">
        <v>11500</v>
      </c>
      <c r="EK15" s="84">
        <v>13000</v>
      </c>
      <c r="EL15" s="84">
        <v>13000</v>
      </c>
      <c r="EM15" s="84">
        <v>11500</v>
      </c>
      <c r="EN15" s="84" t="s">
        <v>94</v>
      </c>
      <c r="EO15" s="84">
        <v>13000</v>
      </c>
      <c r="EP15" s="84">
        <v>11500</v>
      </c>
      <c r="EQ15" s="84" t="s">
        <v>94</v>
      </c>
      <c r="ER15" s="84">
        <v>13000</v>
      </c>
      <c r="ES15" s="84">
        <v>11500</v>
      </c>
      <c r="ET15" s="84" t="s">
        <v>94</v>
      </c>
      <c r="EU15" s="84">
        <v>13000</v>
      </c>
      <c r="EV15" s="84">
        <v>11500</v>
      </c>
      <c r="EW15" s="84">
        <v>11707</v>
      </c>
      <c r="EX15" s="84">
        <v>13000</v>
      </c>
      <c r="EY15" s="84">
        <v>11500</v>
      </c>
      <c r="EZ15" s="84">
        <v>10500</v>
      </c>
      <c r="FA15" s="84">
        <v>13000</v>
      </c>
      <c r="FB15" s="84">
        <v>11500</v>
      </c>
      <c r="FC15" s="84" t="s">
        <v>94</v>
      </c>
      <c r="FD15" s="84">
        <v>13000</v>
      </c>
      <c r="FE15" s="84">
        <v>11500</v>
      </c>
      <c r="FF15" s="84" t="s">
        <v>94</v>
      </c>
      <c r="FG15" s="84">
        <v>13000</v>
      </c>
      <c r="FH15" s="84">
        <v>11500</v>
      </c>
      <c r="FI15" s="84">
        <v>13000</v>
      </c>
      <c r="FJ15" s="84">
        <v>13000</v>
      </c>
      <c r="FK15" s="84">
        <v>11500</v>
      </c>
      <c r="FL15" s="84" t="s">
        <v>94</v>
      </c>
      <c r="FM15" s="84">
        <v>13000</v>
      </c>
      <c r="FN15" s="84">
        <v>11500</v>
      </c>
      <c r="FO15" s="84">
        <v>11000</v>
      </c>
      <c r="FP15" s="84">
        <v>13000</v>
      </c>
      <c r="FQ15" s="84">
        <v>11500</v>
      </c>
      <c r="FR15" s="84" t="s">
        <v>94</v>
      </c>
      <c r="FS15" s="84">
        <v>13000</v>
      </c>
      <c r="FT15" s="84">
        <v>11500</v>
      </c>
      <c r="FU15" s="84" t="s">
        <v>94</v>
      </c>
      <c r="FV15" s="84">
        <v>13000</v>
      </c>
      <c r="FW15" s="84">
        <v>11500</v>
      </c>
      <c r="FX15" s="84" t="s">
        <v>94</v>
      </c>
      <c r="FY15" s="84">
        <v>13000</v>
      </c>
      <c r="FZ15" s="84">
        <v>11500</v>
      </c>
      <c r="GA15" s="84">
        <v>11707</v>
      </c>
      <c r="GB15" s="84">
        <v>13000</v>
      </c>
      <c r="GC15" s="84">
        <v>11500</v>
      </c>
      <c r="GD15" s="84" t="s">
        <v>94</v>
      </c>
      <c r="GE15" s="84">
        <v>13000</v>
      </c>
      <c r="GF15" s="84">
        <v>11500</v>
      </c>
      <c r="GG15" s="84">
        <v>11000</v>
      </c>
      <c r="GH15" s="84">
        <v>10500</v>
      </c>
      <c r="GI15" s="84" t="s">
        <v>94</v>
      </c>
      <c r="GJ15" s="84">
        <v>10500</v>
      </c>
      <c r="GK15" s="84">
        <v>10500</v>
      </c>
      <c r="GL15" s="84">
        <v>10500</v>
      </c>
      <c r="GM15" s="84" t="s">
        <v>94</v>
      </c>
      <c r="GN15" s="84">
        <v>10500</v>
      </c>
      <c r="GO15" s="84" t="s">
        <v>94</v>
      </c>
      <c r="GP15" s="84">
        <v>10500</v>
      </c>
      <c r="GQ15" s="84" t="s">
        <v>94</v>
      </c>
      <c r="GR15" s="84">
        <v>10500</v>
      </c>
      <c r="GS15" s="84" t="s">
        <v>94</v>
      </c>
      <c r="GT15" s="84">
        <v>10500</v>
      </c>
      <c r="GU15" s="84" t="s">
        <v>94</v>
      </c>
      <c r="GV15" s="84">
        <v>10500</v>
      </c>
      <c r="GW15" s="84">
        <v>10500</v>
      </c>
      <c r="GX15" s="84">
        <v>10500</v>
      </c>
      <c r="GY15" s="84" t="s">
        <v>94</v>
      </c>
      <c r="GZ15" s="84">
        <v>10500</v>
      </c>
      <c r="HA15" s="84">
        <v>10710</v>
      </c>
      <c r="HB15" s="84">
        <v>10500</v>
      </c>
      <c r="HC15" s="84">
        <v>10710</v>
      </c>
      <c r="HD15" s="84">
        <v>10500</v>
      </c>
      <c r="HE15" s="84" t="s">
        <v>94</v>
      </c>
      <c r="HF15" s="84">
        <v>10500</v>
      </c>
      <c r="HG15" s="84" t="s">
        <v>94</v>
      </c>
      <c r="HH15" s="84">
        <v>10500</v>
      </c>
      <c r="HI15" s="84" t="s">
        <v>94</v>
      </c>
      <c r="HJ15" s="84">
        <v>10500</v>
      </c>
      <c r="HK15" s="84" t="s">
        <v>94</v>
      </c>
      <c r="HL15" s="84">
        <v>10500</v>
      </c>
      <c r="HM15" s="84" t="s">
        <v>94</v>
      </c>
      <c r="HN15" s="84">
        <v>10500</v>
      </c>
      <c r="HO15" s="84" t="s">
        <v>94</v>
      </c>
      <c r="HP15" s="84">
        <v>10500</v>
      </c>
      <c r="HQ15" s="84" t="s">
        <v>94</v>
      </c>
      <c r="HR15" s="84">
        <v>10500</v>
      </c>
      <c r="HS15" s="84">
        <v>10500</v>
      </c>
      <c r="HT15" s="84">
        <v>10500</v>
      </c>
      <c r="HU15" s="84" t="s">
        <v>94</v>
      </c>
      <c r="HV15" s="84">
        <v>10500</v>
      </c>
      <c r="HW15" s="84" t="s">
        <v>94</v>
      </c>
      <c r="HX15" s="84">
        <v>10500</v>
      </c>
      <c r="HY15" s="84" t="s">
        <v>94</v>
      </c>
      <c r="HZ15" s="84">
        <v>10500</v>
      </c>
      <c r="IA15" s="84" t="s">
        <v>94</v>
      </c>
      <c r="IB15" s="84">
        <v>10500</v>
      </c>
      <c r="IC15" s="84">
        <v>10710</v>
      </c>
      <c r="ID15" s="84">
        <v>10500</v>
      </c>
      <c r="IE15" s="84" t="s">
        <v>94</v>
      </c>
      <c r="IF15" s="84">
        <v>10500</v>
      </c>
      <c r="IG15" s="84" t="s">
        <v>94</v>
      </c>
      <c r="IH15" s="84">
        <v>10500</v>
      </c>
      <c r="II15" s="84" t="s">
        <v>94</v>
      </c>
      <c r="IJ15" s="84">
        <v>10500</v>
      </c>
      <c r="IK15" s="84" t="s">
        <v>94</v>
      </c>
      <c r="IL15" s="84">
        <v>10500</v>
      </c>
      <c r="IM15" s="84">
        <v>10500</v>
      </c>
      <c r="IN15" s="84">
        <v>10500</v>
      </c>
      <c r="IO15" s="84" t="s">
        <v>94</v>
      </c>
      <c r="IP15" s="84">
        <v>10500</v>
      </c>
      <c r="IQ15" s="84" t="s">
        <v>94</v>
      </c>
      <c r="IR15" s="84">
        <v>10500</v>
      </c>
      <c r="IS15" s="84" t="s">
        <v>94</v>
      </c>
      <c r="IT15" s="84">
        <v>10500</v>
      </c>
      <c r="IU15" s="84" t="s">
        <v>94</v>
      </c>
      <c r="IV15" s="84">
        <v>10500</v>
      </c>
      <c r="IW15" s="84" t="s">
        <v>94</v>
      </c>
      <c r="IX15" s="84">
        <v>10500</v>
      </c>
      <c r="IY15" s="84">
        <v>10500</v>
      </c>
      <c r="IZ15" s="84">
        <v>10500</v>
      </c>
      <c r="JA15" s="84" t="s">
        <v>94</v>
      </c>
      <c r="JB15" s="84">
        <v>10500</v>
      </c>
      <c r="JC15" s="84" t="s">
        <v>94</v>
      </c>
      <c r="JD15" s="84">
        <v>10500</v>
      </c>
      <c r="JE15" s="84">
        <v>10500</v>
      </c>
      <c r="JF15" s="84">
        <v>10500</v>
      </c>
      <c r="JG15" s="84" t="s">
        <v>94</v>
      </c>
      <c r="JH15" s="84">
        <v>10500</v>
      </c>
      <c r="JI15" s="84">
        <v>10500</v>
      </c>
      <c r="JJ15" s="84">
        <v>10500</v>
      </c>
      <c r="JK15" s="84">
        <v>10500</v>
      </c>
      <c r="JL15" s="84">
        <v>10500</v>
      </c>
      <c r="JM15" s="84">
        <v>10500</v>
      </c>
      <c r="JN15" s="84">
        <v>11500</v>
      </c>
      <c r="JO15" s="84" t="s">
        <v>94</v>
      </c>
      <c r="JP15" s="84">
        <v>11500</v>
      </c>
      <c r="JQ15" s="84" t="s">
        <v>94</v>
      </c>
      <c r="JR15" s="84">
        <v>11500</v>
      </c>
      <c r="JS15" s="84" t="s">
        <v>94</v>
      </c>
      <c r="JT15" s="84">
        <v>11500</v>
      </c>
      <c r="JU15" s="84" t="s">
        <v>94</v>
      </c>
      <c r="JV15" s="84">
        <v>11500</v>
      </c>
      <c r="JW15" s="84">
        <v>11073.129411764707</v>
      </c>
      <c r="JX15" s="84">
        <v>11500</v>
      </c>
      <c r="JY15" s="84" t="s">
        <v>94</v>
      </c>
      <c r="JZ15" s="84">
        <v>11500</v>
      </c>
      <c r="KA15" s="84" t="s">
        <v>94</v>
      </c>
      <c r="KB15" s="84">
        <v>11500</v>
      </c>
      <c r="KC15" s="84" t="s">
        <v>94</v>
      </c>
      <c r="KD15" s="84">
        <v>11500</v>
      </c>
      <c r="KE15" s="84" t="s">
        <v>94</v>
      </c>
      <c r="KF15" s="84">
        <v>11500</v>
      </c>
      <c r="KG15" s="84" t="s">
        <v>94</v>
      </c>
      <c r="KH15" s="84">
        <v>11500</v>
      </c>
      <c r="KI15" s="84" t="s">
        <v>94</v>
      </c>
      <c r="KJ15" s="84">
        <v>11500</v>
      </c>
      <c r="KK15" s="84">
        <v>11000</v>
      </c>
      <c r="KL15" s="84">
        <v>11500</v>
      </c>
      <c r="KM15" s="84" t="s">
        <v>94</v>
      </c>
      <c r="KN15" s="84">
        <v>11500</v>
      </c>
      <c r="KO15" s="84" t="s">
        <v>94</v>
      </c>
      <c r="KP15" s="84">
        <v>11500</v>
      </c>
      <c r="KQ15" s="84" t="s">
        <v>94</v>
      </c>
      <c r="KR15" s="84">
        <v>11500</v>
      </c>
      <c r="KS15" s="84" t="s">
        <v>94</v>
      </c>
      <c r="KT15" s="84">
        <v>11500</v>
      </c>
      <c r="KU15" s="84">
        <v>10000</v>
      </c>
      <c r="KV15" s="84">
        <v>11500</v>
      </c>
      <c r="KW15" s="84">
        <v>11000</v>
      </c>
      <c r="KX15" s="84">
        <v>11500</v>
      </c>
      <c r="KY15" s="84">
        <v>10000</v>
      </c>
      <c r="KZ15" s="84">
        <v>11500</v>
      </c>
      <c r="LA15" s="84" t="s">
        <v>94</v>
      </c>
      <c r="LB15" s="84">
        <v>11500</v>
      </c>
      <c r="LC15" s="84" t="s">
        <v>94</v>
      </c>
      <c r="LD15" s="84">
        <v>11500</v>
      </c>
      <c r="LE15" s="84">
        <v>11000</v>
      </c>
      <c r="LF15" s="84">
        <v>11500</v>
      </c>
      <c r="LG15" s="84" t="s">
        <v>94</v>
      </c>
      <c r="LH15" s="84">
        <v>11500</v>
      </c>
      <c r="LI15" s="84" t="s">
        <v>94</v>
      </c>
      <c r="LJ15" s="84">
        <v>11500</v>
      </c>
      <c r="LK15" s="84">
        <v>15000</v>
      </c>
      <c r="LL15" s="84">
        <v>11500</v>
      </c>
      <c r="LM15" s="84">
        <v>11000</v>
      </c>
      <c r="LN15" s="84">
        <v>11500</v>
      </c>
      <c r="LO15" s="84">
        <v>11220</v>
      </c>
      <c r="LP15" s="84">
        <v>11500</v>
      </c>
      <c r="LQ15" s="84" t="s">
        <v>94</v>
      </c>
      <c r="LR15" s="84">
        <v>11500</v>
      </c>
      <c r="LS15" s="84" t="s">
        <v>94</v>
      </c>
      <c r="LT15" s="84">
        <v>11500</v>
      </c>
      <c r="LU15" s="84">
        <v>11000</v>
      </c>
      <c r="LV15" s="84">
        <v>11500</v>
      </c>
      <c r="LW15" s="84">
        <v>11000</v>
      </c>
      <c r="LX15" s="84">
        <v>11500</v>
      </c>
      <c r="LY15" s="84" t="s">
        <v>94</v>
      </c>
      <c r="LZ15" s="84">
        <v>11500</v>
      </c>
      <c r="MA15" s="84" t="s">
        <v>94</v>
      </c>
      <c r="MB15" s="84">
        <v>11500</v>
      </c>
      <c r="MC15" s="84">
        <v>11000</v>
      </c>
      <c r="MD15" s="84">
        <v>11500</v>
      </c>
      <c r="ME15" s="84" t="s">
        <v>94</v>
      </c>
      <c r="MF15" s="84">
        <v>11500</v>
      </c>
      <c r="MG15" s="84" t="s">
        <v>94</v>
      </c>
      <c r="MH15" s="84">
        <v>11500</v>
      </c>
      <c r="MI15" s="84" t="s">
        <v>94</v>
      </c>
      <c r="MJ15" s="84">
        <v>11500</v>
      </c>
      <c r="MK15" s="84" t="s">
        <v>94</v>
      </c>
      <c r="ML15" s="84">
        <v>11500</v>
      </c>
      <c r="MM15" s="84" t="s">
        <v>94</v>
      </c>
      <c r="MN15" s="84">
        <v>11500</v>
      </c>
      <c r="MO15" s="84">
        <v>11000</v>
      </c>
      <c r="MP15" s="84">
        <v>11500</v>
      </c>
      <c r="MQ15" s="84">
        <v>11000</v>
      </c>
      <c r="MR15" s="84">
        <v>11500</v>
      </c>
      <c r="MS15" s="84" t="s">
        <v>94</v>
      </c>
      <c r="MT15" s="84">
        <v>11500</v>
      </c>
      <c r="MU15" s="84" t="s">
        <v>94</v>
      </c>
      <c r="MV15" s="84">
        <v>11500</v>
      </c>
      <c r="MW15" s="84" t="s">
        <v>94</v>
      </c>
      <c r="MX15" s="84">
        <v>11500</v>
      </c>
      <c r="MY15" s="84">
        <v>11000</v>
      </c>
      <c r="MZ15" s="84">
        <v>11500</v>
      </c>
      <c r="NA15" s="84">
        <v>11220</v>
      </c>
      <c r="NB15" s="84">
        <v>11500</v>
      </c>
      <c r="NC15" s="84">
        <v>11000</v>
      </c>
      <c r="ND15" s="84">
        <v>11500</v>
      </c>
      <c r="NE15" s="84">
        <v>11000</v>
      </c>
      <c r="NF15" s="84">
        <v>11500</v>
      </c>
      <c r="NG15" s="84" t="s">
        <v>94</v>
      </c>
      <c r="NH15" s="84">
        <v>11500</v>
      </c>
      <c r="NI15" s="84" t="s">
        <v>94</v>
      </c>
      <c r="NJ15" s="84">
        <v>11500</v>
      </c>
      <c r="NK15" s="84">
        <v>11000</v>
      </c>
      <c r="NL15" s="84">
        <v>11500</v>
      </c>
      <c r="NM15" s="84">
        <v>11000</v>
      </c>
      <c r="NN15" s="84">
        <v>11500</v>
      </c>
      <c r="NO15" s="84" t="s">
        <v>94</v>
      </c>
      <c r="NP15" s="84">
        <v>11500</v>
      </c>
      <c r="NQ15" s="84">
        <v>11220</v>
      </c>
      <c r="NR15" s="84">
        <v>11500</v>
      </c>
      <c r="NS15" s="84">
        <v>11000</v>
      </c>
      <c r="NT15" s="84">
        <v>11500</v>
      </c>
      <c r="NU15" s="84">
        <v>11000</v>
      </c>
      <c r="NV15" s="84">
        <v>11500</v>
      </c>
      <c r="NW15" s="84" t="s">
        <v>94</v>
      </c>
      <c r="NX15" s="84">
        <v>11500</v>
      </c>
      <c r="NY15" s="84">
        <v>10500</v>
      </c>
      <c r="NZ15" s="84">
        <v>11500</v>
      </c>
      <c r="OA15" s="84" t="s">
        <v>94</v>
      </c>
      <c r="OB15" s="84">
        <v>11500</v>
      </c>
      <c r="OC15" s="84" t="s">
        <v>94</v>
      </c>
      <c r="OD15" s="84">
        <v>11500</v>
      </c>
      <c r="OE15" s="84" t="s">
        <v>94</v>
      </c>
      <c r="OF15" s="84">
        <v>11500</v>
      </c>
      <c r="OG15" s="84" t="s">
        <v>94</v>
      </c>
      <c r="OH15" s="84">
        <v>11500</v>
      </c>
      <c r="OI15" s="84" t="s">
        <v>94</v>
      </c>
      <c r="OJ15" s="84">
        <v>11500</v>
      </c>
      <c r="OK15" s="84" t="s">
        <v>94</v>
      </c>
      <c r="OL15" s="84">
        <v>11500</v>
      </c>
      <c r="OM15" s="84" t="s">
        <v>94</v>
      </c>
      <c r="ON15" s="84">
        <v>11500</v>
      </c>
      <c r="OO15" s="84" t="s">
        <v>94</v>
      </c>
      <c r="OP15" s="84">
        <v>11500</v>
      </c>
      <c r="OQ15" s="84">
        <v>11000</v>
      </c>
      <c r="OR15" s="84">
        <v>11500</v>
      </c>
      <c r="OS15" s="84" t="s">
        <v>94</v>
      </c>
      <c r="OT15" s="84">
        <v>11500</v>
      </c>
      <c r="OU15" s="84" t="s">
        <v>94</v>
      </c>
      <c r="OV15" s="84">
        <v>11500</v>
      </c>
      <c r="OW15" s="84">
        <v>11000</v>
      </c>
      <c r="OX15" s="84">
        <v>11500</v>
      </c>
      <c r="OY15" s="84">
        <v>11000</v>
      </c>
      <c r="OZ15" s="84">
        <v>11500</v>
      </c>
      <c r="PA15" s="84">
        <v>11000</v>
      </c>
      <c r="PB15" s="84">
        <v>11500</v>
      </c>
      <c r="PC15" s="84" t="s">
        <v>94</v>
      </c>
      <c r="PD15" s="84">
        <v>11500</v>
      </c>
      <c r="PE15" s="84" t="s">
        <v>94</v>
      </c>
      <c r="PF15" s="84">
        <v>11500</v>
      </c>
      <c r="PG15" s="84" t="s">
        <v>94</v>
      </c>
      <c r="PH15" s="84">
        <v>11500</v>
      </c>
      <c r="PI15" s="84" t="s">
        <v>94</v>
      </c>
      <c r="PJ15" s="84">
        <v>10000</v>
      </c>
      <c r="PK15" s="84" t="s">
        <v>94</v>
      </c>
      <c r="PL15" s="84">
        <v>10000</v>
      </c>
      <c r="PM15" s="84" t="s">
        <v>94</v>
      </c>
      <c r="PN15" s="84">
        <v>10000</v>
      </c>
      <c r="PO15" s="84">
        <v>10000</v>
      </c>
      <c r="PP15" s="84">
        <v>10000</v>
      </c>
      <c r="PQ15" s="84">
        <v>9918.6494051784466</v>
      </c>
      <c r="PR15" s="84">
        <v>10000</v>
      </c>
      <c r="PS15" s="84" t="s">
        <v>94</v>
      </c>
      <c r="PT15" s="84">
        <v>10000</v>
      </c>
      <c r="PU15" s="84">
        <v>10000</v>
      </c>
      <c r="PV15" s="84">
        <v>10000</v>
      </c>
      <c r="PW15" s="84">
        <v>10000</v>
      </c>
      <c r="PX15" s="84">
        <v>10000</v>
      </c>
      <c r="PY15" s="84">
        <v>10000</v>
      </c>
      <c r="PZ15" s="84">
        <v>10000</v>
      </c>
      <c r="QA15" s="84" t="s">
        <v>94</v>
      </c>
      <c r="QB15" s="84">
        <v>10000</v>
      </c>
      <c r="QC15" s="84" t="s">
        <v>94</v>
      </c>
      <c r="QD15" s="84">
        <v>10000</v>
      </c>
      <c r="QE15" s="84" t="s">
        <v>94</v>
      </c>
      <c r="QF15" s="84">
        <v>10000</v>
      </c>
      <c r="QG15" s="84" t="s">
        <v>94</v>
      </c>
      <c r="QH15" s="84">
        <v>10000</v>
      </c>
      <c r="QI15" s="84" t="s">
        <v>94</v>
      </c>
      <c r="QJ15" s="84">
        <v>10000</v>
      </c>
      <c r="QK15" s="84">
        <v>10000</v>
      </c>
      <c r="QL15" s="84">
        <v>10000</v>
      </c>
      <c r="QM15" s="84" t="s">
        <v>94</v>
      </c>
      <c r="QN15" s="84">
        <v>10000</v>
      </c>
      <c r="QO15" s="84" t="s">
        <v>94</v>
      </c>
      <c r="QP15" s="84">
        <v>10000</v>
      </c>
      <c r="QQ15" s="84">
        <v>10000</v>
      </c>
      <c r="QR15" s="84">
        <v>10000</v>
      </c>
      <c r="QS15" s="84">
        <v>10000</v>
      </c>
      <c r="QT15" s="84">
        <v>10000</v>
      </c>
      <c r="QU15" s="84">
        <v>10000</v>
      </c>
      <c r="QV15" s="84">
        <v>10000</v>
      </c>
      <c r="QW15" s="84" t="s">
        <v>94</v>
      </c>
      <c r="QX15" s="84">
        <v>10000</v>
      </c>
      <c r="QY15" s="84" t="s">
        <v>94</v>
      </c>
      <c r="QZ15" s="84">
        <v>10000</v>
      </c>
      <c r="RA15" s="84" t="s">
        <v>94</v>
      </c>
      <c r="RB15" s="84">
        <v>10000</v>
      </c>
      <c r="RC15" s="84" t="s">
        <v>94</v>
      </c>
      <c r="RD15" s="84">
        <v>10000</v>
      </c>
      <c r="RE15" s="84">
        <v>10000</v>
      </c>
      <c r="RF15" s="84">
        <v>10000</v>
      </c>
      <c r="RG15" s="84" t="s">
        <v>94</v>
      </c>
      <c r="RH15" s="84">
        <v>10000</v>
      </c>
      <c r="RI15" s="84">
        <v>10000</v>
      </c>
      <c r="RJ15" s="84">
        <v>9000</v>
      </c>
      <c r="RK15" s="84" t="s">
        <v>94</v>
      </c>
      <c r="RL15" s="84">
        <v>9000</v>
      </c>
      <c r="RM15" s="84" t="s">
        <v>94</v>
      </c>
      <c r="RN15" s="84">
        <v>9000</v>
      </c>
      <c r="RO15" s="84" t="s">
        <v>94</v>
      </c>
      <c r="RP15" s="84">
        <v>9000</v>
      </c>
      <c r="RQ15" s="84" t="s">
        <v>94</v>
      </c>
      <c r="RR15" s="84">
        <v>9000</v>
      </c>
      <c r="RS15" s="84">
        <v>9000</v>
      </c>
      <c r="RT15" s="84">
        <v>9000</v>
      </c>
      <c r="RU15" s="84" t="s">
        <v>94</v>
      </c>
      <c r="RV15" s="84">
        <v>9000</v>
      </c>
      <c r="RW15" s="84" t="s">
        <v>94</v>
      </c>
      <c r="RX15" s="84">
        <v>9000</v>
      </c>
      <c r="RY15" s="84" t="s">
        <v>94</v>
      </c>
      <c r="RZ15" s="84">
        <v>9000</v>
      </c>
      <c r="SA15" s="84" t="s">
        <v>94</v>
      </c>
      <c r="SB15" s="84">
        <v>9000</v>
      </c>
      <c r="SC15" s="84">
        <v>9500</v>
      </c>
      <c r="SD15" s="84">
        <v>9000</v>
      </c>
      <c r="SE15" s="84">
        <v>9500</v>
      </c>
      <c r="SF15" s="84">
        <v>9000</v>
      </c>
      <c r="SG15" s="84" t="s">
        <v>94</v>
      </c>
      <c r="SH15" s="84">
        <v>9000</v>
      </c>
      <c r="SI15" s="84" t="s">
        <v>94</v>
      </c>
      <c r="SJ15" s="84">
        <v>9000</v>
      </c>
      <c r="SK15" s="84" t="s">
        <v>94</v>
      </c>
      <c r="SL15" s="84">
        <v>9000</v>
      </c>
      <c r="SM15" s="84" t="s">
        <v>94</v>
      </c>
      <c r="SN15" s="84">
        <v>9000</v>
      </c>
      <c r="SO15" s="84" t="s">
        <v>94</v>
      </c>
      <c r="SP15" s="84">
        <v>9000</v>
      </c>
      <c r="SQ15" s="84" t="s">
        <v>94</v>
      </c>
      <c r="SR15" s="84">
        <v>9000</v>
      </c>
      <c r="SS15" s="84">
        <v>9500</v>
      </c>
      <c r="ST15" s="84">
        <v>9000</v>
      </c>
      <c r="SU15" s="84" t="s">
        <v>94</v>
      </c>
      <c r="SV15" s="84">
        <v>9000</v>
      </c>
      <c r="SW15" s="84" t="s">
        <v>94</v>
      </c>
      <c r="SX15" s="84">
        <v>9000</v>
      </c>
      <c r="SY15" s="84" t="s">
        <v>94</v>
      </c>
      <c r="SZ15" s="84">
        <v>9000</v>
      </c>
      <c r="TA15" s="84" t="s">
        <v>94</v>
      </c>
      <c r="TB15" s="84">
        <v>9000</v>
      </c>
      <c r="TC15" s="84" t="s">
        <v>94</v>
      </c>
      <c r="TD15" s="84">
        <v>9000</v>
      </c>
      <c r="TE15" s="84" t="s">
        <v>94</v>
      </c>
      <c r="TF15" s="84">
        <v>9000</v>
      </c>
      <c r="TG15" s="84">
        <v>9500</v>
      </c>
      <c r="TH15" s="84">
        <v>9000</v>
      </c>
      <c r="TI15" s="84" t="s">
        <v>94</v>
      </c>
      <c r="TJ15" s="84">
        <v>9000</v>
      </c>
      <c r="TK15" s="84" t="s">
        <v>94</v>
      </c>
      <c r="TL15" s="84">
        <v>9000</v>
      </c>
      <c r="TM15" s="84" t="s">
        <v>94</v>
      </c>
      <c r="TN15" s="84">
        <v>9000</v>
      </c>
      <c r="TO15" s="84" t="s">
        <v>94</v>
      </c>
      <c r="TP15" s="84">
        <v>9000</v>
      </c>
      <c r="TQ15" s="84">
        <v>9000</v>
      </c>
      <c r="TR15" s="84">
        <v>9000</v>
      </c>
      <c r="TS15" s="84" t="s">
        <v>94</v>
      </c>
      <c r="TT15" s="84">
        <v>9000</v>
      </c>
      <c r="TU15" s="84">
        <v>9000</v>
      </c>
      <c r="TV15" s="84">
        <v>9000</v>
      </c>
      <c r="TW15" s="84" t="s">
        <v>94</v>
      </c>
      <c r="TX15" s="84">
        <v>9000</v>
      </c>
      <c r="TY15" s="84" t="s">
        <v>94</v>
      </c>
      <c r="TZ15" s="84">
        <v>9000</v>
      </c>
      <c r="UA15" s="84" t="s">
        <v>94</v>
      </c>
      <c r="UB15" s="84">
        <v>9000</v>
      </c>
      <c r="UC15" s="84">
        <v>9000</v>
      </c>
      <c r="UD15" s="84">
        <v>9000</v>
      </c>
      <c r="UE15" s="84" t="s">
        <v>94</v>
      </c>
      <c r="UF15" s="84">
        <v>9000</v>
      </c>
      <c r="UG15" s="84" t="s">
        <v>94</v>
      </c>
      <c r="UH15" s="84">
        <v>9000</v>
      </c>
      <c r="UI15" s="84" t="s">
        <v>94</v>
      </c>
      <c r="UJ15" s="84">
        <v>9000</v>
      </c>
      <c r="UK15" s="84" t="s">
        <v>94</v>
      </c>
      <c r="UL15" s="84">
        <v>9000</v>
      </c>
      <c r="UM15" s="84" t="s">
        <v>94</v>
      </c>
      <c r="UN15" s="84">
        <v>9000</v>
      </c>
      <c r="UO15" s="84" t="s">
        <v>94</v>
      </c>
      <c r="UP15" s="84">
        <v>9000</v>
      </c>
      <c r="UQ15" s="84" t="s">
        <v>94</v>
      </c>
      <c r="UR15" s="84">
        <v>9000</v>
      </c>
      <c r="US15" s="84" t="s">
        <v>94</v>
      </c>
      <c r="UT15" s="84">
        <v>9000</v>
      </c>
      <c r="UU15" s="84">
        <v>9000</v>
      </c>
      <c r="UV15" s="84">
        <v>9000</v>
      </c>
      <c r="UW15" s="84" t="s">
        <v>94</v>
      </c>
      <c r="UX15" s="84">
        <v>9000</v>
      </c>
      <c r="UY15" s="84" t="s">
        <v>94</v>
      </c>
      <c r="UZ15" s="84">
        <v>9000</v>
      </c>
      <c r="VA15" s="84" t="s">
        <v>94</v>
      </c>
      <c r="VB15" s="84">
        <v>9000</v>
      </c>
      <c r="VC15" s="84">
        <v>9000</v>
      </c>
      <c r="VD15" s="84">
        <v>9000</v>
      </c>
      <c r="VE15" s="84" t="s">
        <v>94</v>
      </c>
      <c r="VF15" s="84">
        <v>9000</v>
      </c>
      <c r="VG15" s="84" t="s">
        <v>94</v>
      </c>
      <c r="VH15" s="84">
        <v>9000</v>
      </c>
      <c r="VI15" s="84" t="s">
        <v>94</v>
      </c>
      <c r="VJ15" s="84">
        <v>9000</v>
      </c>
      <c r="VK15" s="84">
        <v>9000</v>
      </c>
      <c r="VL15" s="103">
        <v>9500</v>
      </c>
      <c r="VM15" s="84" t="s">
        <v>94</v>
      </c>
      <c r="VN15" s="103">
        <v>9500</v>
      </c>
      <c r="VO15" s="84" t="s">
        <v>94</v>
      </c>
      <c r="VP15" s="103">
        <v>9500</v>
      </c>
      <c r="VQ15" s="84" t="s">
        <v>94</v>
      </c>
      <c r="VR15" s="103">
        <v>9500</v>
      </c>
      <c r="VS15" s="103">
        <v>9500</v>
      </c>
      <c r="VT15" s="103">
        <v>9500</v>
      </c>
      <c r="VU15" s="84" t="s">
        <v>94</v>
      </c>
      <c r="VV15" s="103">
        <v>9500</v>
      </c>
      <c r="VW15" s="84" t="s">
        <v>94</v>
      </c>
      <c r="VX15" s="103">
        <v>9500</v>
      </c>
      <c r="VY15" s="84" t="s">
        <v>94</v>
      </c>
      <c r="VZ15" s="103">
        <v>9500</v>
      </c>
      <c r="WA15" s="84">
        <v>9500</v>
      </c>
      <c r="WB15" s="103">
        <v>9500</v>
      </c>
      <c r="WC15" s="84" t="s">
        <v>94</v>
      </c>
      <c r="WD15" s="103">
        <v>9500</v>
      </c>
      <c r="WE15" s="103">
        <v>9500</v>
      </c>
      <c r="WF15" s="103">
        <v>9500</v>
      </c>
      <c r="WG15" s="84" t="s">
        <v>94</v>
      </c>
      <c r="WH15" s="103">
        <v>9500</v>
      </c>
      <c r="WI15" s="84">
        <v>9500</v>
      </c>
      <c r="WJ15" s="103">
        <v>9500</v>
      </c>
      <c r="WK15" s="84" t="s">
        <v>94</v>
      </c>
      <c r="WL15" s="103">
        <v>9500</v>
      </c>
      <c r="WM15" s="84" t="s">
        <v>94</v>
      </c>
      <c r="WN15" s="103">
        <v>9500</v>
      </c>
      <c r="WO15" s="84" t="s">
        <v>94</v>
      </c>
      <c r="WP15" s="103">
        <v>9500</v>
      </c>
      <c r="WQ15" s="84" t="s">
        <v>94</v>
      </c>
      <c r="WR15" s="103">
        <v>9500</v>
      </c>
      <c r="WS15" s="84" t="s">
        <v>94</v>
      </c>
      <c r="WT15" s="103">
        <v>9500</v>
      </c>
      <c r="WU15" s="84" t="s">
        <v>94</v>
      </c>
      <c r="WV15" s="103">
        <v>9500</v>
      </c>
      <c r="WW15" s="84" t="s">
        <v>94</v>
      </c>
      <c r="WX15" s="103">
        <v>9500</v>
      </c>
      <c r="WY15" s="84" t="s">
        <v>94</v>
      </c>
      <c r="WZ15" s="103">
        <v>9500</v>
      </c>
      <c r="XA15" s="84" t="s">
        <v>94</v>
      </c>
      <c r="XB15" s="103">
        <v>9500</v>
      </c>
      <c r="XC15" s="84" t="s">
        <v>94</v>
      </c>
      <c r="XD15" s="103">
        <v>9500</v>
      </c>
      <c r="XE15" s="84">
        <v>10500</v>
      </c>
      <c r="XF15" s="103">
        <v>9500</v>
      </c>
      <c r="XG15" s="84" t="s">
        <v>94</v>
      </c>
      <c r="XH15" s="103">
        <v>10500</v>
      </c>
      <c r="XI15" s="84" t="s">
        <v>94</v>
      </c>
      <c r="XJ15" s="103">
        <v>10500</v>
      </c>
      <c r="XK15" s="84" t="s">
        <v>94</v>
      </c>
      <c r="XL15" s="103">
        <v>10500</v>
      </c>
      <c r="XM15" s="84" t="s">
        <v>94</v>
      </c>
      <c r="XN15" s="103">
        <v>10500</v>
      </c>
      <c r="XO15" s="84" t="s">
        <v>94</v>
      </c>
      <c r="XP15" s="103">
        <v>10500</v>
      </c>
      <c r="XQ15" s="84" t="s">
        <v>94</v>
      </c>
      <c r="XR15" s="103">
        <v>10500</v>
      </c>
      <c r="XS15" s="84" t="s">
        <v>94</v>
      </c>
      <c r="XT15" s="103">
        <v>10500</v>
      </c>
      <c r="XU15" s="103">
        <v>10500</v>
      </c>
      <c r="XV15" s="103">
        <v>10500</v>
      </c>
      <c r="XW15" s="103">
        <v>10500</v>
      </c>
      <c r="XX15" s="103">
        <v>10500</v>
      </c>
      <c r="XY15" s="84" t="s">
        <v>94</v>
      </c>
      <c r="XZ15" s="103">
        <v>10500</v>
      </c>
      <c r="YA15" s="84" t="s">
        <v>94</v>
      </c>
      <c r="YB15" s="103">
        <v>10500</v>
      </c>
      <c r="YC15" s="84" t="s">
        <v>94</v>
      </c>
      <c r="YD15" s="103">
        <v>10500</v>
      </c>
      <c r="YE15" s="84">
        <v>10500</v>
      </c>
      <c r="YF15" s="103">
        <v>10500</v>
      </c>
      <c r="YG15" s="84" t="s">
        <v>94</v>
      </c>
      <c r="YH15" s="103">
        <v>10500</v>
      </c>
      <c r="YI15" s="84" t="s">
        <v>94</v>
      </c>
      <c r="YJ15" s="103">
        <v>10500</v>
      </c>
      <c r="YK15" s="84" t="s">
        <v>94</v>
      </c>
      <c r="YL15" s="103">
        <v>10500</v>
      </c>
      <c r="YM15" s="84" t="s">
        <v>94</v>
      </c>
      <c r="YN15" s="103">
        <v>10500</v>
      </c>
      <c r="YO15" s="84" t="s">
        <v>94</v>
      </c>
      <c r="YP15" s="103">
        <v>10500</v>
      </c>
      <c r="YQ15" s="84" t="s">
        <v>94</v>
      </c>
      <c r="YR15" s="103">
        <v>10500</v>
      </c>
      <c r="YS15" s="84" t="s">
        <v>94</v>
      </c>
      <c r="YT15" s="103">
        <v>10500</v>
      </c>
      <c r="YU15" s="84">
        <v>10500</v>
      </c>
      <c r="YV15" s="103">
        <v>10500</v>
      </c>
      <c r="YW15" s="84" t="s">
        <v>94</v>
      </c>
      <c r="YX15" s="103">
        <v>10500</v>
      </c>
      <c r="YY15" s="84" t="s">
        <v>94</v>
      </c>
      <c r="YZ15" s="103">
        <v>10500</v>
      </c>
      <c r="ZA15" s="84" t="s">
        <v>94</v>
      </c>
      <c r="ZB15" s="103">
        <v>10500</v>
      </c>
      <c r="ZC15" s="84" t="s">
        <v>94</v>
      </c>
      <c r="ZD15" s="103">
        <v>10500</v>
      </c>
      <c r="ZE15" s="84" t="s">
        <v>94</v>
      </c>
      <c r="ZF15" s="103">
        <v>10500</v>
      </c>
      <c r="ZG15" s="84">
        <v>10500</v>
      </c>
      <c r="ZH15" s="103">
        <v>12500</v>
      </c>
      <c r="ZI15" s="84" t="s">
        <v>94</v>
      </c>
      <c r="ZJ15" s="103">
        <v>12500</v>
      </c>
      <c r="ZK15" s="84" t="s">
        <v>94</v>
      </c>
      <c r="ZL15" s="103">
        <v>12500</v>
      </c>
      <c r="ZM15" s="84" t="s">
        <v>94</v>
      </c>
      <c r="ZN15" s="103">
        <v>12500</v>
      </c>
      <c r="ZO15" s="103">
        <v>12500</v>
      </c>
      <c r="ZP15" s="103">
        <v>12500</v>
      </c>
      <c r="ZQ15" s="84" t="s">
        <v>94</v>
      </c>
      <c r="ZR15" s="103">
        <v>12500</v>
      </c>
      <c r="ZS15" s="84" t="s">
        <v>94</v>
      </c>
      <c r="ZT15" s="103">
        <v>12500</v>
      </c>
      <c r="ZU15" s="84" t="s">
        <v>94</v>
      </c>
      <c r="ZV15" s="103">
        <v>12500</v>
      </c>
      <c r="ZW15" s="84" t="s">
        <v>94</v>
      </c>
      <c r="ZX15" s="103">
        <v>12500</v>
      </c>
      <c r="ZY15" s="84" t="s">
        <v>94</v>
      </c>
      <c r="ZZ15" s="103">
        <v>12500</v>
      </c>
      <c r="AAA15" s="84">
        <v>12500</v>
      </c>
      <c r="AAB15" s="103">
        <v>12500</v>
      </c>
      <c r="AAC15" s="84">
        <v>12500</v>
      </c>
      <c r="AAD15" s="103">
        <v>12500</v>
      </c>
      <c r="AAE15" s="84" t="s">
        <v>94</v>
      </c>
      <c r="AAF15" s="103">
        <v>12500</v>
      </c>
      <c r="AAG15" s="84" t="s">
        <v>94</v>
      </c>
      <c r="AAH15" s="103">
        <v>12500</v>
      </c>
      <c r="AAI15" s="84" t="s">
        <v>94</v>
      </c>
      <c r="AAJ15" s="103">
        <v>12500</v>
      </c>
      <c r="AAK15" s="84" t="s">
        <v>94</v>
      </c>
      <c r="AAL15" s="103">
        <v>12500</v>
      </c>
      <c r="AAM15" s="84" t="s">
        <v>94</v>
      </c>
      <c r="AAN15" s="103">
        <v>12500</v>
      </c>
      <c r="AAO15" s="84">
        <v>12500</v>
      </c>
      <c r="AAP15" s="103">
        <v>12500</v>
      </c>
      <c r="AAQ15" s="84" t="s">
        <v>94</v>
      </c>
      <c r="AAR15" s="103">
        <v>12500</v>
      </c>
      <c r="AAS15" s="84" t="s">
        <v>94</v>
      </c>
      <c r="AAT15" s="103">
        <v>12500</v>
      </c>
      <c r="AAU15" s="84">
        <v>12500</v>
      </c>
      <c r="AAV15" s="103">
        <v>12500</v>
      </c>
      <c r="AAW15" s="84" t="s">
        <v>94</v>
      </c>
      <c r="AAX15" s="103">
        <v>12500</v>
      </c>
      <c r="AAY15" s="84">
        <v>12500</v>
      </c>
      <c r="AAZ15" s="103">
        <v>12500</v>
      </c>
      <c r="ABA15" s="84" t="s">
        <v>94</v>
      </c>
      <c r="ABB15" s="103">
        <v>12500</v>
      </c>
      <c r="ABC15" s="84" t="s">
        <v>94</v>
      </c>
      <c r="ABD15" s="103">
        <v>12500</v>
      </c>
      <c r="ABE15" s="84" t="s">
        <v>94</v>
      </c>
      <c r="ABF15" s="103">
        <v>12500</v>
      </c>
      <c r="ABG15" s="84">
        <v>12500</v>
      </c>
      <c r="ABH15" s="103">
        <v>12500</v>
      </c>
      <c r="ABI15" s="84" t="s">
        <v>94</v>
      </c>
      <c r="ABJ15" s="103">
        <v>12500</v>
      </c>
      <c r="ABK15" s="84" t="s">
        <v>94</v>
      </c>
      <c r="ABL15" s="103">
        <v>12500</v>
      </c>
      <c r="ABM15" s="84" t="s">
        <v>94</v>
      </c>
      <c r="ABN15" s="103">
        <v>12500</v>
      </c>
      <c r="ABO15" s="84" t="s">
        <v>94</v>
      </c>
      <c r="ABP15" s="103">
        <v>12500</v>
      </c>
      <c r="ABQ15" s="84">
        <v>12500</v>
      </c>
      <c r="ABR15" s="103">
        <v>12500</v>
      </c>
      <c r="ABS15" s="84">
        <v>12500</v>
      </c>
      <c r="ABT15" s="103">
        <v>12500</v>
      </c>
      <c r="ABU15" s="84" t="s">
        <v>94</v>
      </c>
      <c r="ABV15" s="103">
        <v>12500</v>
      </c>
      <c r="ABW15" s="84">
        <v>12500</v>
      </c>
      <c r="ABX15" s="103">
        <v>12500</v>
      </c>
      <c r="ABY15" s="84" t="s">
        <v>94</v>
      </c>
      <c r="ABZ15" s="103">
        <v>12500</v>
      </c>
      <c r="ACA15" s="84" t="s">
        <v>94</v>
      </c>
      <c r="ACB15" s="103">
        <v>12500</v>
      </c>
      <c r="ACC15" s="84">
        <v>12500</v>
      </c>
      <c r="ACD15" s="103">
        <v>12500</v>
      </c>
      <c r="ACE15" s="84" t="s">
        <v>94</v>
      </c>
      <c r="ACF15" s="103">
        <v>12500</v>
      </c>
      <c r="ACG15" s="84" t="s">
        <v>94</v>
      </c>
      <c r="ACH15" s="103">
        <v>12500</v>
      </c>
      <c r="ACI15" s="84">
        <v>12500</v>
      </c>
      <c r="ACJ15" s="103">
        <v>12500</v>
      </c>
      <c r="ACK15" s="84" t="s">
        <v>94</v>
      </c>
      <c r="ACL15" s="103">
        <v>12500</v>
      </c>
      <c r="ACM15" s="84" t="s">
        <v>94</v>
      </c>
      <c r="ACN15" s="103">
        <v>12500</v>
      </c>
      <c r="ACO15" s="84" t="s">
        <v>94</v>
      </c>
      <c r="ACP15" s="103">
        <v>12500</v>
      </c>
      <c r="ACQ15" s="84" t="s">
        <v>94</v>
      </c>
      <c r="ACR15" s="103">
        <v>12500</v>
      </c>
      <c r="ACS15" s="84" t="s">
        <v>94</v>
      </c>
      <c r="ACT15" s="103">
        <v>12500</v>
      </c>
      <c r="ACU15" s="84" t="s">
        <v>94</v>
      </c>
      <c r="ACV15" s="103">
        <v>12500</v>
      </c>
      <c r="ACW15" s="84">
        <v>12500</v>
      </c>
      <c r="ACX15" s="103">
        <v>12500</v>
      </c>
      <c r="ACY15" s="84" t="s">
        <v>94</v>
      </c>
      <c r="ACZ15" s="103">
        <v>12500</v>
      </c>
      <c r="ADA15" s="84">
        <v>12500</v>
      </c>
      <c r="ADB15" s="103">
        <v>12500</v>
      </c>
      <c r="ADC15" s="84" t="s">
        <v>94</v>
      </c>
      <c r="ADD15" s="103">
        <v>12500</v>
      </c>
      <c r="ADE15" s="84">
        <v>12500</v>
      </c>
      <c r="ADF15" s="103">
        <v>12500</v>
      </c>
      <c r="ADG15" s="84">
        <v>12500</v>
      </c>
      <c r="ADH15" s="103">
        <v>12500</v>
      </c>
      <c r="ADI15" s="84" t="s">
        <v>94</v>
      </c>
      <c r="ADJ15" s="103">
        <v>13000</v>
      </c>
      <c r="ADK15" s="84">
        <v>13000</v>
      </c>
      <c r="ADL15" s="103">
        <v>13000</v>
      </c>
      <c r="ADM15" s="84" t="s">
        <v>94</v>
      </c>
      <c r="ADN15" s="103">
        <v>13000</v>
      </c>
      <c r="ADO15" s="84" t="s">
        <v>94</v>
      </c>
      <c r="ADP15" s="103">
        <v>13000</v>
      </c>
      <c r="ADQ15" s="84" t="s">
        <v>94</v>
      </c>
      <c r="ADR15" s="103">
        <v>13000</v>
      </c>
      <c r="ADS15" s="84" t="s">
        <v>94</v>
      </c>
      <c r="ADT15" s="103">
        <v>13000</v>
      </c>
      <c r="ADU15" s="84" t="s">
        <v>94</v>
      </c>
      <c r="ADV15" s="103">
        <v>13000</v>
      </c>
      <c r="ADW15" s="84" t="s">
        <v>94</v>
      </c>
      <c r="ADX15" s="103">
        <v>13000</v>
      </c>
      <c r="ADY15" s="84" t="s">
        <v>94</v>
      </c>
      <c r="ADZ15" s="103">
        <v>13000</v>
      </c>
      <c r="AEA15" s="84" t="s">
        <v>94</v>
      </c>
      <c r="AEB15" s="103">
        <v>13000</v>
      </c>
      <c r="AEC15" s="84" t="s">
        <v>94</v>
      </c>
      <c r="AED15" s="103">
        <v>13000</v>
      </c>
      <c r="AEE15" s="103">
        <v>13000</v>
      </c>
      <c r="AEF15" s="103">
        <v>13000</v>
      </c>
      <c r="AEG15" s="84" t="s">
        <v>94</v>
      </c>
      <c r="AEH15" s="103">
        <v>13000</v>
      </c>
      <c r="AEI15" s="103">
        <v>13000</v>
      </c>
      <c r="AEJ15" s="103">
        <v>13000</v>
      </c>
      <c r="AEK15" s="84" t="s">
        <v>94</v>
      </c>
      <c r="AEL15" s="103">
        <v>13000</v>
      </c>
      <c r="AEM15" s="84" t="s">
        <v>94</v>
      </c>
      <c r="AEN15" s="103">
        <v>13000</v>
      </c>
      <c r="AEO15" s="84" t="s">
        <v>94</v>
      </c>
      <c r="AEP15" s="103">
        <v>13000</v>
      </c>
      <c r="AEQ15" s="84">
        <v>13000</v>
      </c>
      <c r="AER15" s="103">
        <v>13000</v>
      </c>
      <c r="AES15" s="84" t="s">
        <v>94</v>
      </c>
      <c r="AET15" s="103">
        <v>13000</v>
      </c>
      <c r="AEU15" s="84" t="s">
        <v>94</v>
      </c>
      <c r="AEV15" s="103">
        <v>13000</v>
      </c>
      <c r="AEW15" s="84">
        <v>13000</v>
      </c>
      <c r="AEX15" s="103">
        <v>13000</v>
      </c>
      <c r="AEY15" s="84" t="s">
        <v>94</v>
      </c>
      <c r="AEZ15" s="103">
        <v>13000</v>
      </c>
      <c r="AFA15" s="84" t="s">
        <v>94</v>
      </c>
      <c r="AFB15" s="103">
        <v>13000</v>
      </c>
      <c r="AFC15" s="84">
        <v>13000</v>
      </c>
      <c r="AFD15" s="103">
        <v>13000</v>
      </c>
      <c r="AFE15" s="84" t="s">
        <v>94</v>
      </c>
      <c r="AFF15" s="103">
        <v>13000</v>
      </c>
      <c r="AFG15" s="84">
        <v>13000</v>
      </c>
      <c r="AFH15" s="103">
        <v>13000</v>
      </c>
      <c r="AFI15" s="84" t="s">
        <v>94</v>
      </c>
      <c r="AFJ15" s="103">
        <v>13000</v>
      </c>
      <c r="AFK15" s="84" t="s">
        <v>94</v>
      </c>
      <c r="AFL15" s="103">
        <v>13000</v>
      </c>
      <c r="AFM15" s="84">
        <v>13000</v>
      </c>
      <c r="AFN15" s="103">
        <v>13000</v>
      </c>
      <c r="AFO15" s="84" t="s">
        <v>94</v>
      </c>
      <c r="AFP15" s="103">
        <v>13000</v>
      </c>
      <c r="AFQ15" s="84" t="s">
        <v>94</v>
      </c>
      <c r="AFR15" s="103">
        <v>13000</v>
      </c>
      <c r="AFS15" s="84" t="s">
        <v>94</v>
      </c>
      <c r="AFT15" s="103">
        <v>13000</v>
      </c>
      <c r="AFU15" s="84" t="s">
        <v>94</v>
      </c>
      <c r="AFV15" s="103">
        <v>13000</v>
      </c>
      <c r="AFW15" s="84" t="s">
        <v>94</v>
      </c>
      <c r="AFX15" s="103">
        <v>13000</v>
      </c>
      <c r="AFY15" s="84" t="s">
        <v>94</v>
      </c>
      <c r="AFZ15" s="103">
        <v>13000</v>
      </c>
      <c r="AGA15" s="84" t="s">
        <v>94</v>
      </c>
      <c r="AGB15" s="103">
        <v>13000</v>
      </c>
      <c r="AGC15" s="84" t="s">
        <v>94</v>
      </c>
      <c r="AGD15" s="103">
        <v>13000</v>
      </c>
      <c r="AGE15" s="84">
        <v>13000</v>
      </c>
      <c r="AGF15" s="103">
        <v>13000</v>
      </c>
      <c r="AGG15" s="84">
        <v>13000</v>
      </c>
      <c r="AGH15" s="103">
        <v>13000</v>
      </c>
      <c r="AGI15" s="84" t="s">
        <v>94</v>
      </c>
      <c r="AGJ15" s="103">
        <v>13000</v>
      </c>
      <c r="AGK15" s="84" t="s">
        <v>94</v>
      </c>
      <c r="AGL15" s="103">
        <v>13000</v>
      </c>
      <c r="AGM15" s="84" t="s">
        <v>94</v>
      </c>
      <c r="AGN15" s="103">
        <v>13000</v>
      </c>
      <c r="AGO15" s="84" t="s">
        <v>94</v>
      </c>
      <c r="AGP15" s="103">
        <v>13000</v>
      </c>
      <c r="AGQ15" s="84">
        <v>13000</v>
      </c>
      <c r="AGR15" s="103">
        <v>13000</v>
      </c>
      <c r="AGS15" s="84">
        <v>13000</v>
      </c>
      <c r="AGT15" s="103">
        <v>13000</v>
      </c>
      <c r="AGU15" s="84" t="s">
        <v>94</v>
      </c>
      <c r="AGV15" s="103">
        <v>13000</v>
      </c>
      <c r="AGW15" s="84" t="s">
        <v>94</v>
      </c>
      <c r="AGX15" s="103">
        <v>13000</v>
      </c>
      <c r="AGY15" s="84" t="s">
        <v>94</v>
      </c>
      <c r="AGZ15" s="103">
        <v>13000</v>
      </c>
      <c r="AHA15" s="84" t="s">
        <v>94</v>
      </c>
      <c r="AHB15" s="103">
        <v>13000</v>
      </c>
      <c r="AHC15" s="84" t="s">
        <v>94</v>
      </c>
      <c r="AHD15" s="103">
        <v>13000</v>
      </c>
      <c r="AHE15" s="84">
        <v>13000</v>
      </c>
      <c r="AHF15" s="103">
        <v>13000</v>
      </c>
      <c r="AHG15" s="84">
        <v>13000</v>
      </c>
      <c r="AHH15" s="103">
        <v>13000</v>
      </c>
      <c r="AHI15" s="84" t="s">
        <v>94</v>
      </c>
      <c r="AHJ15" s="103">
        <v>13000</v>
      </c>
      <c r="AHK15" s="84" t="s">
        <v>94</v>
      </c>
      <c r="AHL15" s="103">
        <v>13000</v>
      </c>
      <c r="AHM15" s="84">
        <v>13000</v>
      </c>
      <c r="AHN15" s="103">
        <v>13000</v>
      </c>
      <c r="AHO15" s="84" t="s">
        <v>94</v>
      </c>
      <c r="AHP15" s="103">
        <v>13000</v>
      </c>
      <c r="AHQ15" s="84" t="s">
        <v>94</v>
      </c>
      <c r="AHR15" s="103">
        <v>13000</v>
      </c>
      <c r="AHS15" s="84" t="s">
        <v>94</v>
      </c>
      <c r="AHT15" s="103">
        <v>13000</v>
      </c>
      <c r="AHU15" s="84">
        <v>13000</v>
      </c>
      <c r="AHV15" s="103">
        <v>13000</v>
      </c>
      <c r="AHW15" s="84" t="s">
        <v>94</v>
      </c>
      <c r="AHX15" s="103">
        <v>13000</v>
      </c>
      <c r="AHY15" s="84" t="s">
        <v>94</v>
      </c>
      <c r="AHZ15" s="103">
        <v>13000</v>
      </c>
      <c r="AIA15" s="84">
        <v>13000</v>
      </c>
      <c r="AIB15" s="103">
        <v>13000</v>
      </c>
      <c r="AIC15" s="84" t="s">
        <v>94</v>
      </c>
      <c r="AID15" s="103">
        <v>13000</v>
      </c>
      <c r="AIE15" s="84" t="s">
        <v>94</v>
      </c>
      <c r="AIF15" s="103">
        <v>13000</v>
      </c>
      <c r="AIG15" s="84" t="s">
        <v>94</v>
      </c>
      <c r="AIH15" s="103">
        <v>13000</v>
      </c>
      <c r="AII15" s="84">
        <v>13000</v>
      </c>
      <c r="AIJ15" s="103">
        <v>13000</v>
      </c>
      <c r="AIK15" s="84" t="s">
        <v>94</v>
      </c>
      <c r="AIL15" s="103">
        <v>13000</v>
      </c>
      <c r="AIM15" s="84" t="s">
        <v>94</v>
      </c>
      <c r="AIN15" s="103">
        <v>13000</v>
      </c>
      <c r="AIO15" s="84" t="s">
        <v>94</v>
      </c>
      <c r="AIP15" s="103">
        <v>13000</v>
      </c>
      <c r="AIQ15" s="84" t="s">
        <v>94</v>
      </c>
      <c r="AIR15" s="103">
        <v>13000</v>
      </c>
      <c r="AIS15" s="84">
        <v>13000</v>
      </c>
      <c r="AIT15" s="103">
        <v>13000</v>
      </c>
      <c r="AIU15" s="84">
        <v>13000</v>
      </c>
      <c r="AIV15" s="103">
        <v>13000</v>
      </c>
      <c r="AIW15" s="84">
        <v>13000</v>
      </c>
      <c r="AIX15" s="103">
        <v>13000</v>
      </c>
      <c r="AIY15" s="84" t="s">
        <v>94</v>
      </c>
      <c r="AIZ15" s="103">
        <v>13000</v>
      </c>
      <c r="AJA15" s="84" t="s">
        <v>94</v>
      </c>
      <c r="AJB15" s="103">
        <v>13000</v>
      </c>
      <c r="AJC15" s="84" t="s">
        <v>94</v>
      </c>
      <c r="AJD15" s="103">
        <v>13000</v>
      </c>
      <c r="AJE15" s="84" t="s">
        <v>94</v>
      </c>
      <c r="AJF15" s="103">
        <v>13000</v>
      </c>
      <c r="AJG15" s="84" t="s">
        <v>94</v>
      </c>
      <c r="AJH15" s="103">
        <v>13000</v>
      </c>
      <c r="AJI15" s="103">
        <v>13000</v>
      </c>
      <c r="AJJ15" s="103">
        <v>13000</v>
      </c>
      <c r="AJK15" s="84" t="s">
        <v>94</v>
      </c>
      <c r="AJL15" s="103">
        <v>13000</v>
      </c>
      <c r="AJM15" s="84">
        <v>13000</v>
      </c>
      <c r="AJN15" s="103">
        <v>13000</v>
      </c>
      <c r="AJO15" s="84" t="s">
        <v>94</v>
      </c>
      <c r="AJP15" s="103">
        <v>13000</v>
      </c>
      <c r="AJQ15" s="84" t="s">
        <v>94</v>
      </c>
      <c r="AJR15" s="103">
        <v>13000</v>
      </c>
      <c r="AJS15" s="84" t="s">
        <v>94</v>
      </c>
      <c r="AJT15" s="103">
        <v>13000</v>
      </c>
      <c r="AJU15" s="84">
        <v>9000</v>
      </c>
      <c r="AJV15" s="103">
        <v>13000</v>
      </c>
      <c r="AJW15" s="84" t="s">
        <v>94</v>
      </c>
      <c r="AJX15" s="103">
        <v>13000</v>
      </c>
      <c r="AJY15" s="84" t="s">
        <v>94</v>
      </c>
      <c r="AJZ15" s="103">
        <v>13000</v>
      </c>
      <c r="AKA15" s="84" t="s">
        <v>94</v>
      </c>
      <c r="AKB15" s="103">
        <v>13000</v>
      </c>
      <c r="AKC15" s="84" t="s">
        <v>94</v>
      </c>
      <c r="AKD15" s="103">
        <v>13000</v>
      </c>
      <c r="AKE15" s="84" t="s">
        <v>94</v>
      </c>
      <c r="AKF15" s="103">
        <v>13000</v>
      </c>
      <c r="AKG15" s="84" t="s">
        <v>94</v>
      </c>
      <c r="AKH15" s="103">
        <v>13000</v>
      </c>
      <c r="AKI15" s="84" t="s">
        <v>94</v>
      </c>
      <c r="AKJ15" s="103">
        <v>13000</v>
      </c>
      <c r="AKK15" s="84" t="s">
        <v>94</v>
      </c>
      <c r="AKL15" s="103">
        <v>13000</v>
      </c>
      <c r="AKM15" s="84" t="s">
        <v>94</v>
      </c>
      <c r="AKN15" s="103">
        <v>13000</v>
      </c>
      <c r="AKO15" s="84" t="s">
        <v>94</v>
      </c>
      <c r="AKP15" s="103">
        <v>13000</v>
      </c>
      <c r="AKQ15" s="84" t="s">
        <v>94</v>
      </c>
      <c r="AKR15" s="103">
        <v>13000</v>
      </c>
      <c r="AKS15" s="84" t="s">
        <v>94</v>
      </c>
      <c r="AKT15" s="103">
        <v>13000</v>
      </c>
      <c r="AKU15" s="84" t="s">
        <v>94</v>
      </c>
      <c r="AKV15" s="103">
        <v>13500</v>
      </c>
      <c r="AKW15" s="84" t="s">
        <v>94</v>
      </c>
      <c r="AKX15" s="103">
        <v>13500</v>
      </c>
      <c r="AKY15" s="103">
        <v>13500</v>
      </c>
      <c r="AKZ15" s="103">
        <v>13500</v>
      </c>
      <c r="ALA15" s="103">
        <v>13500</v>
      </c>
      <c r="ALB15" s="103">
        <v>13500</v>
      </c>
      <c r="ALC15" s="103">
        <v>13000</v>
      </c>
      <c r="ALD15" s="103">
        <v>13500</v>
      </c>
      <c r="ALE15" s="84" t="s">
        <v>94</v>
      </c>
      <c r="ALF15" s="103">
        <v>13500</v>
      </c>
      <c r="ALG15" s="84" t="s">
        <v>94</v>
      </c>
      <c r="ALH15" s="103">
        <v>13500</v>
      </c>
      <c r="ALI15" s="84" t="s">
        <v>94</v>
      </c>
      <c r="ALJ15" s="103">
        <v>13500</v>
      </c>
      <c r="ALK15" s="84" t="s">
        <v>94</v>
      </c>
      <c r="ALL15" s="103">
        <v>13500</v>
      </c>
      <c r="ALM15" s="84" t="s">
        <v>94</v>
      </c>
      <c r="ALN15" s="103">
        <v>13500</v>
      </c>
      <c r="ALO15" s="84" t="s">
        <v>94</v>
      </c>
      <c r="ALP15" s="103">
        <v>13500</v>
      </c>
      <c r="ALQ15" s="84" t="s">
        <v>94</v>
      </c>
      <c r="ALR15" s="103">
        <v>13500</v>
      </c>
      <c r="ALS15" s="84" t="s">
        <v>94</v>
      </c>
      <c r="ALT15" s="103">
        <v>13500</v>
      </c>
      <c r="ALU15" s="84">
        <v>13500</v>
      </c>
      <c r="ALV15" s="103">
        <v>13500</v>
      </c>
      <c r="ALW15" s="84" t="s">
        <v>94</v>
      </c>
      <c r="ALX15" s="103">
        <v>13500</v>
      </c>
      <c r="ALY15" s="84" t="s">
        <v>94</v>
      </c>
      <c r="ALZ15" s="103">
        <v>13500</v>
      </c>
      <c r="AMA15" s="84" t="s">
        <v>94</v>
      </c>
      <c r="AMB15" s="103">
        <v>13500</v>
      </c>
      <c r="AMC15" s="84" t="s">
        <v>94</v>
      </c>
      <c r="AMD15" s="103">
        <v>13500</v>
      </c>
      <c r="AME15" s="84" t="s">
        <v>94</v>
      </c>
      <c r="AMF15" s="103">
        <v>13500</v>
      </c>
      <c r="AMG15" s="84" t="s">
        <v>94</v>
      </c>
      <c r="AMH15" s="103">
        <v>13500</v>
      </c>
      <c r="AMI15" s="84">
        <v>13500</v>
      </c>
      <c r="AMJ15" s="103">
        <v>13500</v>
      </c>
      <c r="AMK15" s="84" t="s">
        <v>94</v>
      </c>
      <c r="AML15" s="103">
        <v>13500</v>
      </c>
      <c r="AMM15" s="84" t="s">
        <v>94</v>
      </c>
      <c r="AMN15" s="103">
        <v>13500</v>
      </c>
      <c r="AMO15" s="84">
        <v>13500</v>
      </c>
      <c r="AMP15" s="103">
        <v>13500</v>
      </c>
      <c r="AMQ15" s="84">
        <v>13500</v>
      </c>
      <c r="AMR15" s="103">
        <v>13500</v>
      </c>
      <c r="AMS15" s="84">
        <v>13500</v>
      </c>
      <c r="AMT15" s="103">
        <v>13500</v>
      </c>
      <c r="AMU15" s="84">
        <v>13500</v>
      </c>
      <c r="AMV15" s="103">
        <v>13500</v>
      </c>
      <c r="AMW15" s="84" t="s">
        <v>94</v>
      </c>
      <c r="AMX15" s="103">
        <v>13500</v>
      </c>
      <c r="AMY15" s="84" t="s">
        <v>94</v>
      </c>
      <c r="AMZ15" s="103">
        <v>13500</v>
      </c>
      <c r="ANA15" s="84" t="s">
        <v>94</v>
      </c>
      <c r="ANB15" s="103">
        <v>13500</v>
      </c>
      <c r="ANC15" s="84" t="s">
        <v>94</v>
      </c>
      <c r="AND15" s="103">
        <v>13500</v>
      </c>
      <c r="ANE15" s="84" t="s">
        <v>94</v>
      </c>
      <c r="ANF15" s="103">
        <v>13500</v>
      </c>
      <c r="ANG15" s="84" t="s">
        <v>94</v>
      </c>
      <c r="ANH15" s="103">
        <v>13500</v>
      </c>
      <c r="ANI15" s="84">
        <v>13500</v>
      </c>
      <c r="ANJ15" s="103">
        <v>13500</v>
      </c>
      <c r="ANK15" s="84" t="s">
        <v>94</v>
      </c>
      <c r="ANL15" s="103">
        <v>13500</v>
      </c>
      <c r="ANM15" s="84" t="s">
        <v>94</v>
      </c>
      <c r="ANN15" s="103">
        <v>13500</v>
      </c>
      <c r="ANO15" s="84" t="s">
        <v>94</v>
      </c>
      <c r="ANP15" s="103">
        <v>13500</v>
      </c>
      <c r="ANQ15" s="84">
        <v>13500</v>
      </c>
      <c r="ANR15" s="103">
        <v>13500</v>
      </c>
      <c r="ANS15" s="84">
        <v>13500</v>
      </c>
      <c r="ANT15" s="103">
        <v>13500</v>
      </c>
      <c r="ANU15" s="84">
        <v>13500</v>
      </c>
      <c r="ANV15" s="103">
        <v>13500</v>
      </c>
      <c r="ANW15" s="84" t="s">
        <v>94</v>
      </c>
      <c r="ANX15" s="103">
        <v>13500</v>
      </c>
      <c r="ANY15" s="103">
        <v>13500</v>
      </c>
      <c r="ANZ15" s="103">
        <v>13500</v>
      </c>
      <c r="AOA15" s="84" t="s">
        <v>94</v>
      </c>
      <c r="AOB15" s="103">
        <v>13500</v>
      </c>
      <c r="AOC15" s="84">
        <v>13500</v>
      </c>
      <c r="AOD15" s="103">
        <v>13500</v>
      </c>
      <c r="AOE15" s="84" t="s">
        <v>94</v>
      </c>
      <c r="AOF15" s="103">
        <v>13500</v>
      </c>
      <c r="AOG15" s="84">
        <v>13500</v>
      </c>
      <c r="AOH15" s="103">
        <v>13500</v>
      </c>
      <c r="AOI15" s="84" t="s">
        <v>94</v>
      </c>
      <c r="AOJ15" s="103">
        <v>13500</v>
      </c>
      <c r="AOK15" s="84" t="s">
        <v>94</v>
      </c>
      <c r="AOL15" s="103">
        <v>13500</v>
      </c>
      <c r="AOM15" s="84" t="s">
        <v>94</v>
      </c>
      <c r="AON15" s="103">
        <v>13500</v>
      </c>
      <c r="AOO15" s="84">
        <v>13500</v>
      </c>
      <c r="AOP15" s="103">
        <v>13500</v>
      </c>
      <c r="AOQ15" s="84">
        <v>13500</v>
      </c>
      <c r="AOR15" s="103">
        <v>13500</v>
      </c>
      <c r="AOS15" s="84">
        <v>13500</v>
      </c>
      <c r="AOT15" s="103">
        <v>12000</v>
      </c>
      <c r="AOU15" s="84" t="s">
        <v>94</v>
      </c>
      <c r="AOV15" s="103">
        <v>12000</v>
      </c>
      <c r="AOW15" s="84" t="s">
        <v>94</v>
      </c>
      <c r="AOX15" s="103">
        <v>12000</v>
      </c>
      <c r="AOY15" s="84" t="s">
        <v>94</v>
      </c>
      <c r="AOZ15" s="103">
        <v>12000</v>
      </c>
      <c r="APA15" s="84" t="s">
        <v>94</v>
      </c>
      <c r="APB15" s="103">
        <v>12000</v>
      </c>
      <c r="APC15" s="84">
        <v>12000</v>
      </c>
      <c r="APD15" s="103">
        <v>12000</v>
      </c>
      <c r="APE15" s="84" t="s">
        <v>94</v>
      </c>
      <c r="APF15" s="103">
        <v>12000</v>
      </c>
      <c r="APG15" s="84" t="s">
        <v>94</v>
      </c>
      <c r="APH15" s="103">
        <v>12000</v>
      </c>
      <c r="API15" s="84" t="s">
        <v>94</v>
      </c>
      <c r="APJ15" s="103">
        <v>12000</v>
      </c>
      <c r="APK15" s="84">
        <v>12000</v>
      </c>
      <c r="APL15" s="103">
        <v>12000</v>
      </c>
      <c r="APM15" s="84" t="s">
        <v>94</v>
      </c>
      <c r="APN15" s="103">
        <v>12000</v>
      </c>
      <c r="APO15" s="84" t="s">
        <v>94</v>
      </c>
      <c r="APP15" s="103">
        <v>12000</v>
      </c>
      <c r="APQ15" s="84" t="s">
        <v>94</v>
      </c>
      <c r="APR15" s="103">
        <v>12000</v>
      </c>
      <c r="APS15" s="84">
        <v>12000</v>
      </c>
      <c r="APT15" s="103">
        <v>12000</v>
      </c>
      <c r="APU15" s="84" t="s">
        <v>94</v>
      </c>
      <c r="APV15" s="103">
        <v>12000</v>
      </c>
      <c r="APW15" s="84">
        <v>12000</v>
      </c>
      <c r="APX15" s="103">
        <v>12000</v>
      </c>
      <c r="APY15" s="84">
        <v>12000</v>
      </c>
      <c r="APZ15" s="103">
        <v>12000</v>
      </c>
      <c r="AQA15" s="84">
        <v>12000</v>
      </c>
      <c r="AQB15" s="103">
        <v>12000</v>
      </c>
      <c r="AQC15" s="84" t="s">
        <v>94</v>
      </c>
      <c r="AQD15" s="103">
        <v>12000</v>
      </c>
      <c r="AQE15" s="86" t="s">
        <v>94</v>
      </c>
      <c r="AQF15" s="86">
        <v>12000</v>
      </c>
      <c r="AQG15" s="86" t="s">
        <v>94</v>
      </c>
      <c r="AQH15" s="86">
        <v>12000</v>
      </c>
      <c r="AQI15" s="86" t="s">
        <v>94</v>
      </c>
      <c r="AQJ15" s="86">
        <v>12000</v>
      </c>
      <c r="AQK15" s="86" t="s">
        <v>94</v>
      </c>
      <c r="AQL15" s="86">
        <v>12000</v>
      </c>
      <c r="AQM15" s="86" t="s">
        <v>94</v>
      </c>
      <c r="AQN15" s="86">
        <v>12000</v>
      </c>
      <c r="AQO15" s="86">
        <v>12000</v>
      </c>
      <c r="AQP15" s="86">
        <v>12000</v>
      </c>
      <c r="AQQ15" s="86">
        <v>12000</v>
      </c>
      <c r="AQR15" s="86">
        <v>12000</v>
      </c>
      <c r="AQS15" s="86" t="s">
        <v>94</v>
      </c>
      <c r="AQT15" s="86">
        <v>12000</v>
      </c>
      <c r="AQU15" s="86" t="s">
        <v>94</v>
      </c>
      <c r="AQV15" s="86">
        <v>12000</v>
      </c>
      <c r="AQW15" s="86" t="s">
        <v>94</v>
      </c>
      <c r="AQX15" s="86">
        <v>12000</v>
      </c>
      <c r="AQY15" s="86" t="s">
        <v>94</v>
      </c>
      <c r="AQZ15" s="86">
        <v>12000</v>
      </c>
      <c r="ARA15" s="86" t="s">
        <v>94</v>
      </c>
      <c r="ARB15" s="86">
        <v>12000</v>
      </c>
      <c r="ARC15" s="86" t="s">
        <v>94</v>
      </c>
      <c r="ARD15" s="86">
        <v>12000</v>
      </c>
      <c r="ARE15" s="86" t="s">
        <v>94</v>
      </c>
      <c r="ARF15" s="86">
        <v>12000</v>
      </c>
      <c r="ARG15" s="86">
        <v>12000</v>
      </c>
      <c r="ARH15" s="86">
        <v>12000</v>
      </c>
      <c r="ARI15" s="86" t="s">
        <v>94</v>
      </c>
      <c r="ARJ15" s="86">
        <v>12000</v>
      </c>
      <c r="ARK15" s="86">
        <v>12000</v>
      </c>
      <c r="ARL15" s="86">
        <v>12000</v>
      </c>
      <c r="ARM15" s="86" t="s">
        <v>94</v>
      </c>
      <c r="ARN15" s="86">
        <v>12000</v>
      </c>
      <c r="ARO15" s="86" t="s">
        <v>94</v>
      </c>
      <c r="ARP15" s="86">
        <v>12000</v>
      </c>
      <c r="ARQ15" s="86">
        <v>12000</v>
      </c>
      <c r="ARR15" s="86">
        <v>12000</v>
      </c>
      <c r="ARS15" s="86" t="s">
        <v>94</v>
      </c>
      <c r="ART15" s="86">
        <v>12000</v>
      </c>
      <c r="ARU15" s="86" t="s">
        <v>94</v>
      </c>
      <c r="ARV15" s="86">
        <v>12000</v>
      </c>
      <c r="ARW15" s="86" t="s">
        <v>94</v>
      </c>
      <c r="ARX15" s="86">
        <v>12000</v>
      </c>
      <c r="ARY15" s="86" t="s">
        <v>94</v>
      </c>
      <c r="ARZ15" s="86">
        <v>12000</v>
      </c>
      <c r="ASA15" s="86" t="s">
        <v>94</v>
      </c>
      <c r="ASB15" s="86">
        <v>12000</v>
      </c>
      <c r="ASC15" s="86" t="s">
        <v>94</v>
      </c>
      <c r="ASD15" s="86">
        <v>12000</v>
      </c>
      <c r="ASE15" s="86" t="s">
        <v>94</v>
      </c>
      <c r="ASF15" s="86">
        <v>12000</v>
      </c>
      <c r="ASG15" s="86" t="s">
        <v>94</v>
      </c>
      <c r="ASH15" s="86">
        <v>12000</v>
      </c>
      <c r="ASI15" s="86">
        <v>12000</v>
      </c>
      <c r="ASJ15" s="86">
        <v>12000</v>
      </c>
      <c r="ASK15" s="86">
        <v>12000</v>
      </c>
      <c r="ASL15" s="86">
        <v>12000</v>
      </c>
      <c r="ASM15" s="86">
        <v>12000</v>
      </c>
      <c r="ASN15" s="86">
        <v>12000</v>
      </c>
      <c r="ASO15" s="86" t="s">
        <v>94</v>
      </c>
      <c r="ASP15" s="86">
        <v>12000</v>
      </c>
      <c r="ASQ15" s="86" t="s">
        <v>94</v>
      </c>
      <c r="ASR15" s="86">
        <v>12000</v>
      </c>
      <c r="ASS15" s="86" t="s">
        <v>94</v>
      </c>
      <c r="AST15" s="86">
        <v>12000</v>
      </c>
      <c r="ASU15" s="86" t="s">
        <v>94</v>
      </c>
      <c r="ASV15" s="86">
        <v>12000</v>
      </c>
      <c r="ASW15" s="86" t="s">
        <v>94</v>
      </c>
      <c r="ASX15" s="84">
        <v>12000</v>
      </c>
      <c r="ASY15" s="86" t="s">
        <v>94</v>
      </c>
      <c r="ASZ15" s="84">
        <v>12000</v>
      </c>
      <c r="ATA15" s="86" t="s">
        <v>94</v>
      </c>
      <c r="ATB15" s="84">
        <v>12000</v>
      </c>
      <c r="ATC15" s="86" t="s">
        <v>94</v>
      </c>
      <c r="ATD15" s="84">
        <v>12000</v>
      </c>
      <c r="ATE15" s="86">
        <v>14000</v>
      </c>
      <c r="ATF15" s="84">
        <v>12000</v>
      </c>
      <c r="ATG15" s="86">
        <v>14000</v>
      </c>
      <c r="ATH15" s="84">
        <v>12000</v>
      </c>
      <c r="ATI15" s="86" t="s">
        <v>94</v>
      </c>
      <c r="ATJ15" s="84">
        <v>12000</v>
      </c>
      <c r="ATK15" s="86" t="s">
        <v>94</v>
      </c>
      <c r="ATL15" s="84">
        <v>12000</v>
      </c>
      <c r="ATM15" s="86" t="s">
        <v>94</v>
      </c>
      <c r="ATN15" s="84">
        <v>12000</v>
      </c>
      <c r="ATO15" s="86" t="s">
        <v>94</v>
      </c>
      <c r="ATP15" s="84">
        <v>12000</v>
      </c>
      <c r="ATQ15" s="86" t="s">
        <v>94</v>
      </c>
      <c r="ATR15" s="84">
        <v>12000</v>
      </c>
      <c r="ATS15" s="86">
        <v>14000</v>
      </c>
      <c r="ATT15" s="84">
        <v>12000</v>
      </c>
      <c r="ATU15" s="86">
        <v>14000</v>
      </c>
      <c r="ATV15" s="84">
        <v>12000</v>
      </c>
      <c r="ATW15" s="86" t="s">
        <v>94</v>
      </c>
      <c r="ATX15" s="84">
        <v>12000</v>
      </c>
      <c r="ATY15" s="86" t="s">
        <v>94</v>
      </c>
      <c r="ATZ15" s="84">
        <v>12000</v>
      </c>
      <c r="AUA15" s="86" t="s">
        <v>94</v>
      </c>
      <c r="AUB15" s="84">
        <v>12000</v>
      </c>
      <c r="AUC15" s="86" t="s">
        <v>94</v>
      </c>
      <c r="AUD15" s="84">
        <v>12000</v>
      </c>
      <c r="AUE15" s="86" t="s">
        <v>94</v>
      </c>
      <c r="AUF15" s="84">
        <v>12000</v>
      </c>
      <c r="AUG15" s="86" t="s">
        <v>94</v>
      </c>
      <c r="AUH15" s="84">
        <v>12000</v>
      </c>
      <c r="AUI15" s="86" t="s">
        <v>94</v>
      </c>
      <c r="AUJ15" s="84">
        <v>12000</v>
      </c>
      <c r="AUK15" s="86">
        <v>14000</v>
      </c>
      <c r="AUL15" s="84">
        <v>12000</v>
      </c>
      <c r="AUM15" s="86" t="s">
        <v>94</v>
      </c>
      <c r="AUN15" s="84">
        <v>12000</v>
      </c>
      <c r="AUO15" s="86" t="s">
        <v>94</v>
      </c>
      <c r="AUP15" s="84">
        <v>12000</v>
      </c>
      <c r="AUQ15" s="86">
        <v>14000</v>
      </c>
      <c r="AUR15" s="84">
        <f>12000+1700</f>
        <v>13700</v>
      </c>
      <c r="AUS15" s="86" t="s">
        <v>94</v>
      </c>
      <c r="AUT15" s="84">
        <f>12000+1700</f>
        <v>13700</v>
      </c>
      <c r="AUU15" s="86">
        <v>13700</v>
      </c>
      <c r="AUV15" s="84">
        <f>12000+1700</f>
        <v>13700</v>
      </c>
      <c r="AUW15" s="86" t="s">
        <v>94</v>
      </c>
      <c r="AUX15" s="84">
        <f>12000+1700</f>
        <v>13700</v>
      </c>
      <c r="AUY15" s="86" t="s">
        <v>94</v>
      </c>
      <c r="AUZ15" s="84">
        <f>12000+1700</f>
        <v>13700</v>
      </c>
      <c r="AVA15" s="86" t="s">
        <v>94</v>
      </c>
      <c r="AVB15" s="84">
        <f>12000+1700</f>
        <v>13700</v>
      </c>
      <c r="AVC15" s="86" t="s">
        <v>94</v>
      </c>
      <c r="AVD15" s="84">
        <f>12000+1700</f>
        <v>13700</v>
      </c>
      <c r="AVE15" s="86" t="s">
        <v>94</v>
      </c>
      <c r="AVF15" s="84">
        <f>12000+1700</f>
        <v>13700</v>
      </c>
      <c r="AVG15" s="86" t="s">
        <v>94</v>
      </c>
      <c r="AVH15" s="84">
        <f>12000+1700</f>
        <v>13700</v>
      </c>
      <c r="AVI15" s="86">
        <v>13700</v>
      </c>
      <c r="AVJ15" s="84">
        <f>12000+1700</f>
        <v>13700</v>
      </c>
      <c r="AVK15" s="86" t="s">
        <v>94</v>
      </c>
      <c r="AVL15" s="84">
        <f>12000+1700</f>
        <v>13700</v>
      </c>
      <c r="AVM15" s="86">
        <v>13700</v>
      </c>
      <c r="AVN15" s="84">
        <f>12000+1700</f>
        <v>13700</v>
      </c>
      <c r="AVO15" s="86" t="s">
        <v>94</v>
      </c>
      <c r="AVP15" s="84">
        <f>12000+1700</f>
        <v>13700</v>
      </c>
      <c r="AVQ15" s="86">
        <v>13700</v>
      </c>
      <c r="AVR15" s="84">
        <f>12000+1700</f>
        <v>13700</v>
      </c>
      <c r="AVS15" s="86">
        <v>13700</v>
      </c>
      <c r="AVT15" s="84">
        <f>12000+1700</f>
        <v>13700</v>
      </c>
      <c r="AVU15" s="86" t="s">
        <v>94</v>
      </c>
      <c r="AVV15" s="84">
        <f>12000+1700</f>
        <v>13700</v>
      </c>
      <c r="AVW15" s="86" t="s">
        <v>94</v>
      </c>
      <c r="AVX15" s="84">
        <f>12000+1700</f>
        <v>13700</v>
      </c>
      <c r="AVY15" s="86" t="s">
        <v>94</v>
      </c>
      <c r="AVZ15" s="84">
        <f>12000+1700</f>
        <v>13700</v>
      </c>
      <c r="AWA15" s="86" t="s">
        <v>94</v>
      </c>
      <c r="AWB15" s="84">
        <f>12000+1700</f>
        <v>13700</v>
      </c>
      <c r="AWC15" s="86" t="s">
        <v>94</v>
      </c>
      <c r="AWD15" s="84">
        <f>12000+1700</f>
        <v>13700</v>
      </c>
      <c r="AWE15" s="86" t="s">
        <v>94</v>
      </c>
      <c r="AWF15" s="84">
        <f>12000+1700</f>
        <v>13700</v>
      </c>
      <c r="AWG15" s="86">
        <v>13700</v>
      </c>
      <c r="AWH15" s="84">
        <f>12000+1700</f>
        <v>13700</v>
      </c>
      <c r="AWI15" s="86">
        <v>13700</v>
      </c>
      <c r="AWJ15" s="84">
        <f>12000+1700</f>
        <v>13700</v>
      </c>
      <c r="AWK15" s="86" t="s">
        <v>94</v>
      </c>
      <c r="AWL15" s="84">
        <f>12000+1700</f>
        <v>13700</v>
      </c>
      <c r="AWM15" s="86">
        <v>13700</v>
      </c>
      <c r="AWN15" s="84">
        <f>12000+1700</f>
        <v>13700</v>
      </c>
      <c r="AWO15" s="86" t="s">
        <v>94</v>
      </c>
      <c r="AWP15" s="84">
        <f>12000+1700</f>
        <v>13700</v>
      </c>
      <c r="AWQ15" s="86" t="s">
        <v>94</v>
      </c>
      <c r="AWR15" s="84">
        <f>12000+1700</f>
        <v>13700</v>
      </c>
      <c r="AWS15" s="86">
        <v>13700</v>
      </c>
      <c r="AWT15" s="84">
        <v>14000</v>
      </c>
      <c r="AWU15" s="86" t="s">
        <v>94</v>
      </c>
      <c r="AWV15" s="84">
        <v>14000</v>
      </c>
      <c r="AWW15" s="86" t="s">
        <v>94</v>
      </c>
      <c r="AWX15" s="84">
        <v>14000</v>
      </c>
      <c r="AWY15" s="86" t="s">
        <v>94</v>
      </c>
      <c r="AWZ15" s="84">
        <v>14000</v>
      </c>
      <c r="AXA15" s="103">
        <v>14000</v>
      </c>
      <c r="AXB15" s="84">
        <v>14000</v>
      </c>
      <c r="AXC15" s="103">
        <v>14000</v>
      </c>
      <c r="AXD15" s="84">
        <v>14000</v>
      </c>
      <c r="AXE15" s="103">
        <v>14000</v>
      </c>
      <c r="AXF15" s="84">
        <v>14000</v>
      </c>
      <c r="AXG15" s="103" t="s">
        <v>94</v>
      </c>
      <c r="AXH15" s="84">
        <v>14000</v>
      </c>
      <c r="AXI15" s="103" t="s">
        <v>94</v>
      </c>
      <c r="AXJ15" s="84">
        <v>14000</v>
      </c>
      <c r="AXK15" s="103">
        <v>14000</v>
      </c>
      <c r="AXL15" s="84">
        <v>14000</v>
      </c>
      <c r="AXM15" s="103" t="s">
        <v>94</v>
      </c>
      <c r="AXN15" s="84">
        <v>14000</v>
      </c>
      <c r="AXO15" s="103" t="s">
        <v>94</v>
      </c>
      <c r="AXP15" s="84">
        <v>14000</v>
      </c>
      <c r="AXQ15" s="103">
        <v>10000</v>
      </c>
      <c r="AXR15" s="84">
        <v>14000</v>
      </c>
      <c r="AXS15" s="103" t="s">
        <v>94</v>
      </c>
      <c r="AXT15" s="84">
        <v>14000</v>
      </c>
      <c r="AXU15" s="103" t="s">
        <v>94</v>
      </c>
      <c r="AXV15" s="84">
        <v>14000</v>
      </c>
      <c r="AXW15" s="103">
        <v>14000</v>
      </c>
      <c r="AXX15" s="84">
        <v>14000</v>
      </c>
      <c r="AXY15" s="103" t="s">
        <v>94</v>
      </c>
      <c r="AXZ15" s="84">
        <v>14000</v>
      </c>
      <c r="AYA15" s="103">
        <v>12000</v>
      </c>
      <c r="AYB15" s="84">
        <v>14000</v>
      </c>
      <c r="AYC15" s="103" t="s">
        <v>94</v>
      </c>
      <c r="AYD15" s="84">
        <v>14000</v>
      </c>
      <c r="AYE15" s="103">
        <v>14000</v>
      </c>
      <c r="AYF15" s="84">
        <v>14000</v>
      </c>
      <c r="AYG15" s="103">
        <v>14000</v>
      </c>
      <c r="AYH15" s="84">
        <v>14000</v>
      </c>
      <c r="AYI15" s="103" t="s">
        <v>94</v>
      </c>
      <c r="AYJ15" s="84">
        <v>14000</v>
      </c>
      <c r="AYK15" s="103"/>
      <c r="AYL15" s="84">
        <v>14000</v>
      </c>
      <c r="AYM15" s="103"/>
      <c r="AYN15" s="84">
        <v>14000</v>
      </c>
      <c r="AYO15" s="103"/>
      <c r="AYP15" s="84">
        <v>14000</v>
      </c>
      <c r="AYQ15" s="103"/>
      <c r="AYR15" s="84">
        <v>14000</v>
      </c>
      <c r="AYS15" s="103"/>
      <c r="AYT15" s="84">
        <v>14000</v>
      </c>
      <c r="AYU15" s="103">
        <v>14000</v>
      </c>
      <c r="AYV15" s="84">
        <v>14000</v>
      </c>
      <c r="AYW15" s="103" t="s">
        <v>94</v>
      </c>
      <c r="AYX15" s="84">
        <v>14000</v>
      </c>
      <c r="AYY15" s="103" t="s">
        <v>94</v>
      </c>
      <c r="AYZ15" s="84">
        <v>14000</v>
      </c>
      <c r="AZA15" s="103" t="s">
        <v>94</v>
      </c>
      <c r="AZB15" s="84">
        <v>14000</v>
      </c>
      <c r="AZC15" s="103">
        <v>14000</v>
      </c>
      <c r="AZD15" s="84">
        <v>14000</v>
      </c>
      <c r="AZE15" s="103" t="s">
        <v>94</v>
      </c>
      <c r="AZF15" s="84">
        <v>14000</v>
      </c>
      <c r="AZG15" s="103" t="s">
        <v>94</v>
      </c>
      <c r="AZH15" s="84">
        <v>14000</v>
      </c>
      <c r="AZI15" s="103" t="s">
        <v>94</v>
      </c>
      <c r="AZJ15" s="84">
        <v>14000</v>
      </c>
      <c r="AZK15" s="103">
        <v>14000</v>
      </c>
      <c r="AZL15" s="84">
        <v>14000</v>
      </c>
      <c r="AZM15" s="103" t="s">
        <v>94</v>
      </c>
      <c r="AZN15" s="84">
        <v>14000</v>
      </c>
      <c r="AZO15" s="103" t="s">
        <v>94</v>
      </c>
      <c r="AZP15" s="84">
        <v>14000</v>
      </c>
      <c r="AZQ15" s="103" t="s">
        <v>94</v>
      </c>
      <c r="AZR15" s="84">
        <v>14000</v>
      </c>
      <c r="AZS15" s="103" t="s">
        <v>94</v>
      </c>
      <c r="AZT15" s="84">
        <v>14000</v>
      </c>
      <c r="AZU15" s="103" t="s">
        <v>94</v>
      </c>
      <c r="AZV15" s="84">
        <v>14000</v>
      </c>
      <c r="AZW15" s="103" t="s">
        <v>94</v>
      </c>
      <c r="AZX15" s="84">
        <v>14000</v>
      </c>
      <c r="AZY15" s="103">
        <v>14000</v>
      </c>
      <c r="AZZ15" s="84">
        <v>14000</v>
      </c>
      <c r="BAA15" s="103" t="s">
        <v>94</v>
      </c>
      <c r="BAB15" s="84">
        <v>14000</v>
      </c>
      <c r="BAC15" s="103" t="s">
        <v>94</v>
      </c>
      <c r="BAD15" s="84">
        <v>14000</v>
      </c>
      <c r="BAE15" s="103" t="s">
        <v>94</v>
      </c>
      <c r="BAF15" s="84">
        <v>14000</v>
      </c>
      <c r="BAG15" s="103">
        <v>14000</v>
      </c>
      <c r="BAH15" s="84">
        <v>14000</v>
      </c>
      <c r="BAI15" s="103">
        <v>14000</v>
      </c>
      <c r="BAJ15" s="84">
        <v>14000</v>
      </c>
      <c r="BAK15" s="103" t="s">
        <v>94</v>
      </c>
      <c r="BAL15" s="84">
        <v>14000</v>
      </c>
      <c r="BAM15" s="103" t="s">
        <v>94</v>
      </c>
      <c r="BAN15" s="84">
        <v>14000</v>
      </c>
      <c r="BAO15" s="103">
        <v>14000</v>
      </c>
      <c r="BAP15" s="84">
        <v>14000</v>
      </c>
      <c r="BAQ15" s="103" t="s">
        <v>94</v>
      </c>
      <c r="BAR15" s="84">
        <v>14000</v>
      </c>
      <c r="BAS15" s="103" t="s">
        <v>94</v>
      </c>
      <c r="BAT15" s="84">
        <v>14000</v>
      </c>
      <c r="BAU15" s="103" t="s">
        <v>94</v>
      </c>
      <c r="BAV15" s="84">
        <v>14000</v>
      </c>
      <c r="BAW15" s="103">
        <v>11500</v>
      </c>
      <c r="BAX15" s="84">
        <v>14000</v>
      </c>
      <c r="BAY15" s="103">
        <v>14000</v>
      </c>
      <c r="BAZ15" s="84">
        <v>14000</v>
      </c>
      <c r="BBA15" s="103">
        <v>14000</v>
      </c>
      <c r="BBB15" s="84">
        <v>14000</v>
      </c>
      <c r="BBC15" s="103" t="s">
        <v>94</v>
      </c>
      <c r="BBD15" s="84">
        <f t="shared" ref="BBD15:BBJ15" si="1">12300+2000</f>
        <v>14300</v>
      </c>
      <c r="BBE15" s="103" t="s">
        <v>94</v>
      </c>
      <c r="BBF15" s="84">
        <f t="shared" si="1"/>
        <v>14300</v>
      </c>
      <c r="BBG15" s="103" t="s">
        <v>94</v>
      </c>
      <c r="BBH15" s="84">
        <f t="shared" si="1"/>
        <v>14300</v>
      </c>
      <c r="BBI15" s="103" t="s">
        <v>94</v>
      </c>
      <c r="BBJ15" s="84">
        <f t="shared" si="1"/>
        <v>14300</v>
      </c>
      <c r="BBK15" s="103" t="s">
        <v>94</v>
      </c>
    </row>
    <row r="16" spans="1:1415" s="9" customFormat="1" ht="15.5" x14ac:dyDescent="0.35">
      <c r="A16" s="82">
        <v>11</v>
      </c>
      <c r="B16" s="87">
        <v>150000114</v>
      </c>
      <c r="C16" s="82" t="s">
        <v>250</v>
      </c>
      <c r="D16" s="85" t="s">
        <v>255</v>
      </c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84"/>
      <c r="BQ16" s="84"/>
      <c r="BR16" s="84"/>
      <c r="BS16" s="84"/>
      <c r="BT16" s="84"/>
      <c r="BU16" s="84"/>
      <c r="BV16" s="84"/>
      <c r="BW16" s="84"/>
      <c r="BX16" s="84"/>
      <c r="BY16" s="84"/>
      <c r="BZ16" s="84"/>
      <c r="CA16" s="84"/>
      <c r="CB16" s="84"/>
      <c r="CC16" s="84"/>
      <c r="CD16" s="84"/>
      <c r="CE16" s="84"/>
      <c r="CF16" s="84"/>
      <c r="CG16" s="84"/>
      <c r="CH16" s="84"/>
      <c r="CI16" s="84"/>
      <c r="CJ16" s="84"/>
      <c r="CK16" s="84"/>
      <c r="CL16" s="84"/>
      <c r="CM16" s="84"/>
      <c r="CN16" s="84"/>
      <c r="CO16" s="84"/>
      <c r="CP16" s="84"/>
      <c r="CQ16" s="84"/>
      <c r="CR16" s="84"/>
      <c r="CS16" s="84"/>
      <c r="CT16" s="84"/>
      <c r="CU16" s="84"/>
      <c r="CV16" s="84"/>
      <c r="CW16" s="84"/>
      <c r="CX16" s="84"/>
      <c r="CY16" s="84"/>
      <c r="CZ16" s="84"/>
      <c r="DA16" s="84"/>
      <c r="DB16" s="84"/>
      <c r="DC16" s="84"/>
      <c r="DD16" s="84"/>
      <c r="DE16" s="84"/>
      <c r="DF16" s="84"/>
      <c r="DG16" s="84"/>
      <c r="DH16" s="84"/>
      <c r="DI16" s="84"/>
      <c r="DJ16" s="84"/>
      <c r="DK16" s="84"/>
      <c r="DL16" s="84"/>
      <c r="DM16" s="84"/>
      <c r="DN16" s="84"/>
      <c r="DO16" s="84"/>
      <c r="DP16" s="84"/>
      <c r="DQ16" s="84"/>
      <c r="DR16" s="84"/>
      <c r="DS16" s="84"/>
      <c r="DT16" s="84"/>
      <c r="DU16" s="84"/>
      <c r="DV16" s="84"/>
      <c r="DW16" s="84"/>
      <c r="DX16" s="84"/>
      <c r="DY16" s="84"/>
      <c r="DZ16" s="84"/>
      <c r="EA16" s="84"/>
      <c r="EB16" s="84"/>
      <c r="EC16" s="84"/>
      <c r="ED16" s="84"/>
      <c r="EE16" s="84"/>
      <c r="EF16" s="84"/>
      <c r="EG16" s="84"/>
      <c r="EH16" s="84"/>
      <c r="EI16" s="84"/>
      <c r="EJ16" s="84"/>
      <c r="EK16" s="84"/>
      <c r="EL16" s="84"/>
      <c r="EM16" s="84"/>
      <c r="EN16" s="84"/>
      <c r="EO16" s="84"/>
      <c r="EP16" s="84"/>
      <c r="EQ16" s="84"/>
      <c r="ER16" s="84"/>
      <c r="ES16" s="84"/>
      <c r="ET16" s="84"/>
      <c r="EU16" s="84"/>
      <c r="EV16" s="84"/>
      <c r="EW16" s="84"/>
      <c r="EX16" s="84"/>
      <c r="EY16" s="84"/>
      <c r="EZ16" s="84"/>
      <c r="FA16" s="84"/>
      <c r="FB16" s="84"/>
      <c r="FC16" s="84"/>
      <c r="FD16" s="84"/>
      <c r="FE16" s="84"/>
      <c r="FF16" s="84"/>
      <c r="FG16" s="84"/>
      <c r="FH16" s="84"/>
      <c r="FI16" s="84"/>
      <c r="FJ16" s="84"/>
      <c r="FK16" s="84"/>
      <c r="FL16" s="84"/>
      <c r="FM16" s="84"/>
      <c r="FN16" s="84"/>
      <c r="FO16" s="84"/>
      <c r="FP16" s="84"/>
      <c r="FQ16" s="84"/>
      <c r="FR16" s="84"/>
      <c r="FS16" s="84"/>
      <c r="FT16" s="84"/>
      <c r="FU16" s="84"/>
      <c r="FV16" s="84"/>
      <c r="FW16" s="84"/>
      <c r="FX16" s="84"/>
      <c r="FY16" s="84"/>
      <c r="FZ16" s="84"/>
      <c r="GA16" s="84"/>
      <c r="GB16" s="84"/>
      <c r="GC16" s="84"/>
      <c r="GD16" s="84"/>
      <c r="GE16" s="84"/>
      <c r="GF16" s="84"/>
      <c r="GG16" s="84"/>
      <c r="GH16" s="84"/>
      <c r="GI16" s="84"/>
      <c r="GJ16" s="84"/>
      <c r="GK16" s="84"/>
      <c r="GL16" s="84"/>
      <c r="GM16" s="84"/>
      <c r="GN16" s="84"/>
      <c r="GO16" s="84"/>
      <c r="GP16" s="84"/>
      <c r="GQ16" s="84"/>
      <c r="GR16" s="84"/>
      <c r="GS16" s="84"/>
      <c r="GT16" s="84"/>
      <c r="GU16" s="84"/>
      <c r="GV16" s="84"/>
      <c r="GW16" s="84"/>
      <c r="GX16" s="84"/>
      <c r="GY16" s="84"/>
      <c r="GZ16" s="84"/>
      <c r="HA16" s="84"/>
      <c r="HB16" s="84"/>
      <c r="HC16" s="84"/>
      <c r="HD16" s="84"/>
      <c r="HE16" s="84"/>
      <c r="HF16" s="84"/>
      <c r="HG16" s="84"/>
      <c r="HH16" s="84"/>
      <c r="HI16" s="84"/>
      <c r="HJ16" s="84"/>
      <c r="HK16" s="84"/>
      <c r="HL16" s="84"/>
      <c r="HM16" s="84"/>
      <c r="HN16" s="84"/>
      <c r="HO16" s="84"/>
      <c r="HP16" s="84"/>
      <c r="HQ16" s="84"/>
      <c r="HR16" s="84"/>
      <c r="HS16" s="84"/>
      <c r="HT16" s="84"/>
      <c r="HU16" s="84"/>
      <c r="HV16" s="84"/>
      <c r="HW16" s="84"/>
      <c r="HX16" s="84"/>
      <c r="HY16" s="84"/>
      <c r="HZ16" s="84"/>
      <c r="IA16" s="84"/>
      <c r="IB16" s="84"/>
      <c r="IC16" s="84"/>
      <c r="ID16" s="84"/>
      <c r="IE16" s="84"/>
      <c r="IF16" s="84"/>
      <c r="IG16" s="84"/>
      <c r="IH16" s="84"/>
      <c r="II16" s="84"/>
      <c r="IJ16" s="84"/>
      <c r="IK16" s="84"/>
      <c r="IL16" s="84"/>
      <c r="IM16" s="84"/>
      <c r="IN16" s="84"/>
      <c r="IO16" s="84"/>
      <c r="IP16" s="84"/>
      <c r="IQ16" s="84"/>
      <c r="IR16" s="84"/>
      <c r="IS16" s="84"/>
      <c r="IT16" s="84"/>
      <c r="IU16" s="84"/>
      <c r="IV16" s="84"/>
      <c r="IW16" s="84"/>
      <c r="IX16" s="84"/>
      <c r="IY16" s="84"/>
      <c r="IZ16" s="84"/>
      <c r="JA16" s="84"/>
      <c r="JB16" s="84"/>
      <c r="JC16" s="84"/>
      <c r="JD16" s="84"/>
      <c r="JE16" s="84"/>
      <c r="JF16" s="84"/>
      <c r="JG16" s="84"/>
      <c r="JH16" s="84"/>
      <c r="JI16" s="84"/>
      <c r="JJ16" s="84"/>
      <c r="JK16" s="84"/>
      <c r="JL16" s="84"/>
      <c r="JM16" s="84"/>
      <c r="JN16" s="84"/>
      <c r="JO16" s="84"/>
      <c r="JP16" s="84"/>
      <c r="JQ16" s="84"/>
      <c r="JR16" s="84"/>
      <c r="JS16" s="84"/>
      <c r="JT16" s="84"/>
      <c r="JU16" s="84"/>
      <c r="JV16" s="84"/>
      <c r="JW16" s="84"/>
      <c r="JX16" s="84"/>
      <c r="JY16" s="84"/>
      <c r="JZ16" s="84"/>
      <c r="KA16" s="84"/>
      <c r="KB16" s="84"/>
      <c r="KC16" s="84"/>
      <c r="KD16" s="84"/>
      <c r="KE16" s="84"/>
      <c r="KF16" s="84"/>
      <c r="KG16" s="84"/>
      <c r="KH16" s="84"/>
      <c r="KI16" s="84"/>
      <c r="KJ16" s="84"/>
      <c r="KK16" s="84"/>
      <c r="KL16" s="84"/>
      <c r="KM16" s="84"/>
      <c r="KN16" s="84"/>
      <c r="KO16" s="84"/>
      <c r="KP16" s="84"/>
      <c r="KQ16" s="84"/>
      <c r="KR16" s="84"/>
      <c r="KS16" s="84"/>
      <c r="KT16" s="84"/>
      <c r="KU16" s="84"/>
      <c r="KV16" s="84"/>
      <c r="KW16" s="84"/>
      <c r="KX16" s="84"/>
      <c r="KY16" s="84"/>
      <c r="KZ16" s="84"/>
      <c r="LA16" s="84"/>
      <c r="LB16" s="84"/>
      <c r="LC16" s="84"/>
      <c r="LD16" s="84"/>
      <c r="LE16" s="84"/>
      <c r="LF16" s="84"/>
      <c r="LG16" s="84"/>
      <c r="LH16" s="84"/>
      <c r="LI16" s="84"/>
      <c r="LJ16" s="84"/>
      <c r="LK16" s="84"/>
      <c r="LL16" s="84"/>
      <c r="LM16" s="84"/>
      <c r="LN16" s="84"/>
      <c r="LO16" s="84"/>
      <c r="LP16" s="84"/>
      <c r="LQ16" s="84"/>
      <c r="LR16" s="84"/>
      <c r="LS16" s="84"/>
      <c r="LT16" s="84"/>
      <c r="LU16" s="84"/>
      <c r="LV16" s="84"/>
      <c r="LW16" s="84"/>
      <c r="LX16" s="84"/>
      <c r="LY16" s="84"/>
      <c r="LZ16" s="84"/>
      <c r="MA16" s="84"/>
      <c r="MB16" s="84"/>
      <c r="MC16" s="84"/>
      <c r="MD16" s="84"/>
      <c r="ME16" s="84"/>
      <c r="MF16" s="84"/>
      <c r="MG16" s="84"/>
      <c r="MH16" s="84"/>
      <c r="MI16" s="84"/>
      <c r="MJ16" s="84"/>
      <c r="MK16" s="84"/>
      <c r="ML16" s="84"/>
      <c r="MM16" s="84"/>
      <c r="MN16" s="84"/>
      <c r="MO16" s="84"/>
      <c r="MP16" s="84"/>
      <c r="MQ16" s="84"/>
      <c r="MR16" s="84"/>
      <c r="MS16" s="84"/>
      <c r="MT16" s="84"/>
      <c r="MU16" s="84"/>
      <c r="MV16" s="84"/>
      <c r="MW16" s="84"/>
      <c r="MX16" s="84"/>
      <c r="MY16" s="84"/>
      <c r="MZ16" s="84"/>
      <c r="NA16" s="84"/>
      <c r="NB16" s="84"/>
      <c r="NC16" s="84"/>
      <c r="ND16" s="84"/>
      <c r="NE16" s="84"/>
      <c r="NF16" s="84"/>
      <c r="NG16" s="84"/>
      <c r="NH16" s="84"/>
      <c r="NI16" s="84"/>
      <c r="NJ16" s="84"/>
      <c r="NK16" s="84"/>
      <c r="NL16" s="84"/>
      <c r="NM16" s="84"/>
      <c r="NN16" s="84"/>
      <c r="NO16" s="84"/>
      <c r="NP16" s="84"/>
      <c r="NQ16" s="84"/>
      <c r="NR16" s="84"/>
      <c r="NS16" s="84"/>
      <c r="NT16" s="84"/>
      <c r="NU16" s="84"/>
      <c r="NV16" s="84"/>
      <c r="NW16" s="84"/>
      <c r="NX16" s="84"/>
      <c r="NY16" s="84"/>
      <c r="NZ16" s="84"/>
      <c r="OA16" s="84"/>
      <c r="OB16" s="84"/>
      <c r="OC16" s="84"/>
      <c r="OD16" s="84"/>
      <c r="OE16" s="84"/>
      <c r="OF16" s="84"/>
      <c r="OG16" s="84"/>
      <c r="OH16" s="84"/>
      <c r="OI16" s="84"/>
      <c r="OJ16" s="84"/>
      <c r="OK16" s="84"/>
      <c r="OL16" s="84"/>
      <c r="OM16" s="84"/>
      <c r="ON16" s="84"/>
      <c r="OO16" s="84"/>
      <c r="OP16" s="84"/>
      <c r="OQ16" s="84"/>
      <c r="OR16" s="84"/>
      <c r="OS16" s="84"/>
      <c r="OT16" s="84"/>
      <c r="OU16" s="84"/>
      <c r="OV16" s="84"/>
      <c r="OW16" s="84"/>
      <c r="OX16" s="84"/>
      <c r="OY16" s="84"/>
      <c r="OZ16" s="84"/>
      <c r="PA16" s="84"/>
      <c r="PB16" s="84"/>
      <c r="PC16" s="84"/>
      <c r="PD16" s="84"/>
      <c r="PE16" s="84"/>
      <c r="PF16" s="84"/>
      <c r="PG16" s="84"/>
      <c r="PH16" s="84"/>
      <c r="PI16" s="84"/>
      <c r="PJ16" s="84"/>
      <c r="PK16" s="84"/>
      <c r="PL16" s="84"/>
      <c r="PM16" s="84"/>
      <c r="PN16" s="84"/>
      <c r="PO16" s="84"/>
      <c r="PP16" s="84"/>
      <c r="PQ16" s="84"/>
      <c r="PR16" s="84"/>
      <c r="PS16" s="84"/>
      <c r="PT16" s="84"/>
      <c r="PU16" s="84"/>
      <c r="PV16" s="84"/>
      <c r="PW16" s="84"/>
      <c r="PX16" s="84"/>
      <c r="PY16" s="84"/>
      <c r="PZ16" s="84"/>
      <c r="QA16" s="84"/>
      <c r="QB16" s="84"/>
      <c r="QC16" s="84"/>
      <c r="QD16" s="84"/>
      <c r="QE16" s="84"/>
      <c r="QF16" s="84"/>
      <c r="QG16" s="84"/>
      <c r="QH16" s="84"/>
      <c r="QI16" s="84"/>
      <c r="QJ16" s="84"/>
      <c r="QK16" s="84"/>
      <c r="QL16" s="84"/>
      <c r="QM16" s="84"/>
      <c r="QN16" s="84"/>
      <c r="QO16" s="84"/>
      <c r="QP16" s="84"/>
      <c r="QQ16" s="84"/>
      <c r="QR16" s="84"/>
      <c r="QS16" s="84"/>
      <c r="QT16" s="84"/>
      <c r="QU16" s="84"/>
      <c r="QV16" s="84"/>
      <c r="QW16" s="84"/>
      <c r="QX16" s="84"/>
      <c r="QY16" s="84"/>
      <c r="QZ16" s="84"/>
      <c r="RA16" s="84"/>
      <c r="RB16" s="84"/>
      <c r="RC16" s="84"/>
      <c r="RD16" s="84"/>
      <c r="RE16" s="84"/>
      <c r="RF16" s="84"/>
      <c r="RG16" s="84"/>
      <c r="RH16" s="84"/>
      <c r="RI16" s="84"/>
      <c r="RJ16" s="84"/>
      <c r="RK16" s="84"/>
      <c r="RL16" s="84"/>
      <c r="RM16" s="84"/>
      <c r="RN16" s="84"/>
      <c r="RO16" s="84"/>
      <c r="RP16" s="84"/>
      <c r="RQ16" s="84"/>
      <c r="RR16" s="84"/>
      <c r="RS16" s="84"/>
      <c r="RT16" s="84"/>
      <c r="RU16" s="84"/>
      <c r="RV16" s="84"/>
      <c r="RW16" s="84"/>
      <c r="RX16" s="84"/>
      <c r="RY16" s="84"/>
      <c r="RZ16" s="84"/>
      <c r="SA16" s="84"/>
      <c r="SB16" s="84"/>
      <c r="SC16" s="84"/>
      <c r="SD16" s="84"/>
      <c r="SE16" s="84"/>
      <c r="SF16" s="84"/>
      <c r="SG16" s="84"/>
      <c r="SH16" s="84"/>
      <c r="SI16" s="84"/>
      <c r="SJ16" s="84"/>
      <c r="SK16" s="84"/>
      <c r="SL16" s="84"/>
      <c r="SM16" s="84"/>
      <c r="SN16" s="84"/>
      <c r="SO16" s="84"/>
      <c r="SP16" s="84"/>
      <c r="SQ16" s="84"/>
      <c r="SR16" s="84"/>
      <c r="SS16" s="84"/>
      <c r="ST16" s="84"/>
      <c r="SU16" s="84"/>
      <c r="SV16" s="84"/>
      <c r="SW16" s="84"/>
      <c r="SX16" s="84"/>
      <c r="SY16" s="84"/>
      <c r="SZ16" s="84"/>
      <c r="TA16" s="84"/>
      <c r="TB16" s="84"/>
      <c r="TC16" s="84"/>
      <c r="TD16" s="84"/>
      <c r="TE16" s="84"/>
      <c r="TF16" s="84"/>
      <c r="TG16" s="84"/>
      <c r="TH16" s="84"/>
      <c r="TI16" s="84"/>
      <c r="TJ16" s="84"/>
      <c r="TK16" s="84"/>
      <c r="TL16" s="84"/>
      <c r="TM16" s="84"/>
      <c r="TN16" s="84"/>
      <c r="TO16" s="84"/>
      <c r="TP16" s="84"/>
      <c r="TQ16" s="84"/>
      <c r="TR16" s="84"/>
      <c r="TS16" s="84"/>
      <c r="TT16" s="84"/>
      <c r="TU16" s="84"/>
      <c r="TV16" s="84"/>
      <c r="TW16" s="84"/>
      <c r="TX16" s="84"/>
      <c r="TY16" s="84"/>
      <c r="TZ16" s="84"/>
      <c r="UA16" s="84"/>
      <c r="UB16" s="84"/>
      <c r="UC16" s="84"/>
      <c r="UD16" s="84"/>
      <c r="UE16" s="84"/>
      <c r="UF16" s="84"/>
      <c r="UG16" s="84"/>
      <c r="UH16" s="84"/>
      <c r="UI16" s="84"/>
      <c r="UJ16" s="84"/>
      <c r="UK16" s="84"/>
      <c r="UL16" s="84"/>
      <c r="UM16" s="84"/>
      <c r="UN16" s="84"/>
      <c r="UO16" s="84"/>
      <c r="UP16" s="84"/>
      <c r="UQ16" s="84"/>
      <c r="UR16" s="84"/>
      <c r="US16" s="84"/>
      <c r="UT16" s="84"/>
      <c r="UU16" s="84"/>
      <c r="UV16" s="84"/>
      <c r="UW16" s="84"/>
      <c r="UX16" s="84"/>
      <c r="UY16" s="84"/>
      <c r="UZ16" s="84"/>
      <c r="VA16" s="84"/>
      <c r="VB16" s="84"/>
      <c r="VC16" s="84"/>
      <c r="VD16" s="84"/>
      <c r="VE16" s="84"/>
      <c r="VF16" s="84"/>
      <c r="VG16" s="84"/>
      <c r="VH16" s="84"/>
      <c r="VI16" s="84"/>
      <c r="VJ16" s="84"/>
      <c r="VK16" s="84"/>
      <c r="VL16" s="103"/>
      <c r="VM16" s="84"/>
      <c r="VN16" s="103"/>
      <c r="VO16" s="84"/>
      <c r="VP16" s="103"/>
      <c r="VQ16" s="84"/>
      <c r="VR16" s="103"/>
      <c r="VS16" s="103"/>
      <c r="VT16" s="103"/>
      <c r="VU16" s="84"/>
      <c r="VV16" s="103"/>
      <c r="VW16" s="84"/>
      <c r="VX16" s="103"/>
      <c r="VY16" s="84"/>
      <c r="VZ16" s="103"/>
      <c r="WA16" s="84"/>
      <c r="WB16" s="103"/>
      <c r="WC16" s="84"/>
      <c r="WD16" s="103"/>
      <c r="WE16" s="103"/>
      <c r="WF16" s="103"/>
      <c r="WG16" s="84"/>
      <c r="WH16" s="103"/>
      <c r="WI16" s="84"/>
      <c r="WJ16" s="103"/>
      <c r="WK16" s="84"/>
      <c r="WL16" s="103"/>
      <c r="WM16" s="84"/>
      <c r="WN16" s="103"/>
      <c r="WO16" s="84"/>
      <c r="WP16" s="103"/>
      <c r="WQ16" s="84"/>
      <c r="WR16" s="103"/>
      <c r="WS16" s="84"/>
      <c r="WT16" s="103"/>
      <c r="WU16" s="84"/>
      <c r="WV16" s="103"/>
      <c r="WW16" s="84"/>
      <c r="WX16" s="103"/>
      <c r="WY16" s="84"/>
      <c r="WZ16" s="103"/>
      <c r="XA16" s="84"/>
      <c r="XB16" s="103"/>
      <c r="XC16" s="84"/>
      <c r="XD16" s="103"/>
      <c r="XE16" s="84"/>
      <c r="XF16" s="103"/>
      <c r="XG16" s="84"/>
      <c r="XH16" s="103"/>
      <c r="XI16" s="84"/>
      <c r="XJ16" s="103"/>
      <c r="XK16" s="84"/>
      <c r="XL16" s="103"/>
      <c r="XM16" s="84"/>
      <c r="XN16" s="103"/>
      <c r="XO16" s="84"/>
      <c r="XP16" s="103"/>
      <c r="XQ16" s="84"/>
      <c r="XR16" s="103"/>
      <c r="XS16" s="84"/>
      <c r="XT16" s="103"/>
      <c r="XU16" s="103"/>
      <c r="XV16" s="103"/>
      <c r="XW16" s="103"/>
      <c r="XX16" s="103"/>
      <c r="XY16" s="84"/>
      <c r="XZ16" s="103"/>
      <c r="YA16" s="84"/>
      <c r="YB16" s="103"/>
      <c r="YC16" s="84"/>
      <c r="YD16" s="103"/>
      <c r="YE16" s="84"/>
      <c r="YF16" s="103"/>
      <c r="YG16" s="84"/>
      <c r="YH16" s="103"/>
      <c r="YI16" s="84"/>
      <c r="YJ16" s="103"/>
      <c r="YK16" s="84"/>
      <c r="YL16" s="103"/>
      <c r="YM16" s="84"/>
      <c r="YN16" s="103"/>
      <c r="YO16" s="84"/>
      <c r="YP16" s="103"/>
      <c r="YQ16" s="84"/>
      <c r="YR16" s="103"/>
      <c r="YS16" s="84"/>
      <c r="YT16" s="103"/>
      <c r="YU16" s="84"/>
      <c r="YV16" s="103"/>
      <c r="YW16" s="84"/>
      <c r="YX16" s="103"/>
      <c r="YY16" s="84"/>
      <c r="YZ16" s="103"/>
      <c r="ZA16" s="84"/>
      <c r="ZB16" s="103"/>
      <c r="ZC16" s="84"/>
      <c r="ZD16" s="103"/>
      <c r="ZE16" s="84"/>
      <c r="ZF16" s="103"/>
      <c r="ZG16" s="84"/>
      <c r="ZH16" s="103"/>
      <c r="ZI16" s="84"/>
      <c r="ZJ16" s="103"/>
      <c r="ZK16" s="84"/>
      <c r="ZL16" s="103"/>
      <c r="ZM16" s="84"/>
      <c r="ZN16" s="103"/>
      <c r="ZO16" s="103"/>
      <c r="ZP16" s="103"/>
      <c r="ZQ16" s="84"/>
      <c r="ZR16" s="103"/>
      <c r="ZS16" s="84"/>
      <c r="ZT16" s="103"/>
      <c r="ZU16" s="84"/>
      <c r="ZV16" s="103"/>
      <c r="ZW16" s="84"/>
      <c r="ZX16" s="103"/>
      <c r="ZY16" s="84"/>
      <c r="ZZ16" s="103"/>
      <c r="AAA16" s="84"/>
      <c r="AAB16" s="103"/>
      <c r="AAC16" s="84"/>
      <c r="AAD16" s="103"/>
      <c r="AAE16" s="84"/>
      <c r="AAF16" s="103"/>
      <c r="AAG16" s="84"/>
      <c r="AAH16" s="103"/>
      <c r="AAI16" s="84"/>
      <c r="AAJ16" s="103"/>
      <c r="AAK16" s="84"/>
      <c r="AAL16" s="103"/>
      <c r="AAM16" s="84"/>
      <c r="AAN16" s="103"/>
      <c r="AAO16" s="84"/>
      <c r="AAP16" s="103"/>
      <c r="AAQ16" s="84"/>
      <c r="AAR16" s="103"/>
      <c r="AAS16" s="84"/>
      <c r="AAT16" s="103"/>
      <c r="AAU16" s="84"/>
      <c r="AAV16" s="103"/>
      <c r="AAW16" s="84"/>
      <c r="AAX16" s="103"/>
      <c r="AAY16" s="84"/>
      <c r="AAZ16" s="103"/>
      <c r="ABA16" s="84"/>
      <c r="ABB16" s="103"/>
      <c r="ABC16" s="84"/>
      <c r="ABD16" s="103"/>
      <c r="ABE16" s="84"/>
      <c r="ABF16" s="103"/>
      <c r="ABG16" s="84"/>
      <c r="ABH16" s="103"/>
      <c r="ABI16" s="84"/>
      <c r="ABJ16" s="103"/>
      <c r="ABK16" s="84"/>
      <c r="ABL16" s="103"/>
      <c r="ABM16" s="84"/>
      <c r="ABN16" s="103"/>
      <c r="ABO16" s="84"/>
      <c r="ABP16" s="103"/>
      <c r="ABQ16" s="84"/>
      <c r="ABR16" s="103"/>
      <c r="ABS16" s="84"/>
      <c r="ABT16" s="103"/>
      <c r="ABU16" s="84"/>
      <c r="ABV16" s="103"/>
      <c r="ABW16" s="84"/>
      <c r="ABX16" s="103"/>
      <c r="ABY16" s="84"/>
      <c r="ABZ16" s="103"/>
      <c r="ACA16" s="84"/>
      <c r="ACB16" s="103"/>
      <c r="ACC16" s="84"/>
      <c r="ACD16" s="103"/>
      <c r="ACE16" s="84"/>
      <c r="ACF16" s="103"/>
      <c r="ACG16" s="84"/>
      <c r="ACH16" s="103"/>
      <c r="ACI16" s="84"/>
      <c r="ACJ16" s="103"/>
      <c r="ACK16" s="84"/>
      <c r="ACL16" s="103"/>
      <c r="ACM16" s="84"/>
      <c r="ACN16" s="103"/>
      <c r="ACO16" s="84"/>
      <c r="ACP16" s="103"/>
      <c r="ACQ16" s="84"/>
      <c r="ACR16" s="103"/>
      <c r="ACS16" s="84"/>
      <c r="ACT16" s="103"/>
      <c r="ACU16" s="84"/>
      <c r="ACV16" s="103"/>
      <c r="ACW16" s="84"/>
      <c r="ACX16" s="103"/>
      <c r="ACY16" s="84"/>
      <c r="ACZ16" s="103"/>
      <c r="ADA16" s="84"/>
      <c r="ADB16" s="103"/>
      <c r="ADC16" s="84"/>
      <c r="ADD16" s="103"/>
      <c r="ADE16" s="84"/>
      <c r="ADF16" s="103"/>
      <c r="ADG16" s="84"/>
      <c r="ADH16" s="103"/>
      <c r="ADI16" s="84"/>
      <c r="ADJ16" s="103">
        <v>12500</v>
      </c>
      <c r="ADK16" s="84" t="s">
        <v>94</v>
      </c>
      <c r="ADL16" s="103">
        <v>12500</v>
      </c>
      <c r="ADM16" s="84" t="s">
        <v>94</v>
      </c>
      <c r="ADN16" s="103">
        <v>12500</v>
      </c>
      <c r="ADO16" s="84" t="s">
        <v>94</v>
      </c>
      <c r="ADP16" s="103">
        <v>12500</v>
      </c>
      <c r="ADQ16" s="84" t="s">
        <v>94</v>
      </c>
      <c r="ADR16" s="103">
        <v>12500</v>
      </c>
      <c r="ADS16" s="84" t="s">
        <v>94</v>
      </c>
      <c r="ADT16" s="103">
        <v>12500</v>
      </c>
      <c r="ADU16" s="84" t="s">
        <v>94</v>
      </c>
      <c r="ADV16" s="103">
        <v>12500</v>
      </c>
      <c r="ADW16" s="84" t="s">
        <v>94</v>
      </c>
      <c r="ADX16" s="103">
        <v>12500</v>
      </c>
      <c r="ADY16" s="84" t="s">
        <v>94</v>
      </c>
      <c r="ADZ16" s="103">
        <v>12500</v>
      </c>
      <c r="AEA16" s="84" t="s">
        <v>94</v>
      </c>
      <c r="AEB16" s="103">
        <v>12500</v>
      </c>
      <c r="AEC16" s="84" t="s">
        <v>94</v>
      </c>
      <c r="AED16" s="103">
        <v>12500</v>
      </c>
      <c r="AEE16" s="84" t="s">
        <v>94</v>
      </c>
      <c r="AEF16" s="103">
        <v>12500</v>
      </c>
      <c r="AEG16" s="84" t="s">
        <v>94</v>
      </c>
      <c r="AEH16" s="103">
        <v>12500</v>
      </c>
      <c r="AEI16" s="84" t="s">
        <v>94</v>
      </c>
      <c r="AEJ16" s="103">
        <v>12500</v>
      </c>
      <c r="AEK16" s="84" t="s">
        <v>94</v>
      </c>
      <c r="AEL16" s="103">
        <v>12500</v>
      </c>
      <c r="AEM16" s="84" t="s">
        <v>94</v>
      </c>
      <c r="AEN16" s="103">
        <v>12500</v>
      </c>
      <c r="AEO16" s="84" t="s">
        <v>94</v>
      </c>
      <c r="AEP16" s="103">
        <v>12500</v>
      </c>
      <c r="AEQ16" s="84" t="s">
        <v>94</v>
      </c>
      <c r="AER16" s="103">
        <v>12500</v>
      </c>
      <c r="AES16" s="84" t="s">
        <v>94</v>
      </c>
      <c r="AET16" s="103">
        <v>12500</v>
      </c>
      <c r="AEU16" s="84" t="s">
        <v>94</v>
      </c>
      <c r="AEV16" s="103">
        <v>12500</v>
      </c>
      <c r="AEW16" s="84" t="s">
        <v>94</v>
      </c>
      <c r="AEX16" s="103">
        <v>12500</v>
      </c>
      <c r="AEY16" s="84" t="s">
        <v>94</v>
      </c>
      <c r="AEZ16" s="103">
        <v>12500</v>
      </c>
      <c r="AFA16" s="84" t="s">
        <v>94</v>
      </c>
      <c r="AFB16" s="103">
        <v>12500</v>
      </c>
      <c r="AFC16" s="84" t="s">
        <v>94</v>
      </c>
      <c r="AFD16" s="103">
        <v>12500</v>
      </c>
      <c r="AFE16" s="84" t="s">
        <v>94</v>
      </c>
      <c r="AFF16" s="103">
        <v>12500</v>
      </c>
      <c r="AFG16" s="84" t="s">
        <v>94</v>
      </c>
      <c r="AFH16" s="103">
        <v>12500</v>
      </c>
      <c r="AFI16" s="84" t="s">
        <v>94</v>
      </c>
      <c r="AFJ16" s="103">
        <v>12500</v>
      </c>
      <c r="AFK16" s="84" t="s">
        <v>94</v>
      </c>
      <c r="AFL16" s="103">
        <v>12500</v>
      </c>
      <c r="AFM16" s="84" t="s">
        <v>94</v>
      </c>
      <c r="AFN16" s="103">
        <v>12500</v>
      </c>
      <c r="AFO16" s="84" t="s">
        <v>94</v>
      </c>
      <c r="AFP16" s="103">
        <v>12500</v>
      </c>
      <c r="AFQ16" s="84" t="s">
        <v>94</v>
      </c>
      <c r="AFR16" s="103">
        <v>12500</v>
      </c>
      <c r="AFS16" s="84" t="s">
        <v>94</v>
      </c>
      <c r="AFT16" s="103">
        <v>12500</v>
      </c>
      <c r="AFU16" s="84" t="s">
        <v>94</v>
      </c>
      <c r="AFV16" s="103">
        <v>12500</v>
      </c>
      <c r="AFW16" s="84" t="s">
        <v>94</v>
      </c>
      <c r="AFX16" s="103">
        <v>12500</v>
      </c>
      <c r="AFY16" s="84" t="s">
        <v>94</v>
      </c>
      <c r="AFZ16" s="103">
        <v>12500</v>
      </c>
      <c r="AGA16" s="84" t="s">
        <v>94</v>
      </c>
      <c r="AGB16" s="103">
        <v>12500</v>
      </c>
      <c r="AGC16" s="84" t="s">
        <v>94</v>
      </c>
      <c r="AGD16" s="103">
        <v>12500</v>
      </c>
      <c r="AGE16" s="84" t="s">
        <v>94</v>
      </c>
      <c r="AGF16" s="103">
        <v>12500</v>
      </c>
      <c r="AGG16" s="84" t="s">
        <v>94</v>
      </c>
      <c r="AGH16" s="103">
        <v>12500</v>
      </c>
      <c r="AGI16" s="84">
        <v>12500</v>
      </c>
      <c r="AGJ16" s="103">
        <v>12500</v>
      </c>
      <c r="AGK16" s="84">
        <v>12500</v>
      </c>
      <c r="AGL16" s="103">
        <v>12500</v>
      </c>
      <c r="AGM16" s="84">
        <v>12500</v>
      </c>
      <c r="AGN16" s="103">
        <v>12500</v>
      </c>
      <c r="AGO16" s="84">
        <v>12500</v>
      </c>
      <c r="AGP16" s="103">
        <v>12500</v>
      </c>
      <c r="AGQ16" s="84">
        <v>12500</v>
      </c>
      <c r="AGR16" s="103">
        <v>12500</v>
      </c>
      <c r="AGS16" s="84">
        <v>12500</v>
      </c>
      <c r="AGT16" s="103">
        <v>12500</v>
      </c>
      <c r="AGU16" s="84" t="s">
        <v>94</v>
      </c>
      <c r="AGV16" s="103">
        <v>12500</v>
      </c>
      <c r="AGW16" s="84" t="s">
        <v>94</v>
      </c>
      <c r="AGX16" s="103">
        <v>12500</v>
      </c>
      <c r="AGY16" s="84" t="s">
        <v>94</v>
      </c>
      <c r="AGZ16" s="103">
        <v>12500</v>
      </c>
      <c r="AHA16" s="84" t="s">
        <v>94</v>
      </c>
      <c r="AHB16" s="103">
        <v>12500</v>
      </c>
      <c r="AHC16" s="84" t="s">
        <v>94</v>
      </c>
      <c r="AHD16" s="103">
        <v>12500</v>
      </c>
      <c r="AHE16" s="84" t="s">
        <v>94</v>
      </c>
      <c r="AHF16" s="103">
        <v>12500</v>
      </c>
      <c r="AHG16" s="84" t="s">
        <v>94</v>
      </c>
      <c r="AHH16" s="103">
        <v>12500</v>
      </c>
      <c r="AHI16" s="84">
        <v>10000</v>
      </c>
      <c r="AHJ16" s="103">
        <v>12500</v>
      </c>
      <c r="AHK16" s="84">
        <v>10000</v>
      </c>
      <c r="AHL16" s="103">
        <v>12500</v>
      </c>
      <c r="AHM16" s="84" t="s">
        <v>94</v>
      </c>
      <c r="AHN16" s="103">
        <v>12500</v>
      </c>
      <c r="AHO16" s="84" t="s">
        <v>94</v>
      </c>
      <c r="AHP16" s="103">
        <v>12500</v>
      </c>
      <c r="AHQ16" s="84" t="s">
        <v>94</v>
      </c>
      <c r="AHR16" s="103">
        <v>12500</v>
      </c>
      <c r="AHS16" s="84" t="s">
        <v>94</v>
      </c>
      <c r="AHT16" s="103">
        <v>12500</v>
      </c>
      <c r="AHU16" s="84" t="s">
        <v>94</v>
      </c>
      <c r="AHV16" s="103">
        <v>12500</v>
      </c>
      <c r="AHW16" s="84" t="s">
        <v>94</v>
      </c>
      <c r="AHX16" s="103">
        <v>12500</v>
      </c>
      <c r="AHY16" s="84" t="s">
        <v>94</v>
      </c>
      <c r="AHZ16" s="103">
        <v>12500</v>
      </c>
      <c r="AIA16" s="84" t="s">
        <v>94</v>
      </c>
      <c r="AIB16" s="103">
        <v>12500</v>
      </c>
      <c r="AIC16" s="84" t="s">
        <v>94</v>
      </c>
      <c r="AID16" s="103">
        <v>12500</v>
      </c>
      <c r="AIE16" s="84" t="s">
        <v>94</v>
      </c>
      <c r="AIF16" s="103">
        <v>12500</v>
      </c>
      <c r="AIG16" s="84" t="s">
        <v>94</v>
      </c>
      <c r="AIH16" s="103">
        <v>12500</v>
      </c>
      <c r="AII16" s="84" t="s">
        <v>94</v>
      </c>
      <c r="AIJ16" s="103">
        <v>12500</v>
      </c>
      <c r="AIK16" s="84" t="s">
        <v>94</v>
      </c>
      <c r="AIL16" s="103">
        <v>12500</v>
      </c>
      <c r="AIM16" s="84" t="s">
        <v>94</v>
      </c>
      <c r="AIN16" s="103">
        <v>12500</v>
      </c>
      <c r="AIO16" s="84" t="s">
        <v>94</v>
      </c>
      <c r="AIP16" s="103">
        <v>12500</v>
      </c>
      <c r="AIQ16" s="84" t="s">
        <v>94</v>
      </c>
      <c r="AIR16" s="103">
        <v>12500</v>
      </c>
      <c r="AIS16" s="84" t="s">
        <v>94</v>
      </c>
      <c r="AIT16" s="103">
        <v>12500</v>
      </c>
      <c r="AIU16" s="84" t="s">
        <v>94</v>
      </c>
      <c r="AIV16" s="103">
        <v>12500</v>
      </c>
      <c r="AIW16" s="84" t="s">
        <v>94</v>
      </c>
      <c r="AIX16" s="103">
        <v>12500</v>
      </c>
      <c r="AIY16" s="84" t="s">
        <v>94</v>
      </c>
      <c r="AIZ16" s="103">
        <v>12500</v>
      </c>
      <c r="AJA16" s="84" t="s">
        <v>94</v>
      </c>
      <c r="AJB16" s="103">
        <v>12500</v>
      </c>
      <c r="AJC16" s="84" t="s">
        <v>94</v>
      </c>
      <c r="AJD16" s="103">
        <v>12500</v>
      </c>
      <c r="AJE16" s="84" t="s">
        <v>94</v>
      </c>
      <c r="AJF16" s="103">
        <v>12500</v>
      </c>
      <c r="AJG16" s="84" t="s">
        <v>94</v>
      </c>
      <c r="AJH16" s="103">
        <v>12500</v>
      </c>
      <c r="AJI16" s="84" t="s">
        <v>94</v>
      </c>
      <c r="AJJ16" s="103">
        <v>12500</v>
      </c>
      <c r="AJK16" s="84" t="s">
        <v>94</v>
      </c>
      <c r="AJL16" s="103">
        <v>12500</v>
      </c>
      <c r="AJM16" s="84" t="s">
        <v>94</v>
      </c>
      <c r="AJN16" s="103">
        <v>12500</v>
      </c>
      <c r="AJO16" s="84" t="s">
        <v>94</v>
      </c>
      <c r="AJP16" s="103">
        <v>12500</v>
      </c>
      <c r="AJQ16" s="84" t="s">
        <v>94</v>
      </c>
      <c r="AJR16" s="103">
        <v>12500</v>
      </c>
      <c r="AJS16" s="84" t="s">
        <v>94</v>
      </c>
      <c r="AJT16" s="103">
        <v>12500</v>
      </c>
      <c r="AJU16" s="84">
        <v>10000</v>
      </c>
      <c r="AJV16" s="103">
        <v>12500</v>
      </c>
      <c r="AJW16" s="84" t="s">
        <v>94</v>
      </c>
      <c r="AJX16" s="103">
        <v>12500</v>
      </c>
      <c r="AJY16" s="84" t="s">
        <v>94</v>
      </c>
      <c r="AJZ16" s="103">
        <v>12500</v>
      </c>
      <c r="AKA16" s="84" t="s">
        <v>94</v>
      </c>
      <c r="AKB16" s="103">
        <v>12500</v>
      </c>
      <c r="AKC16" s="84" t="s">
        <v>94</v>
      </c>
      <c r="AKD16" s="103">
        <v>12500</v>
      </c>
      <c r="AKE16" s="84" t="s">
        <v>94</v>
      </c>
      <c r="AKF16" s="103">
        <v>12500</v>
      </c>
      <c r="AKG16" s="84" t="s">
        <v>94</v>
      </c>
      <c r="AKH16" s="103">
        <v>12500</v>
      </c>
      <c r="AKI16" s="84" t="s">
        <v>94</v>
      </c>
      <c r="AKJ16" s="103">
        <v>12500</v>
      </c>
      <c r="AKK16" s="84" t="s">
        <v>94</v>
      </c>
      <c r="AKL16" s="103">
        <v>12500</v>
      </c>
      <c r="AKM16" s="84" t="s">
        <v>94</v>
      </c>
      <c r="AKN16" s="103">
        <v>12500</v>
      </c>
      <c r="AKO16" s="84" t="s">
        <v>94</v>
      </c>
      <c r="AKP16" s="103">
        <v>12500</v>
      </c>
      <c r="AKQ16" s="84" t="s">
        <v>94</v>
      </c>
      <c r="AKR16" s="103">
        <v>12500</v>
      </c>
      <c r="AKS16" s="84" t="s">
        <v>94</v>
      </c>
      <c r="AKT16" s="103">
        <v>12500</v>
      </c>
      <c r="AKU16" s="84" t="s">
        <v>94</v>
      </c>
      <c r="AKV16" s="103">
        <v>10000</v>
      </c>
      <c r="AKW16" s="84" t="s">
        <v>94</v>
      </c>
      <c r="AKX16" s="103">
        <v>10000</v>
      </c>
      <c r="AKY16" s="84" t="s">
        <v>94</v>
      </c>
      <c r="AKZ16" s="103">
        <v>10000</v>
      </c>
      <c r="ALA16" s="84" t="s">
        <v>94</v>
      </c>
      <c r="ALB16" s="103">
        <v>10000</v>
      </c>
      <c r="ALC16" s="84" t="s">
        <v>94</v>
      </c>
      <c r="ALD16" s="103">
        <v>10000</v>
      </c>
      <c r="ALE16" s="84" t="s">
        <v>94</v>
      </c>
      <c r="ALF16" s="103">
        <v>10000</v>
      </c>
      <c r="ALG16" s="84" t="s">
        <v>94</v>
      </c>
      <c r="ALH16" s="103">
        <v>10000</v>
      </c>
      <c r="ALI16" s="84" t="s">
        <v>94</v>
      </c>
      <c r="ALJ16" s="103">
        <v>10000</v>
      </c>
      <c r="ALK16" s="84" t="s">
        <v>94</v>
      </c>
      <c r="ALL16" s="103">
        <v>10000</v>
      </c>
      <c r="ALM16" s="84" t="s">
        <v>94</v>
      </c>
      <c r="ALN16" s="103">
        <v>10000</v>
      </c>
      <c r="ALO16" s="84" t="s">
        <v>94</v>
      </c>
      <c r="ALP16" s="103">
        <v>10000</v>
      </c>
      <c r="ALQ16" s="84" t="s">
        <v>94</v>
      </c>
      <c r="ALR16" s="103">
        <v>10000</v>
      </c>
      <c r="ALS16" s="84" t="s">
        <v>94</v>
      </c>
      <c r="ALT16" s="103">
        <v>10000</v>
      </c>
      <c r="ALU16" s="84" t="s">
        <v>94</v>
      </c>
      <c r="ALV16" s="103">
        <v>10000</v>
      </c>
      <c r="ALW16" s="84" t="s">
        <v>94</v>
      </c>
      <c r="ALX16" s="103">
        <v>10000</v>
      </c>
      <c r="ALY16" s="84" t="s">
        <v>94</v>
      </c>
      <c r="ALZ16" s="103">
        <v>10000</v>
      </c>
      <c r="AMA16" s="84" t="s">
        <v>94</v>
      </c>
      <c r="AMB16" s="103">
        <v>10000</v>
      </c>
      <c r="AMC16" s="84" t="s">
        <v>94</v>
      </c>
      <c r="AMD16" s="103">
        <v>10000</v>
      </c>
      <c r="AME16" s="84" t="s">
        <v>94</v>
      </c>
      <c r="AMF16" s="103">
        <v>10000</v>
      </c>
      <c r="AMG16" s="84" t="s">
        <v>94</v>
      </c>
      <c r="AMH16" s="103">
        <v>10000</v>
      </c>
      <c r="AMI16" s="84" t="s">
        <v>94</v>
      </c>
      <c r="AMJ16" s="103">
        <v>10000</v>
      </c>
      <c r="AMK16" s="84" t="s">
        <v>94</v>
      </c>
      <c r="AML16" s="103">
        <v>10000</v>
      </c>
      <c r="AMM16" s="84" t="s">
        <v>94</v>
      </c>
      <c r="AMN16" s="103">
        <v>10000</v>
      </c>
      <c r="AMO16" s="84" t="s">
        <v>94</v>
      </c>
      <c r="AMP16" s="103">
        <v>10000</v>
      </c>
      <c r="AMQ16" s="84" t="s">
        <v>94</v>
      </c>
      <c r="AMR16" s="103">
        <v>10000</v>
      </c>
      <c r="AMS16" s="84" t="s">
        <v>94</v>
      </c>
      <c r="AMT16" s="103">
        <v>10000</v>
      </c>
      <c r="AMU16" s="84" t="s">
        <v>94</v>
      </c>
      <c r="AMV16" s="103">
        <v>10000</v>
      </c>
      <c r="AMW16" s="84" t="s">
        <v>94</v>
      </c>
      <c r="AMX16" s="103">
        <v>10000</v>
      </c>
      <c r="AMY16" s="84" t="s">
        <v>94</v>
      </c>
      <c r="AMZ16" s="103">
        <v>10000</v>
      </c>
      <c r="ANA16" s="84" t="s">
        <v>94</v>
      </c>
      <c r="ANB16" s="103">
        <v>10000</v>
      </c>
      <c r="ANC16" s="84" t="s">
        <v>94</v>
      </c>
      <c r="AND16" s="103">
        <v>10000</v>
      </c>
      <c r="ANE16" s="84" t="s">
        <v>94</v>
      </c>
      <c r="ANF16" s="103">
        <v>10000</v>
      </c>
      <c r="ANG16" s="84" t="s">
        <v>94</v>
      </c>
      <c r="ANH16" s="103">
        <v>10000</v>
      </c>
      <c r="ANI16" s="84" t="s">
        <v>94</v>
      </c>
      <c r="ANJ16" s="103">
        <v>10000</v>
      </c>
      <c r="ANK16" s="84" t="s">
        <v>94</v>
      </c>
      <c r="ANL16" s="103">
        <v>10000</v>
      </c>
      <c r="ANM16" s="84" t="s">
        <v>94</v>
      </c>
      <c r="ANN16" s="103">
        <v>10000</v>
      </c>
      <c r="ANO16" s="84" t="s">
        <v>94</v>
      </c>
      <c r="ANP16" s="103">
        <v>10000</v>
      </c>
      <c r="ANQ16" s="84" t="s">
        <v>94</v>
      </c>
      <c r="ANR16" s="103">
        <v>10000</v>
      </c>
      <c r="ANS16" s="84" t="s">
        <v>94</v>
      </c>
      <c r="ANT16" s="103">
        <v>10000</v>
      </c>
      <c r="ANU16" s="84" t="s">
        <v>94</v>
      </c>
      <c r="ANV16" s="103">
        <v>10000</v>
      </c>
      <c r="ANW16" s="84" t="s">
        <v>94</v>
      </c>
      <c r="ANX16" s="103">
        <v>10000</v>
      </c>
      <c r="ANY16" s="84" t="s">
        <v>94</v>
      </c>
      <c r="ANZ16" s="103">
        <v>10000</v>
      </c>
      <c r="AOA16" s="84" t="s">
        <v>94</v>
      </c>
      <c r="AOB16" s="103">
        <v>10000</v>
      </c>
      <c r="AOC16" s="84" t="s">
        <v>94</v>
      </c>
      <c r="AOD16" s="103">
        <v>10000</v>
      </c>
      <c r="AOE16" s="84" t="s">
        <v>94</v>
      </c>
      <c r="AOF16" s="103">
        <v>10000</v>
      </c>
      <c r="AOG16" s="84" t="s">
        <v>94</v>
      </c>
      <c r="AOH16" s="103">
        <v>10000</v>
      </c>
      <c r="AOI16" s="84" t="s">
        <v>94</v>
      </c>
      <c r="AOJ16" s="103">
        <v>10000</v>
      </c>
      <c r="AOK16" s="84" t="s">
        <v>94</v>
      </c>
      <c r="AOL16" s="103">
        <v>10000</v>
      </c>
      <c r="AOM16" s="84" t="s">
        <v>94</v>
      </c>
      <c r="AON16" s="103">
        <v>10000</v>
      </c>
      <c r="AOO16" s="84" t="s">
        <v>94</v>
      </c>
      <c r="AOP16" s="103">
        <v>10000</v>
      </c>
      <c r="AOQ16" s="84" t="s">
        <v>94</v>
      </c>
      <c r="AOR16" s="103">
        <v>10000</v>
      </c>
      <c r="AOS16" s="84" t="s">
        <v>94</v>
      </c>
      <c r="AOT16" s="103">
        <v>10000</v>
      </c>
      <c r="AOU16" s="84" t="s">
        <v>94</v>
      </c>
      <c r="AOV16" s="103">
        <v>10000</v>
      </c>
      <c r="AOW16" s="84" t="s">
        <v>94</v>
      </c>
      <c r="AOX16" s="103">
        <v>10000</v>
      </c>
      <c r="AOY16" s="84" t="s">
        <v>94</v>
      </c>
      <c r="AOZ16" s="103">
        <v>10000</v>
      </c>
      <c r="APA16" s="84" t="s">
        <v>94</v>
      </c>
      <c r="APB16" s="103">
        <v>10000</v>
      </c>
      <c r="APC16" s="84" t="s">
        <v>94</v>
      </c>
      <c r="APD16" s="103">
        <v>10000</v>
      </c>
      <c r="APE16" s="84" t="s">
        <v>94</v>
      </c>
      <c r="APF16" s="103">
        <v>10000</v>
      </c>
      <c r="APG16" s="84" t="s">
        <v>94</v>
      </c>
      <c r="APH16" s="103">
        <v>10000</v>
      </c>
      <c r="API16" s="84" t="s">
        <v>94</v>
      </c>
      <c r="APJ16" s="103">
        <v>10000</v>
      </c>
      <c r="APK16" s="84" t="s">
        <v>94</v>
      </c>
      <c r="APL16" s="103">
        <v>10000</v>
      </c>
      <c r="APM16" s="84" t="s">
        <v>94</v>
      </c>
      <c r="APN16" s="103">
        <v>10000</v>
      </c>
      <c r="APO16" s="84" t="s">
        <v>94</v>
      </c>
      <c r="APP16" s="103">
        <v>10000</v>
      </c>
      <c r="APQ16" s="84" t="s">
        <v>94</v>
      </c>
      <c r="APR16" s="103">
        <v>10000</v>
      </c>
      <c r="APS16" s="84" t="s">
        <v>94</v>
      </c>
      <c r="APT16" s="103">
        <v>10000</v>
      </c>
      <c r="APU16" s="84" t="s">
        <v>94</v>
      </c>
      <c r="APV16" s="103">
        <v>10000</v>
      </c>
      <c r="APW16" s="84" t="s">
        <v>94</v>
      </c>
      <c r="APX16" s="103">
        <v>10000</v>
      </c>
      <c r="APY16" s="84" t="s">
        <v>94</v>
      </c>
      <c r="APZ16" s="103">
        <v>10000</v>
      </c>
      <c r="AQA16" s="84" t="s">
        <v>94</v>
      </c>
      <c r="AQB16" s="103">
        <v>10000</v>
      </c>
      <c r="AQC16" s="84" t="s">
        <v>94</v>
      </c>
      <c r="AQD16" s="103">
        <v>10000</v>
      </c>
      <c r="AQE16" s="86" t="s">
        <v>94</v>
      </c>
      <c r="AQF16" s="86">
        <v>10000</v>
      </c>
      <c r="AQG16" s="86" t="s">
        <v>94</v>
      </c>
      <c r="AQH16" s="86">
        <v>10000</v>
      </c>
      <c r="AQI16" s="86" t="s">
        <v>94</v>
      </c>
      <c r="AQJ16" s="86">
        <v>10000</v>
      </c>
      <c r="AQK16" s="86" t="s">
        <v>94</v>
      </c>
      <c r="AQL16" s="86">
        <v>10000</v>
      </c>
      <c r="AQM16" s="86" t="s">
        <v>94</v>
      </c>
      <c r="AQN16" s="86">
        <v>10000</v>
      </c>
      <c r="AQO16" s="86" t="s">
        <v>94</v>
      </c>
      <c r="AQP16" s="86">
        <v>10000</v>
      </c>
      <c r="AQQ16" s="86" t="s">
        <v>94</v>
      </c>
      <c r="AQR16" s="86">
        <v>10000</v>
      </c>
      <c r="AQS16" s="86" t="s">
        <v>94</v>
      </c>
      <c r="AQT16" s="86">
        <v>10000</v>
      </c>
      <c r="AQU16" s="86" t="s">
        <v>94</v>
      </c>
      <c r="AQV16" s="86">
        <v>10000</v>
      </c>
      <c r="AQW16" s="86" t="s">
        <v>94</v>
      </c>
      <c r="AQX16" s="86">
        <v>10000</v>
      </c>
      <c r="AQY16" s="86" t="s">
        <v>94</v>
      </c>
      <c r="AQZ16" s="86">
        <v>10000</v>
      </c>
      <c r="ARA16" s="86" t="s">
        <v>94</v>
      </c>
      <c r="ARB16" s="86">
        <v>10000</v>
      </c>
      <c r="ARC16" s="86" t="s">
        <v>94</v>
      </c>
      <c r="ARD16" s="86">
        <v>10000</v>
      </c>
      <c r="ARE16" s="86" t="s">
        <v>94</v>
      </c>
      <c r="ARF16" s="86">
        <v>10000</v>
      </c>
      <c r="ARG16" s="86" t="s">
        <v>94</v>
      </c>
      <c r="ARH16" s="86">
        <v>10000</v>
      </c>
      <c r="ARI16" s="86" t="s">
        <v>94</v>
      </c>
      <c r="ARJ16" s="86">
        <v>10000</v>
      </c>
      <c r="ARK16" s="86" t="s">
        <v>94</v>
      </c>
      <c r="ARL16" s="86">
        <v>10000</v>
      </c>
      <c r="ARM16" s="86" t="s">
        <v>94</v>
      </c>
      <c r="ARN16" s="86">
        <v>10000</v>
      </c>
      <c r="ARO16" s="86" t="s">
        <v>94</v>
      </c>
      <c r="ARP16" s="86">
        <v>10000</v>
      </c>
      <c r="ARQ16" s="86" t="s">
        <v>94</v>
      </c>
      <c r="ARR16" s="86">
        <v>10000</v>
      </c>
      <c r="ARS16" s="86" t="s">
        <v>94</v>
      </c>
      <c r="ART16" s="86">
        <v>10000</v>
      </c>
      <c r="ARU16" s="86" t="s">
        <v>94</v>
      </c>
      <c r="ARV16" s="86">
        <v>10000</v>
      </c>
      <c r="ARW16" s="86" t="s">
        <v>94</v>
      </c>
      <c r="ARX16" s="86">
        <v>10000</v>
      </c>
      <c r="ARY16" s="86" t="s">
        <v>94</v>
      </c>
      <c r="ARZ16" s="86">
        <v>10000</v>
      </c>
      <c r="ASA16" s="86" t="s">
        <v>94</v>
      </c>
      <c r="ASB16" s="86">
        <v>10000</v>
      </c>
      <c r="ASC16" s="86" t="s">
        <v>94</v>
      </c>
      <c r="ASD16" s="86">
        <v>10000</v>
      </c>
      <c r="ASE16" s="86" t="s">
        <v>94</v>
      </c>
      <c r="ASF16" s="86">
        <v>10000</v>
      </c>
      <c r="ASG16" s="86" t="s">
        <v>94</v>
      </c>
      <c r="ASH16" s="86">
        <v>10000</v>
      </c>
      <c r="ASI16" s="86" t="s">
        <v>94</v>
      </c>
      <c r="ASJ16" s="86">
        <v>10000</v>
      </c>
      <c r="ASK16" s="86" t="s">
        <v>94</v>
      </c>
      <c r="ASL16" s="86">
        <v>10000</v>
      </c>
      <c r="ASM16" s="86" t="s">
        <v>94</v>
      </c>
      <c r="ASN16" s="86">
        <v>10000</v>
      </c>
      <c r="ASO16" s="86" t="s">
        <v>94</v>
      </c>
      <c r="ASP16" s="86">
        <v>10000</v>
      </c>
      <c r="ASQ16" s="86" t="s">
        <v>94</v>
      </c>
      <c r="ASR16" s="86">
        <v>10000</v>
      </c>
      <c r="ASS16" s="86" t="s">
        <v>94</v>
      </c>
      <c r="AST16" s="86">
        <v>10000</v>
      </c>
      <c r="ASU16" s="86" t="s">
        <v>94</v>
      </c>
      <c r="ASV16" s="86">
        <v>10000</v>
      </c>
      <c r="ASW16" s="86" t="s">
        <v>94</v>
      </c>
      <c r="ASX16" s="86">
        <v>10000</v>
      </c>
      <c r="ASY16" s="86" t="s">
        <v>94</v>
      </c>
      <c r="ASZ16" s="86">
        <v>10000</v>
      </c>
      <c r="ATA16" s="86" t="s">
        <v>94</v>
      </c>
      <c r="ATB16" s="86">
        <v>10000</v>
      </c>
      <c r="ATC16" s="86" t="s">
        <v>94</v>
      </c>
      <c r="ATD16" s="86">
        <v>10000</v>
      </c>
      <c r="ATE16" s="86" t="s">
        <v>94</v>
      </c>
      <c r="ATF16" s="86">
        <v>10000</v>
      </c>
      <c r="ATG16" s="86" t="s">
        <v>94</v>
      </c>
      <c r="ATH16" s="86">
        <v>10000</v>
      </c>
      <c r="ATI16" s="86" t="s">
        <v>94</v>
      </c>
      <c r="ATJ16" s="86">
        <v>10000</v>
      </c>
      <c r="ATK16" s="86" t="s">
        <v>94</v>
      </c>
      <c r="ATL16" s="86">
        <v>10000</v>
      </c>
      <c r="ATM16" s="86" t="s">
        <v>94</v>
      </c>
      <c r="ATN16" s="86">
        <v>10000</v>
      </c>
      <c r="ATO16" s="86" t="s">
        <v>94</v>
      </c>
      <c r="ATP16" s="86">
        <v>10000</v>
      </c>
      <c r="ATQ16" s="86" t="s">
        <v>94</v>
      </c>
      <c r="ATR16" s="86">
        <v>10000</v>
      </c>
      <c r="ATS16" s="86" t="s">
        <v>94</v>
      </c>
      <c r="ATT16" s="86">
        <v>10000</v>
      </c>
      <c r="ATU16" s="86" t="s">
        <v>94</v>
      </c>
      <c r="ATV16" s="86">
        <v>10000</v>
      </c>
      <c r="ATW16" s="86" t="s">
        <v>94</v>
      </c>
      <c r="ATX16" s="86">
        <v>10000</v>
      </c>
      <c r="ATY16" s="86" t="s">
        <v>94</v>
      </c>
      <c r="ATZ16" s="86">
        <v>10000</v>
      </c>
      <c r="AUA16" s="86" t="s">
        <v>94</v>
      </c>
      <c r="AUB16" s="86">
        <v>10000</v>
      </c>
      <c r="AUC16" s="86" t="s">
        <v>94</v>
      </c>
      <c r="AUD16" s="86">
        <v>10000</v>
      </c>
      <c r="AUE16" s="86" t="s">
        <v>94</v>
      </c>
      <c r="AUF16" s="86">
        <v>10000</v>
      </c>
      <c r="AUG16" s="86" t="s">
        <v>94</v>
      </c>
      <c r="AUH16" s="86">
        <v>10000</v>
      </c>
      <c r="AUI16" s="86" t="s">
        <v>94</v>
      </c>
      <c r="AUJ16" s="86">
        <v>10000</v>
      </c>
      <c r="AUK16" s="86" t="s">
        <v>94</v>
      </c>
      <c r="AUL16" s="86">
        <v>10000</v>
      </c>
      <c r="AUM16" s="86" t="s">
        <v>94</v>
      </c>
      <c r="AUN16" s="86">
        <v>10000</v>
      </c>
      <c r="AUO16" s="86" t="s">
        <v>94</v>
      </c>
      <c r="AUP16" s="86">
        <v>10000</v>
      </c>
      <c r="AUQ16" s="86" t="s">
        <v>94</v>
      </c>
      <c r="AUR16" s="86">
        <v>10000</v>
      </c>
      <c r="AUS16" s="86" t="s">
        <v>94</v>
      </c>
      <c r="AUT16" s="86">
        <v>10000</v>
      </c>
      <c r="AUU16" s="86" t="s">
        <v>94</v>
      </c>
      <c r="AUV16" s="86">
        <v>10000</v>
      </c>
      <c r="AUW16" s="86" t="s">
        <v>94</v>
      </c>
      <c r="AUX16" s="86">
        <v>10000</v>
      </c>
      <c r="AUY16" s="86" t="s">
        <v>94</v>
      </c>
      <c r="AUZ16" s="86">
        <v>10000</v>
      </c>
      <c r="AVA16" s="86" t="s">
        <v>94</v>
      </c>
      <c r="AVB16" s="86">
        <v>10000</v>
      </c>
      <c r="AVC16" s="86" t="s">
        <v>94</v>
      </c>
      <c r="AVD16" s="86">
        <v>10000</v>
      </c>
      <c r="AVE16" s="86" t="s">
        <v>94</v>
      </c>
      <c r="AVF16" s="86">
        <v>10000</v>
      </c>
      <c r="AVG16" s="86" t="s">
        <v>94</v>
      </c>
      <c r="AVH16" s="86">
        <v>10000</v>
      </c>
      <c r="AVI16" s="86" t="s">
        <v>94</v>
      </c>
      <c r="AVJ16" s="86">
        <v>10000</v>
      </c>
      <c r="AVK16" s="86" t="s">
        <v>94</v>
      </c>
      <c r="AVL16" s="86">
        <v>10000</v>
      </c>
      <c r="AVM16" s="86" t="s">
        <v>94</v>
      </c>
      <c r="AVN16" s="86">
        <v>10000</v>
      </c>
      <c r="AVO16" s="86" t="s">
        <v>94</v>
      </c>
      <c r="AVP16" s="86">
        <v>10000</v>
      </c>
      <c r="AVQ16" s="86" t="s">
        <v>94</v>
      </c>
      <c r="AVR16" s="86">
        <v>10000</v>
      </c>
      <c r="AVS16" s="86" t="s">
        <v>94</v>
      </c>
      <c r="AVT16" s="86">
        <v>10000</v>
      </c>
      <c r="AVU16" s="86" t="s">
        <v>94</v>
      </c>
      <c r="AVV16" s="86">
        <v>10000</v>
      </c>
      <c r="AVW16" s="86" t="s">
        <v>94</v>
      </c>
      <c r="AVX16" s="86">
        <v>10000</v>
      </c>
      <c r="AVY16" s="86" t="s">
        <v>94</v>
      </c>
      <c r="AVZ16" s="86">
        <v>10000</v>
      </c>
      <c r="AWA16" s="86" t="s">
        <v>94</v>
      </c>
      <c r="AWB16" s="86">
        <v>10000</v>
      </c>
      <c r="AWC16" s="86" t="s">
        <v>94</v>
      </c>
      <c r="AWD16" s="86">
        <v>10000</v>
      </c>
      <c r="AWE16" s="86" t="s">
        <v>94</v>
      </c>
      <c r="AWF16" s="86">
        <v>10000</v>
      </c>
      <c r="AWG16" s="86" t="s">
        <v>94</v>
      </c>
      <c r="AWH16" s="86">
        <v>10000</v>
      </c>
      <c r="AWI16" s="86" t="s">
        <v>94</v>
      </c>
      <c r="AWJ16" s="86">
        <v>10000</v>
      </c>
      <c r="AWK16" s="86" t="s">
        <v>94</v>
      </c>
      <c r="AWL16" s="86">
        <v>10000</v>
      </c>
      <c r="AWM16" s="86" t="s">
        <v>94</v>
      </c>
      <c r="AWN16" s="86">
        <v>10000</v>
      </c>
      <c r="AWO16" s="86" t="s">
        <v>94</v>
      </c>
      <c r="AWP16" s="86">
        <v>10000</v>
      </c>
      <c r="AWQ16" s="86" t="s">
        <v>94</v>
      </c>
      <c r="AWR16" s="86">
        <v>10000</v>
      </c>
      <c r="AWS16" s="86" t="s">
        <v>94</v>
      </c>
      <c r="AWT16" s="86">
        <v>10000</v>
      </c>
      <c r="AWU16" s="86" t="s">
        <v>94</v>
      </c>
      <c r="AWV16" s="86">
        <v>10000</v>
      </c>
      <c r="AWW16" s="86" t="s">
        <v>94</v>
      </c>
      <c r="AWX16" s="86">
        <v>10000</v>
      </c>
      <c r="AWY16" s="86" t="s">
        <v>94</v>
      </c>
      <c r="AWZ16" s="103">
        <v>10000</v>
      </c>
      <c r="AXA16" s="103" t="s">
        <v>94</v>
      </c>
      <c r="AXB16" s="103">
        <v>10000</v>
      </c>
      <c r="AXC16" s="103" t="s">
        <v>94</v>
      </c>
      <c r="AXD16" s="103">
        <v>10000</v>
      </c>
      <c r="AXE16" s="103" t="s">
        <v>94</v>
      </c>
      <c r="AXF16" s="103">
        <v>10000</v>
      </c>
      <c r="AXG16" s="103" t="s">
        <v>94</v>
      </c>
      <c r="AXH16" s="103">
        <v>10000</v>
      </c>
      <c r="AXI16" s="103" t="s">
        <v>94</v>
      </c>
      <c r="AXJ16" s="103">
        <v>10000</v>
      </c>
      <c r="AXK16" s="103" t="s">
        <v>94</v>
      </c>
      <c r="AXL16" s="103">
        <v>10000</v>
      </c>
      <c r="AXM16" s="103" t="s">
        <v>94</v>
      </c>
      <c r="AXN16" s="103">
        <v>10000</v>
      </c>
      <c r="AXO16" s="103" t="s">
        <v>94</v>
      </c>
      <c r="AXP16" s="103">
        <v>10000</v>
      </c>
      <c r="AXQ16" s="103" t="s">
        <v>94</v>
      </c>
      <c r="AXR16" s="103">
        <v>10000</v>
      </c>
      <c r="AXS16" s="103" t="s">
        <v>94</v>
      </c>
      <c r="AXT16" s="103">
        <v>10000</v>
      </c>
      <c r="AXU16" s="103" t="s">
        <v>94</v>
      </c>
      <c r="AXV16" s="103">
        <v>10000</v>
      </c>
      <c r="AXW16" s="103" t="s">
        <v>94</v>
      </c>
      <c r="AXX16" s="103">
        <v>10000</v>
      </c>
      <c r="AXY16" s="103" t="s">
        <v>94</v>
      </c>
      <c r="AXZ16" s="103">
        <v>10000</v>
      </c>
      <c r="AYA16" s="103" t="s">
        <v>94</v>
      </c>
      <c r="AYB16" s="103">
        <v>10000</v>
      </c>
      <c r="AYC16" s="103" t="s">
        <v>94</v>
      </c>
      <c r="AYD16" s="103">
        <v>10000</v>
      </c>
      <c r="AYE16" s="103" t="s">
        <v>94</v>
      </c>
      <c r="AYF16" s="103">
        <v>10000</v>
      </c>
      <c r="AYG16" s="103" t="s">
        <v>94</v>
      </c>
      <c r="AYH16" s="103">
        <v>10000</v>
      </c>
      <c r="AYI16" s="103" t="s">
        <v>94</v>
      </c>
      <c r="AYJ16" s="103">
        <v>10000</v>
      </c>
      <c r="AYK16" s="103"/>
      <c r="AYL16" s="103">
        <v>10000</v>
      </c>
      <c r="AYM16" s="103"/>
      <c r="AYN16" s="103">
        <v>10000</v>
      </c>
      <c r="AYO16" s="103"/>
      <c r="AYP16" s="103">
        <v>10000</v>
      </c>
      <c r="AYQ16" s="103"/>
      <c r="AYR16" s="103">
        <v>10000</v>
      </c>
      <c r="AYS16" s="103"/>
      <c r="AYT16" s="103">
        <v>10000</v>
      </c>
      <c r="AYU16" s="103" t="s">
        <v>94</v>
      </c>
      <c r="AYV16" s="103">
        <v>10000</v>
      </c>
      <c r="AYW16" s="103" t="s">
        <v>94</v>
      </c>
      <c r="AYX16" s="103">
        <v>10000</v>
      </c>
      <c r="AYY16" s="103" t="s">
        <v>94</v>
      </c>
      <c r="AYZ16" s="103">
        <v>10000</v>
      </c>
      <c r="AZA16" s="103" t="s">
        <v>94</v>
      </c>
      <c r="AZB16" s="103">
        <v>10000</v>
      </c>
      <c r="AZC16" s="103" t="s">
        <v>94</v>
      </c>
      <c r="AZD16" s="103">
        <v>10000</v>
      </c>
      <c r="AZE16" s="103" t="s">
        <v>94</v>
      </c>
      <c r="AZF16" s="103">
        <v>10000</v>
      </c>
      <c r="AZG16" s="103" t="s">
        <v>94</v>
      </c>
      <c r="AZH16" s="103">
        <v>10000</v>
      </c>
      <c r="AZI16" s="103" t="s">
        <v>94</v>
      </c>
      <c r="AZJ16" s="103">
        <v>10000</v>
      </c>
      <c r="AZK16" s="103" t="s">
        <v>94</v>
      </c>
      <c r="AZL16" s="103">
        <v>10000</v>
      </c>
      <c r="AZM16" s="103" t="s">
        <v>94</v>
      </c>
      <c r="AZN16" s="103">
        <v>10000</v>
      </c>
      <c r="AZO16" s="103" t="s">
        <v>94</v>
      </c>
      <c r="AZP16" s="103">
        <v>10000</v>
      </c>
      <c r="AZQ16" s="103" t="s">
        <v>94</v>
      </c>
      <c r="AZR16" s="103">
        <v>10000</v>
      </c>
      <c r="AZS16" s="103" t="s">
        <v>94</v>
      </c>
      <c r="AZT16" s="103">
        <v>10000</v>
      </c>
      <c r="AZU16" s="103" t="s">
        <v>94</v>
      </c>
      <c r="AZV16" s="103">
        <v>10000</v>
      </c>
      <c r="AZW16" s="103" t="s">
        <v>94</v>
      </c>
      <c r="AZX16" s="103">
        <v>10000</v>
      </c>
      <c r="AZY16" s="103" t="s">
        <v>94</v>
      </c>
      <c r="AZZ16" s="103">
        <v>10000</v>
      </c>
      <c r="BAA16" s="103" t="s">
        <v>94</v>
      </c>
      <c r="BAB16" s="103">
        <v>10000</v>
      </c>
      <c r="BAC16" s="103">
        <v>16000</v>
      </c>
      <c r="BAD16" s="103">
        <v>16000</v>
      </c>
      <c r="BAE16" s="103">
        <v>16000</v>
      </c>
      <c r="BAF16" s="103">
        <v>16000</v>
      </c>
      <c r="BAG16" s="103" t="s">
        <v>94</v>
      </c>
      <c r="BAH16" s="103">
        <v>16000</v>
      </c>
      <c r="BAI16" s="103">
        <v>16000</v>
      </c>
      <c r="BAJ16" s="103">
        <v>16000</v>
      </c>
      <c r="BAK16" s="103" t="s">
        <v>94</v>
      </c>
      <c r="BAL16" s="103">
        <v>16000</v>
      </c>
      <c r="BAM16" s="103" t="s">
        <v>94</v>
      </c>
      <c r="BAN16" s="103">
        <v>16000</v>
      </c>
      <c r="BAO16" s="103" t="s">
        <v>94</v>
      </c>
      <c r="BAP16" s="103">
        <v>16000</v>
      </c>
      <c r="BAQ16" s="103" t="s">
        <v>94</v>
      </c>
      <c r="BAR16" s="103">
        <v>16000</v>
      </c>
      <c r="BAS16" s="103" t="s">
        <v>94</v>
      </c>
      <c r="BAT16" s="103">
        <v>16000</v>
      </c>
      <c r="BAU16" s="103" t="s">
        <v>94</v>
      </c>
      <c r="BAV16" s="103">
        <v>16000</v>
      </c>
      <c r="BAW16" s="103" t="s">
        <v>94</v>
      </c>
      <c r="BAX16" s="103">
        <v>16000</v>
      </c>
      <c r="BAY16" s="103" t="s">
        <v>94</v>
      </c>
      <c r="BAZ16" s="103">
        <v>16000</v>
      </c>
      <c r="BBA16" s="103" t="s">
        <v>94</v>
      </c>
      <c r="BBB16" s="103">
        <v>16000</v>
      </c>
      <c r="BBC16" s="103" t="s">
        <v>94</v>
      </c>
      <c r="BBD16" s="103">
        <v>10000</v>
      </c>
      <c r="BBE16" s="103" t="s">
        <v>94</v>
      </c>
      <c r="BBF16" s="103">
        <v>10000</v>
      </c>
      <c r="BBG16" s="103" t="s">
        <v>94</v>
      </c>
      <c r="BBH16" s="103">
        <v>10000</v>
      </c>
      <c r="BBI16" s="103" t="s">
        <v>94</v>
      </c>
      <c r="BBJ16" s="103">
        <v>10000</v>
      </c>
      <c r="BBK16" s="103" t="s">
        <v>94</v>
      </c>
    </row>
    <row r="17" spans="1:1415" s="9" customFormat="1" ht="26.5" customHeight="1" x14ac:dyDescent="0.35">
      <c r="A17" s="82">
        <v>12</v>
      </c>
      <c r="B17" s="87">
        <v>150000016</v>
      </c>
      <c r="C17" s="82" t="s">
        <v>11</v>
      </c>
      <c r="D17" s="88" t="s">
        <v>12</v>
      </c>
      <c r="E17" s="84">
        <v>11000</v>
      </c>
      <c r="F17" s="84" t="s">
        <v>94</v>
      </c>
      <c r="G17" s="84">
        <v>11000</v>
      </c>
      <c r="H17" s="84" t="s">
        <v>94</v>
      </c>
      <c r="I17" s="84">
        <v>11000</v>
      </c>
      <c r="J17" s="84" t="s">
        <v>94</v>
      </c>
      <c r="K17" s="84">
        <v>11000</v>
      </c>
      <c r="L17" s="84" t="s">
        <v>94</v>
      </c>
      <c r="M17" s="84">
        <v>11000</v>
      </c>
      <c r="N17" s="84" t="s">
        <v>94</v>
      </c>
      <c r="O17" s="84">
        <v>11000</v>
      </c>
      <c r="P17" s="84" t="s">
        <v>94</v>
      </c>
      <c r="Q17" s="84">
        <v>11000</v>
      </c>
      <c r="R17" s="84" t="s">
        <v>94</v>
      </c>
      <c r="S17" s="84">
        <v>11000</v>
      </c>
      <c r="T17" s="84" t="s">
        <v>94</v>
      </c>
      <c r="U17" s="84">
        <v>11000</v>
      </c>
      <c r="V17" s="84" t="s">
        <v>94</v>
      </c>
      <c r="W17" s="84">
        <v>11000</v>
      </c>
      <c r="X17" s="84" t="s">
        <v>94</v>
      </c>
      <c r="Y17" s="84">
        <v>11000</v>
      </c>
      <c r="Z17" s="84" t="s">
        <v>94</v>
      </c>
      <c r="AA17" s="84">
        <v>11000</v>
      </c>
      <c r="AB17" s="84" t="s">
        <v>94</v>
      </c>
      <c r="AC17" s="84">
        <v>11000</v>
      </c>
      <c r="AD17" s="84" t="s">
        <v>94</v>
      </c>
      <c r="AE17" s="84">
        <v>11000</v>
      </c>
      <c r="AF17" s="84" t="s">
        <v>94</v>
      </c>
      <c r="AG17" s="84">
        <v>11000</v>
      </c>
      <c r="AH17" s="84" t="s">
        <v>94</v>
      </c>
      <c r="AI17" s="84">
        <v>11000</v>
      </c>
      <c r="AJ17" s="84" t="s">
        <v>94</v>
      </c>
      <c r="AK17" s="84">
        <v>11000</v>
      </c>
      <c r="AL17" s="84" t="s">
        <v>94</v>
      </c>
      <c r="AM17" s="84">
        <v>11000</v>
      </c>
      <c r="AN17" s="84" t="s">
        <v>94</v>
      </c>
      <c r="AO17" s="84">
        <v>11000</v>
      </c>
      <c r="AP17" s="84" t="s">
        <v>94</v>
      </c>
      <c r="AQ17" s="84">
        <v>11000</v>
      </c>
      <c r="AR17" s="84" t="s">
        <v>94</v>
      </c>
      <c r="AS17" s="84">
        <v>11000</v>
      </c>
      <c r="AT17" s="84" t="s">
        <v>94</v>
      </c>
      <c r="AU17" s="84">
        <v>11000</v>
      </c>
      <c r="AV17" s="84" t="s">
        <v>94</v>
      </c>
      <c r="AW17" s="84">
        <v>11000</v>
      </c>
      <c r="AX17" s="84" t="s">
        <v>94</v>
      </c>
      <c r="AY17" s="84">
        <v>11000</v>
      </c>
      <c r="AZ17" s="84" t="s">
        <v>94</v>
      </c>
      <c r="BA17" s="84">
        <v>11000</v>
      </c>
      <c r="BB17" s="84" t="s">
        <v>94</v>
      </c>
      <c r="BC17" s="84">
        <v>11000</v>
      </c>
      <c r="BD17" s="84" t="s">
        <v>94</v>
      </c>
      <c r="BE17" s="84">
        <v>11000</v>
      </c>
      <c r="BF17" s="84" t="s">
        <v>94</v>
      </c>
      <c r="BG17" s="84">
        <v>11000</v>
      </c>
      <c r="BH17" s="84" t="s">
        <v>94</v>
      </c>
      <c r="BI17" s="84">
        <v>11000</v>
      </c>
      <c r="BJ17" s="84" t="s">
        <v>94</v>
      </c>
      <c r="BK17" s="84">
        <v>11000</v>
      </c>
      <c r="BL17" s="84" t="s">
        <v>94</v>
      </c>
      <c r="BM17" s="84">
        <v>11000</v>
      </c>
      <c r="BN17" s="84" t="s">
        <v>94</v>
      </c>
      <c r="BO17" s="84">
        <v>11000</v>
      </c>
      <c r="BP17" s="84" t="s">
        <v>94</v>
      </c>
      <c r="BQ17" s="84">
        <v>11000</v>
      </c>
      <c r="BR17" s="84" t="s">
        <v>94</v>
      </c>
      <c r="BS17" s="84">
        <v>11000</v>
      </c>
      <c r="BT17" s="84" t="s">
        <v>94</v>
      </c>
      <c r="BU17" s="84">
        <v>11000</v>
      </c>
      <c r="BV17" s="84" t="s">
        <v>94</v>
      </c>
      <c r="BW17" s="84">
        <v>11000</v>
      </c>
      <c r="BX17" s="84" t="s">
        <v>94</v>
      </c>
      <c r="BY17" s="84">
        <v>11000</v>
      </c>
      <c r="BZ17" s="84" t="s">
        <v>94</v>
      </c>
      <c r="CA17" s="84">
        <v>11000</v>
      </c>
      <c r="CB17" s="84" t="s">
        <v>94</v>
      </c>
      <c r="CC17" s="84">
        <v>11000</v>
      </c>
      <c r="CD17" s="84" t="s">
        <v>94</v>
      </c>
      <c r="CE17" s="84">
        <v>11000</v>
      </c>
      <c r="CF17" s="84" t="s">
        <v>94</v>
      </c>
      <c r="CG17" s="84">
        <v>11000</v>
      </c>
      <c r="CH17" s="84" t="s">
        <v>94</v>
      </c>
      <c r="CI17" s="84">
        <v>11000</v>
      </c>
      <c r="CJ17" s="84" t="s">
        <v>94</v>
      </c>
      <c r="CK17" s="84">
        <v>11000</v>
      </c>
      <c r="CL17" s="84" t="s">
        <v>94</v>
      </c>
      <c r="CM17" s="84">
        <v>11000</v>
      </c>
      <c r="CN17" s="84" t="s">
        <v>94</v>
      </c>
      <c r="CO17" s="84">
        <v>11000</v>
      </c>
      <c r="CP17" s="84" t="s">
        <v>94</v>
      </c>
      <c r="CQ17" s="84">
        <v>11000</v>
      </c>
      <c r="CR17" s="84" t="s">
        <v>94</v>
      </c>
      <c r="CS17" s="84">
        <v>11000</v>
      </c>
      <c r="CT17" s="84" t="s">
        <v>94</v>
      </c>
      <c r="CU17" s="84">
        <v>11000</v>
      </c>
      <c r="CV17" s="84" t="s">
        <v>94</v>
      </c>
      <c r="CW17" s="84">
        <v>11000</v>
      </c>
      <c r="CX17" s="84" t="s">
        <v>94</v>
      </c>
      <c r="CY17" s="84">
        <v>11000</v>
      </c>
      <c r="CZ17" s="84" t="s">
        <v>94</v>
      </c>
      <c r="DA17" s="84">
        <v>11000</v>
      </c>
      <c r="DB17" s="84" t="s">
        <v>94</v>
      </c>
      <c r="DC17" s="84">
        <v>11000</v>
      </c>
      <c r="DD17" s="84" t="s">
        <v>94</v>
      </c>
      <c r="DE17" s="84"/>
      <c r="DF17" s="84"/>
      <c r="DG17" s="84"/>
      <c r="DH17" s="84"/>
      <c r="DI17" s="84"/>
      <c r="DJ17" s="84"/>
      <c r="DK17" s="84"/>
      <c r="DL17" s="84"/>
      <c r="DM17" s="84"/>
      <c r="DN17" s="84"/>
      <c r="DO17" s="84"/>
      <c r="DP17" s="84"/>
      <c r="DQ17" s="84"/>
      <c r="DR17" s="84"/>
      <c r="DS17" s="84"/>
      <c r="DT17" s="84"/>
      <c r="DU17" s="84"/>
      <c r="DV17" s="84"/>
      <c r="DW17" s="84"/>
      <c r="DX17" s="84"/>
      <c r="DY17" s="84"/>
      <c r="DZ17" s="84"/>
      <c r="EA17" s="84"/>
      <c r="EB17" s="84"/>
      <c r="EC17" s="84"/>
      <c r="ED17" s="84"/>
      <c r="EE17" s="84"/>
      <c r="EF17" s="84"/>
      <c r="EG17" s="84"/>
      <c r="EH17" s="84"/>
      <c r="EI17" s="84"/>
      <c r="EJ17" s="84"/>
      <c r="EK17" s="84"/>
      <c r="EL17" s="84"/>
      <c r="EM17" s="84"/>
      <c r="EN17" s="84"/>
      <c r="EO17" s="84"/>
      <c r="EP17" s="84"/>
      <c r="EQ17" s="84"/>
      <c r="ER17" s="84"/>
      <c r="ES17" s="84"/>
      <c r="ET17" s="84"/>
      <c r="EU17" s="84"/>
      <c r="EV17" s="84"/>
      <c r="EW17" s="84"/>
      <c r="EX17" s="84"/>
      <c r="EY17" s="84"/>
      <c r="EZ17" s="84"/>
      <c r="FA17" s="84"/>
      <c r="FB17" s="84"/>
      <c r="FC17" s="84"/>
      <c r="FD17" s="84"/>
      <c r="FE17" s="84"/>
      <c r="FF17" s="84"/>
      <c r="FG17" s="84"/>
      <c r="FH17" s="84"/>
      <c r="FI17" s="84"/>
      <c r="FJ17" s="84"/>
      <c r="FK17" s="84"/>
      <c r="FL17" s="84"/>
      <c r="FM17" s="84"/>
      <c r="FN17" s="84"/>
      <c r="FO17" s="84"/>
      <c r="FP17" s="84"/>
      <c r="FQ17" s="84"/>
      <c r="FR17" s="84"/>
      <c r="FS17" s="84"/>
      <c r="FT17" s="84"/>
      <c r="FU17" s="84"/>
      <c r="FV17" s="84"/>
      <c r="FW17" s="84"/>
      <c r="FX17" s="84"/>
      <c r="FY17" s="84"/>
      <c r="FZ17" s="84"/>
      <c r="GA17" s="84"/>
      <c r="GB17" s="84"/>
      <c r="GC17" s="84"/>
      <c r="GD17" s="84"/>
      <c r="GE17" s="84"/>
      <c r="GF17" s="84"/>
      <c r="GG17" s="84"/>
      <c r="GH17" s="84"/>
      <c r="GI17" s="84"/>
      <c r="GJ17" s="84"/>
      <c r="GK17" s="84"/>
      <c r="GL17" s="84"/>
      <c r="GM17" s="84"/>
      <c r="GN17" s="84"/>
      <c r="GO17" s="84"/>
      <c r="GP17" s="84"/>
      <c r="GQ17" s="84"/>
      <c r="GR17" s="84"/>
      <c r="GS17" s="84"/>
      <c r="GT17" s="84"/>
      <c r="GU17" s="84"/>
      <c r="GV17" s="84"/>
      <c r="GW17" s="84"/>
      <c r="GX17" s="84"/>
      <c r="GY17" s="84"/>
      <c r="GZ17" s="84"/>
      <c r="HA17" s="84"/>
      <c r="HB17" s="84"/>
      <c r="HC17" s="84"/>
      <c r="HD17" s="84"/>
      <c r="HE17" s="84"/>
      <c r="HF17" s="84"/>
      <c r="HG17" s="84"/>
      <c r="HH17" s="84"/>
      <c r="HI17" s="84"/>
      <c r="HJ17" s="84"/>
      <c r="HK17" s="84"/>
      <c r="HL17" s="84"/>
      <c r="HM17" s="84"/>
      <c r="HN17" s="84"/>
      <c r="HO17" s="84"/>
      <c r="HP17" s="84"/>
      <c r="HQ17" s="84"/>
      <c r="HR17" s="84"/>
      <c r="HS17" s="84"/>
      <c r="HT17" s="84"/>
      <c r="HU17" s="84"/>
      <c r="HV17" s="84"/>
      <c r="HW17" s="84"/>
      <c r="HX17" s="84"/>
      <c r="HY17" s="84"/>
      <c r="HZ17" s="84"/>
      <c r="IA17" s="84"/>
      <c r="IB17" s="84"/>
      <c r="IC17" s="84"/>
      <c r="ID17" s="84"/>
      <c r="IE17" s="84"/>
      <c r="IF17" s="84"/>
      <c r="IG17" s="84"/>
      <c r="IH17" s="84"/>
      <c r="II17" s="84"/>
      <c r="IJ17" s="84"/>
      <c r="IK17" s="84"/>
      <c r="IL17" s="84"/>
      <c r="IM17" s="84"/>
      <c r="IN17" s="84"/>
      <c r="IO17" s="84"/>
      <c r="IP17" s="84"/>
      <c r="IQ17" s="84"/>
      <c r="IR17" s="84"/>
      <c r="IS17" s="84"/>
      <c r="IT17" s="84"/>
      <c r="IU17" s="84"/>
      <c r="IV17" s="84"/>
      <c r="IW17" s="84"/>
      <c r="IX17" s="84"/>
      <c r="IY17" s="84"/>
      <c r="IZ17" s="84"/>
      <c r="JA17" s="84"/>
      <c r="JB17" s="84"/>
      <c r="JC17" s="84"/>
      <c r="JD17" s="84"/>
      <c r="JE17" s="84"/>
      <c r="JF17" s="84"/>
      <c r="JG17" s="84"/>
      <c r="JH17" s="84"/>
      <c r="JI17" s="84"/>
      <c r="JJ17" s="84"/>
      <c r="JK17" s="84"/>
      <c r="JL17" s="84"/>
      <c r="JM17" s="84"/>
      <c r="JN17" s="84"/>
      <c r="JO17" s="84"/>
      <c r="JP17" s="84"/>
      <c r="JQ17" s="84"/>
      <c r="JR17" s="84"/>
      <c r="JS17" s="84"/>
      <c r="JT17" s="84"/>
      <c r="JU17" s="84"/>
      <c r="JV17" s="84"/>
      <c r="JW17" s="84"/>
      <c r="JX17" s="84"/>
      <c r="JY17" s="84"/>
      <c r="JZ17" s="84"/>
      <c r="KA17" s="84"/>
      <c r="KB17" s="84"/>
      <c r="KC17" s="84"/>
      <c r="KD17" s="84"/>
      <c r="KE17" s="84"/>
      <c r="KF17" s="84"/>
      <c r="KG17" s="84"/>
      <c r="KH17" s="84"/>
      <c r="KI17" s="84"/>
      <c r="KJ17" s="84"/>
      <c r="KK17" s="84"/>
      <c r="KL17" s="84"/>
      <c r="KM17" s="84"/>
      <c r="KN17" s="84"/>
      <c r="KO17" s="84"/>
      <c r="KP17" s="84"/>
      <c r="KQ17" s="84"/>
      <c r="KR17" s="84"/>
      <c r="KS17" s="84"/>
      <c r="KT17" s="84"/>
      <c r="KU17" s="84"/>
      <c r="KV17" s="84"/>
      <c r="KW17" s="84"/>
      <c r="KX17" s="84"/>
      <c r="KY17" s="84"/>
      <c r="KZ17" s="84"/>
      <c r="LA17" s="84"/>
      <c r="LB17" s="84"/>
      <c r="LC17" s="84"/>
      <c r="LD17" s="84"/>
      <c r="LE17" s="84"/>
      <c r="LF17" s="84"/>
      <c r="LG17" s="84"/>
      <c r="LH17" s="84"/>
      <c r="LI17" s="84"/>
      <c r="LJ17" s="84"/>
      <c r="LK17" s="84"/>
      <c r="LL17" s="84"/>
      <c r="LM17" s="84"/>
      <c r="LN17" s="84"/>
      <c r="LO17" s="84"/>
      <c r="LP17" s="84"/>
      <c r="LQ17" s="84"/>
      <c r="LR17" s="84"/>
      <c r="LS17" s="84"/>
      <c r="LT17" s="84"/>
      <c r="LU17" s="84"/>
      <c r="LV17" s="84"/>
      <c r="LW17" s="84"/>
      <c r="LX17" s="84"/>
      <c r="LY17" s="84"/>
      <c r="LZ17" s="84"/>
      <c r="MA17" s="84"/>
      <c r="MB17" s="84"/>
      <c r="MC17" s="84"/>
      <c r="MD17" s="84"/>
      <c r="ME17" s="84"/>
      <c r="MF17" s="84"/>
      <c r="MG17" s="84"/>
      <c r="MH17" s="84"/>
      <c r="MI17" s="84"/>
      <c r="MJ17" s="84"/>
      <c r="MK17" s="84"/>
      <c r="ML17" s="84"/>
      <c r="MM17" s="84"/>
      <c r="MN17" s="84"/>
      <c r="MO17" s="84"/>
      <c r="MP17" s="84"/>
      <c r="MQ17" s="84"/>
      <c r="MR17" s="84"/>
      <c r="MS17" s="84"/>
      <c r="MT17" s="84"/>
      <c r="MU17" s="84"/>
      <c r="MV17" s="84"/>
      <c r="MW17" s="84"/>
      <c r="MX17" s="84"/>
      <c r="MY17" s="84"/>
      <c r="MZ17" s="84"/>
      <c r="NA17" s="84"/>
      <c r="NB17" s="84"/>
      <c r="NC17" s="84"/>
      <c r="ND17" s="84"/>
      <c r="NE17" s="84"/>
      <c r="NF17" s="84"/>
      <c r="NG17" s="84"/>
      <c r="NH17" s="84"/>
      <c r="NI17" s="84"/>
      <c r="NJ17" s="84"/>
      <c r="NK17" s="84"/>
      <c r="NL17" s="84"/>
      <c r="NM17" s="84"/>
      <c r="NN17" s="84"/>
      <c r="NO17" s="84"/>
      <c r="NP17" s="84"/>
      <c r="NQ17" s="84"/>
      <c r="NR17" s="84"/>
      <c r="NS17" s="84"/>
      <c r="NT17" s="84"/>
      <c r="NU17" s="84"/>
      <c r="NV17" s="84"/>
      <c r="NW17" s="84"/>
      <c r="NX17" s="84"/>
      <c r="NY17" s="84"/>
      <c r="NZ17" s="84"/>
      <c r="OA17" s="84"/>
      <c r="OB17" s="84"/>
      <c r="OC17" s="84"/>
      <c r="OD17" s="84"/>
      <c r="OE17" s="84"/>
      <c r="OF17" s="84"/>
      <c r="OG17" s="84"/>
      <c r="OH17" s="84"/>
      <c r="OI17" s="84"/>
      <c r="OJ17" s="84"/>
      <c r="OK17" s="84"/>
      <c r="OL17" s="84"/>
      <c r="OM17" s="84"/>
      <c r="ON17" s="84"/>
      <c r="OO17" s="84"/>
      <c r="OP17" s="84"/>
      <c r="OQ17" s="84"/>
      <c r="OR17" s="84"/>
      <c r="OS17" s="84"/>
      <c r="OT17" s="84"/>
      <c r="OU17" s="84"/>
      <c r="OV17" s="84"/>
      <c r="OW17" s="84"/>
      <c r="OX17" s="84"/>
      <c r="OY17" s="84"/>
      <c r="OZ17" s="84"/>
      <c r="PA17" s="84"/>
      <c r="PB17" s="84"/>
      <c r="PC17" s="84"/>
      <c r="PD17" s="84"/>
      <c r="PE17" s="84"/>
      <c r="PF17" s="84"/>
      <c r="PG17" s="84"/>
      <c r="PH17" s="84"/>
      <c r="PI17" s="84"/>
      <c r="PJ17" s="84"/>
      <c r="PK17" s="84"/>
      <c r="PL17" s="84"/>
      <c r="PM17" s="84"/>
      <c r="PN17" s="84"/>
      <c r="PO17" s="84"/>
      <c r="PP17" s="84"/>
      <c r="PQ17" s="84"/>
      <c r="PR17" s="84"/>
      <c r="PS17" s="84"/>
      <c r="PT17" s="84"/>
      <c r="PU17" s="84"/>
      <c r="PV17" s="84"/>
      <c r="PW17" s="84"/>
      <c r="PX17" s="84"/>
      <c r="PY17" s="84"/>
      <c r="PZ17" s="84"/>
      <c r="QA17" s="84"/>
      <c r="QB17" s="84"/>
      <c r="QC17" s="84"/>
      <c r="QD17" s="84"/>
      <c r="QE17" s="84"/>
      <c r="QF17" s="84"/>
      <c r="QG17" s="84"/>
      <c r="QH17" s="84"/>
      <c r="QI17" s="84"/>
      <c r="QJ17" s="84"/>
      <c r="QK17" s="84"/>
      <c r="QL17" s="84"/>
      <c r="QM17" s="84"/>
      <c r="QN17" s="84"/>
      <c r="QO17" s="84"/>
      <c r="QP17" s="84"/>
      <c r="QQ17" s="84"/>
      <c r="QR17" s="84"/>
      <c r="QS17" s="84"/>
      <c r="QT17" s="84"/>
      <c r="QU17" s="84"/>
      <c r="QV17" s="84"/>
      <c r="QW17" s="84"/>
      <c r="QX17" s="84"/>
      <c r="QY17" s="84"/>
      <c r="QZ17" s="84"/>
      <c r="RA17" s="84"/>
      <c r="RB17" s="84"/>
      <c r="RC17" s="84"/>
      <c r="RD17" s="84"/>
      <c r="RE17" s="84"/>
      <c r="RF17" s="84"/>
      <c r="RG17" s="84"/>
      <c r="RH17" s="84"/>
      <c r="RI17" s="84"/>
      <c r="RJ17" s="84"/>
      <c r="RK17" s="84"/>
      <c r="RL17" s="84"/>
      <c r="RM17" s="84"/>
      <c r="RN17" s="84"/>
      <c r="RO17" s="84"/>
      <c r="RP17" s="84"/>
      <c r="RQ17" s="84"/>
      <c r="RR17" s="84"/>
      <c r="RS17" s="84"/>
      <c r="RT17" s="84"/>
      <c r="RU17" s="84"/>
      <c r="RV17" s="84"/>
      <c r="RW17" s="84"/>
      <c r="RX17" s="84"/>
      <c r="RY17" s="84"/>
      <c r="RZ17" s="84"/>
      <c r="SA17" s="84"/>
      <c r="SB17" s="84"/>
      <c r="SC17" s="84"/>
      <c r="SD17" s="84"/>
      <c r="SE17" s="84"/>
      <c r="SF17" s="84"/>
      <c r="SG17" s="84"/>
      <c r="SH17" s="84"/>
      <c r="SI17" s="84"/>
      <c r="SJ17" s="84"/>
      <c r="SK17" s="84"/>
      <c r="SL17" s="84"/>
      <c r="SM17" s="84"/>
      <c r="SN17" s="84"/>
      <c r="SO17" s="84"/>
      <c r="SP17" s="84"/>
      <c r="SQ17" s="84"/>
      <c r="SR17" s="84"/>
      <c r="SS17" s="84"/>
      <c r="ST17" s="84"/>
      <c r="SU17" s="84"/>
      <c r="SV17" s="84"/>
      <c r="SW17" s="84"/>
      <c r="SX17" s="84"/>
      <c r="SY17" s="84"/>
      <c r="SZ17" s="84"/>
      <c r="TA17" s="84"/>
      <c r="TB17" s="84"/>
      <c r="TC17" s="84"/>
      <c r="TD17" s="84"/>
      <c r="TE17" s="84"/>
      <c r="TF17" s="84"/>
      <c r="TG17" s="84"/>
      <c r="TH17" s="84"/>
      <c r="TI17" s="84"/>
      <c r="TJ17" s="84"/>
      <c r="TK17" s="84"/>
      <c r="TL17" s="84"/>
      <c r="TM17" s="84"/>
      <c r="TN17" s="84"/>
      <c r="TO17" s="84"/>
      <c r="TP17" s="84"/>
      <c r="TQ17" s="84"/>
      <c r="TR17" s="84"/>
      <c r="TS17" s="84"/>
      <c r="TT17" s="84"/>
      <c r="TU17" s="84"/>
      <c r="TV17" s="84"/>
      <c r="TW17" s="84"/>
      <c r="TX17" s="84"/>
      <c r="TY17" s="84"/>
      <c r="TZ17" s="84"/>
      <c r="UA17" s="84"/>
      <c r="UB17" s="84"/>
      <c r="UC17" s="84"/>
      <c r="UD17" s="84"/>
      <c r="UE17" s="84"/>
      <c r="UF17" s="84"/>
      <c r="UG17" s="84"/>
      <c r="UH17" s="84"/>
      <c r="UI17" s="84"/>
      <c r="UJ17" s="84"/>
      <c r="UK17" s="84"/>
      <c r="UL17" s="84"/>
      <c r="UM17" s="84"/>
      <c r="UN17" s="84"/>
      <c r="UO17" s="84"/>
      <c r="UP17" s="84"/>
      <c r="UQ17" s="84"/>
      <c r="UR17" s="84"/>
      <c r="US17" s="84"/>
      <c r="UT17" s="84"/>
      <c r="UU17" s="84"/>
      <c r="UV17" s="84"/>
      <c r="UW17" s="84"/>
      <c r="UX17" s="84"/>
      <c r="UY17" s="84"/>
      <c r="UZ17" s="84"/>
      <c r="VA17" s="84"/>
      <c r="VB17" s="84"/>
      <c r="VC17" s="84"/>
      <c r="VD17" s="84"/>
      <c r="VE17" s="84"/>
      <c r="VF17" s="84"/>
      <c r="VG17" s="84"/>
      <c r="VH17" s="84"/>
      <c r="VI17" s="84"/>
      <c r="VJ17" s="84"/>
      <c r="VK17" s="84"/>
      <c r="VL17" s="84"/>
      <c r="VM17" s="84"/>
      <c r="VN17" s="84"/>
      <c r="VO17" s="84"/>
      <c r="VP17" s="84"/>
      <c r="VQ17" s="84"/>
      <c r="VR17" s="84"/>
      <c r="VS17" s="84"/>
      <c r="VT17" s="84"/>
      <c r="VU17" s="84"/>
      <c r="VV17" s="84"/>
      <c r="VW17" s="84"/>
      <c r="VX17" s="84"/>
      <c r="VY17" s="84"/>
      <c r="VZ17" s="84"/>
      <c r="WA17" s="84"/>
      <c r="WB17" s="84"/>
      <c r="WC17" s="84"/>
      <c r="WD17" s="84"/>
      <c r="WE17" s="84"/>
      <c r="WF17" s="84"/>
      <c r="WG17" s="84"/>
      <c r="WH17" s="84"/>
      <c r="WI17" s="84"/>
      <c r="WJ17" s="84"/>
      <c r="WK17" s="84"/>
      <c r="WL17" s="84"/>
      <c r="WM17" s="84"/>
      <c r="WN17" s="84"/>
      <c r="WO17" s="84"/>
      <c r="WP17" s="84"/>
      <c r="WQ17" s="84"/>
      <c r="WR17" s="84"/>
      <c r="WS17" s="84"/>
      <c r="WT17" s="84"/>
      <c r="WU17" s="84"/>
      <c r="WV17" s="84"/>
      <c r="WW17" s="84"/>
      <c r="WX17" s="84"/>
      <c r="WY17" s="84"/>
      <c r="WZ17" s="84"/>
      <c r="XA17" s="84"/>
      <c r="XB17" s="84"/>
      <c r="XC17" s="84"/>
      <c r="XD17" s="84"/>
      <c r="XE17" s="84"/>
      <c r="XF17" s="84"/>
      <c r="XG17" s="84"/>
      <c r="XH17" s="84"/>
      <c r="XI17" s="84"/>
      <c r="XJ17" s="84"/>
      <c r="XK17" s="84"/>
      <c r="XL17" s="84"/>
      <c r="XM17" s="84"/>
      <c r="XN17" s="84"/>
      <c r="XO17" s="84"/>
      <c r="XP17" s="84"/>
      <c r="XQ17" s="84"/>
      <c r="XR17" s="84"/>
      <c r="XS17" s="84"/>
      <c r="XT17" s="84"/>
      <c r="XU17" s="84"/>
      <c r="XV17" s="84"/>
      <c r="XW17" s="84"/>
      <c r="XX17" s="84"/>
      <c r="XY17" s="84"/>
      <c r="XZ17" s="84"/>
      <c r="YA17" s="84"/>
      <c r="YB17" s="84"/>
      <c r="YC17" s="84"/>
      <c r="YD17" s="84"/>
      <c r="YE17" s="84"/>
      <c r="YF17" s="84"/>
      <c r="YG17" s="84"/>
      <c r="YH17" s="84"/>
      <c r="YI17" s="84"/>
      <c r="YJ17" s="84"/>
      <c r="YK17" s="84"/>
      <c r="YL17" s="84"/>
      <c r="YM17" s="84"/>
      <c r="YN17" s="84"/>
      <c r="YO17" s="84"/>
      <c r="YP17" s="84"/>
      <c r="YQ17" s="84"/>
      <c r="YR17" s="84"/>
      <c r="YS17" s="84"/>
      <c r="YT17" s="84"/>
      <c r="YU17" s="84"/>
      <c r="YV17" s="84"/>
      <c r="YW17" s="84"/>
      <c r="YX17" s="84"/>
      <c r="YY17" s="84"/>
      <c r="YZ17" s="84"/>
      <c r="ZA17" s="84"/>
      <c r="ZB17" s="84"/>
      <c r="ZC17" s="84"/>
      <c r="ZD17" s="84"/>
      <c r="ZE17" s="84"/>
      <c r="ZF17" s="84"/>
      <c r="ZG17" s="84"/>
      <c r="ZH17" s="84"/>
      <c r="ZI17" s="84"/>
      <c r="ZJ17" s="84"/>
      <c r="ZK17" s="84"/>
      <c r="ZL17" s="84"/>
      <c r="ZM17" s="84"/>
      <c r="ZN17" s="84"/>
      <c r="ZO17" s="84"/>
      <c r="ZP17" s="84"/>
      <c r="ZQ17" s="84"/>
      <c r="ZR17" s="84"/>
      <c r="ZS17" s="84"/>
      <c r="ZT17" s="84"/>
      <c r="ZU17" s="84"/>
      <c r="ZV17" s="84"/>
      <c r="ZW17" s="84"/>
      <c r="ZX17" s="84"/>
      <c r="ZY17" s="84"/>
      <c r="ZZ17" s="84"/>
      <c r="AAA17" s="84"/>
      <c r="AAB17" s="84"/>
      <c r="AAC17" s="84"/>
      <c r="AAD17" s="84"/>
      <c r="AAE17" s="84"/>
      <c r="AAF17" s="84"/>
      <c r="AAG17" s="84"/>
      <c r="AAH17" s="84"/>
      <c r="AAI17" s="84"/>
      <c r="AAJ17" s="84"/>
      <c r="AAK17" s="84"/>
      <c r="AAL17" s="84"/>
      <c r="AAM17" s="84"/>
      <c r="AAN17" s="84"/>
      <c r="AAO17" s="84"/>
      <c r="AAP17" s="84"/>
      <c r="AAQ17" s="84"/>
      <c r="AAR17" s="84"/>
      <c r="AAS17" s="84"/>
      <c r="AAT17" s="84"/>
      <c r="AAU17" s="84"/>
      <c r="AAV17" s="84"/>
      <c r="AAW17" s="84"/>
      <c r="AAX17" s="84"/>
      <c r="AAY17" s="84"/>
      <c r="AAZ17" s="84"/>
      <c r="ABA17" s="84"/>
      <c r="ABB17" s="84"/>
      <c r="ABC17" s="84"/>
      <c r="ABD17" s="84"/>
      <c r="ABE17" s="84"/>
      <c r="ABF17" s="84"/>
      <c r="ABG17" s="84"/>
      <c r="ABH17" s="84"/>
      <c r="ABI17" s="84"/>
      <c r="ABJ17" s="84"/>
      <c r="ABK17" s="84"/>
      <c r="ABL17" s="84"/>
      <c r="ABM17" s="84"/>
      <c r="ABN17" s="84"/>
      <c r="ABO17" s="84"/>
      <c r="ABP17" s="84"/>
      <c r="ABQ17" s="84"/>
      <c r="ABR17" s="84"/>
      <c r="ABS17" s="84"/>
      <c r="ABT17" s="84"/>
      <c r="ABU17" s="84"/>
      <c r="ABV17" s="84"/>
      <c r="ABW17" s="84"/>
      <c r="ABX17" s="84"/>
      <c r="ABY17" s="84"/>
      <c r="ABZ17" s="84"/>
      <c r="ACA17" s="84"/>
      <c r="ACB17" s="84"/>
      <c r="ACC17" s="84"/>
      <c r="ACD17" s="84"/>
      <c r="ACE17" s="84"/>
      <c r="ACF17" s="84"/>
      <c r="ACG17" s="84"/>
      <c r="ACH17" s="84"/>
      <c r="ACI17" s="84"/>
      <c r="ACJ17" s="84"/>
      <c r="ACK17" s="84"/>
      <c r="ACL17" s="84"/>
      <c r="ACM17" s="84"/>
      <c r="ACN17" s="84"/>
      <c r="ACO17" s="84"/>
      <c r="ACP17" s="84"/>
      <c r="ACQ17" s="84"/>
      <c r="ACR17" s="84"/>
      <c r="ACS17" s="84"/>
      <c r="ACT17" s="84"/>
      <c r="ACU17" s="84"/>
      <c r="ACV17" s="84"/>
      <c r="ACW17" s="84"/>
      <c r="ACX17" s="84"/>
      <c r="ACY17" s="84"/>
      <c r="ACZ17" s="84"/>
      <c r="ADA17" s="84"/>
      <c r="ADB17" s="84"/>
      <c r="ADC17" s="84"/>
      <c r="ADD17" s="84"/>
      <c r="ADE17" s="84"/>
      <c r="ADF17" s="84"/>
      <c r="ADG17" s="84"/>
      <c r="ADH17" s="84"/>
      <c r="ADI17" s="84"/>
      <c r="ADJ17" s="84"/>
      <c r="ADK17" s="84"/>
      <c r="ADL17" s="84"/>
      <c r="ADM17" s="84"/>
      <c r="ADN17" s="84"/>
      <c r="ADO17" s="84"/>
      <c r="ADP17" s="84"/>
      <c r="ADQ17" s="84"/>
      <c r="ADR17" s="84"/>
      <c r="ADS17" s="84"/>
      <c r="ADT17" s="84"/>
      <c r="ADU17" s="84"/>
      <c r="ADV17" s="84"/>
      <c r="ADW17" s="84"/>
      <c r="ADX17" s="84"/>
      <c r="ADY17" s="84"/>
      <c r="ADZ17" s="84"/>
      <c r="AEA17" s="84"/>
      <c r="AEB17" s="84"/>
      <c r="AEC17" s="84"/>
      <c r="AED17" s="84"/>
      <c r="AEE17" s="84"/>
      <c r="AEF17" s="84"/>
      <c r="AEG17" s="84"/>
      <c r="AEH17" s="84"/>
      <c r="AEI17" s="84"/>
      <c r="AEJ17" s="84"/>
      <c r="AEK17" s="84"/>
      <c r="AEL17" s="84"/>
      <c r="AEM17" s="84"/>
      <c r="AEN17" s="84"/>
      <c r="AEO17" s="84"/>
      <c r="AEP17" s="84"/>
      <c r="AEQ17" s="84"/>
      <c r="AER17" s="84"/>
      <c r="AES17" s="84"/>
      <c r="AET17" s="84"/>
      <c r="AEU17" s="84"/>
      <c r="AEV17" s="84"/>
      <c r="AEW17" s="84"/>
      <c r="AEX17" s="84"/>
      <c r="AEY17" s="84"/>
      <c r="AEZ17" s="84"/>
      <c r="AFA17" s="84"/>
      <c r="AFB17" s="84"/>
      <c r="AFC17" s="84"/>
      <c r="AFD17" s="84"/>
      <c r="AFE17" s="84"/>
      <c r="AFF17" s="84"/>
      <c r="AFG17" s="84"/>
      <c r="AFH17" s="84"/>
      <c r="AFI17" s="84"/>
      <c r="AFJ17" s="84"/>
      <c r="AFK17" s="84"/>
      <c r="AFL17" s="84"/>
      <c r="AFM17" s="84"/>
      <c r="AFN17" s="84"/>
      <c r="AFO17" s="84"/>
      <c r="AFP17" s="84"/>
      <c r="AFQ17" s="84"/>
      <c r="AFR17" s="84"/>
      <c r="AFS17" s="84"/>
      <c r="AFT17" s="84"/>
      <c r="AFU17" s="84"/>
      <c r="AFV17" s="84"/>
      <c r="AFW17" s="84"/>
      <c r="AFX17" s="84"/>
      <c r="AFY17" s="84"/>
      <c r="AFZ17" s="84"/>
      <c r="AGA17" s="84"/>
      <c r="AGB17" s="84"/>
      <c r="AGC17" s="84"/>
      <c r="AGD17" s="84"/>
      <c r="AGE17" s="84"/>
      <c r="AGF17" s="84"/>
      <c r="AGG17" s="84"/>
      <c r="AGH17" s="84"/>
      <c r="AGI17" s="84"/>
      <c r="AGJ17" s="84"/>
      <c r="AGK17" s="84"/>
      <c r="AGL17" s="84"/>
      <c r="AGM17" s="84"/>
      <c r="AGN17" s="84"/>
      <c r="AGO17" s="84"/>
      <c r="AGP17" s="84"/>
      <c r="AGQ17" s="84"/>
      <c r="AGR17" s="84"/>
      <c r="AGS17" s="84"/>
      <c r="AGT17" s="84"/>
      <c r="AGU17" s="84"/>
      <c r="AGV17" s="84"/>
      <c r="AGW17" s="84"/>
      <c r="AGX17" s="84"/>
      <c r="AGY17" s="84"/>
      <c r="AGZ17" s="84"/>
      <c r="AHA17" s="84"/>
      <c r="AHB17" s="84"/>
      <c r="AHC17" s="84"/>
      <c r="AHD17" s="84"/>
      <c r="AHE17" s="84"/>
      <c r="AHF17" s="84"/>
      <c r="AHG17" s="84"/>
      <c r="AHH17" s="84"/>
      <c r="AHI17" s="84"/>
      <c r="AHJ17" s="84"/>
      <c r="AHK17" s="84"/>
      <c r="AHL17" s="84"/>
      <c r="AHM17" s="84"/>
      <c r="AHN17" s="84"/>
      <c r="AHO17" s="84"/>
      <c r="AHP17" s="84"/>
      <c r="AHQ17" s="84"/>
      <c r="AHR17" s="84"/>
      <c r="AHS17" s="84"/>
      <c r="AHT17" s="84"/>
      <c r="AHU17" s="84"/>
      <c r="AHV17" s="84"/>
      <c r="AHW17" s="84"/>
      <c r="AHX17" s="84"/>
      <c r="AHY17" s="84"/>
      <c r="AHZ17" s="84"/>
      <c r="AIA17" s="84"/>
      <c r="AIB17" s="84"/>
      <c r="AIC17" s="84"/>
      <c r="AID17" s="84"/>
      <c r="AIE17" s="84"/>
      <c r="AIF17" s="84"/>
      <c r="AIG17" s="84"/>
      <c r="AIH17" s="84"/>
      <c r="AII17" s="84"/>
      <c r="AIJ17" s="84"/>
      <c r="AIK17" s="84"/>
      <c r="AIL17" s="84"/>
      <c r="AIM17" s="84"/>
      <c r="AIN17" s="84"/>
      <c r="AIO17" s="84"/>
      <c r="AIP17" s="84"/>
      <c r="AIQ17" s="84"/>
      <c r="AIR17" s="84"/>
      <c r="AIS17" s="84"/>
      <c r="AIT17" s="84"/>
      <c r="AIU17" s="84"/>
      <c r="AIV17" s="84"/>
      <c r="AIW17" s="84"/>
      <c r="AIX17" s="84"/>
      <c r="AIY17" s="84"/>
      <c r="AIZ17" s="84"/>
      <c r="AJA17" s="84"/>
      <c r="AJB17" s="84"/>
      <c r="AJC17" s="84"/>
      <c r="AJD17" s="84"/>
      <c r="AJE17" s="84"/>
      <c r="AJF17" s="84"/>
      <c r="AJG17" s="84"/>
      <c r="AJH17" s="84"/>
      <c r="AJI17" s="84"/>
      <c r="AJJ17" s="84"/>
      <c r="AJK17" s="84"/>
      <c r="AJL17" s="84"/>
      <c r="AJM17" s="84"/>
      <c r="AJN17" s="84"/>
      <c r="AJO17" s="84"/>
      <c r="AJP17" s="84"/>
      <c r="AJQ17" s="84"/>
      <c r="AJR17" s="84"/>
      <c r="AJS17" s="84"/>
      <c r="AJT17" s="84"/>
      <c r="AJU17" s="84"/>
      <c r="AJV17" s="84"/>
      <c r="AJW17" s="84"/>
      <c r="AJX17" s="84"/>
      <c r="AJY17" s="84"/>
      <c r="AJZ17" s="84"/>
      <c r="AKA17" s="84"/>
      <c r="AKB17" s="84"/>
      <c r="AKC17" s="84"/>
      <c r="AKD17" s="84"/>
      <c r="AKE17" s="84"/>
      <c r="AKF17" s="84"/>
      <c r="AKG17" s="84"/>
      <c r="AKH17" s="84"/>
      <c r="AKI17" s="84"/>
      <c r="AKJ17" s="84"/>
      <c r="AKK17" s="84"/>
      <c r="AKL17" s="84"/>
      <c r="AKM17" s="84"/>
      <c r="AKN17" s="84"/>
      <c r="AKO17" s="84"/>
      <c r="AKP17" s="84"/>
      <c r="AKQ17" s="84"/>
      <c r="AKR17" s="84"/>
      <c r="AKS17" s="84"/>
      <c r="AKT17" s="84"/>
      <c r="AKU17" s="84"/>
      <c r="AKV17" s="84"/>
      <c r="AKW17" s="84"/>
      <c r="AKX17" s="84"/>
      <c r="AKY17" s="84"/>
      <c r="AKZ17" s="84"/>
      <c r="ALA17" s="84"/>
      <c r="ALB17" s="84"/>
      <c r="ALC17" s="84"/>
      <c r="ALD17" s="84"/>
      <c r="ALE17" s="84"/>
      <c r="ALF17" s="84"/>
      <c r="ALG17" s="84"/>
      <c r="ALH17" s="84"/>
      <c r="ALI17" s="84"/>
      <c r="ALJ17" s="84"/>
      <c r="ALK17" s="84"/>
      <c r="ALL17" s="84"/>
      <c r="ALM17" s="84"/>
      <c r="ALN17" s="84"/>
      <c r="ALO17" s="84"/>
      <c r="ALP17" s="84"/>
      <c r="ALQ17" s="84"/>
      <c r="ALR17" s="84"/>
      <c r="ALS17" s="84"/>
      <c r="ALT17" s="84"/>
      <c r="ALU17" s="84"/>
      <c r="ALV17" s="84"/>
      <c r="ALW17" s="84"/>
      <c r="ALX17" s="84"/>
      <c r="ALY17" s="84"/>
      <c r="ALZ17" s="84"/>
      <c r="AMA17" s="84"/>
      <c r="AMB17" s="84"/>
      <c r="AMC17" s="84"/>
      <c r="AMD17" s="84"/>
      <c r="AME17" s="84"/>
      <c r="AMF17" s="84"/>
      <c r="AMG17" s="84"/>
      <c r="AMH17" s="84"/>
      <c r="AMI17" s="84"/>
      <c r="AMJ17" s="84"/>
      <c r="AMK17" s="84"/>
      <c r="AML17" s="84"/>
      <c r="AMM17" s="84"/>
      <c r="AMN17" s="84"/>
      <c r="AMO17" s="84"/>
      <c r="AMP17" s="84"/>
      <c r="AMQ17" s="84"/>
      <c r="AMR17" s="84"/>
      <c r="AMS17" s="84"/>
      <c r="AMT17" s="84"/>
      <c r="AMU17" s="84"/>
      <c r="AMV17" s="84"/>
      <c r="AMW17" s="84"/>
      <c r="AMX17" s="84"/>
      <c r="AMY17" s="84"/>
      <c r="AMZ17" s="84"/>
      <c r="ANA17" s="84"/>
      <c r="ANB17" s="84"/>
      <c r="ANC17" s="84"/>
      <c r="AND17" s="84"/>
      <c r="ANE17" s="84"/>
      <c r="ANF17" s="84"/>
      <c r="ANG17" s="84"/>
      <c r="ANH17" s="84"/>
      <c r="ANI17" s="84"/>
      <c r="ANJ17" s="84"/>
      <c r="ANK17" s="84"/>
      <c r="ANL17" s="84"/>
      <c r="ANM17" s="84"/>
      <c r="ANN17" s="84"/>
      <c r="ANO17" s="84"/>
      <c r="ANP17" s="84"/>
      <c r="ANQ17" s="84"/>
      <c r="ANR17" s="84"/>
      <c r="ANS17" s="84"/>
      <c r="ANT17" s="84"/>
      <c r="ANU17" s="84"/>
      <c r="ANV17" s="84"/>
      <c r="ANW17" s="84"/>
      <c r="ANX17" s="84"/>
      <c r="ANY17" s="84"/>
      <c r="ANZ17" s="84"/>
      <c r="AOA17" s="84"/>
      <c r="AOB17" s="84"/>
      <c r="AOC17" s="84"/>
      <c r="AOD17" s="84"/>
      <c r="AOE17" s="84"/>
      <c r="AOF17" s="84"/>
      <c r="AOG17" s="84"/>
      <c r="AOH17" s="84"/>
      <c r="AOI17" s="84"/>
      <c r="AOJ17" s="84"/>
      <c r="AOK17" s="84"/>
      <c r="AOL17" s="84"/>
      <c r="AOM17" s="84"/>
      <c r="AON17" s="84"/>
      <c r="AOO17" s="84"/>
      <c r="AOP17" s="84"/>
      <c r="AOQ17" s="84"/>
      <c r="AOR17" s="84"/>
      <c r="AOS17" s="84"/>
      <c r="AOT17" s="84"/>
      <c r="AOU17" s="84"/>
      <c r="AOV17" s="84"/>
      <c r="AOW17" s="84"/>
      <c r="AOX17" s="84"/>
      <c r="AOY17" s="84"/>
      <c r="AOZ17" s="84"/>
      <c r="APA17" s="84"/>
      <c r="APB17" s="84"/>
      <c r="APC17" s="84"/>
      <c r="APD17" s="84"/>
      <c r="APE17" s="84"/>
      <c r="APF17" s="84"/>
      <c r="APG17" s="84"/>
      <c r="APH17" s="84"/>
      <c r="API17" s="84"/>
      <c r="APJ17" s="84"/>
      <c r="APK17" s="84"/>
      <c r="APL17" s="84"/>
      <c r="APM17" s="84"/>
      <c r="APN17" s="84"/>
      <c r="APO17" s="84"/>
      <c r="APP17" s="84"/>
      <c r="APQ17" s="84"/>
      <c r="APR17" s="84"/>
      <c r="APS17" s="84"/>
      <c r="APT17" s="84"/>
      <c r="APU17" s="84"/>
      <c r="APV17" s="84"/>
      <c r="APW17" s="84"/>
      <c r="APX17" s="84"/>
      <c r="APY17" s="84"/>
      <c r="APZ17" s="84"/>
      <c r="AQA17" s="84"/>
      <c r="AQB17" s="84"/>
      <c r="AQC17" s="84"/>
      <c r="AQD17" s="84"/>
      <c r="AQE17" s="86"/>
      <c r="AQF17" s="86"/>
      <c r="AQG17" s="86"/>
      <c r="AQH17" s="86"/>
      <c r="AQI17" s="86"/>
      <c r="AQJ17" s="86"/>
      <c r="AQK17" s="86"/>
      <c r="AQL17" s="86"/>
      <c r="AQM17" s="86"/>
      <c r="AQN17" s="86"/>
      <c r="AQO17" s="86"/>
      <c r="AQP17" s="86"/>
      <c r="AQQ17" s="86"/>
      <c r="AQR17" s="86"/>
      <c r="AQS17" s="86"/>
      <c r="AQT17" s="86"/>
      <c r="AQU17" s="86"/>
      <c r="AQV17" s="86"/>
      <c r="AQW17" s="86"/>
      <c r="AQX17" s="86"/>
      <c r="AQY17" s="86"/>
      <c r="AQZ17" s="86"/>
      <c r="ARA17" s="86"/>
      <c r="ARB17" s="86"/>
      <c r="ARC17" s="86"/>
      <c r="ARD17" s="86"/>
      <c r="ARE17" s="86"/>
      <c r="ARF17" s="86"/>
      <c r="ARG17" s="86"/>
      <c r="ARH17" s="86"/>
      <c r="ARI17" s="86"/>
      <c r="ARJ17" s="86"/>
      <c r="ARK17" s="86"/>
      <c r="ARL17" s="86"/>
      <c r="ARM17" s="86"/>
      <c r="ARN17" s="86"/>
      <c r="ARO17" s="86"/>
      <c r="ARP17" s="86"/>
      <c r="ARQ17" s="86"/>
      <c r="ARR17" s="86"/>
      <c r="ARS17" s="86"/>
      <c r="ART17" s="86"/>
      <c r="ARU17" s="86"/>
      <c r="ARV17" s="86"/>
      <c r="ARW17" s="86"/>
      <c r="ARX17" s="86"/>
      <c r="ARY17" s="86"/>
      <c r="ARZ17" s="86"/>
      <c r="ASA17" s="86"/>
      <c r="ASB17" s="86"/>
      <c r="ASC17" s="86"/>
      <c r="ASD17" s="86"/>
      <c r="ASE17" s="86"/>
      <c r="ASF17" s="86"/>
      <c r="ASG17" s="86"/>
      <c r="ASH17" s="86"/>
      <c r="ASI17" s="86"/>
      <c r="ASJ17" s="86"/>
      <c r="ASK17" s="86"/>
      <c r="ASL17" s="86"/>
      <c r="ASM17" s="86"/>
      <c r="ASN17" s="86"/>
      <c r="ASO17" s="86"/>
      <c r="ASP17" s="86"/>
      <c r="ASQ17" s="86"/>
      <c r="ASR17" s="86"/>
      <c r="ASS17" s="86"/>
      <c r="AST17" s="86"/>
      <c r="ASU17" s="86"/>
      <c r="ASV17" s="86"/>
      <c r="ASW17" s="86"/>
      <c r="ASX17" s="86"/>
      <c r="ASY17" s="86" t="s">
        <v>94</v>
      </c>
      <c r="ASZ17" s="86"/>
      <c r="ATA17" s="86" t="s">
        <v>94</v>
      </c>
      <c r="ATB17" s="86"/>
      <c r="ATC17" s="86" t="s">
        <v>94</v>
      </c>
      <c r="ATD17" s="86"/>
      <c r="ATE17" s="86" t="s">
        <v>94</v>
      </c>
      <c r="ATF17" s="86"/>
      <c r="ATG17" s="86" t="s">
        <v>94</v>
      </c>
      <c r="ATH17" s="86"/>
      <c r="ATI17" s="86" t="s">
        <v>94</v>
      </c>
      <c r="ATJ17" s="86"/>
      <c r="ATK17" s="86" t="s">
        <v>94</v>
      </c>
      <c r="ATL17" s="86"/>
      <c r="ATM17" s="86" t="s">
        <v>94</v>
      </c>
      <c r="ATN17" s="86"/>
      <c r="ATO17" s="86" t="s">
        <v>94</v>
      </c>
      <c r="ATP17" s="86"/>
      <c r="ATQ17" s="86" t="s">
        <v>94</v>
      </c>
      <c r="ATR17" s="86"/>
      <c r="ATS17" s="86" t="s">
        <v>94</v>
      </c>
      <c r="ATT17" s="86"/>
      <c r="ATU17" s="86" t="s">
        <v>94</v>
      </c>
      <c r="ATV17" s="86"/>
      <c r="ATW17" s="86" t="s">
        <v>94</v>
      </c>
      <c r="ATX17" s="86"/>
      <c r="ATY17" s="86" t="s">
        <v>94</v>
      </c>
      <c r="ATZ17" s="86"/>
      <c r="AUA17" s="86" t="s">
        <v>94</v>
      </c>
      <c r="AUB17" s="86"/>
      <c r="AUC17" s="86" t="s">
        <v>94</v>
      </c>
      <c r="AUD17" s="86"/>
      <c r="AUE17" s="86" t="s">
        <v>94</v>
      </c>
      <c r="AUF17" s="86"/>
      <c r="AUG17" s="86" t="s">
        <v>94</v>
      </c>
      <c r="AUH17" s="86"/>
      <c r="AUI17" s="86" t="s">
        <v>94</v>
      </c>
      <c r="AUJ17" s="86"/>
      <c r="AUK17" s="86" t="s">
        <v>94</v>
      </c>
      <c r="AUL17" s="86"/>
      <c r="AUM17" s="86" t="s">
        <v>94</v>
      </c>
      <c r="AUN17" s="86"/>
      <c r="AUO17" s="86" t="s">
        <v>94</v>
      </c>
      <c r="AUP17" s="86"/>
      <c r="AUQ17" s="86" t="s">
        <v>94</v>
      </c>
      <c r="AUR17" s="86"/>
      <c r="AUS17" s="86" t="s">
        <v>94</v>
      </c>
      <c r="AUT17" s="86"/>
      <c r="AUU17" s="86" t="s">
        <v>94</v>
      </c>
      <c r="AUV17" s="86"/>
      <c r="AUW17" s="86" t="s">
        <v>94</v>
      </c>
      <c r="AUX17" s="86"/>
      <c r="AUY17" s="86" t="s">
        <v>94</v>
      </c>
      <c r="AUZ17" s="86"/>
      <c r="AVA17" s="86" t="s">
        <v>94</v>
      </c>
      <c r="AVB17" s="86"/>
      <c r="AVC17" s="86" t="s">
        <v>94</v>
      </c>
      <c r="AVD17" s="86"/>
      <c r="AVE17" s="86" t="s">
        <v>94</v>
      </c>
      <c r="AVF17" s="86"/>
      <c r="AVG17" s="86" t="s">
        <v>94</v>
      </c>
      <c r="AVH17" s="86"/>
      <c r="AVI17" s="86" t="s">
        <v>94</v>
      </c>
      <c r="AVJ17" s="86"/>
      <c r="AVK17" s="86" t="s">
        <v>94</v>
      </c>
      <c r="AVL17" s="86"/>
      <c r="AVM17" s="86" t="s">
        <v>94</v>
      </c>
      <c r="AVN17" s="86"/>
      <c r="AVO17" s="86" t="s">
        <v>94</v>
      </c>
      <c r="AVP17" s="86"/>
      <c r="AVQ17" s="86" t="s">
        <v>94</v>
      </c>
      <c r="AVR17" s="86"/>
      <c r="AVS17" s="86" t="s">
        <v>94</v>
      </c>
      <c r="AVT17" s="86"/>
      <c r="AVU17" s="86" t="s">
        <v>94</v>
      </c>
      <c r="AVV17" s="86"/>
      <c r="AVW17" s="86" t="s">
        <v>94</v>
      </c>
      <c r="AVX17" s="86"/>
      <c r="AVY17" s="86" t="s">
        <v>94</v>
      </c>
      <c r="AVZ17" s="86"/>
      <c r="AWA17" s="86" t="s">
        <v>94</v>
      </c>
      <c r="AWB17" s="86"/>
      <c r="AWC17" s="86" t="s">
        <v>94</v>
      </c>
      <c r="AWD17" s="86"/>
      <c r="AWE17" s="86" t="s">
        <v>94</v>
      </c>
      <c r="AWF17" s="86"/>
      <c r="AWG17" s="86" t="s">
        <v>94</v>
      </c>
      <c r="AWH17" s="86"/>
      <c r="AWI17" s="86" t="s">
        <v>94</v>
      </c>
      <c r="AWJ17" s="86"/>
      <c r="AWK17" s="86" t="s">
        <v>94</v>
      </c>
      <c r="AWL17" s="86"/>
      <c r="AWM17" s="86" t="s">
        <v>94</v>
      </c>
      <c r="AWN17" s="86"/>
      <c r="AWO17" s="86" t="s">
        <v>94</v>
      </c>
      <c r="AWP17" s="86"/>
      <c r="AWQ17" s="86" t="s">
        <v>94</v>
      </c>
      <c r="AWR17" s="86"/>
      <c r="AWS17" s="86" t="s">
        <v>94</v>
      </c>
      <c r="AWT17" s="86"/>
      <c r="AWU17" s="86" t="s">
        <v>94</v>
      </c>
      <c r="AWV17" s="86"/>
      <c r="AWW17" s="86" t="s">
        <v>94</v>
      </c>
      <c r="AWX17" s="86"/>
      <c r="AWY17" s="86" t="s">
        <v>94</v>
      </c>
      <c r="AWZ17" s="103"/>
      <c r="AXA17" s="103" t="s">
        <v>94</v>
      </c>
      <c r="AXB17" s="103"/>
      <c r="AXC17" s="103" t="s">
        <v>94</v>
      </c>
      <c r="AXD17" s="103"/>
      <c r="AXE17" s="103" t="s">
        <v>94</v>
      </c>
      <c r="AXF17" s="103"/>
      <c r="AXG17" s="103" t="s">
        <v>94</v>
      </c>
      <c r="AXH17" s="103"/>
      <c r="AXI17" s="103" t="s">
        <v>94</v>
      </c>
      <c r="AXJ17" s="103"/>
      <c r="AXK17" s="103" t="s">
        <v>94</v>
      </c>
      <c r="AXL17" s="103"/>
      <c r="AXM17" s="103" t="s">
        <v>94</v>
      </c>
      <c r="AXN17" s="103"/>
      <c r="AXO17" s="103" t="s">
        <v>94</v>
      </c>
      <c r="AXP17" s="103"/>
      <c r="AXQ17" s="103" t="s">
        <v>94</v>
      </c>
      <c r="AXR17" s="103"/>
      <c r="AXS17" s="103" t="s">
        <v>94</v>
      </c>
      <c r="AXT17" s="103"/>
      <c r="AXU17" s="103" t="s">
        <v>94</v>
      </c>
      <c r="AXV17" s="103"/>
      <c r="AXW17" s="103" t="s">
        <v>94</v>
      </c>
      <c r="AXX17" s="103"/>
      <c r="AXY17" s="103" t="s">
        <v>94</v>
      </c>
      <c r="AXZ17" s="103"/>
      <c r="AYA17" s="103">
        <v>12000</v>
      </c>
      <c r="AYB17" s="103"/>
      <c r="AYC17" s="103" t="s">
        <v>94</v>
      </c>
      <c r="AYD17" s="103"/>
      <c r="AYE17" s="103" t="s">
        <v>94</v>
      </c>
      <c r="AYF17" s="103"/>
      <c r="AYG17" s="103" t="s">
        <v>94</v>
      </c>
      <c r="AYH17" s="103"/>
      <c r="AYI17" s="103" t="s">
        <v>94</v>
      </c>
      <c r="AYJ17" s="103"/>
      <c r="AYK17" s="103"/>
      <c r="AYL17" s="103"/>
      <c r="AYM17" s="103"/>
      <c r="AYN17" s="103"/>
      <c r="AYO17" s="103"/>
      <c r="AYP17" s="103"/>
      <c r="AYQ17" s="103"/>
      <c r="AYR17" s="103"/>
      <c r="AYS17" s="103"/>
      <c r="AYT17" s="103"/>
      <c r="AYU17" s="103" t="s">
        <v>94</v>
      </c>
      <c r="AYV17" s="103"/>
      <c r="AYW17" s="103" t="s">
        <v>94</v>
      </c>
      <c r="AYX17" s="103"/>
      <c r="AYY17" s="103" t="s">
        <v>94</v>
      </c>
      <c r="AYZ17" s="103"/>
      <c r="AZA17" s="103" t="s">
        <v>94</v>
      </c>
      <c r="AZB17" s="103"/>
      <c r="AZC17" s="103" t="s">
        <v>94</v>
      </c>
      <c r="AZD17" s="103"/>
      <c r="AZE17" s="103" t="s">
        <v>94</v>
      </c>
      <c r="AZF17" s="103"/>
      <c r="AZG17" s="103" t="s">
        <v>94</v>
      </c>
      <c r="AZH17" s="103"/>
      <c r="AZI17" s="103" t="s">
        <v>94</v>
      </c>
      <c r="AZJ17" s="103"/>
      <c r="AZK17" s="103" t="s">
        <v>94</v>
      </c>
      <c r="AZL17" s="103"/>
      <c r="AZM17" s="103" t="s">
        <v>94</v>
      </c>
      <c r="AZN17" s="103"/>
      <c r="AZO17" s="103" t="s">
        <v>94</v>
      </c>
      <c r="AZP17" s="103"/>
      <c r="AZQ17" s="103" t="s">
        <v>94</v>
      </c>
      <c r="AZR17" s="103"/>
      <c r="AZS17" s="103" t="s">
        <v>94</v>
      </c>
      <c r="AZT17" s="103"/>
      <c r="AZU17" s="103" t="s">
        <v>94</v>
      </c>
      <c r="AZV17" s="103"/>
      <c r="AZW17" s="103" t="s">
        <v>94</v>
      </c>
      <c r="AZX17" s="103"/>
      <c r="AZY17" s="103" t="s">
        <v>94</v>
      </c>
      <c r="AZZ17" s="103"/>
      <c r="BAA17" s="103" t="s">
        <v>94</v>
      </c>
      <c r="BAB17" s="103"/>
      <c r="BAC17" s="103" t="s">
        <v>94</v>
      </c>
      <c r="BAD17" s="103"/>
      <c r="BAE17" s="103" t="s">
        <v>94</v>
      </c>
      <c r="BAF17" s="103"/>
      <c r="BAG17" s="103" t="s">
        <v>94</v>
      </c>
      <c r="BAH17" s="103"/>
      <c r="BAI17" s="103" t="s">
        <v>94</v>
      </c>
      <c r="BAJ17" s="103"/>
      <c r="BAK17" s="103" t="s">
        <v>94</v>
      </c>
      <c r="BAL17" s="103"/>
      <c r="BAM17" s="103" t="s">
        <v>94</v>
      </c>
      <c r="BAN17" s="103"/>
      <c r="BAO17" s="103" t="s">
        <v>94</v>
      </c>
      <c r="BAP17" s="103"/>
      <c r="BAQ17" s="103" t="s">
        <v>94</v>
      </c>
      <c r="BAR17" s="103"/>
      <c r="BAS17" s="103" t="s">
        <v>94</v>
      </c>
      <c r="BAT17" s="103"/>
      <c r="BAU17" s="103" t="s">
        <v>94</v>
      </c>
      <c r="BAV17" s="103"/>
      <c r="BAW17" s="103" t="s">
        <v>94</v>
      </c>
      <c r="BAX17" s="103"/>
      <c r="BAY17" s="103" t="s">
        <v>94</v>
      </c>
      <c r="BAZ17" s="103"/>
      <c r="BBA17" s="103" t="s">
        <v>94</v>
      </c>
      <c r="BBB17" s="103"/>
      <c r="BBC17" s="103" t="s">
        <v>94</v>
      </c>
      <c r="BBD17" s="103"/>
      <c r="BBE17" s="103" t="s">
        <v>94</v>
      </c>
      <c r="BBF17" s="103"/>
      <c r="BBG17" s="103" t="s">
        <v>94</v>
      </c>
      <c r="BBH17" s="103"/>
      <c r="BBI17" s="103" t="s">
        <v>94</v>
      </c>
      <c r="BBJ17" s="103"/>
      <c r="BBK17" s="103" t="s">
        <v>94</v>
      </c>
    </row>
    <row r="18" spans="1:1415" s="9" customFormat="1" ht="36" customHeight="1" x14ac:dyDescent="0.35">
      <c r="A18" s="82">
        <v>13</v>
      </c>
      <c r="B18" s="87">
        <v>150000019</v>
      </c>
      <c r="C18" s="82" t="s">
        <v>2</v>
      </c>
      <c r="D18" s="85" t="s">
        <v>154</v>
      </c>
      <c r="E18" s="84">
        <v>20000</v>
      </c>
      <c r="F18" s="84">
        <v>20000</v>
      </c>
      <c r="G18" s="84">
        <v>20000</v>
      </c>
      <c r="H18" s="84">
        <v>19500</v>
      </c>
      <c r="I18" s="84">
        <v>20000</v>
      </c>
      <c r="J18" s="84">
        <v>20000</v>
      </c>
      <c r="K18" s="84">
        <v>20000</v>
      </c>
      <c r="L18" s="84">
        <v>20000</v>
      </c>
      <c r="M18" s="84">
        <v>20000</v>
      </c>
      <c r="N18" s="84">
        <v>20000</v>
      </c>
      <c r="O18" s="84">
        <v>20000</v>
      </c>
      <c r="P18" s="84">
        <v>19700</v>
      </c>
      <c r="Q18" s="84">
        <v>20000</v>
      </c>
      <c r="R18" s="84">
        <v>19475</v>
      </c>
      <c r="S18" s="84">
        <v>20000</v>
      </c>
      <c r="T18" s="84">
        <v>19167</v>
      </c>
      <c r="U18" s="84">
        <v>20000</v>
      </c>
      <c r="V18" s="84">
        <v>19833</v>
      </c>
      <c r="W18" s="84">
        <v>20000</v>
      </c>
      <c r="X18" s="84">
        <v>19833</v>
      </c>
      <c r="Y18" s="84">
        <v>20000</v>
      </c>
      <c r="Z18" s="84">
        <v>19500</v>
      </c>
      <c r="AA18" s="84">
        <v>20000</v>
      </c>
      <c r="AB18" s="84">
        <v>19333</v>
      </c>
      <c r="AC18" s="84">
        <v>20000</v>
      </c>
      <c r="AD18" s="84">
        <v>19700</v>
      </c>
      <c r="AE18" s="84">
        <v>20000</v>
      </c>
      <c r="AF18" s="84">
        <v>19625</v>
      </c>
      <c r="AG18" s="84">
        <v>20000</v>
      </c>
      <c r="AH18" s="84">
        <v>19625</v>
      </c>
      <c r="AI18" s="84">
        <v>20000</v>
      </c>
      <c r="AJ18" s="84">
        <v>19750</v>
      </c>
      <c r="AK18" s="84">
        <v>20000</v>
      </c>
      <c r="AL18" s="84">
        <v>19417</v>
      </c>
      <c r="AM18" s="84">
        <v>20000</v>
      </c>
      <c r="AN18" s="84">
        <v>19500</v>
      </c>
      <c r="AO18" s="84">
        <v>20000</v>
      </c>
      <c r="AP18" s="84">
        <v>19500</v>
      </c>
      <c r="AQ18" s="84">
        <v>20000</v>
      </c>
      <c r="AR18" s="84">
        <v>19460</v>
      </c>
      <c r="AS18" s="84">
        <v>20000</v>
      </c>
      <c r="AT18" s="84">
        <v>19667</v>
      </c>
      <c r="AU18" s="84">
        <v>20000</v>
      </c>
      <c r="AV18" s="84">
        <v>19200</v>
      </c>
      <c r="AW18" s="84">
        <v>20000</v>
      </c>
      <c r="AX18" s="84">
        <v>19200</v>
      </c>
      <c r="AY18" s="84">
        <v>20000</v>
      </c>
      <c r="AZ18" s="84">
        <v>18700</v>
      </c>
      <c r="BA18" s="84">
        <v>20000</v>
      </c>
      <c r="BB18" s="84">
        <v>19413</v>
      </c>
      <c r="BC18" s="84">
        <v>20000</v>
      </c>
      <c r="BD18" s="84">
        <v>19282</v>
      </c>
      <c r="BE18" s="84">
        <v>20000</v>
      </c>
      <c r="BF18" s="84">
        <v>18900</v>
      </c>
      <c r="BG18" s="84">
        <v>20000</v>
      </c>
      <c r="BH18" s="84">
        <v>19333</v>
      </c>
      <c r="BI18" s="84">
        <v>20000</v>
      </c>
      <c r="BJ18" s="84">
        <v>19750</v>
      </c>
      <c r="BK18" s="84">
        <v>20000</v>
      </c>
      <c r="BL18" s="84">
        <v>19267</v>
      </c>
      <c r="BM18" s="84">
        <v>20000</v>
      </c>
      <c r="BN18" s="84">
        <v>19560</v>
      </c>
      <c r="BO18" s="84">
        <v>20000</v>
      </c>
      <c r="BP18" s="84">
        <v>19433</v>
      </c>
      <c r="BQ18" s="84">
        <v>20000</v>
      </c>
      <c r="BR18" s="84">
        <v>20000</v>
      </c>
      <c r="BS18" s="84">
        <v>20000</v>
      </c>
      <c r="BT18" s="84">
        <v>19450</v>
      </c>
      <c r="BU18" s="84">
        <v>20000</v>
      </c>
      <c r="BV18" s="84">
        <v>19833</v>
      </c>
      <c r="BW18" s="84">
        <v>20000</v>
      </c>
      <c r="BX18" s="84">
        <v>19450</v>
      </c>
      <c r="BY18" s="84">
        <v>20000</v>
      </c>
      <c r="BZ18" s="84">
        <v>20000</v>
      </c>
      <c r="CA18" s="84">
        <v>20000</v>
      </c>
      <c r="CB18" s="84">
        <v>19450</v>
      </c>
      <c r="CC18" s="84">
        <v>20000</v>
      </c>
      <c r="CD18" s="84">
        <v>19233</v>
      </c>
      <c r="CE18" s="84">
        <v>20000</v>
      </c>
      <c r="CF18" s="84">
        <v>19833</v>
      </c>
      <c r="CG18" s="84">
        <v>20000</v>
      </c>
      <c r="CH18" s="84">
        <v>19679.56964435086</v>
      </c>
      <c r="CI18" s="84">
        <v>20000</v>
      </c>
      <c r="CJ18" s="84">
        <v>19667</v>
      </c>
      <c r="CK18" s="84">
        <v>20000</v>
      </c>
      <c r="CL18" s="84">
        <v>19445.175340128419</v>
      </c>
      <c r="CM18" s="84">
        <v>20000</v>
      </c>
      <c r="CN18" s="84">
        <v>19555.727628514491</v>
      </c>
      <c r="CO18" s="84">
        <v>20000</v>
      </c>
      <c r="CP18" s="84">
        <v>19555.727628514491</v>
      </c>
      <c r="CQ18" s="84">
        <v>20000</v>
      </c>
      <c r="CR18" s="84">
        <v>18606.357765794553</v>
      </c>
      <c r="CS18" s="84">
        <v>20000</v>
      </c>
      <c r="CT18" s="84">
        <v>19401.794742163802</v>
      </c>
      <c r="CU18" s="84">
        <v>20000</v>
      </c>
      <c r="CV18" s="84">
        <v>19000</v>
      </c>
      <c r="CW18" s="84">
        <v>20000</v>
      </c>
      <c r="CX18" s="84" t="s">
        <v>94</v>
      </c>
      <c r="CY18" s="84">
        <v>20000</v>
      </c>
      <c r="CZ18" s="84">
        <v>19500</v>
      </c>
      <c r="DA18" s="84">
        <v>20000</v>
      </c>
      <c r="DB18" s="84">
        <v>19000</v>
      </c>
      <c r="DC18" s="84">
        <v>20000</v>
      </c>
      <c r="DD18" s="84">
        <v>19320.357646630568</v>
      </c>
      <c r="DE18" s="84">
        <v>20000</v>
      </c>
      <c r="DF18" s="84">
        <v>19000</v>
      </c>
      <c r="DG18" s="84" t="s">
        <v>94</v>
      </c>
      <c r="DH18" s="84">
        <v>20000</v>
      </c>
      <c r="DI18" s="84">
        <v>19000</v>
      </c>
      <c r="DJ18" s="84" t="s">
        <v>94</v>
      </c>
      <c r="DK18" s="84">
        <v>20000</v>
      </c>
      <c r="DL18" s="84">
        <v>19000</v>
      </c>
      <c r="DM18" s="84" t="s">
        <v>94</v>
      </c>
      <c r="DN18" s="84">
        <v>20000</v>
      </c>
      <c r="DO18" s="84">
        <v>19000</v>
      </c>
      <c r="DP18" s="84" t="s">
        <v>94</v>
      </c>
      <c r="DQ18" s="84">
        <v>20000</v>
      </c>
      <c r="DR18" s="84">
        <v>19000</v>
      </c>
      <c r="DS18" s="84" t="s">
        <v>94</v>
      </c>
      <c r="DT18" s="84">
        <v>20000</v>
      </c>
      <c r="DU18" s="84">
        <v>19000</v>
      </c>
      <c r="DV18" s="84" t="s">
        <v>94</v>
      </c>
      <c r="DW18" s="84">
        <v>20000</v>
      </c>
      <c r="DX18" s="84">
        <v>19000</v>
      </c>
      <c r="DY18" s="84" t="s">
        <v>94</v>
      </c>
      <c r="DZ18" s="84">
        <v>20000</v>
      </c>
      <c r="EA18" s="84">
        <v>19000</v>
      </c>
      <c r="EB18" s="84" t="s">
        <v>94</v>
      </c>
      <c r="EC18" s="84">
        <v>20000</v>
      </c>
      <c r="ED18" s="84">
        <v>19000</v>
      </c>
      <c r="EE18" s="84" t="s">
        <v>94</v>
      </c>
      <c r="EF18" s="84">
        <v>20000</v>
      </c>
      <c r="EG18" s="84">
        <v>19000</v>
      </c>
      <c r="EH18" s="84" t="s">
        <v>94</v>
      </c>
      <c r="EI18" s="84">
        <v>20000</v>
      </c>
      <c r="EJ18" s="84">
        <v>19000</v>
      </c>
      <c r="EK18" s="84" t="s">
        <v>94</v>
      </c>
      <c r="EL18" s="84">
        <v>20000</v>
      </c>
      <c r="EM18" s="84">
        <v>19000</v>
      </c>
      <c r="EN18" s="84" t="s">
        <v>94</v>
      </c>
      <c r="EO18" s="84">
        <v>20000</v>
      </c>
      <c r="EP18" s="84">
        <v>19000</v>
      </c>
      <c r="EQ18" s="84" t="s">
        <v>94</v>
      </c>
      <c r="ER18" s="84">
        <v>20000</v>
      </c>
      <c r="ES18" s="84">
        <v>19000</v>
      </c>
      <c r="ET18" s="84" t="s">
        <v>94</v>
      </c>
      <c r="EU18" s="84">
        <v>20000</v>
      </c>
      <c r="EV18" s="84">
        <v>19000</v>
      </c>
      <c r="EW18" s="84" t="s">
        <v>94</v>
      </c>
      <c r="EX18" s="84">
        <v>20000</v>
      </c>
      <c r="EY18" s="84">
        <v>19000</v>
      </c>
      <c r="EZ18" s="84" t="s">
        <v>94</v>
      </c>
      <c r="FA18" s="84">
        <v>20000</v>
      </c>
      <c r="FB18" s="84">
        <v>19000</v>
      </c>
      <c r="FC18" s="84" t="s">
        <v>94</v>
      </c>
      <c r="FD18" s="84">
        <v>20000</v>
      </c>
      <c r="FE18" s="84">
        <v>19000</v>
      </c>
      <c r="FF18" s="84" t="s">
        <v>94</v>
      </c>
      <c r="FG18" s="84">
        <v>20000</v>
      </c>
      <c r="FH18" s="84">
        <v>19000</v>
      </c>
      <c r="FI18" s="84" t="s">
        <v>94</v>
      </c>
      <c r="FJ18" s="84">
        <v>20000</v>
      </c>
      <c r="FK18" s="84">
        <v>19000</v>
      </c>
      <c r="FL18" s="84" t="s">
        <v>94</v>
      </c>
      <c r="FM18" s="84">
        <v>20000</v>
      </c>
      <c r="FN18" s="84">
        <v>19000</v>
      </c>
      <c r="FO18" s="84" t="s">
        <v>94</v>
      </c>
      <c r="FP18" s="84">
        <v>20000</v>
      </c>
      <c r="FQ18" s="84">
        <v>19000</v>
      </c>
      <c r="FR18" s="84" t="s">
        <v>94</v>
      </c>
      <c r="FS18" s="84">
        <v>20000</v>
      </c>
      <c r="FT18" s="84">
        <v>19000</v>
      </c>
      <c r="FU18" s="84" t="s">
        <v>94</v>
      </c>
      <c r="FV18" s="84">
        <v>20000</v>
      </c>
      <c r="FW18" s="84">
        <v>19000</v>
      </c>
      <c r="FX18" s="84" t="s">
        <v>94</v>
      </c>
      <c r="FY18" s="84">
        <v>20000</v>
      </c>
      <c r="FZ18" s="84">
        <v>19000</v>
      </c>
      <c r="GA18" s="84" t="s">
        <v>94</v>
      </c>
      <c r="GB18" s="84">
        <v>20000</v>
      </c>
      <c r="GC18" s="84">
        <v>19000</v>
      </c>
      <c r="GD18" s="84" t="s">
        <v>94</v>
      </c>
      <c r="GE18" s="84">
        <v>20000</v>
      </c>
      <c r="GF18" s="84">
        <v>19000</v>
      </c>
      <c r="GG18" s="84" t="s">
        <v>94</v>
      </c>
      <c r="GH18" s="84">
        <v>18000</v>
      </c>
      <c r="GI18" s="84" t="s">
        <v>94</v>
      </c>
      <c r="GJ18" s="84">
        <v>18000</v>
      </c>
      <c r="GK18" s="84" t="s">
        <v>94</v>
      </c>
      <c r="GL18" s="84">
        <v>18000</v>
      </c>
      <c r="GM18" s="84" t="s">
        <v>94</v>
      </c>
      <c r="GN18" s="84">
        <v>18000</v>
      </c>
      <c r="GO18" s="84" t="s">
        <v>94</v>
      </c>
      <c r="GP18" s="84">
        <v>18000</v>
      </c>
      <c r="GQ18" s="84" t="s">
        <v>94</v>
      </c>
      <c r="GR18" s="84">
        <v>18000</v>
      </c>
      <c r="GS18" s="84" t="s">
        <v>94</v>
      </c>
      <c r="GT18" s="84">
        <v>18000</v>
      </c>
      <c r="GU18" s="84" t="s">
        <v>94</v>
      </c>
      <c r="GV18" s="84">
        <v>18000</v>
      </c>
      <c r="GW18" s="84" t="s">
        <v>94</v>
      </c>
      <c r="GX18" s="84">
        <v>18000</v>
      </c>
      <c r="GY18" s="84" t="s">
        <v>94</v>
      </c>
      <c r="GZ18" s="84">
        <v>18000</v>
      </c>
      <c r="HA18" s="84" t="s">
        <v>94</v>
      </c>
      <c r="HB18" s="84">
        <v>18000</v>
      </c>
      <c r="HC18" s="84" t="s">
        <v>94</v>
      </c>
      <c r="HD18" s="84">
        <v>18000</v>
      </c>
      <c r="HE18" s="84" t="s">
        <v>94</v>
      </c>
      <c r="HF18" s="84">
        <v>18000</v>
      </c>
      <c r="HG18" s="84" t="s">
        <v>94</v>
      </c>
      <c r="HH18" s="84">
        <v>18000</v>
      </c>
      <c r="HI18" s="84" t="s">
        <v>94</v>
      </c>
      <c r="HJ18" s="84">
        <v>18000</v>
      </c>
      <c r="HK18" s="84" t="s">
        <v>94</v>
      </c>
      <c r="HL18" s="84">
        <v>18000</v>
      </c>
      <c r="HM18" s="84" t="s">
        <v>94</v>
      </c>
      <c r="HN18" s="84">
        <v>18000</v>
      </c>
      <c r="HO18" s="84" t="s">
        <v>94</v>
      </c>
      <c r="HP18" s="84">
        <v>18000</v>
      </c>
      <c r="HQ18" s="84" t="s">
        <v>94</v>
      </c>
      <c r="HR18" s="84">
        <v>18000</v>
      </c>
      <c r="HS18" s="84" t="s">
        <v>94</v>
      </c>
      <c r="HT18" s="84">
        <v>18000</v>
      </c>
      <c r="HU18" s="84" t="s">
        <v>94</v>
      </c>
      <c r="HV18" s="84">
        <v>18000</v>
      </c>
      <c r="HW18" s="84" t="s">
        <v>94</v>
      </c>
      <c r="HX18" s="84">
        <v>18000</v>
      </c>
      <c r="HY18" s="84" t="s">
        <v>94</v>
      </c>
      <c r="HZ18" s="84">
        <v>18000</v>
      </c>
      <c r="IA18" s="84" t="s">
        <v>94</v>
      </c>
      <c r="IB18" s="84">
        <v>18000</v>
      </c>
      <c r="IC18" s="84" t="s">
        <v>94</v>
      </c>
      <c r="ID18" s="84">
        <v>18000</v>
      </c>
      <c r="IE18" s="84" t="s">
        <v>94</v>
      </c>
      <c r="IF18" s="84">
        <v>18000</v>
      </c>
      <c r="IG18" s="84" t="s">
        <v>94</v>
      </c>
      <c r="IH18" s="84">
        <v>18000</v>
      </c>
      <c r="II18" s="84" t="s">
        <v>94</v>
      </c>
      <c r="IJ18" s="84">
        <v>18000</v>
      </c>
      <c r="IK18" s="84" t="s">
        <v>94</v>
      </c>
      <c r="IL18" s="84">
        <v>18000</v>
      </c>
      <c r="IM18" s="84" t="s">
        <v>94</v>
      </c>
      <c r="IN18" s="84">
        <v>18000</v>
      </c>
      <c r="IO18" s="84" t="s">
        <v>94</v>
      </c>
      <c r="IP18" s="84">
        <v>18000</v>
      </c>
      <c r="IQ18" s="84" t="s">
        <v>94</v>
      </c>
      <c r="IR18" s="84">
        <v>18000</v>
      </c>
      <c r="IS18" s="84" t="s">
        <v>94</v>
      </c>
      <c r="IT18" s="84">
        <v>18000</v>
      </c>
      <c r="IU18" s="84" t="s">
        <v>94</v>
      </c>
      <c r="IV18" s="84">
        <v>18000</v>
      </c>
      <c r="IW18" s="84" t="s">
        <v>94</v>
      </c>
      <c r="IX18" s="84">
        <v>18000</v>
      </c>
      <c r="IY18" s="84" t="s">
        <v>94</v>
      </c>
      <c r="IZ18" s="84">
        <v>18000</v>
      </c>
      <c r="JA18" s="84" t="s">
        <v>94</v>
      </c>
      <c r="JB18" s="84">
        <v>18000</v>
      </c>
      <c r="JC18" s="84" t="s">
        <v>94</v>
      </c>
      <c r="JD18" s="84">
        <v>18000</v>
      </c>
      <c r="JE18" s="84" t="s">
        <v>94</v>
      </c>
      <c r="JF18" s="84">
        <v>18000</v>
      </c>
      <c r="JG18" s="84" t="s">
        <v>94</v>
      </c>
      <c r="JH18" s="84">
        <v>18000</v>
      </c>
      <c r="JI18" s="84" t="s">
        <v>94</v>
      </c>
      <c r="JJ18" s="84">
        <v>18000</v>
      </c>
      <c r="JK18" s="84" t="s">
        <v>94</v>
      </c>
      <c r="JL18" s="84">
        <v>18000</v>
      </c>
      <c r="JM18" s="84" t="s">
        <v>94</v>
      </c>
      <c r="JN18" s="84">
        <v>19000</v>
      </c>
      <c r="JO18" s="84" t="s">
        <v>94</v>
      </c>
      <c r="JP18" s="84">
        <v>19000</v>
      </c>
      <c r="JQ18" s="84" t="s">
        <v>94</v>
      </c>
      <c r="JR18" s="84">
        <v>19000</v>
      </c>
      <c r="JS18" s="84" t="s">
        <v>94</v>
      </c>
      <c r="JT18" s="84">
        <v>19000</v>
      </c>
      <c r="JU18" s="84" t="s">
        <v>94</v>
      </c>
      <c r="JV18" s="84">
        <v>19000</v>
      </c>
      <c r="JW18" s="84" t="s">
        <v>94</v>
      </c>
      <c r="JX18" s="84">
        <v>19000</v>
      </c>
      <c r="JY18" s="84" t="s">
        <v>94</v>
      </c>
      <c r="JZ18" s="84">
        <v>19000</v>
      </c>
      <c r="KA18" s="84" t="s">
        <v>94</v>
      </c>
      <c r="KB18" s="84">
        <v>19000</v>
      </c>
      <c r="KC18" s="84" t="s">
        <v>94</v>
      </c>
      <c r="KD18" s="84">
        <v>19000</v>
      </c>
      <c r="KE18" s="84" t="s">
        <v>94</v>
      </c>
      <c r="KF18" s="84">
        <v>19000</v>
      </c>
      <c r="KG18" s="84" t="s">
        <v>94</v>
      </c>
      <c r="KH18" s="84">
        <v>19000</v>
      </c>
      <c r="KI18" s="84" t="s">
        <v>94</v>
      </c>
      <c r="KJ18" s="84">
        <v>19000</v>
      </c>
      <c r="KK18" s="84" t="s">
        <v>94</v>
      </c>
      <c r="KL18" s="84">
        <v>19000</v>
      </c>
      <c r="KM18" s="84" t="s">
        <v>94</v>
      </c>
      <c r="KN18" s="84">
        <v>19000</v>
      </c>
      <c r="KO18" s="84" t="s">
        <v>94</v>
      </c>
      <c r="KP18" s="84">
        <v>19000</v>
      </c>
      <c r="KQ18" s="84" t="s">
        <v>94</v>
      </c>
      <c r="KR18" s="84">
        <v>19000</v>
      </c>
      <c r="KS18" s="84" t="s">
        <v>94</v>
      </c>
      <c r="KT18" s="84">
        <v>19000</v>
      </c>
      <c r="KU18" s="84" t="s">
        <v>94</v>
      </c>
      <c r="KV18" s="84">
        <v>19000</v>
      </c>
      <c r="KW18" s="84" t="s">
        <v>94</v>
      </c>
      <c r="KX18" s="84">
        <v>19000</v>
      </c>
      <c r="KY18" s="84" t="s">
        <v>94</v>
      </c>
      <c r="KZ18" s="84">
        <v>19000</v>
      </c>
      <c r="LA18" s="84" t="s">
        <v>94</v>
      </c>
      <c r="LB18" s="84">
        <v>19000</v>
      </c>
      <c r="LC18" s="84" t="s">
        <v>94</v>
      </c>
      <c r="LD18" s="84">
        <v>19000</v>
      </c>
      <c r="LE18" s="84" t="s">
        <v>94</v>
      </c>
      <c r="LF18" s="84">
        <v>19000</v>
      </c>
      <c r="LG18" s="84" t="s">
        <v>94</v>
      </c>
      <c r="LH18" s="84">
        <v>19000</v>
      </c>
      <c r="LI18" s="84" t="s">
        <v>94</v>
      </c>
      <c r="LJ18" s="84">
        <v>19000</v>
      </c>
      <c r="LK18" s="84" t="s">
        <v>94</v>
      </c>
      <c r="LL18" s="84">
        <v>19000</v>
      </c>
      <c r="LM18" s="84" t="s">
        <v>94</v>
      </c>
      <c r="LN18" s="84">
        <v>19000</v>
      </c>
      <c r="LO18" s="84" t="s">
        <v>94</v>
      </c>
      <c r="LP18" s="84">
        <v>19000</v>
      </c>
      <c r="LQ18" s="84" t="s">
        <v>94</v>
      </c>
      <c r="LR18" s="84">
        <v>19000</v>
      </c>
      <c r="LS18" s="84" t="s">
        <v>94</v>
      </c>
      <c r="LT18" s="84">
        <v>19000</v>
      </c>
      <c r="LU18" s="84" t="s">
        <v>94</v>
      </c>
      <c r="LV18" s="84">
        <v>19000</v>
      </c>
      <c r="LW18" s="84" t="s">
        <v>94</v>
      </c>
      <c r="LX18" s="84">
        <v>19000</v>
      </c>
      <c r="LY18" s="84" t="s">
        <v>94</v>
      </c>
      <c r="LZ18" s="84">
        <v>19000</v>
      </c>
      <c r="MA18" s="84" t="s">
        <v>94</v>
      </c>
      <c r="MB18" s="84">
        <v>19000</v>
      </c>
      <c r="MC18" s="84" t="s">
        <v>94</v>
      </c>
      <c r="MD18" s="84">
        <v>19000</v>
      </c>
      <c r="ME18" s="84" t="s">
        <v>94</v>
      </c>
      <c r="MF18" s="84">
        <v>19000</v>
      </c>
      <c r="MG18" s="84" t="s">
        <v>94</v>
      </c>
      <c r="MH18" s="84">
        <v>19000</v>
      </c>
      <c r="MI18" s="84" t="s">
        <v>94</v>
      </c>
      <c r="MJ18" s="84">
        <v>19000</v>
      </c>
      <c r="MK18" s="84" t="s">
        <v>94</v>
      </c>
      <c r="ML18" s="84">
        <v>19000</v>
      </c>
      <c r="MM18" s="84" t="s">
        <v>94</v>
      </c>
      <c r="MN18" s="84">
        <v>19000</v>
      </c>
      <c r="MO18" s="84" t="s">
        <v>94</v>
      </c>
      <c r="MP18" s="84">
        <v>19000</v>
      </c>
      <c r="MQ18" s="84" t="s">
        <v>94</v>
      </c>
      <c r="MR18" s="84">
        <v>19000</v>
      </c>
      <c r="MS18" s="84" t="s">
        <v>94</v>
      </c>
      <c r="MT18" s="84">
        <v>19000</v>
      </c>
      <c r="MU18" s="84" t="s">
        <v>94</v>
      </c>
      <c r="MV18" s="84">
        <v>19000</v>
      </c>
      <c r="MW18" s="84" t="s">
        <v>94</v>
      </c>
      <c r="MX18" s="84">
        <v>19000</v>
      </c>
      <c r="MY18" s="84" t="s">
        <v>94</v>
      </c>
      <c r="MZ18" s="84">
        <v>19000</v>
      </c>
      <c r="NA18" s="84" t="s">
        <v>94</v>
      </c>
      <c r="NB18" s="84">
        <v>19000</v>
      </c>
      <c r="NC18" s="84" t="s">
        <v>94</v>
      </c>
      <c r="ND18" s="84">
        <v>19000</v>
      </c>
      <c r="NE18" s="84" t="s">
        <v>94</v>
      </c>
      <c r="NF18" s="84">
        <v>19000</v>
      </c>
      <c r="NG18" s="84" t="s">
        <v>94</v>
      </c>
      <c r="NH18" s="84">
        <v>19000</v>
      </c>
      <c r="NI18" s="84" t="s">
        <v>94</v>
      </c>
      <c r="NJ18" s="84">
        <v>19000</v>
      </c>
      <c r="NK18" s="84" t="s">
        <v>94</v>
      </c>
      <c r="NL18" s="84">
        <v>19000</v>
      </c>
      <c r="NM18" s="84" t="s">
        <v>94</v>
      </c>
      <c r="NN18" s="84">
        <v>19000</v>
      </c>
      <c r="NO18" s="84" t="s">
        <v>94</v>
      </c>
      <c r="NP18" s="84">
        <v>19000</v>
      </c>
      <c r="NQ18" s="84" t="s">
        <v>94</v>
      </c>
      <c r="NR18" s="84">
        <v>19000</v>
      </c>
      <c r="NS18" s="84" t="s">
        <v>94</v>
      </c>
      <c r="NT18" s="84">
        <v>19000</v>
      </c>
      <c r="NU18" s="84" t="s">
        <v>94</v>
      </c>
      <c r="NV18" s="84">
        <v>19000</v>
      </c>
      <c r="NW18" s="84" t="s">
        <v>94</v>
      </c>
      <c r="NX18" s="84">
        <v>19000</v>
      </c>
      <c r="NY18" s="84" t="s">
        <v>94</v>
      </c>
      <c r="NZ18" s="84">
        <v>19000</v>
      </c>
      <c r="OA18" s="84" t="s">
        <v>94</v>
      </c>
      <c r="OB18" s="84">
        <v>19000</v>
      </c>
      <c r="OC18" s="84" t="s">
        <v>94</v>
      </c>
      <c r="OD18" s="84">
        <v>19000</v>
      </c>
      <c r="OE18" s="84" t="s">
        <v>94</v>
      </c>
      <c r="OF18" s="84">
        <v>19000</v>
      </c>
      <c r="OG18" s="84" t="s">
        <v>94</v>
      </c>
      <c r="OH18" s="84">
        <v>19000</v>
      </c>
      <c r="OI18" s="84" t="s">
        <v>94</v>
      </c>
      <c r="OJ18" s="84">
        <v>19000</v>
      </c>
      <c r="OK18" s="84" t="s">
        <v>94</v>
      </c>
      <c r="OL18" s="84">
        <v>19000</v>
      </c>
      <c r="OM18" s="84" t="s">
        <v>94</v>
      </c>
      <c r="ON18" s="84">
        <v>19000</v>
      </c>
      <c r="OO18" s="84" t="s">
        <v>94</v>
      </c>
      <c r="OP18" s="84">
        <v>19000</v>
      </c>
      <c r="OQ18" s="84" t="s">
        <v>94</v>
      </c>
      <c r="OR18" s="84">
        <v>19000</v>
      </c>
      <c r="OS18" s="84" t="s">
        <v>94</v>
      </c>
      <c r="OT18" s="84">
        <v>19000</v>
      </c>
      <c r="OU18" s="84" t="s">
        <v>94</v>
      </c>
      <c r="OV18" s="84">
        <v>19000</v>
      </c>
      <c r="OW18" s="84" t="s">
        <v>94</v>
      </c>
      <c r="OX18" s="84">
        <v>19000</v>
      </c>
      <c r="OY18" s="84" t="s">
        <v>94</v>
      </c>
      <c r="OZ18" s="84">
        <v>19000</v>
      </c>
      <c r="PA18" s="84" t="s">
        <v>94</v>
      </c>
      <c r="PB18" s="84">
        <v>19000</v>
      </c>
      <c r="PC18" s="84" t="s">
        <v>94</v>
      </c>
      <c r="PD18" s="84">
        <v>19000</v>
      </c>
      <c r="PE18" s="84" t="s">
        <v>94</v>
      </c>
      <c r="PF18" s="84">
        <v>19000</v>
      </c>
      <c r="PG18" s="84" t="s">
        <v>94</v>
      </c>
      <c r="PH18" s="84">
        <v>19000</v>
      </c>
      <c r="PI18" s="84" t="s">
        <v>94</v>
      </c>
      <c r="PJ18" s="84">
        <v>18000</v>
      </c>
      <c r="PK18" s="84" t="s">
        <v>94</v>
      </c>
      <c r="PL18" s="84">
        <v>18000</v>
      </c>
      <c r="PM18" s="84" t="s">
        <v>94</v>
      </c>
      <c r="PN18" s="84">
        <v>18000</v>
      </c>
      <c r="PO18" s="84" t="s">
        <v>94</v>
      </c>
      <c r="PP18" s="84">
        <v>18000</v>
      </c>
      <c r="PQ18" s="84" t="s">
        <v>94</v>
      </c>
      <c r="PR18" s="84">
        <v>18000</v>
      </c>
      <c r="PS18" s="84" t="s">
        <v>94</v>
      </c>
      <c r="PT18" s="84">
        <v>18000</v>
      </c>
      <c r="PU18" s="84" t="s">
        <v>94</v>
      </c>
      <c r="PV18" s="84">
        <v>18000</v>
      </c>
      <c r="PW18" s="84" t="s">
        <v>94</v>
      </c>
      <c r="PX18" s="84">
        <v>18000</v>
      </c>
      <c r="PY18" s="84" t="s">
        <v>94</v>
      </c>
      <c r="PZ18" s="84">
        <v>18000</v>
      </c>
      <c r="QA18" s="84" t="s">
        <v>94</v>
      </c>
      <c r="QB18" s="84">
        <v>18000</v>
      </c>
      <c r="QC18" s="84" t="s">
        <v>94</v>
      </c>
      <c r="QD18" s="84">
        <v>18000</v>
      </c>
      <c r="QE18" s="84" t="s">
        <v>94</v>
      </c>
      <c r="QF18" s="84">
        <v>18000</v>
      </c>
      <c r="QG18" s="84" t="s">
        <v>94</v>
      </c>
      <c r="QH18" s="84">
        <v>18000</v>
      </c>
      <c r="QI18" s="84" t="s">
        <v>94</v>
      </c>
      <c r="QJ18" s="84">
        <v>18000</v>
      </c>
      <c r="QK18" s="84" t="s">
        <v>94</v>
      </c>
      <c r="QL18" s="84">
        <v>18000</v>
      </c>
      <c r="QM18" s="84" t="s">
        <v>94</v>
      </c>
      <c r="QN18" s="84">
        <v>18000</v>
      </c>
      <c r="QO18" s="84" t="s">
        <v>94</v>
      </c>
      <c r="QP18" s="84">
        <v>18000</v>
      </c>
      <c r="QQ18" s="84" t="s">
        <v>94</v>
      </c>
      <c r="QR18" s="84">
        <v>18000</v>
      </c>
      <c r="QS18" s="84" t="s">
        <v>94</v>
      </c>
      <c r="QT18" s="84">
        <v>18000</v>
      </c>
      <c r="QU18" s="84" t="s">
        <v>94</v>
      </c>
      <c r="QV18" s="84">
        <v>18000</v>
      </c>
      <c r="QW18" s="84" t="s">
        <v>94</v>
      </c>
      <c r="QX18" s="84">
        <v>18000</v>
      </c>
      <c r="QY18" s="84" t="s">
        <v>94</v>
      </c>
      <c r="QZ18" s="84">
        <v>18000</v>
      </c>
      <c r="RA18" s="84" t="s">
        <v>94</v>
      </c>
      <c r="RB18" s="84">
        <v>18000</v>
      </c>
      <c r="RC18" s="84" t="s">
        <v>94</v>
      </c>
      <c r="RD18" s="84">
        <v>18000</v>
      </c>
      <c r="RE18" s="84" t="s">
        <v>94</v>
      </c>
      <c r="RF18" s="84">
        <v>18000</v>
      </c>
      <c r="RG18" s="84" t="s">
        <v>94</v>
      </c>
      <c r="RH18" s="84">
        <v>18000</v>
      </c>
      <c r="RI18" s="84" t="s">
        <v>94</v>
      </c>
      <c r="RJ18" s="84">
        <v>16500</v>
      </c>
      <c r="RK18" s="84" t="s">
        <v>94</v>
      </c>
      <c r="RL18" s="84">
        <v>16500</v>
      </c>
      <c r="RM18" s="84" t="s">
        <v>94</v>
      </c>
      <c r="RN18" s="84">
        <v>16500</v>
      </c>
      <c r="RO18" s="84" t="s">
        <v>94</v>
      </c>
      <c r="RP18" s="84">
        <v>16500</v>
      </c>
      <c r="RQ18" s="84" t="s">
        <v>94</v>
      </c>
      <c r="RR18" s="84">
        <v>16500</v>
      </c>
      <c r="RS18" s="84" t="s">
        <v>94</v>
      </c>
      <c r="RT18" s="84">
        <v>16500</v>
      </c>
      <c r="RU18" s="84" t="s">
        <v>94</v>
      </c>
      <c r="RV18" s="84">
        <v>16500</v>
      </c>
      <c r="RW18" s="84" t="s">
        <v>94</v>
      </c>
      <c r="RX18" s="84">
        <v>16500</v>
      </c>
      <c r="RY18" s="84" t="s">
        <v>94</v>
      </c>
      <c r="RZ18" s="84">
        <v>16500</v>
      </c>
      <c r="SA18" s="84" t="s">
        <v>94</v>
      </c>
      <c r="SB18" s="84">
        <v>16500</v>
      </c>
      <c r="SC18" s="84" t="s">
        <v>94</v>
      </c>
      <c r="SD18" s="84">
        <v>16500</v>
      </c>
      <c r="SE18" s="84" t="s">
        <v>94</v>
      </c>
      <c r="SF18" s="84">
        <v>16500</v>
      </c>
      <c r="SG18" s="84" t="s">
        <v>94</v>
      </c>
      <c r="SH18" s="84">
        <v>16500</v>
      </c>
      <c r="SI18" s="84" t="s">
        <v>94</v>
      </c>
      <c r="SJ18" s="84">
        <v>16500</v>
      </c>
      <c r="SK18" s="84" t="s">
        <v>94</v>
      </c>
      <c r="SL18" s="84">
        <v>16500</v>
      </c>
      <c r="SM18" s="84" t="s">
        <v>94</v>
      </c>
      <c r="SN18" s="84">
        <v>16500</v>
      </c>
      <c r="SO18" s="84" t="s">
        <v>94</v>
      </c>
      <c r="SP18" s="84">
        <v>16500</v>
      </c>
      <c r="SQ18" s="84" t="s">
        <v>94</v>
      </c>
      <c r="SR18" s="84">
        <v>16500</v>
      </c>
      <c r="SS18" s="84" t="s">
        <v>94</v>
      </c>
      <c r="ST18" s="84">
        <v>16500</v>
      </c>
      <c r="SU18" s="84" t="s">
        <v>94</v>
      </c>
      <c r="SV18" s="84">
        <v>16500</v>
      </c>
      <c r="SW18" s="84" t="s">
        <v>94</v>
      </c>
      <c r="SX18" s="84">
        <v>16500</v>
      </c>
      <c r="SY18" s="84" t="s">
        <v>94</v>
      </c>
      <c r="SZ18" s="84">
        <v>16500</v>
      </c>
      <c r="TA18" s="84" t="s">
        <v>94</v>
      </c>
      <c r="TB18" s="84">
        <v>16500</v>
      </c>
      <c r="TC18" s="84" t="s">
        <v>94</v>
      </c>
      <c r="TD18" s="84">
        <v>16500</v>
      </c>
      <c r="TE18" s="84" t="s">
        <v>94</v>
      </c>
      <c r="TF18" s="84">
        <v>16500</v>
      </c>
      <c r="TG18" s="84" t="s">
        <v>94</v>
      </c>
      <c r="TH18" s="84">
        <v>16500</v>
      </c>
      <c r="TI18" s="84" t="s">
        <v>94</v>
      </c>
      <c r="TJ18" s="84">
        <v>16500</v>
      </c>
      <c r="TK18" s="84" t="s">
        <v>94</v>
      </c>
      <c r="TL18" s="84">
        <v>16500</v>
      </c>
      <c r="TM18" s="84" t="s">
        <v>94</v>
      </c>
      <c r="TN18" s="84">
        <v>16500</v>
      </c>
      <c r="TO18" s="84" t="s">
        <v>94</v>
      </c>
      <c r="TP18" s="84">
        <v>16500</v>
      </c>
      <c r="TQ18" s="84" t="s">
        <v>94</v>
      </c>
      <c r="TR18" s="84">
        <v>16500</v>
      </c>
      <c r="TS18" s="84" t="s">
        <v>94</v>
      </c>
      <c r="TT18" s="84">
        <v>16500</v>
      </c>
      <c r="TU18" s="84" t="s">
        <v>94</v>
      </c>
      <c r="TV18" s="84">
        <v>16500</v>
      </c>
      <c r="TW18" s="84" t="s">
        <v>94</v>
      </c>
      <c r="TX18" s="84">
        <v>16500</v>
      </c>
      <c r="TY18" s="84" t="s">
        <v>94</v>
      </c>
      <c r="TZ18" s="84">
        <v>16500</v>
      </c>
      <c r="UA18" s="84" t="s">
        <v>94</v>
      </c>
      <c r="UB18" s="84">
        <v>16500</v>
      </c>
      <c r="UC18" s="84" t="s">
        <v>94</v>
      </c>
      <c r="UD18" s="84">
        <v>16500</v>
      </c>
      <c r="UE18" s="84" t="s">
        <v>94</v>
      </c>
      <c r="UF18" s="84">
        <v>16500</v>
      </c>
      <c r="UG18" s="84" t="s">
        <v>94</v>
      </c>
      <c r="UH18" s="84">
        <v>16500</v>
      </c>
      <c r="UI18" s="84" t="s">
        <v>94</v>
      </c>
      <c r="UJ18" s="84">
        <v>16500</v>
      </c>
      <c r="UK18" s="84" t="s">
        <v>94</v>
      </c>
      <c r="UL18" s="84">
        <v>16500</v>
      </c>
      <c r="UM18" s="84" t="s">
        <v>94</v>
      </c>
      <c r="UN18" s="84">
        <v>16500</v>
      </c>
      <c r="UO18" s="84" t="s">
        <v>94</v>
      </c>
      <c r="UP18" s="84">
        <v>16500</v>
      </c>
      <c r="UQ18" s="84" t="s">
        <v>94</v>
      </c>
      <c r="UR18" s="84">
        <v>16500</v>
      </c>
      <c r="US18" s="84" t="s">
        <v>94</v>
      </c>
      <c r="UT18" s="84">
        <v>16500</v>
      </c>
      <c r="UU18" s="84" t="s">
        <v>94</v>
      </c>
      <c r="UV18" s="84">
        <v>16500</v>
      </c>
      <c r="UW18" s="84" t="s">
        <v>94</v>
      </c>
      <c r="UX18" s="84">
        <v>16500</v>
      </c>
      <c r="UY18" s="84" t="s">
        <v>94</v>
      </c>
      <c r="UZ18" s="84">
        <v>16500</v>
      </c>
      <c r="VA18" s="84" t="s">
        <v>94</v>
      </c>
      <c r="VB18" s="84">
        <v>16500</v>
      </c>
      <c r="VC18" s="84" t="s">
        <v>94</v>
      </c>
      <c r="VD18" s="84">
        <v>16500</v>
      </c>
      <c r="VE18" s="84" t="s">
        <v>94</v>
      </c>
      <c r="VF18" s="84">
        <v>16500</v>
      </c>
      <c r="VG18" s="84" t="s">
        <v>94</v>
      </c>
      <c r="VH18" s="84">
        <v>16500</v>
      </c>
      <c r="VI18" s="84" t="s">
        <v>94</v>
      </c>
      <c r="VJ18" s="84">
        <v>16500</v>
      </c>
      <c r="VK18" s="84" t="s">
        <v>94</v>
      </c>
      <c r="VL18" s="84"/>
      <c r="VM18" s="84" t="s">
        <v>94</v>
      </c>
      <c r="VN18" s="84"/>
      <c r="VO18" s="84" t="s">
        <v>94</v>
      </c>
      <c r="VP18" s="84"/>
      <c r="VQ18" s="84" t="s">
        <v>94</v>
      </c>
      <c r="VR18" s="84"/>
      <c r="VS18" s="84" t="s">
        <v>94</v>
      </c>
      <c r="VT18" s="84"/>
      <c r="VU18" s="84" t="s">
        <v>94</v>
      </c>
      <c r="VV18" s="84"/>
      <c r="VW18" s="84" t="s">
        <v>94</v>
      </c>
      <c r="VX18" s="84"/>
      <c r="VY18" s="84" t="s">
        <v>94</v>
      </c>
      <c r="VZ18" s="84"/>
      <c r="WA18" s="84" t="s">
        <v>94</v>
      </c>
      <c r="WB18" s="84"/>
      <c r="WC18" s="84" t="s">
        <v>94</v>
      </c>
      <c r="WD18" s="84"/>
      <c r="WE18" s="84" t="s">
        <v>94</v>
      </c>
      <c r="WF18" s="84"/>
      <c r="WG18" s="84" t="s">
        <v>94</v>
      </c>
      <c r="WH18" s="84"/>
      <c r="WI18" s="84" t="s">
        <v>94</v>
      </c>
      <c r="WJ18" s="84"/>
      <c r="WK18" s="84" t="s">
        <v>94</v>
      </c>
      <c r="WL18" s="84"/>
      <c r="WM18" s="84" t="s">
        <v>94</v>
      </c>
      <c r="WN18" s="84"/>
      <c r="WO18" s="84" t="s">
        <v>94</v>
      </c>
      <c r="WP18" s="84"/>
      <c r="WQ18" s="84" t="s">
        <v>94</v>
      </c>
      <c r="WR18" s="84"/>
      <c r="WS18" s="84" t="s">
        <v>94</v>
      </c>
      <c r="WT18" s="84"/>
      <c r="WU18" s="84" t="s">
        <v>94</v>
      </c>
      <c r="WV18" s="84"/>
      <c r="WW18" s="84" t="s">
        <v>94</v>
      </c>
      <c r="WX18" s="84"/>
      <c r="WY18" s="84" t="s">
        <v>94</v>
      </c>
      <c r="WZ18" s="84"/>
      <c r="XA18" s="84" t="s">
        <v>94</v>
      </c>
      <c r="XB18" s="84"/>
      <c r="XC18" s="84" t="s">
        <v>94</v>
      </c>
      <c r="XD18" s="84"/>
      <c r="XE18" s="84" t="s">
        <v>94</v>
      </c>
      <c r="XF18" s="84"/>
      <c r="XG18" s="84" t="s">
        <v>94</v>
      </c>
      <c r="XH18" s="84"/>
      <c r="XI18" s="84" t="s">
        <v>94</v>
      </c>
      <c r="XJ18" s="84"/>
      <c r="XK18" s="84" t="s">
        <v>94</v>
      </c>
      <c r="XL18" s="84"/>
      <c r="XM18" s="84" t="s">
        <v>94</v>
      </c>
      <c r="XN18" s="84"/>
      <c r="XO18" s="84" t="s">
        <v>94</v>
      </c>
      <c r="XP18" s="84"/>
      <c r="XQ18" s="84" t="s">
        <v>94</v>
      </c>
      <c r="XR18" s="84"/>
      <c r="XS18" s="84" t="s">
        <v>94</v>
      </c>
      <c r="XT18" s="84"/>
      <c r="XU18" s="84" t="s">
        <v>94</v>
      </c>
      <c r="XV18" s="84"/>
      <c r="XW18" s="84" t="s">
        <v>94</v>
      </c>
      <c r="XX18" s="84"/>
      <c r="XY18" s="84" t="s">
        <v>94</v>
      </c>
      <c r="XZ18" s="84"/>
      <c r="YA18" s="84" t="s">
        <v>94</v>
      </c>
      <c r="YB18" s="84"/>
      <c r="YC18" s="84" t="s">
        <v>94</v>
      </c>
      <c r="YD18" s="84"/>
      <c r="YE18" s="84" t="s">
        <v>94</v>
      </c>
      <c r="YF18" s="84"/>
      <c r="YG18" s="84" t="s">
        <v>94</v>
      </c>
      <c r="YH18" s="84"/>
      <c r="YI18" s="84" t="s">
        <v>94</v>
      </c>
      <c r="YJ18" s="84"/>
      <c r="YK18" s="84" t="s">
        <v>94</v>
      </c>
      <c r="YL18" s="84"/>
      <c r="YM18" s="84" t="s">
        <v>94</v>
      </c>
      <c r="YN18" s="84"/>
      <c r="YO18" s="84" t="s">
        <v>94</v>
      </c>
      <c r="YP18" s="84"/>
      <c r="YQ18" s="84" t="s">
        <v>94</v>
      </c>
      <c r="YR18" s="84"/>
      <c r="YS18" s="84" t="s">
        <v>94</v>
      </c>
      <c r="YT18" s="84"/>
      <c r="YU18" s="84" t="s">
        <v>94</v>
      </c>
      <c r="YV18" s="84"/>
      <c r="YW18" s="84" t="s">
        <v>94</v>
      </c>
      <c r="YX18" s="84"/>
      <c r="YY18" s="84" t="s">
        <v>94</v>
      </c>
      <c r="YZ18" s="84"/>
      <c r="ZA18" s="84" t="s">
        <v>94</v>
      </c>
      <c r="ZB18" s="84"/>
      <c r="ZC18" s="84" t="s">
        <v>94</v>
      </c>
      <c r="ZD18" s="84"/>
      <c r="ZE18" s="84" t="s">
        <v>94</v>
      </c>
      <c r="ZF18" s="84"/>
      <c r="ZG18" s="84" t="s">
        <v>94</v>
      </c>
      <c r="ZH18" s="84"/>
      <c r="ZI18" s="84" t="s">
        <v>94</v>
      </c>
      <c r="ZJ18" s="84"/>
      <c r="ZK18" s="84" t="s">
        <v>94</v>
      </c>
      <c r="ZL18" s="84"/>
      <c r="ZM18" s="84" t="s">
        <v>94</v>
      </c>
      <c r="ZN18" s="84"/>
      <c r="ZO18" s="84" t="s">
        <v>94</v>
      </c>
      <c r="ZP18" s="84"/>
      <c r="ZQ18" s="84" t="s">
        <v>94</v>
      </c>
      <c r="ZR18" s="84"/>
      <c r="ZS18" s="84" t="s">
        <v>94</v>
      </c>
      <c r="ZT18" s="84"/>
      <c r="ZU18" s="84" t="s">
        <v>94</v>
      </c>
      <c r="ZV18" s="84"/>
      <c r="ZW18" s="84" t="s">
        <v>94</v>
      </c>
      <c r="ZX18" s="84"/>
      <c r="ZY18" s="84" t="s">
        <v>94</v>
      </c>
      <c r="ZZ18" s="84"/>
      <c r="AAA18" s="84" t="s">
        <v>94</v>
      </c>
      <c r="AAB18" s="84"/>
      <c r="AAC18" s="84" t="s">
        <v>94</v>
      </c>
      <c r="AAD18" s="84"/>
      <c r="AAE18" s="84" t="s">
        <v>94</v>
      </c>
      <c r="AAF18" s="84"/>
      <c r="AAG18" s="84" t="s">
        <v>94</v>
      </c>
      <c r="AAH18" s="84"/>
      <c r="AAI18" s="84" t="s">
        <v>94</v>
      </c>
      <c r="AAJ18" s="84"/>
      <c r="AAK18" s="84" t="s">
        <v>94</v>
      </c>
      <c r="AAL18" s="84"/>
      <c r="AAM18" s="84" t="s">
        <v>94</v>
      </c>
      <c r="AAN18" s="84"/>
      <c r="AAO18" s="84" t="s">
        <v>94</v>
      </c>
      <c r="AAP18" s="84"/>
      <c r="AAQ18" s="84" t="s">
        <v>94</v>
      </c>
      <c r="AAR18" s="84"/>
      <c r="AAS18" s="84" t="s">
        <v>94</v>
      </c>
      <c r="AAT18" s="84"/>
      <c r="AAU18" s="84" t="s">
        <v>94</v>
      </c>
      <c r="AAV18" s="84"/>
      <c r="AAW18" s="84" t="s">
        <v>94</v>
      </c>
      <c r="AAX18" s="84"/>
      <c r="AAY18" s="84" t="s">
        <v>94</v>
      </c>
      <c r="AAZ18" s="84"/>
      <c r="ABA18" s="84" t="s">
        <v>94</v>
      </c>
      <c r="ABB18" s="84"/>
      <c r="ABC18" s="84" t="s">
        <v>94</v>
      </c>
      <c r="ABD18" s="84"/>
      <c r="ABE18" s="84" t="s">
        <v>94</v>
      </c>
      <c r="ABF18" s="84"/>
      <c r="ABG18" s="84" t="s">
        <v>94</v>
      </c>
      <c r="ABH18" s="84"/>
      <c r="ABI18" s="84" t="s">
        <v>94</v>
      </c>
      <c r="ABJ18" s="84"/>
      <c r="ABK18" s="84" t="s">
        <v>94</v>
      </c>
      <c r="ABL18" s="84"/>
      <c r="ABM18" s="84" t="s">
        <v>94</v>
      </c>
      <c r="ABN18" s="84"/>
      <c r="ABO18" s="84" t="s">
        <v>94</v>
      </c>
      <c r="ABP18" s="84"/>
      <c r="ABQ18" s="84" t="s">
        <v>94</v>
      </c>
      <c r="ABR18" s="84"/>
      <c r="ABS18" s="84" t="s">
        <v>94</v>
      </c>
      <c r="ABT18" s="84"/>
      <c r="ABU18" s="84" t="s">
        <v>94</v>
      </c>
      <c r="ABV18" s="84"/>
      <c r="ABW18" s="84" t="s">
        <v>94</v>
      </c>
      <c r="ABX18" s="84"/>
      <c r="ABY18" s="84" t="s">
        <v>94</v>
      </c>
      <c r="ABZ18" s="84"/>
      <c r="ACA18" s="84" t="s">
        <v>94</v>
      </c>
      <c r="ACB18" s="84"/>
      <c r="ACC18" s="84" t="s">
        <v>94</v>
      </c>
      <c r="ACD18" s="84"/>
      <c r="ACE18" s="84" t="s">
        <v>94</v>
      </c>
      <c r="ACF18" s="84"/>
      <c r="ACG18" s="84" t="s">
        <v>94</v>
      </c>
      <c r="ACH18" s="84"/>
      <c r="ACI18" s="84" t="s">
        <v>94</v>
      </c>
      <c r="ACJ18" s="84"/>
      <c r="ACK18" s="84" t="s">
        <v>94</v>
      </c>
      <c r="ACL18" s="84"/>
      <c r="ACM18" s="84" t="s">
        <v>94</v>
      </c>
      <c r="ACN18" s="84"/>
      <c r="ACO18" s="84" t="s">
        <v>94</v>
      </c>
      <c r="ACP18" s="84"/>
      <c r="ACQ18" s="84" t="s">
        <v>94</v>
      </c>
      <c r="ACR18" s="84"/>
      <c r="ACS18" s="84" t="s">
        <v>94</v>
      </c>
      <c r="ACT18" s="84"/>
      <c r="ACU18" s="84" t="s">
        <v>94</v>
      </c>
      <c r="ACV18" s="84"/>
      <c r="ACW18" s="84" t="s">
        <v>94</v>
      </c>
      <c r="ACX18" s="84"/>
      <c r="ACY18" s="84" t="s">
        <v>94</v>
      </c>
      <c r="ACZ18" s="84"/>
      <c r="ADA18" s="84" t="s">
        <v>94</v>
      </c>
      <c r="ADB18" s="84"/>
      <c r="ADC18" s="84" t="s">
        <v>94</v>
      </c>
      <c r="ADD18" s="84"/>
      <c r="ADE18" s="84" t="s">
        <v>94</v>
      </c>
      <c r="ADF18" s="84"/>
      <c r="ADG18" s="84" t="s">
        <v>94</v>
      </c>
      <c r="ADH18" s="84"/>
      <c r="ADI18" s="84" t="s">
        <v>94</v>
      </c>
      <c r="ADJ18" s="84"/>
      <c r="ADK18" s="84" t="s">
        <v>94</v>
      </c>
      <c r="ADL18" s="84"/>
      <c r="ADM18" s="84" t="s">
        <v>94</v>
      </c>
      <c r="ADN18" s="84"/>
      <c r="ADO18" s="84" t="s">
        <v>94</v>
      </c>
      <c r="ADP18" s="84"/>
      <c r="ADQ18" s="84" t="s">
        <v>94</v>
      </c>
      <c r="ADR18" s="84"/>
      <c r="ADS18" s="84" t="s">
        <v>94</v>
      </c>
      <c r="ADT18" s="84"/>
      <c r="ADU18" s="84" t="s">
        <v>94</v>
      </c>
      <c r="ADV18" s="84"/>
      <c r="ADW18" s="84" t="s">
        <v>94</v>
      </c>
      <c r="ADX18" s="84"/>
      <c r="ADY18" s="84" t="s">
        <v>94</v>
      </c>
      <c r="ADZ18" s="84"/>
      <c r="AEA18" s="84" t="s">
        <v>94</v>
      </c>
      <c r="AEB18" s="84"/>
      <c r="AEC18" s="84" t="s">
        <v>94</v>
      </c>
      <c r="AED18" s="84"/>
      <c r="AEE18" s="84" t="s">
        <v>94</v>
      </c>
      <c r="AEF18" s="84"/>
      <c r="AEG18" s="84" t="s">
        <v>94</v>
      </c>
      <c r="AEH18" s="84"/>
      <c r="AEI18" s="84" t="s">
        <v>94</v>
      </c>
      <c r="AEJ18" s="84"/>
      <c r="AEK18" s="84" t="s">
        <v>94</v>
      </c>
      <c r="AEL18" s="84"/>
      <c r="AEM18" s="84" t="s">
        <v>94</v>
      </c>
      <c r="AEN18" s="84"/>
      <c r="AEO18" s="84" t="s">
        <v>94</v>
      </c>
      <c r="AEP18" s="84"/>
      <c r="AEQ18" s="84" t="s">
        <v>94</v>
      </c>
      <c r="AER18" s="84"/>
      <c r="AES18" s="84" t="s">
        <v>94</v>
      </c>
      <c r="AET18" s="84"/>
      <c r="AEU18" s="84" t="s">
        <v>94</v>
      </c>
      <c r="AEV18" s="84"/>
      <c r="AEW18" s="84" t="s">
        <v>94</v>
      </c>
      <c r="AEX18" s="84"/>
      <c r="AEY18" s="84" t="s">
        <v>94</v>
      </c>
      <c r="AEZ18" s="84"/>
      <c r="AFA18" s="84" t="s">
        <v>94</v>
      </c>
      <c r="AFB18" s="84"/>
      <c r="AFC18" s="84" t="s">
        <v>94</v>
      </c>
      <c r="AFD18" s="84"/>
      <c r="AFE18" s="84" t="s">
        <v>94</v>
      </c>
      <c r="AFF18" s="84"/>
      <c r="AFG18" s="84" t="s">
        <v>94</v>
      </c>
      <c r="AFH18" s="84"/>
      <c r="AFI18" s="84" t="s">
        <v>94</v>
      </c>
      <c r="AFJ18" s="84"/>
      <c r="AFK18" s="84" t="s">
        <v>94</v>
      </c>
      <c r="AFL18" s="84"/>
      <c r="AFM18" s="84" t="s">
        <v>94</v>
      </c>
      <c r="AFN18" s="84"/>
      <c r="AFO18" s="84" t="s">
        <v>94</v>
      </c>
      <c r="AFP18" s="84"/>
      <c r="AFQ18" s="84" t="s">
        <v>94</v>
      </c>
      <c r="AFR18" s="84"/>
      <c r="AFS18" s="84" t="s">
        <v>94</v>
      </c>
      <c r="AFT18" s="84"/>
      <c r="AFU18" s="84" t="s">
        <v>94</v>
      </c>
      <c r="AFV18" s="84"/>
      <c r="AFW18" s="84" t="s">
        <v>94</v>
      </c>
      <c r="AFX18" s="84"/>
      <c r="AFY18" s="84" t="s">
        <v>94</v>
      </c>
      <c r="AFZ18" s="84"/>
      <c r="AGA18" s="84" t="s">
        <v>94</v>
      </c>
      <c r="AGB18" s="84"/>
      <c r="AGC18" s="84" t="s">
        <v>94</v>
      </c>
      <c r="AGD18" s="84"/>
      <c r="AGE18" s="84" t="s">
        <v>94</v>
      </c>
      <c r="AGF18" s="84"/>
      <c r="AGG18" s="84" t="s">
        <v>94</v>
      </c>
      <c r="AGH18" s="84"/>
      <c r="AGI18" s="84" t="s">
        <v>94</v>
      </c>
      <c r="AGJ18" s="84"/>
      <c r="AGK18" s="84" t="s">
        <v>94</v>
      </c>
      <c r="AGL18" s="84"/>
      <c r="AGM18" s="84" t="s">
        <v>94</v>
      </c>
      <c r="AGN18" s="84"/>
      <c r="AGO18" s="84" t="s">
        <v>94</v>
      </c>
      <c r="AGP18" s="84"/>
      <c r="AGQ18" s="84" t="s">
        <v>94</v>
      </c>
      <c r="AGR18" s="84"/>
      <c r="AGS18" s="84" t="s">
        <v>94</v>
      </c>
      <c r="AGT18" s="84"/>
      <c r="AGU18" s="84" t="s">
        <v>94</v>
      </c>
      <c r="AGV18" s="84"/>
      <c r="AGW18" s="84" t="s">
        <v>94</v>
      </c>
      <c r="AGX18" s="84"/>
      <c r="AGY18" s="84" t="s">
        <v>94</v>
      </c>
      <c r="AGZ18" s="84"/>
      <c r="AHA18" s="84" t="s">
        <v>94</v>
      </c>
      <c r="AHB18" s="84"/>
      <c r="AHC18" s="84" t="s">
        <v>94</v>
      </c>
      <c r="AHD18" s="84"/>
      <c r="AHE18" s="84" t="s">
        <v>94</v>
      </c>
      <c r="AHF18" s="84"/>
      <c r="AHG18" s="84" t="s">
        <v>94</v>
      </c>
      <c r="AHH18" s="84"/>
      <c r="AHI18" s="84" t="s">
        <v>94</v>
      </c>
      <c r="AHJ18" s="84"/>
      <c r="AHK18" s="84" t="s">
        <v>94</v>
      </c>
      <c r="AHL18" s="84"/>
      <c r="AHM18" s="84" t="s">
        <v>94</v>
      </c>
      <c r="AHN18" s="84"/>
      <c r="AHO18" s="84" t="s">
        <v>94</v>
      </c>
      <c r="AHP18" s="84"/>
      <c r="AHQ18" s="84" t="s">
        <v>94</v>
      </c>
      <c r="AHR18" s="84"/>
      <c r="AHS18" s="84" t="s">
        <v>94</v>
      </c>
      <c r="AHT18" s="84"/>
      <c r="AHU18" s="84" t="s">
        <v>94</v>
      </c>
      <c r="AHV18" s="84"/>
      <c r="AHW18" s="84" t="s">
        <v>94</v>
      </c>
      <c r="AHX18" s="84"/>
      <c r="AHY18" s="84" t="s">
        <v>94</v>
      </c>
      <c r="AHZ18" s="84"/>
      <c r="AIA18" s="84" t="s">
        <v>94</v>
      </c>
      <c r="AIB18" s="84"/>
      <c r="AIC18" s="84" t="s">
        <v>94</v>
      </c>
      <c r="AID18" s="84"/>
      <c r="AIE18" s="84" t="s">
        <v>94</v>
      </c>
      <c r="AIF18" s="84"/>
      <c r="AIG18" s="84" t="s">
        <v>94</v>
      </c>
      <c r="AIH18" s="84"/>
      <c r="AII18" s="84" t="s">
        <v>94</v>
      </c>
      <c r="AIJ18" s="84"/>
      <c r="AIK18" s="84" t="s">
        <v>94</v>
      </c>
      <c r="AIL18" s="84"/>
      <c r="AIM18" s="84" t="s">
        <v>94</v>
      </c>
      <c r="AIN18" s="84"/>
      <c r="AIO18" s="84" t="s">
        <v>94</v>
      </c>
      <c r="AIP18" s="84"/>
      <c r="AIQ18" s="84" t="s">
        <v>94</v>
      </c>
      <c r="AIR18" s="84"/>
      <c r="AIS18" s="84" t="s">
        <v>94</v>
      </c>
      <c r="AIT18" s="84"/>
      <c r="AIU18" s="84" t="s">
        <v>94</v>
      </c>
      <c r="AIV18" s="84"/>
      <c r="AIW18" s="84" t="s">
        <v>94</v>
      </c>
      <c r="AIX18" s="84"/>
      <c r="AIY18" s="84" t="s">
        <v>94</v>
      </c>
      <c r="AIZ18" s="84"/>
      <c r="AJA18" s="84" t="s">
        <v>94</v>
      </c>
      <c r="AJB18" s="84"/>
      <c r="AJC18" s="84" t="s">
        <v>94</v>
      </c>
      <c r="AJD18" s="84"/>
      <c r="AJE18" s="84" t="s">
        <v>94</v>
      </c>
      <c r="AJF18" s="84"/>
      <c r="AJG18" s="84" t="s">
        <v>94</v>
      </c>
      <c r="AJH18" s="84"/>
      <c r="AJI18" s="84" t="s">
        <v>94</v>
      </c>
      <c r="AJJ18" s="84"/>
      <c r="AJK18" s="84" t="s">
        <v>94</v>
      </c>
      <c r="AJL18" s="84"/>
      <c r="AJM18" s="84" t="s">
        <v>94</v>
      </c>
      <c r="AJN18" s="84"/>
      <c r="AJO18" s="84" t="s">
        <v>94</v>
      </c>
      <c r="AJP18" s="84"/>
      <c r="AJQ18" s="84" t="s">
        <v>94</v>
      </c>
      <c r="AJR18" s="84"/>
      <c r="AJS18" s="84" t="s">
        <v>94</v>
      </c>
      <c r="AJT18" s="84"/>
      <c r="AJU18" s="84" t="s">
        <v>94</v>
      </c>
      <c r="AJV18" s="84"/>
      <c r="AJW18" s="84" t="s">
        <v>94</v>
      </c>
      <c r="AJX18" s="84"/>
      <c r="AJY18" s="84" t="s">
        <v>94</v>
      </c>
      <c r="AJZ18" s="84"/>
      <c r="AKA18" s="84" t="s">
        <v>94</v>
      </c>
      <c r="AKB18" s="84"/>
      <c r="AKC18" s="84" t="s">
        <v>94</v>
      </c>
      <c r="AKD18" s="84"/>
      <c r="AKE18" s="84" t="s">
        <v>94</v>
      </c>
      <c r="AKF18" s="84"/>
      <c r="AKG18" s="84" t="s">
        <v>94</v>
      </c>
      <c r="AKH18" s="84"/>
      <c r="AKI18" s="84" t="s">
        <v>94</v>
      </c>
      <c r="AKJ18" s="84"/>
      <c r="AKK18" s="84" t="s">
        <v>94</v>
      </c>
      <c r="AKL18" s="84"/>
      <c r="AKM18" s="84" t="s">
        <v>94</v>
      </c>
      <c r="AKN18" s="84"/>
      <c r="AKO18" s="84" t="s">
        <v>94</v>
      </c>
      <c r="AKP18" s="84"/>
      <c r="AKQ18" s="84" t="s">
        <v>94</v>
      </c>
      <c r="AKR18" s="84"/>
      <c r="AKS18" s="84" t="s">
        <v>94</v>
      </c>
      <c r="AKT18" s="84"/>
      <c r="AKU18" s="84" t="s">
        <v>94</v>
      </c>
      <c r="AKV18" s="84"/>
      <c r="AKW18" s="84" t="s">
        <v>94</v>
      </c>
      <c r="AKX18" s="84"/>
      <c r="AKY18" s="84" t="s">
        <v>94</v>
      </c>
      <c r="AKZ18" s="84"/>
      <c r="ALA18" s="84" t="s">
        <v>94</v>
      </c>
      <c r="ALB18" s="84"/>
      <c r="ALC18" s="84" t="s">
        <v>94</v>
      </c>
      <c r="ALD18" s="84"/>
      <c r="ALE18" s="84" t="s">
        <v>94</v>
      </c>
      <c r="ALF18" s="84"/>
      <c r="ALG18" s="84" t="s">
        <v>94</v>
      </c>
      <c r="ALH18" s="84"/>
      <c r="ALI18" s="84" t="s">
        <v>94</v>
      </c>
      <c r="ALJ18" s="84"/>
      <c r="ALK18" s="84" t="s">
        <v>94</v>
      </c>
      <c r="ALL18" s="84"/>
      <c r="ALM18" s="84" t="s">
        <v>94</v>
      </c>
      <c r="ALN18" s="84"/>
      <c r="ALO18" s="84" t="s">
        <v>94</v>
      </c>
      <c r="ALP18" s="84"/>
      <c r="ALQ18" s="84" t="s">
        <v>94</v>
      </c>
      <c r="ALR18" s="84"/>
      <c r="ALS18" s="84" t="s">
        <v>94</v>
      </c>
      <c r="ALT18" s="84"/>
      <c r="ALU18" s="84" t="s">
        <v>94</v>
      </c>
      <c r="ALV18" s="84"/>
      <c r="ALW18" s="84" t="s">
        <v>94</v>
      </c>
      <c r="ALX18" s="84"/>
      <c r="ALY18" s="84" t="s">
        <v>94</v>
      </c>
      <c r="ALZ18" s="84"/>
      <c r="AMA18" s="84" t="s">
        <v>94</v>
      </c>
      <c r="AMB18" s="84"/>
      <c r="AMC18" s="84" t="s">
        <v>94</v>
      </c>
      <c r="AMD18" s="84"/>
      <c r="AME18" s="84" t="s">
        <v>94</v>
      </c>
      <c r="AMF18" s="84"/>
      <c r="AMG18" s="84" t="s">
        <v>94</v>
      </c>
      <c r="AMH18" s="84"/>
      <c r="AMI18" s="84" t="s">
        <v>94</v>
      </c>
      <c r="AMJ18" s="84"/>
      <c r="AMK18" s="84" t="s">
        <v>94</v>
      </c>
      <c r="AML18" s="84"/>
      <c r="AMM18" s="84" t="s">
        <v>94</v>
      </c>
      <c r="AMN18" s="84"/>
      <c r="AMO18" s="84" t="s">
        <v>94</v>
      </c>
      <c r="AMP18" s="84"/>
      <c r="AMQ18" s="84" t="s">
        <v>94</v>
      </c>
      <c r="AMR18" s="84"/>
      <c r="AMS18" s="84" t="s">
        <v>94</v>
      </c>
      <c r="AMT18" s="84"/>
      <c r="AMU18" s="84" t="s">
        <v>94</v>
      </c>
      <c r="AMV18" s="84"/>
      <c r="AMW18" s="84" t="s">
        <v>94</v>
      </c>
      <c r="AMX18" s="84"/>
      <c r="AMY18" s="84" t="s">
        <v>94</v>
      </c>
      <c r="AMZ18" s="84"/>
      <c r="ANA18" s="84" t="s">
        <v>94</v>
      </c>
      <c r="ANB18" s="84"/>
      <c r="ANC18" s="84" t="s">
        <v>94</v>
      </c>
      <c r="AND18" s="84"/>
      <c r="ANE18" s="84" t="s">
        <v>94</v>
      </c>
      <c r="ANF18" s="84"/>
      <c r="ANG18" s="84" t="s">
        <v>94</v>
      </c>
      <c r="ANH18" s="84"/>
      <c r="ANI18" s="84" t="s">
        <v>94</v>
      </c>
      <c r="ANJ18" s="84"/>
      <c r="ANK18" s="84" t="s">
        <v>94</v>
      </c>
      <c r="ANL18" s="84"/>
      <c r="ANM18" s="84" t="s">
        <v>94</v>
      </c>
      <c r="ANN18" s="84"/>
      <c r="ANO18" s="84" t="s">
        <v>94</v>
      </c>
      <c r="ANP18" s="84"/>
      <c r="ANQ18" s="84" t="s">
        <v>94</v>
      </c>
      <c r="ANR18" s="84"/>
      <c r="ANS18" s="84" t="s">
        <v>94</v>
      </c>
      <c r="ANT18" s="84"/>
      <c r="ANU18" s="84" t="s">
        <v>94</v>
      </c>
      <c r="ANV18" s="84"/>
      <c r="ANW18" s="84" t="s">
        <v>94</v>
      </c>
      <c r="ANX18" s="84"/>
      <c r="ANY18" s="84" t="s">
        <v>94</v>
      </c>
      <c r="ANZ18" s="84"/>
      <c r="AOA18" s="84" t="s">
        <v>94</v>
      </c>
      <c r="AOB18" s="84"/>
      <c r="AOC18" s="84" t="s">
        <v>94</v>
      </c>
      <c r="AOD18" s="84"/>
      <c r="AOE18" s="84" t="s">
        <v>94</v>
      </c>
      <c r="AOF18" s="84"/>
      <c r="AOG18" s="84" t="s">
        <v>94</v>
      </c>
      <c r="AOH18" s="84"/>
      <c r="AOI18" s="84" t="s">
        <v>94</v>
      </c>
      <c r="AOJ18" s="84"/>
      <c r="AOK18" s="84" t="s">
        <v>94</v>
      </c>
      <c r="AOL18" s="84"/>
      <c r="AOM18" s="84" t="s">
        <v>94</v>
      </c>
      <c r="AON18" s="84"/>
      <c r="AOO18" s="84" t="s">
        <v>94</v>
      </c>
      <c r="AOP18" s="84"/>
      <c r="AOQ18" s="84" t="s">
        <v>94</v>
      </c>
      <c r="AOR18" s="84"/>
      <c r="AOS18" s="84" t="s">
        <v>94</v>
      </c>
      <c r="AOT18" s="84"/>
      <c r="AOU18" s="84" t="s">
        <v>94</v>
      </c>
      <c r="AOV18" s="84"/>
      <c r="AOW18" s="84" t="s">
        <v>94</v>
      </c>
      <c r="AOX18" s="84"/>
      <c r="AOY18" s="84" t="s">
        <v>94</v>
      </c>
      <c r="AOZ18" s="84"/>
      <c r="APA18" s="84" t="s">
        <v>94</v>
      </c>
      <c r="APB18" s="84"/>
      <c r="APC18" s="84" t="s">
        <v>94</v>
      </c>
      <c r="APD18" s="84"/>
      <c r="APE18" s="84" t="s">
        <v>94</v>
      </c>
      <c r="APF18" s="84"/>
      <c r="APG18" s="84" t="s">
        <v>94</v>
      </c>
      <c r="APH18" s="84"/>
      <c r="API18" s="84" t="s">
        <v>94</v>
      </c>
      <c r="APJ18" s="84"/>
      <c r="APK18" s="84" t="s">
        <v>94</v>
      </c>
      <c r="APL18" s="84"/>
      <c r="APM18" s="84" t="s">
        <v>94</v>
      </c>
      <c r="APN18" s="84"/>
      <c r="APO18" s="84" t="s">
        <v>94</v>
      </c>
      <c r="APP18" s="84"/>
      <c r="APQ18" s="84" t="s">
        <v>94</v>
      </c>
      <c r="APR18" s="84"/>
      <c r="APS18" s="84" t="s">
        <v>94</v>
      </c>
      <c r="APT18" s="84"/>
      <c r="APU18" s="84" t="s">
        <v>94</v>
      </c>
      <c r="APV18" s="84"/>
      <c r="APW18" s="84" t="s">
        <v>94</v>
      </c>
      <c r="APX18" s="84"/>
      <c r="APY18" s="84" t="s">
        <v>94</v>
      </c>
      <c r="APZ18" s="84"/>
      <c r="AQA18" s="84" t="s">
        <v>94</v>
      </c>
      <c r="AQB18" s="84"/>
      <c r="AQC18" s="84" t="s">
        <v>94</v>
      </c>
      <c r="AQD18" s="84"/>
      <c r="AQE18" s="86" t="s">
        <v>94</v>
      </c>
      <c r="AQF18" s="84"/>
      <c r="AQG18" s="84" t="s">
        <v>94</v>
      </c>
      <c r="AQH18" s="84"/>
      <c r="AQI18" s="84" t="s">
        <v>94</v>
      </c>
      <c r="AQJ18" s="84"/>
      <c r="AQK18" s="84" t="s">
        <v>94</v>
      </c>
      <c r="AQL18" s="84"/>
      <c r="AQM18" s="84" t="s">
        <v>94</v>
      </c>
      <c r="AQN18" s="84"/>
      <c r="AQO18" s="84" t="s">
        <v>94</v>
      </c>
      <c r="AQP18" s="84"/>
      <c r="AQQ18" s="84" t="s">
        <v>94</v>
      </c>
      <c r="AQR18" s="84"/>
      <c r="AQS18" s="84" t="s">
        <v>94</v>
      </c>
      <c r="AQT18" s="86"/>
      <c r="AQU18" s="86" t="s">
        <v>94</v>
      </c>
      <c r="AQV18" s="86"/>
      <c r="AQW18" s="86" t="s">
        <v>94</v>
      </c>
      <c r="AQX18" s="86"/>
      <c r="AQY18" s="86" t="s">
        <v>94</v>
      </c>
      <c r="AQZ18" s="86"/>
      <c r="ARA18" s="86" t="s">
        <v>94</v>
      </c>
      <c r="ARB18" s="86"/>
      <c r="ARC18" s="86" t="s">
        <v>94</v>
      </c>
      <c r="ARD18" s="86"/>
      <c r="ARE18" s="86" t="s">
        <v>94</v>
      </c>
      <c r="ARF18" s="86"/>
      <c r="ARG18" s="86" t="s">
        <v>94</v>
      </c>
      <c r="ARH18" s="86"/>
      <c r="ARI18" s="86" t="s">
        <v>94</v>
      </c>
      <c r="ARJ18" s="86"/>
      <c r="ARK18" s="86" t="s">
        <v>94</v>
      </c>
      <c r="ARL18" s="86"/>
      <c r="ARM18" s="86" t="s">
        <v>94</v>
      </c>
      <c r="ARN18" s="86"/>
      <c r="ARO18" s="86" t="s">
        <v>94</v>
      </c>
      <c r="ARP18" s="86"/>
      <c r="ARQ18" s="86" t="s">
        <v>94</v>
      </c>
      <c r="ARR18" s="86"/>
      <c r="ARS18" s="86" t="s">
        <v>94</v>
      </c>
      <c r="ART18" s="86"/>
      <c r="ARU18" s="86" t="s">
        <v>94</v>
      </c>
      <c r="ARV18" s="86"/>
      <c r="ARW18" s="86" t="s">
        <v>94</v>
      </c>
      <c r="ARX18" s="86"/>
      <c r="ARY18" s="86" t="s">
        <v>94</v>
      </c>
      <c r="ARZ18" s="86"/>
      <c r="ASA18" s="86" t="s">
        <v>94</v>
      </c>
      <c r="ASB18" s="86"/>
      <c r="ASC18" s="86" t="s">
        <v>94</v>
      </c>
      <c r="ASD18" s="86"/>
      <c r="ASE18" s="86" t="s">
        <v>94</v>
      </c>
      <c r="ASF18" s="86"/>
      <c r="ASG18" s="86" t="s">
        <v>94</v>
      </c>
      <c r="ASH18" s="86"/>
      <c r="ASI18" s="86" t="s">
        <v>94</v>
      </c>
      <c r="ASJ18" s="86"/>
      <c r="ASK18" s="86" t="s">
        <v>94</v>
      </c>
      <c r="ASL18" s="86"/>
      <c r="ASM18" s="86" t="s">
        <v>94</v>
      </c>
      <c r="ASN18" s="86"/>
      <c r="ASO18" s="86" t="s">
        <v>94</v>
      </c>
      <c r="ASP18" s="86"/>
      <c r="ASQ18" s="86" t="s">
        <v>94</v>
      </c>
      <c r="ASR18" s="86"/>
      <c r="ASS18" s="86" t="s">
        <v>94</v>
      </c>
      <c r="AST18" s="86"/>
      <c r="ASU18" s="86" t="s">
        <v>94</v>
      </c>
      <c r="ASV18" s="86"/>
      <c r="ASW18" s="86" t="s">
        <v>94</v>
      </c>
      <c r="ASX18" s="86"/>
      <c r="ASY18" s="86" t="s">
        <v>94</v>
      </c>
      <c r="ASZ18" s="86"/>
      <c r="ATA18" s="86" t="s">
        <v>94</v>
      </c>
      <c r="ATB18" s="86"/>
      <c r="ATC18" s="86" t="s">
        <v>94</v>
      </c>
      <c r="ATD18" s="86"/>
      <c r="ATE18" s="86" t="s">
        <v>94</v>
      </c>
      <c r="ATF18" s="86"/>
      <c r="ATG18" s="86" t="s">
        <v>94</v>
      </c>
      <c r="ATH18" s="86"/>
      <c r="ATI18" s="86" t="s">
        <v>94</v>
      </c>
      <c r="ATJ18" s="86"/>
      <c r="ATK18" s="86" t="s">
        <v>94</v>
      </c>
      <c r="ATL18" s="86"/>
      <c r="ATM18" s="86" t="s">
        <v>94</v>
      </c>
      <c r="ATN18" s="86"/>
      <c r="ATO18" s="86" t="s">
        <v>94</v>
      </c>
      <c r="ATP18" s="86"/>
      <c r="ATQ18" s="86" t="s">
        <v>94</v>
      </c>
      <c r="ATR18" s="86"/>
      <c r="ATS18" s="86" t="s">
        <v>94</v>
      </c>
      <c r="ATT18" s="86"/>
      <c r="ATU18" s="86" t="s">
        <v>94</v>
      </c>
      <c r="ATV18" s="86"/>
      <c r="ATW18" s="86" t="s">
        <v>94</v>
      </c>
      <c r="ATX18" s="86"/>
      <c r="ATY18" s="86" t="s">
        <v>94</v>
      </c>
      <c r="ATZ18" s="86"/>
      <c r="AUA18" s="86" t="s">
        <v>94</v>
      </c>
      <c r="AUB18" s="86"/>
      <c r="AUC18" s="86" t="s">
        <v>94</v>
      </c>
      <c r="AUD18" s="86"/>
      <c r="AUE18" s="86" t="s">
        <v>94</v>
      </c>
      <c r="AUF18" s="86"/>
      <c r="AUG18" s="86" t="s">
        <v>94</v>
      </c>
      <c r="AUH18" s="86"/>
      <c r="AUI18" s="86" t="s">
        <v>94</v>
      </c>
      <c r="AUJ18" s="86"/>
      <c r="AUK18" s="86" t="s">
        <v>94</v>
      </c>
      <c r="AUL18" s="86"/>
      <c r="AUM18" s="86" t="s">
        <v>94</v>
      </c>
      <c r="AUN18" s="86"/>
      <c r="AUO18" s="86" t="s">
        <v>94</v>
      </c>
      <c r="AUP18" s="86"/>
      <c r="AUQ18" s="86" t="s">
        <v>94</v>
      </c>
      <c r="AUR18" s="86"/>
      <c r="AUS18" s="86" t="s">
        <v>94</v>
      </c>
      <c r="AUT18" s="86"/>
      <c r="AUU18" s="86" t="s">
        <v>94</v>
      </c>
      <c r="AUV18" s="86"/>
      <c r="AUW18" s="86" t="s">
        <v>94</v>
      </c>
      <c r="AUX18" s="86"/>
      <c r="AUY18" s="86" t="s">
        <v>94</v>
      </c>
      <c r="AUZ18" s="86"/>
      <c r="AVA18" s="86" t="s">
        <v>94</v>
      </c>
      <c r="AVB18" s="86"/>
      <c r="AVC18" s="86" t="s">
        <v>94</v>
      </c>
      <c r="AVD18" s="86"/>
      <c r="AVE18" s="86" t="s">
        <v>94</v>
      </c>
      <c r="AVF18" s="86"/>
      <c r="AVG18" s="86" t="s">
        <v>94</v>
      </c>
      <c r="AVH18" s="86"/>
      <c r="AVI18" s="86" t="s">
        <v>94</v>
      </c>
      <c r="AVJ18" s="86"/>
      <c r="AVK18" s="86" t="s">
        <v>94</v>
      </c>
      <c r="AVL18" s="86"/>
      <c r="AVM18" s="86" t="s">
        <v>94</v>
      </c>
      <c r="AVN18" s="86"/>
      <c r="AVO18" s="86" t="s">
        <v>94</v>
      </c>
      <c r="AVP18" s="86"/>
      <c r="AVQ18" s="86" t="s">
        <v>94</v>
      </c>
      <c r="AVR18" s="86"/>
      <c r="AVS18" s="86" t="s">
        <v>94</v>
      </c>
      <c r="AVT18" s="86"/>
      <c r="AVU18" s="86" t="s">
        <v>94</v>
      </c>
      <c r="AVV18" s="86"/>
      <c r="AVW18" s="86" t="s">
        <v>94</v>
      </c>
      <c r="AVX18" s="86"/>
      <c r="AVY18" s="86" t="s">
        <v>94</v>
      </c>
      <c r="AVZ18" s="86"/>
      <c r="AWA18" s="86" t="s">
        <v>94</v>
      </c>
      <c r="AWB18" s="86"/>
      <c r="AWC18" s="86" t="s">
        <v>94</v>
      </c>
      <c r="AWD18" s="86"/>
      <c r="AWE18" s="86" t="s">
        <v>94</v>
      </c>
      <c r="AWF18" s="86"/>
      <c r="AWG18" s="86" t="s">
        <v>94</v>
      </c>
      <c r="AWH18" s="86"/>
      <c r="AWI18" s="86" t="s">
        <v>94</v>
      </c>
      <c r="AWJ18" s="86"/>
      <c r="AWK18" s="86" t="s">
        <v>94</v>
      </c>
      <c r="AWL18" s="86"/>
      <c r="AWM18" s="86" t="s">
        <v>94</v>
      </c>
      <c r="AWN18" s="86"/>
      <c r="AWO18" s="86" t="s">
        <v>94</v>
      </c>
      <c r="AWP18" s="86"/>
      <c r="AWQ18" s="86" t="s">
        <v>94</v>
      </c>
      <c r="AWR18" s="86"/>
      <c r="AWS18" s="86" t="s">
        <v>94</v>
      </c>
      <c r="AWT18" s="86"/>
      <c r="AWU18" s="86" t="s">
        <v>94</v>
      </c>
      <c r="AWV18" s="86"/>
      <c r="AWW18" s="86" t="s">
        <v>94</v>
      </c>
      <c r="AWX18" s="86"/>
      <c r="AWY18" s="86" t="s">
        <v>94</v>
      </c>
      <c r="AWZ18" s="103"/>
      <c r="AXA18" s="103" t="s">
        <v>94</v>
      </c>
      <c r="AXB18" s="103"/>
      <c r="AXC18" s="103" t="s">
        <v>94</v>
      </c>
      <c r="AXD18" s="103"/>
      <c r="AXE18" s="103" t="s">
        <v>94</v>
      </c>
      <c r="AXF18" s="103"/>
      <c r="AXG18" s="103" t="s">
        <v>94</v>
      </c>
      <c r="AXH18" s="103"/>
      <c r="AXI18" s="103" t="s">
        <v>94</v>
      </c>
      <c r="AXJ18" s="103"/>
      <c r="AXK18" s="103" t="s">
        <v>94</v>
      </c>
      <c r="AXL18" s="103"/>
      <c r="AXM18" s="103" t="s">
        <v>94</v>
      </c>
      <c r="AXN18" s="103"/>
      <c r="AXO18" s="103" t="s">
        <v>94</v>
      </c>
      <c r="AXP18" s="103"/>
      <c r="AXQ18" s="103" t="s">
        <v>94</v>
      </c>
      <c r="AXR18" s="103"/>
      <c r="AXS18" s="103" t="s">
        <v>94</v>
      </c>
      <c r="AXT18" s="103"/>
      <c r="AXU18" s="103" t="s">
        <v>94</v>
      </c>
      <c r="AXV18" s="103"/>
      <c r="AXW18" s="103" t="s">
        <v>94</v>
      </c>
      <c r="AXX18" s="103"/>
      <c r="AXY18" s="103" t="s">
        <v>94</v>
      </c>
      <c r="AXZ18" s="103"/>
      <c r="AYA18" s="103" t="s">
        <v>94</v>
      </c>
      <c r="AYB18" s="103"/>
      <c r="AYC18" s="103" t="s">
        <v>94</v>
      </c>
      <c r="AYD18" s="103"/>
      <c r="AYE18" s="103" t="s">
        <v>94</v>
      </c>
      <c r="AYF18" s="103"/>
      <c r="AYG18" s="103" t="s">
        <v>94</v>
      </c>
      <c r="AYH18" s="103"/>
      <c r="AYI18" s="103" t="s">
        <v>94</v>
      </c>
      <c r="AYJ18" s="103"/>
      <c r="AYK18" s="103"/>
      <c r="AYL18" s="103"/>
      <c r="AYM18" s="103"/>
      <c r="AYN18" s="103"/>
      <c r="AYO18" s="103"/>
      <c r="AYP18" s="103"/>
      <c r="AYQ18" s="103"/>
      <c r="AYR18" s="103"/>
      <c r="AYS18" s="103"/>
      <c r="AYT18" s="103"/>
      <c r="AYU18" s="103" t="s">
        <v>94</v>
      </c>
      <c r="AYV18" s="103"/>
      <c r="AYW18" s="103" t="s">
        <v>94</v>
      </c>
      <c r="AYX18" s="103"/>
      <c r="AYY18" s="103" t="s">
        <v>94</v>
      </c>
      <c r="AYZ18" s="103"/>
      <c r="AZA18" s="103" t="s">
        <v>94</v>
      </c>
      <c r="AZB18" s="103"/>
      <c r="AZC18" s="103" t="s">
        <v>94</v>
      </c>
      <c r="AZD18" s="103"/>
      <c r="AZE18" s="103" t="s">
        <v>94</v>
      </c>
      <c r="AZF18" s="103"/>
      <c r="AZG18" s="103" t="s">
        <v>94</v>
      </c>
      <c r="AZH18" s="103"/>
      <c r="AZI18" s="103" t="s">
        <v>94</v>
      </c>
      <c r="AZJ18" s="103"/>
      <c r="AZK18" s="103" t="s">
        <v>94</v>
      </c>
      <c r="AZL18" s="103"/>
      <c r="AZM18" s="103" t="s">
        <v>94</v>
      </c>
      <c r="AZN18" s="103"/>
      <c r="AZO18" s="103" t="s">
        <v>94</v>
      </c>
      <c r="AZP18" s="103"/>
      <c r="AZQ18" s="103" t="s">
        <v>94</v>
      </c>
      <c r="AZR18" s="103"/>
      <c r="AZS18" s="103" t="s">
        <v>94</v>
      </c>
      <c r="AZT18" s="103"/>
      <c r="AZU18" s="103" t="s">
        <v>94</v>
      </c>
      <c r="AZV18" s="103"/>
      <c r="AZW18" s="103" t="s">
        <v>94</v>
      </c>
      <c r="AZX18" s="103"/>
      <c r="AZY18" s="103" t="s">
        <v>94</v>
      </c>
      <c r="AZZ18" s="103"/>
      <c r="BAA18" s="103" t="s">
        <v>94</v>
      </c>
      <c r="BAB18" s="103"/>
      <c r="BAC18" s="103" t="s">
        <v>94</v>
      </c>
      <c r="BAD18" s="103"/>
      <c r="BAE18" s="103" t="s">
        <v>94</v>
      </c>
      <c r="BAF18" s="103"/>
      <c r="BAG18" s="103" t="s">
        <v>94</v>
      </c>
      <c r="BAH18" s="103"/>
      <c r="BAI18" s="103" t="s">
        <v>94</v>
      </c>
      <c r="BAJ18" s="103"/>
      <c r="BAK18" s="103" t="s">
        <v>94</v>
      </c>
      <c r="BAL18" s="103"/>
      <c r="BAM18" s="103" t="s">
        <v>94</v>
      </c>
      <c r="BAN18" s="103"/>
      <c r="BAO18" s="103" t="s">
        <v>94</v>
      </c>
      <c r="BAP18" s="103"/>
      <c r="BAQ18" s="103" t="s">
        <v>94</v>
      </c>
      <c r="BAR18" s="103"/>
      <c r="BAS18" s="103" t="s">
        <v>94</v>
      </c>
      <c r="BAT18" s="103"/>
      <c r="BAU18" s="103" t="s">
        <v>94</v>
      </c>
      <c r="BAV18" s="103"/>
      <c r="BAW18" s="103" t="s">
        <v>94</v>
      </c>
      <c r="BAX18" s="103"/>
      <c r="BAY18" s="103" t="s">
        <v>94</v>
      </c>
      <c r="BAZ18" s="103"/>
      <c r="BBA18" s="103" t="s">
        <v>94</v>
      </c>
      <c r="BBB18" s="103"/>
      <c r="BBC18" s="103" t="s">
        <v>94</v>
      </c>
      <c r="BBD18" s="103"/>
      <c r="BBE18" s="103" t="s">
        <v>94</v>
      </c>
      <c r="BBF18" s="103"/>
      <c r="BBG18" s="103" t="s">
        <v>94</v>
      </c>
      <c r="BBH18" s="103"/>
      <c r="BBI18" s="103" t="s">
        <v>94</v>
      </c>
      <c r="BBJ18" s="103"/>
      <c r="BBK18" s="103" t="s">
        <v>94</v>
      </c>
    </row>
    <row r="19" spans="1:1415" s="9" customFormat="1" ht="36" customHeight="1" x14ac:dyDescent="0.35">
      <c r="A19" s="82">
        <v>14</v>
      </c>
      <c r="B19" s="87">
        <v>150000051</v>
      </c>
      <c r="C19" s="82" t="s">
        <v>97</v>
      </c>
      <c r="D19" s="85" t="s">
        <v>155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84"/>
      <c r="AS19" s="84"/>
      <c r="AT19" s="84"/>
      <c r="AU19" s="84"/>
      <c r="AV19" s="84"/>
      <c r="AW19" s="84"/>
      <c r="AX19" s="84"/>
      <c r="AY19" s="84"/>
      <c r="AZ19" s="84"/>
      <c r="BA19" s="84"/>
      <c r="BB19" s="84"/>
      <c r="BC19" s="84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84"/>
      <c r="BQ19" s="84"/>
      <c r="BR19" s="84"/>
      <c r="BS19" s="84"/>
      <c r="BT19" s="84"/>
      <c r="BU19" s="84"/>
      <c r="BV19" s="84"/>
      <c r="BW19" s="84"/>
      <c r="BX19" s="84"/>
      <c r="BY19" s="84"/>
      <c r="BZ19" s="84"/>
      <c r="CA19" s="84"/>
      <c r="CB19" s="84"/>
      <c r="CC19" s="84"/>
      <c r="CD19" s="84"/>
      <c r="CE19" s="84"/>
      <c r="CF19" s="84"/>
      <c r="CG19" s="84"/>
      <c r="CH19" s="84"/>
      <c r="CI19" s="84"/>
      <c r="CJ19" s="84"/>
      <c r="CK19" s="84"/>
      <c r="CL19" s="84"/>
      <c r="CM19" s="84"/>
      <c r="CN19" s="84"/>
      <c r="CO19" s="84"/>
      <c r="CP19" s="84"/>
      <c r="CQ19" s="84"/>
      <c r="CR19" s="84"/>
      <c r="CS19" s="84"/>
      <c r="CT19" s="84"/>
      <c r="CU19" s="84"/>
      <c r="CV19" s="84"/>
      <c r="CW19" s="84"/>
      <c r="CX19" s="84"/>
      <c r="CY19" s="84"/>
      <c r="CZ19" s="84"/>
      <c r="DA19" s="84"/>
      <c r="DB19" s="84"/>
      <c r="DC19" s="84"/>
      <c r="DD19" s="84"/>
      <c r="DE19" s="84">
        <v>20000</v>
      </c>
      <c r="DF19" s="84">
        <v>18500</v>
      </c>
      <c r="DG19" s="84" t="s">
        <v>94</v>
      </c>
      <c r="DH19" s="84">
        <v>20000</v>
      </c>
      <c r="DI19" s="84">
        <v>18500</v>
      </c>
      <c r="DJ19" s="84" t="s">
        <v>94</v>
      </c>
      <c r="DK19" s="84">
        <v>20000</v>
      </c>
      <c r="DL19" s="84">
        <v>18500</v>
      </c>
      <c r="DM19" s="84" t="s">
        <v>94</v>
      </c>
      <c r="DN19" s="84">
        <v>20000</v>
      </c>
      <c r="DO19" s="84">
        <v>18500</v>
      </c>
      <c r="DP19" s="84">
        <v>18500</v>
      </c>
      <c r="DQ19" s="84">
        <v>20000</v>
      </c>
      <c r="DR19" s="84">
        <v>18500</v>
      </c>
      <c r="DS19" s="84">
        <v>18500</v>
      </c>
      <c r="DT19" s="84">
        <v>20000</v>
      </c>
      <c r="DU19" s="84">
        <v>18500</v>
      </c>
      <c r="DV19" s="84" t="s">
        <v>94</v>
      </c>
      <c r="DW19" s="84">
        <v>20000</v>
      </c>
      <c r="DX19" s="84">
        <v>18500</v>
      </c>
      <c r="DY19" s="84" t="s">
        <v>94</v>
      </c>
      <c r="DZ19" s="84">
        <v>20000</v>
      </c>
      <c r="EA19" s="84">
        <v>18500</v>
      </c>
      <c r="EB19" s="84">
        <v>18500</v>
      </c>
      <c r="EC19" s="84">
        <v>20000</v>
      </c>
      <c r="ED19" s="84">
        <v>18500</v>
      </c>
      <c r="EE19" s="84" t="s">
        <v>94</v>
      </c>
      <c r="EF19" s="84">
        <v>20000</v>
      </c>
      <c r="EG19" s="84">
        <v>18500</v>
      </c>
      <c r="EH19" s="84" t="s">
        <v>94</v>
      </c>
      <c r="EI19" s="84">
        <v>20000</v>
      </c>
      <c r="EJ19" s="84">
        <v>18500</v>
      </c>
      <c r="EK19" s="84" t="s">
        <v>94</v>
      </c>
      <c r="EL19" s="84">
        <v>20000</v>
      </c>
      <c r="EM19" s="84">
        <v>18500</v>
      </c>
      <c r="EN19" s="84" t="s">
        <v>94</v>
      </c>
      <c r="EO19" s="84">
        <v>20000</v>
      </c>
      <c r="EP19" s="84">
        <v>18500</v>
      </c>
      <c r="EQ19" s="84" t="s">
        <v>94</v>
      </c>
      <c r="ER19" s="84">
        <v>20000</v>
      </c>
      <c r="ES19" s="84">
        <v>18500</v>
      </c>
      <c r="ET19" s="84" t="s">
        <v>94</v>
      </c>
      <c r="EU19" s="84">
        <v>20000</v>
      </c>
      <c r="EV19" s="84">
        <v>18500</v>
      </c>
      <c r="EW19" s="84" t="s">
        <v>94</v>
      </c>
      <c r="EX19" s="84">
        <v>20000</v>
      </c>
      <c r="EY19" s="84">
        <v>18500</v>
      </c>
      <c r="EZ19" s="84" t="s">
        <v>94</v>
      </c>
      <c r="FA19" s="84">
        <v>20000</v>
      </c>
      <c r="FB19" s="84">
        <v>18500</v>
      </c>
      <c r="FC19" s="84" t="s">
        <v>94</v>
      </c>
      <c r="FD19" s="84">
        <v>20000</v>
      </c>
      <c r="FE19" s="84">
        <v>18500</v>
      </c>
      <c r="FF19" s="84">
        <v>18500</v>
      </c>
      <c r="FG19" s="84">
        <v>20000</v>
      </c>
      <c r="FH19" s="84">
        <v>18500</v>
      </c>
      <c r="FI19" s="84" t="s">
        <v>94</v>
      </c>
      <c r="FJ19" s="84">
        <v>20000</v>
      </c>
      <c r="FK19" s="84">
        <v>18500</v>
      </c>
      <c r="FL19" s="84">
        <v>18500</v>
      </c>
      <c r="FM19" s="84">
        <v>20000</v>
      </c>
      <c r="FN19" s="84">
        <v>18500</v>
      </c>
      <c r="FO19" s="84" t="s">
        <v>94</v>
      </c>
      <c r="FP19" s="84">
        <v>20000</v>
      </c>
      <c r="FQ19" s="84">
        <v>18500</v>
      </c>
      <c r="FR19" s="84" t="s">
        <v>94</v>
      </c>
      <c r="FS19" s="84">
        <v>20000</v>
      </c>
      <c r="FT19" s="84">
        <v>18500</v>
      </c>
      <c r="FU19" s="84" t="s">
        <v>94</v>
      </c>
      <c r="FV19" s="84">
        <v>20000</v>
      </c>
      <c r="FW19" s="84">
        <v>18500</v>
      </c>
      <c r="FX19" s="84" t="s">
        <v>94</v>
      </c>
      <c r="FY19" s="84">
        <v>20000</v>
      </c>
      <c r="FZ19" s="84">
        <v>18500</v>
      </c>
      <c r="GA19" s="84" t="s">
        <v>94</v>
      </c>
      <c r="GB19" s="84">
        <v>20000</v>
      </c>
      <c r="GC19" s="84">
        <v>18500</v>
      </c>
      <c r="GD19" s="84" t="s">
        <v>94</v>
      </c>
      <c r="GE19" s="84">
        <v>20000</v>
      </c>
      <c r="GF19" s="84">
        <v>18500</v>
      </c>
      <c r="GG19" s="84" t="s">
        <v>94</v>
      </c>
      <c r="GH19" s="84">
        <v>17500</v>
      </c>
      <c r="GI19" s="84" t="s">
        <v>94</v>
      </c>
      <c r="GJ19" s="84">
        <v>17500</v>
      </c>
      <c r="GK19" s="84">
        <v>17000</v>
      </c>
      <c r="GL19" s="84">
        <v>17500</v>
      </c>
      <c r="GM19" s="84">
        <v>17500</v>
      </c>
      <c r="GN19" s="84">
        <v>17500</v>
      </c>
      <c r="GO19" s="84">
        <v>17500</v>
      </c>
      <c r="GP19" s="84">
        <v>17500</v>
      </c>
      <c r="GQ19" s="84">
        <v>17500</v>
      </c>
      <c r="GR19" s="84">
        <v>17500</v>
      </c>
      <c r="GS19" s="84" t="s">
        <v>94</v>
      </c>
      <c r="GT19" s="84">
        <v>17500</v>
      </c>
      <c r="GU19" s="84" t="s">
        <v>94</v>
      </c>
      <c r="GV19" s="84">
        <v>17500</v>
      </c>
      <c r="GW19" s="84">
        <v>17500</v>
      </c>
      <c r="GX19" s="84">
        <v>17500</v>
      </c>
      <c r="GY19" s="84">
        <v>17500</v>
      </c>
      <c r="GZ19" s="84">
        <v>17500</v>
      </c>
      <c r="HA19" s="84">
        <v>17500</v>
      </c>
      <c r="HB19" s="84">
        <v>17500</v>
      </c>
      <c r="HC19" s="84">
        <v>17500</v>
      </c>
      <c r="HD19" s="84">
        <v>17500</v>
      </c>
      <c r="HE19" s="84">
        <v>17300</v>
      </c>
      <c r="HF19" s="84">
        <v>17500</v>
      </c>
      <c r="HG19" s="84" t="s">
        <v>94</v>
      </c>
      <c r="HH19" s="84">
        <v>17500</v>
      </c>
      <c r="HI19" s="84" t="s">
        <v>94</v>
      </c>
      <c r="HJ19" s="84">
        <v>17500</v>
      </c>
      <c r="HK19" s="84" t="s">
        <v>94</v>
      </c>
      <c r="HL19" s="84">
        <v>17500</v>
      </c>
      <c r="HM19" s="84" t="s">
        <v>94</v>
      </c>
      <c r="HN19" s="84">
        <v>17500</v>
      </c>
      <c r="HO19" s="84" t="s">
        <v>94</v>
      </c>
      <c r="HP19" s="84">
        <v>17500</v>
      </c>
      <c r="HQ19" s="84" t="s">
        <v>94</v>
      </c>
      <c r="HR19" s="84">
        <v>17500</v>
      </c>
      <c r="HS19" s="84" t="s">
        <v>94</v>
      </c>
      <c r="HT19" s="84">
        <v>17500</v>
      </c>
      <c r="HU19" s="84" t="s">
        <v>94</v>
      </c>
      <c r="HV19" s="84">
        <v>17500</v>
      </c>
      <c r="HW19" s="84" t="s">
        <v>94</v>
      </c>
      <c r="HX19" s="84">
        <v>17500</v>
      </c>
      <c r="HY19" s="84" t="s">
        <v>94</v>
      </c>
      <c r="HZ19" s="84">
        <v>17500</v>
      </c>
      <c r="IA19" s="84" t="s">
        <v>94</v>
      </c>
      <c r="IB19" s="84">
        <v>17500</v>
      </c>
      <c r="IC19" s="84" t="s">
        <v>94</v>
      </c>
      <c r="ID19" s="84">
        <v>17500</v>
      </c>
      <c r="IE19" s="84" t="s">
        <v>94</v>
      </c>
      <c r="IF19" s="84">
        <v>17500</v>
      </c>
      <c r="IG19" s="84" t="s">
        <v>94</v>
      </c>
      <c r="IH19" s="84">
        <v>17500</v>
      </c>
      <c r="II19" s="84">
        <v>17500</v>
      </c>
      <c r="IJ19" s="84">
        <v>17500</v>
      </c>
      <c r="IK19" s="84">
        <v>17500</v>
      </c>
      <c r="IL19" s="84">
        <v>17500</v>
      </c>
      <c r="IM19" s="84">
        <v>17500</v>
      </c>
      <c r="IN19" s="84">
        <v>17500</v>
      </c>
      <c r="IO19" s="84">
        <v>17500</v>
      </c>
      <c r="IP19" s="84">
        <v>17500</v>
      </c>
      <c r="IQ19" s="84">
        <v>17500</v>
      </c>
      <c r="IR19" s="84">
        <v>17500</v>
      </c>
      <c r="IS19" s="84">
        <v>17500</v>
      </c>
      <c r="IT19" s="84">
        <v>17500</v>
      </c>
      <c r="IU19" s="84">
        <v>17500</v>
      </c>
      <c r="IV19" s="84">
        <v>17500</v>
      </c>
      <c r="IW19" s="84" t="s">
        <v>94</v>
      </c>
      <c r="IX19" s="84">
        <v>17500</v>
      </c>
      <c r="IY19" s="84" t="s">
        <v>94</v>
      </c>
      <c r="IZ19" s="84">
        <v>17500</v>
      </c>
      <c r="JA19" s="84" t="s">
        <v>94</v>
      </c>
      <c r="JB19" s="84">
        <v>17500</v>
      </c>
      <c r="JC19" s="84">
        <v>18000</v>
      </c>
      <c r="JD19" s="84">
        <v>17500</v>
      </c>
      <c r="JE19" s="84">
        <v>18000</v>
      </c>
      <c r="JF19" s="84">
        <v>17500</v>
      </c>
      <c r="JG19" s="84">
        <v>18000</v>
      </c>
      <c r="JH19" s="84">
        <v>17500</v>
      </c>
      <c r="JI19" s="84" t="s">
        <v>94</v>
      </c>
      <c r="JJ19" s="84">
        <v>17500</v>
      </c>
      <c r="JK19" s="84" t="s">
        <v>94</v>
      </c>
      <c r="JL19" s="84">
        <v>17500</v>
      </c>
      <c r="JM19" s="84" t="s">
        <v>94</v>
      </c>
      <c r="JN19" s="84">
        <v>18500</v>
      </c>
      <c r="JO19" s="84">
        <v>18000</v>
      </c>
      <c r="JP19" s="84">
        <v>18500</v>
      </c>
      <c r="JQ19" s="84">
        <v>18000</v>
      </c>
      <c r="JR19" s="84">
        <v>18500</v>
      </c>
      <c r="JS19" s="84">
        <v>17601.408134462406</v>
      </c>
      <c r="JT19" s="84">
        <v>18500</v>
      </c>
      <c r="JU19" s="84" t="s">
        <v>94</v>
      </c>
      <c r="JV19" s="84">
        <v>18500</v>
      </c>
      <c r="JW19" s="84" t="s">
        <v>94</v>
      </c>
      <c r="JX19" s="84">
        <v>18500</v>
      </c>
      <c r="JY19" s="84" t="s">
        <v>94</v>
      </c>
      <c r="JZ19" s="84">
        <v>18500</v>
      </c>
      <c r="KA19" s="84">
        <v>18000</v>
      </c>
      <c r="KB19" s="84">
        <v>18500</v>
      </c>
      <c r="KC19" s="84" t="s">
        <v>94</v>
      </c>
      <c r="KD19" s="84">
        <v>18500</v>
      </c>
      <c r="KE19" s="84">
        <v>18000</v>
      </c>
      <c r="KF19" s="84">
        <v>18500</v>
      </c>
      <c r="KG19" s="84">
        <v>18000</v>
      </c>
      <c r="KH19" s="84">
        <v>18500</v>
      </c>
      <c r="KI19" s="84">
        <v>18000</v>
      </c>
      <c r="KJ19" s="84">
        <v>18500</v>
      </c>
      <c r="KK19" s="84">
        <v>18000</v>
      </c>
      <c r="KL19" s="84">
        <v>18500</v>
      </c>
      <c r="KM19" s="84" t="s">
        <v>94</v>
      </c>
      <c r="KN19" s="84">
        <v>18500</v>
      </c>
      <c r="KO19" s="84" t="s">
        <v>94</v>
      </c>
      <c r="KP19" s="84">
        <v>18500</v>
      </c>
      <c r="KQ19" s="84">
        <v>18000</v>
      </c>
      <c r="KR19" s="84">
        <v>18500</v>
      </c>
      <c r="KS19" s="84">
        <v>18000</v>
      </c>
      <c r="KT19" s="84">
        <v>18500</v>
      </c>
      <c r="KU19" s="84">
        <v>18000</v>
      </c>
      <c r="KV19" s="84">
        <v>18500</v>
      </c>
      <c r="KW19" s="84">
        <v>18000</v>
      </c>
      <c r="KX19" s="84">
        <v>18500</v>
      </c>
      <c r="KY19" s="84">
        <v>18000</v>
      </c>
      <c r="KZ19" s="84">
        <v>18500</v>
      </c>
      <c r="LA19" s="84">
        <v>18000</v>
      </c>
      <c r="LB19" s="84">
        <v>18500</v>
      </c>
      <c r="LC19" s="84" t="s">
        <v>94</v>
      </c>
      <c r="LD19" s="84">
        <v>18500</v>
      </c>
      <c r="LE19" s="84" t="s">
        <v>94</v>
      </c>
      <c r="LF19" s="84">
        <v>18500</v>
      </c>
      <c r="LG19" s="84" t="s">
        <v>94</v>
      </c>
      <c r="LH19" s="84">
        <v>18500</v>
      </c>
      <c r="LI19" s="84" t="s">
        <v>94</v>
      </c>
      <c r="LJ19" s="84">
        <v>18500</v>
      </c>
      <c r="LK19" s="84" t="s">
        <v>94</v>
      </c>
      <c r="LL19" s="84">
        <v>18500</v>
      </c>
      <c r="LM19" s="84" t="s">
        <v>94</v>
      </c>
      <c r="LN19" s="84">
        <v>18500</v>
      </c>
      <c r="LO19" s="84" t="s">
        <v>94</v>
      </c>
      <c r="LP19" s="84">
        <v>18500</v>
      </c>
      <c r="LQ19" s="84" t="s">
        <v>94</v>
      </c>
      <c r="LR19" s="84">
        <v>18500</v>
      </c>
      <c r="LS19" s="84">
        <v>18000</v>
      </c>
      <c r="LT19" s="84">
        <v>18500</v>
      </c>
      <c r="LU19" s="84" t="s">
        <v>94</v>
      </c>
      <c r="LV19" s="84">
        <v>18500</v>
      </c>
      <c r="LW19" s="84">
        <v>18000</v>
      </c>
      <c r="LX19" s="84">
        <v>18500</v>
      </c>
      <c r="LY19" s="84">
        <v>18000</v>
      </c>
      <c r="LZ19" s="84">
        <v>18500</v>
      </c>
      <c r="MA19" s="84">
        <v>18000</v>
      </c>
      <c r="MB19" s="84">
        <v>18500</v>
      </c>
      <c r="MC19" s="84">
        <v>18000</v>
      </c>
      <c r="MD19" s="84">
        <v>18500</v>
      </c>
      <c r="ME19" s="84" t="s">
        <v>94</v>
      </c>
      <c r="MF19" s="84">
        <v>18500</v>
      </c>
      <c r="MG19" s="84">
        <v>18000</v>
      </c>
      <c r="MH19" s="84">
        <v>18500</v>
      </c>
      <c r="MI19" s="84">
        <v>18000</v>
      </c>
      <c r="MJ19" s="84">
        <v>18500</v>
      </c>
      <c r="MK19" s="84">
        <v>18000</v>
      </c>
      <c r="ML19" s="84">
        <v>18500</v>
      </c>
      <c r="MM19" s="84">
        <v>18000</v>
      </c>
      <c r="MN19" s="84">
        <v>18500</v>
      </c>
      <c r="MO19" s="84">
        <v>18000</v>
      </c>
      <c r="MP19" s="84">
        <v>18500</v>
      </c>
      <c r="MQ19" s="84">
        <v>18000</v>
      </c>
      <c r="MR19" s="84">
        <v>18500</v>
      </c>
      <c r="MS19" s="84">
        <v>18000</v>
      </c>
      <c r="MT19" s="84">
        <v>18500</v>
      </c>
      <c r="MU19" s="84" t="s">
        <v>94</v>
      </c>
      <c r="MV19" s="84">
        <v>18500</v>
      </c>
      <c r="MW19" s="84" t="s">
        <v>94</v>
      </c>
      <c r="MX19" s="84">
        <v>18500</v>
      </c>
      <c r="MY19" s="84" t="s">
        <v>94</v>
      </c>
      <c r="MZ19" s="84">
        <v>18500</v>
      </c>
      <c r="NA19" s="84" t="s">
        <v>94</v>
      </c>
      <c r="NB19" s="84">
        <v>18500</v>
      </c>
      <c r="NC19" s="84" t="s">
        <v>94</v>
      </c>
      <c r="ND19" s="84">
        <v>18500</v>
      </c>
      <c r="NE19" s="84" t="s">
        <v>94</v>
      </c>
      <c r="NF19" s="84">
        <v>18500</v>
      </c>
      <c r="NG19" s="84" t="s">
        <v>94</v>
      </c>
      <c r="NH19" s="84">
        <v>18500</v>
      </c>
      <c r="NI19" s="84" t="s">
        <v>94</v>
      </c>
      <c r="NJ19" s="84">
        <v>18500</v>
      </c>
      <c r="NK19" s="84" t="s">
        <v>94</v>
      </c>
      <c r="NL19" s="84">
        <v>18500</v>
      </c>
      <c r="NM19" s="84" t="s">
        <v>94</v>
      </c>
      <c r="NN19" s="84">
        <v>18500</v>
      </c>
      <c r="NO19" s="84" t="s">
        <v>94</v>
      </c>
      <c r="NP19" s="84">
        <v>18500</v>
      </c>
      <c r="NQ19" s="84" t="s">
        <v>94</v>
      </c>
      <c r="NR19" s="84">
        <v>18500</v>
      </c>
      <c r="NS19" s="84" t="s">
        <v>94</v>
      </c>
      <c r="NT19" s="84">
        <v>18500</v>
      </c>
      <c r="NU19" s="84" t="s">
        <v>94</v>
      </c>
      <c r="NV19" s="84">
        <v>18500</v>
      </c>
      <c r="NW19" s="84" t="s">
        <v>94</v>
      </c>
      <c r="NX19" s="84">
        <v>18500</v>
      </c>
      <c r="NY19" s="84" t="s">
        <v>94</v>
      </c>
      <c r="NZ19" s="84">
        <v>18500</v>
      </c>
      <c r="OA19" s="84" t="s">
        <v>94</v>
      </c>
      <c r="OB19" s="84">
        <v>18500</v>
      </c>
      <c r="OC19" s="84" t="s">
        <v>94</v>
      </c>
      <c r="OD19" s="84">
        <v>18500</v>
      </c>
      <c r="OE19" s="84" t="s">
        <v>94</v>
      </c>
      <c r="OF19" s="84">
        <v>18500</v>
      </c>
      <c r="OG19" s="84">
        <v>18000</v>
      </c>
      <c r="OH19" s="84">
        <v>18500</v>
      </c>
      <c r="OI19" s="84">
        <v>18000</v>
      </c>
      <c r="OJ19" s="84">
        <v>18500</v>
      </c>
      <c r="OK19" s="84">
        <v>18000</v>
      </c>
      <c r="OL19" s="84">
        <v>18500</v>
      </c>
      <c r="OM19" s="84" t="s">
        <v>94</v>
      </c>
      <c r="ON19" s="84">
        <v>18500</v>
      </c>
      <c r="OO19" s="84" t="s">
        <v>94</v>
      </c>
      <c r="OP19" s="84">
        <v>18500</v>
      </c>
      <c r="OQ19" s="84" t="s">
        <v>94</v>
      </c>
      <c r="OR19" s="84">
        <v>18500</v>
      </c>
      <c r="OS19" s="84" t="s">
        <v>94</v>
      </c>
      <c r="OT19" s="84">
        <v>18500</v>
      </c>
      <c r="OU19" s="84" t="s">
        <v>94</v>
      </c>
      <c r="OV19" s="84">
        <v>18500</v>
      </c>
      <c r="OW19" s="84" t="s">
        <v>94</v>
      </c>
      <c r="OX19" s="84">
        <v>18500</v>
      </c>
      <c r="OY19" s="84">
        <v>18000</v>
      </c>
      <c r="OZ19" s="84">
        <v>18500</v>
      </c>
      <c r="PA19" s="84">
        <v>18000</v>
      </c>
      <c r="PB19" s="84">
        <v>18500</v>
      </c>
      <c r="PC19" s="84">
        <v>18000</v>
      </c>
      <c r="PD19" s="84">
        <v>18500</v>
      </c>
      <c r="PE19" s="84">
        <v>18000</v>
      </c>
      <c r="PF19" s="84">
        <v>18500</v>
      </c>
      <c r="PG19" s="84" t="s">
        <v>94</v>
      </c>
      <c r="PH19" s="84">
        <v>18500</v>
      </c>
      <c r="PI19" s="84" t="s">
        <v>94</v>
      </c>
      <c r="PJ19" s="84">
        <v>17500</v>
      </c>
      <c r="PK19" s="84" t="s">
        <v>94</v>
      </c>
      <c r="PL19" s="84">
        <v>17500</v>
      </c>
      <c r="PM19" s="84">
        <v>18000</v>
      </c>
      <c r="PN19" s="84">
        <v>17500</v>
      </c>
      <c r="PO19" s="84">
        <v>17000</v>
      </c>
      <c r="PP19" s="84">
        <v>17500</v>
      </c>
      <c r="PQ19" s="84">
        <v>17000</v>
      </c>
      <c r="PR19" s="84">
        <v>17500</v>
      </c>
      <c r="PS19" s="84">
        <v>17000</v>
      </c>
      <c r="PT19" s="84">
        <v>17500</v>
      </c>
      <c r="PU19" s="84">
        <v>17000</v>
      </c>
      <c r="PV19" s="84">
        <v>17500</v>
      </c>
      <c r="PW19" s="84" t="s">
        <v>94</v>
      </c>
      <c r="PX19" s="84">
        <v>17500</v>
      </c>
      <c r="PY19" s="84">
        <v>17000</v>
      </c>
      <c r="PZ19" s="84">
        <v>17500</v>
      </c>
      <c r="QA19" s="84">
        <v>17779.834426741643</v>
      </c>
      <c r="QB19" s="84">
        <v>17500</v>
      </c>
      <c r="QC19" s="84">
        <v>17000</v>
      </c>
      <c r="QD19" s="84">
        <v>17500</v>
      </c>
      <c r="QE19" s="84">
        <v>17000</v>
      </c>
      <c r="QF19" s="84">
        <v>17500</v>
      </c>
      <c r="QG19" s="84">
        <v>17093.992020652429</v>
      </c>
      <c r="QH19" s="84">
        <v>17500</v>
      </c>
      <c r="QI19" s="84">
        <v>17000</v>
      </c>
      <c r="QJ19" s="84">
        <v>17500</v>
      </c>
      <c r="QK19" s="84">
        <v>17000</v>
      </c>
      <c r="QL19" s="84">
        <v>17500</v>
      </c>
      <c r="QM19" s="84" t="s">
        <v>94</v>
      </c>
      <c r="QN19" s="84">
        <v>17500</v>
      </c>
      <c r="QO19" s="84">
        <v>17000</v>
      </c>
      <c r="QP19" s="84">
        <v>17500</v>
      </c>
      <c r="QQ19" s="84">
        <v>17000</v>
      </c>
      <c r="QR19" s="84">
        <v>17500</v>
      </c>
      <c r="QS19" s="84">
        <v>17000</v>
      </c>
      <c r="QT19" s="84">
        <v>17500</v>
      </c>
      <c r="QU19" s="84">
        <v>17000</v>
      </c>
      <c r="QV19" s="84">
        <v>17500</v>
      </c>
      <c r="QW19" s="84">
        <v>17000</v>
      </c>
      <c r="QX19" s="84">
        <v>17500</v>
      </c>
      <c r="QY19" s="84">
        <v>17000</v>
      </c>
      <c r="QZ19" s="84">
        <v>17500</v>
      </c>
      <c r="RA19" s="84">
        <v>17222.006843760508</v>
      </c>
      <c r="RB19" s="84">
        <v>17500</v>
      </c>
      <c r="RC19" s="84">
        <v>17167.606934044517</v>
      </c>
      <c r="RD19" s="84">
        <v>17500</v>
      </c>
      <c r="RE19" s="84">
        <v>17000</v>
      </c>
      <c r="RF19" s="84">
        <v>17500</v>
      </c>
      <c r="RG19" s="84">
        <v>17000</v>
      </c>
      <c r="RH19" s="84">
        <v>17500</v>
      </c>
      <c r="RI19" s="84">
        <v>17000</v>
      </c>
      <c r="RJ19" s="84">
        <v>16000</v>
      </c>
      <c r="RK19" s="84" t="s">
        <v>94</v>
      </c>
      <c r="RL19" s="84">
        <v>16000</v>
      </c>
      <c r="RM19" s="84" t="s">
        <v>94</v>
      </c>
      <c r="RN19" s="84">
        <v>16000</v>
      </c>
      <c r="RO19" s="84" t="s">
        <v>94</v>
      </c>
      <c r="RP19" s="84">
        <v>16000</v>
      </c>
      <c r="RQ19" s="84" t="s">
        <v>94</v>
      </c>
      <c r="RR19" s="84">
        <v>16000</v>
      </c>
      <c r="RS19" s="84" t="s">
        <v>94</v>
      </c>
      <c r="RT19" s="84">
        <v>16000</v>
      </c>
      <c r="RU19" s="84" t="s">
        <v>94</v>
      </c>
      <c r="RV19" s="84">
        <v>16000</v>
      </c>
      <c r="RW19" s="84" t="s">
        <v>94</v>
      </c>
      <c r="RX19" s="84">
        <v>16000</v>
      </c>
      <c r="RY19" s="84">
        <v>16000</v>
      </c>
      <c r="RZ19" s="84">
        <v>16000</v>
      </c>
      <c r="SA19" s="84">
        <v>16000</v>
      </c>
      <c r="SB19" s="84">
        <v>16000</v>
      </c>
      <c r="SC19" s="84" t="s">
        <v>94</v>
      </c>
      <c r="SD19" s="84">
        <v>16000</v>
      </c>
      <c r="SE19" s="84">
        <v>16000</v>
      </c>
      <c r="SF19" s="84">
        <v>16000</v>
      </c>
      <c r="SG19" s="84">
        <v>16000</v>
      </c>
      <c r="SH19" s="84">
        <v>16000</v>
      </c>
      <c r="SI19" s="84">
        <v>16000</v>
      </c>
      <c r="SJ19" s="84">
        <v>16000</v>
      </c>
      <c r="SK19" s="84">
        <v>16000</v>
      </c>
      <c r="SL19" s="84">
        <v>16000</v>
      </c>
      <c r="SM19" s="84">
        <v>16000</v>
      </c>
      <c r="SN19" s="84">
        <v>16000</v>
      </c>
      <c r="SO19" s="84">
        <v>16000</v>
      </c>
      <c r="SP19" s="84">
        <v>16000</v>
      </c>
      <c r="SQ19" s="84">
        <v>16000</v>
      </c>
      <c r="SR19" s="84">
        <v>16000</v>
      </c>
      <c r="SS19" s="84">
        <v>16000</v>
      </c>
      <c r="ST19" s="84">
        <v>16000</v>
      </c>
      <c r="SU19" s="84">
        <v>16000</v>
      </c>
      <c r="SV19" s="84">
        <v>16000</v>
      </c>
      <c r="SW19" s="84">
        <v>16000</v>
      </c>
      <c r="SX19" s="84">
        <v>16000</v>
      </c>
      <c r="SY19" s="84">
        <v>16000</v>
      </c>
      <c r="SZ19" s="84">
        <v>16000</v>
      </c>
      <c r="TA19" s="84">
        <v>16000</v>
      </c>
      <c r="TB19" s="84">
        <v>16000</v>
      </c>
      <c r="TC19" s="84">
        <v>16000</v>
      </c>
      <c r="TD19" s="84">
        <v>16000</v>
      </c>
      <c r="TE19" s="84">
        <v>16000</v>
      </c>
      <c r="TF19" s="84">
        <v>16000</v>
      </c>
      <c r="TG19" s="84" t="s">
        <v>94</v>
      </c>
      <c r="TH19" s="84">
        <v>16000</v>
      </c>
      <c r="TI19" s="84">
        <v>16000</v>
      </c>
      <c r="TJ19" s="84">
        <v>16000</v>
      </c>
      <c r="TK19" s="84">
        <v>16000</v>
      </c>
      <c r="TL19" s="84">
        <v>16000</v>
      </c>
      <c r="TM19" s="84">
        <v>16000</v>
      </c>
      <c r="TN19" s="84">
        <v>16000</v>
      </c>
      <c r="TO19" s="84">
        <v>16000</v>
      </c>
      <c r="TP19" s="84">
        <v>16000</v>
      </c>
      <c r="TQ19" s="84">
        <v>16000</v>
      </c>
      <c r="TR19" s="84">
        <v>16000</v>
      </c>
      <c r="TS19" s="84">
        <v>16000</v>
      </c>
      <c r="TT19" s="84">
        <v>16000</v>
      </c>
      <c r="TU19" s="84">
        <v>16000</v>
      </c>
      <c r="TV19" s="84">
        <v>16000</v>
      </c>
      <c r="TW19" s="84">
        <v>16000</v>
      </c>
      <c r="TX19" s="84">
        <v>16000</v>
      </c>
      <c r="TY19" s="84">
        <v>16000</v>
      </c>
      <c r="TZ19" s="84">
        <v>16000</v>
      </c>
      <c r="UA19" s="84">
        <v>16000</v>
      </c>
      <c r="UB19" s="84">
        <v>16000</v>
      </c>
      <c r="UC19" s="84">
        <v>16000</v>
      </c>
      <c r="UD19" s="84">
        <v>16000</v>
      </c>
      <c r="UE19" s="84">
        <v>16000</v>
      </c>
      <c r="UF19" s="84">
        <v>16000</v>
      </c>
      <c r="UG19" s="84">
        <v>16000</v>
      </c>
      <c r="UH19" s="84">
        <v>16000</v>
      </c>
      <c r="UI19" s="84">
        <v>16000</v>
      </c>
      <c r="UJ19" s="84">
        <v>16000</v>
      </c>
      <c r="UK19" s="84">
        <v>16000</v>
      </c>
      <c r="UL19" s="84">
        <v>16000</v>
      </c>
      <c r="UM19" s="84">
        <v>16000</v>
      </c>
      <c r="UN19" s="84">
        <v>16000</v>
      </c>
      <c r="UO19" s="84">
        <v>16000</v>
      </c>
      <c r="UP19" s="84">
        <v>16000</v>
      </c>
      <c r="UQ19" s="84" t="s">
        <v>94</v>
      </c>
      <c r="UR19" s="84">
        <v>16000</v>
      </c>
      <c r="US19" s="84">
        <v>16000</v>
      </c>
      <c r="UT19" s="84">
        <v>16000</v>
      </c>
      <c r="UU19" s="84">
        <v>16000</v>
      </c>
      <c r="UV19" s="84">
        <v>16000</v>
      </c>
      <c r="UW19" s="84">
        <v>16000</v>
      </c>
      <c r="UX19" s="84">
        <v>16000</v>
      </c>
      <c r="UY19" s="84">
        <v>16000</v>
      </c>
      <c r="UZ19" s="84">
        <v>16000</v>
      </c>
      <c r="VA19" s="84">
        <v>16000</v>
      </c>
      <c r="VB19" s="84">
        <v>16000</v>
      </c>
      <c r="VC19" s="84">
        <v>16000</v>
      </c>
      <c r="VD19" s="84">
        <v>16000</v>
      </c>
      <c r="VE19" s="84">
        <v>16000</v>
      </c>
      <c r="VF19" s="84">
        <v>16000</v>
      </c>
      <c r="VG19" s="84">
        <v>16000</v>
      </c>
      <c r="VH19" s="84">
        <v>16000</v>
      </c>
      <c r="VI19" s="84">
        <v>16000</v>
      </c>
      <c r="VJ19" s="84">
        <v>16000</v>
      </c>
      <c r="VK19" s="84" t="s">
        <v>94</v>
      </c>
      <c r="VL19" s="84">
        <v>16500</v>
      </c>
      <c r="VM19" s="84">
        <v>16500</v>
      </c>
      <c r="VN19" s="84">
        <v>16500</v>
      </c>
      <c r="VO19" s="84">
        <v>16500</v>
      </c>
      <c r="VP19" s="84">
        <v>16500</v>
      </c>
      <c r="VQ19" s="84">
        <v>16500</v>
      </c>
      <c r="VR19" s="84">
        <v>16500</v>
      </c>
      <c r="VS19" s="84">
        <v>16500</v>
      </c>
      <c r="VT19" s="84">
        <v>16500</v>
      </c>
      <c r="VU19" s="84">
        <v>16500</v>
      </c>
      <c r="VV19" s="84">
        <v>16500</v>
      </c>
      <c r="VW19" s="84">
        <v>16500</v>
      </c>
      <c r="VX19" s="84">
        <v>16500</v>
      </c>
      <c r="VY19" s="84">
        <v>16500</v>
      </c>
      <c r="VZ19" s="84">
        <v>16500</v>
      </c>
      <c r="WA19" s="84">
        <v>16500</v>
      </c>
      <c r="WB19" s="84">
        <v>16500</v>
      </c>
      <c r="WC19" s="84">
        <v>16500</v>
      </c>
      <c r="WD19" s="84">
        <v>16500</v>
      </c>
      <c r="WE19" s="84">
        <v>16500</v>
      </c>
      <c r="WF19" s="84">
        <v>16500</v>
      </c>
      <c r="WG19" s="84" t="s">
        <v>94</v>
      </c>
      <c r="WH19" s="84">
        <v>16500</v>
      </c>
      <c r="WI19" s="84">
        <v>16500</v>
      </c>
      <c r="WJ19" s="84">
        <v>16500</v>
      </c>
      <c r="WK19" s="84">
        <v>16500</v>
      </c>
      <c r="WL19" s="84">
        <v>16500</v>
      </c>
      <c r="WM19" s="84">
        <v>16500</v>
      </c>
      <c r="WN19" s="84">
        <v>16500</v>
      </c>
      <c r="WO19" s="84">
        <v>16500</v>
      </c>
      <c r="WP19" s="84">
        <v>16500</v>
      </c>
      <c r="WQ19" s="84">
        <v>16500</v>
      </c>
      <c r="WR19" s="84">
        <v>16500</v>
      </c>
      <c r="WS19" s="84">
        <v>16428.29342263221</v>
      </c>
      <c r="WT19" s="84">
        <v>16500</v>
      </c>
      <c r="WU19" s="84">
        <v>16500</v>
      </c>
      <c r="WV19" s="84">
        <v>16500</v>
      </c>
      <c r="WW19" s="84">
        <v>16500</v>
      </c>
      <c r="WX19" s="84">
        <v>16500</v>
      </c>
      <c r="WY19" s="84">
        <v>16500</v>
      </c>
      <c r="WZ19" s="84">
        <v>16500</v>
      </c>
      <c r="XA19" s="84">
        <v>16500</v>
      </c>
      <c r="XB19" s="84">
        <v>16500</v>
      </c>
      <c r="XC19" s="84">
        <v>16500</v>
      </c>
      <c r="XD19" s="84">
        <v>16500</v>
      </c>
      <c r="XE19" s="84">
        <v>16500</v>
      </c>
      <c r="XF19" s="84">
        <v>16500</v>
      </c>
      <c r="XG19" s="84">
        <v>16500</v>
      </c>
      <c r="XH19" s="84">
        <v>17000</v>
      </c>
      <c r="XI19" s="84">
        <v>17000</v>
      </c>
      <c r="XJ19" s="84">
        <v>17000</v>
      </c>
      <c r="XK19" s="84">
        <v>17000</v>
      </c>
      <c r="XL19" s="84">
        <v>17000</v>
      </c>
      <c r="XM19" s="84">
        <v>17000</v>
      </c>
      <c r="XN19" s="84">
        <v>17500</v>
      </c>
      <c r="XO19" s="84">
        <v>17095.108125131221</v>
      </c>
      <c r="XP19" s="84">
        <v>17500</v>
      </c>
      <c r="XQ19" s="84">
        <v>17000</v>
      </c>
      <c r="XR19" s="84">
        <v>17500</v>
      </c>
      <c r="XS19" s="84">
        <v>17000</v>
      </c>
      <c r="XT19" s="84">
        <v>17500</v>
      </c>
      <c r="XU19" s="84">
        <v>16957.985682021561</v>
      </c>
      <c r="XV19" s="84">
        <v>17500</v>
      </c>
      <c r="XW19" s="84">
        <v>17000</v>
      </c>
      <c r="XX19" s="84">
        <v>17500</v>
      </c>
      <c r="XY19" s="84">
        <v>16956.477795745741</v>
      </c>
      <c r="XZ19" s="84">
        <v>17500</v>
      </c>
      <c r="YA19" s="84">
        <v>17000</v>
      </c>
      <c r="YB19" s="84">
        <v>17500</v>
      </c>
      <c r="YC19" s="84">
        <v>17089.298810624663</v>
      </c>
      <c r="YD19" s="84">
        <v>17500</v>
      </c>
      <c r="YE19" s="84">
        <v>17000</v>
      </c>
      <c r="YF19" s="84">
        <v>17500</v>
      </c>
      <c r="YG19" s="84">
        <v>16942.26166572966</v>
      </c>
      <c r="YH19" s="84">
        <v>17500</v>
      </c>
      <c r="YI19" s="84">
        <v>17000</v>
      </c>
      <c r="YJ19" s="84">
        <v>17500</v>
      </c>
      <c r="YK19" s="84">
        <v>17000</v>
      </c>
      <c r="YL19" s="84">
        <v>17500</v>
      </c>
      <c r="YM19" s="84">
        <v>17000</v>
      </c>
      <c r="YN19" s="84">
        <v>17500</v>
      </c>
      <c r="YO19" s="84">
        <v>17000</v>
      </c>
      <c r="YP19" s="84">
        <v>17500</v>
      </c>
      <c r="YQ19" s="84">
        <v>17000</v>
      </c>
      <c r="YR19" s="84">
        <v>17500</v>
      </c>
      <c r="YS19" s="84">
        <v>16957.877017526487</v>
      </c>
      <c r="YT19" s="84">
        <v>17500</v>
      </c>
      <c r="YU19" s="84">
        <v>17000</v>
      </c>
      <c r="YV19" s="84">
        <v>17500</v>
      </c>
      <c r="YW19" s="84">
        <v>16912.49579576213</v>
      </c>
      <c r="YX19" s="84">
        <v>17500</v>
      </c>
      <c r="YY19" s="84">
        <v>17000</v>
      </c>
      <c r="YZ19" s="84">
        <v>17500</v>
      </c>
      <c r="ZA19" s="84">
        <v>17000</v>
      </c>
      <c r="ZB19" s="84">
        <v>17500</v>
      </c>
      <c r="ZC19" s="84">
        <v>17000</v>
      </c>
      <c r="ZD19" s="84">
        <v>17500</v>
      </c>
      <c r="ZE19" s="84">
        <v>17000</v>
      </c>
      <c r="ZF19" s="84">
        <v>17500</v>
      </c>
      <c r="ZG19" s="84">
        <v>17000</v>
      </c>
      <c r="ZH19" s="84">
        <v>18000</v>
      </c>
      <c r="ZI19" s="84">
        <v>17500</v>
      </c>
      <c r="ZJ19" s="84">
        <v>18000</v>
      </c>
      <c r="ZK19" s="84">
        <v>17500</v>
      </c>
      <c r="ZL19" s="84">
        <v>18000</v>
      </c>
      <c r="ZM19" s="84">
        <v>17500</v>
      </c>
      <c r="ZN19" s="84">
        <v>18000</v>
      </c>
      <c r="ZO19" s="84">
        <v>17500</v>
      </c>
      <c r="ZP19" s="84">
        <v>18000</v>
      </c>
      <c r="ZQ19" s="84">
        <v>17500</v>
      </c>
      <c r="ZR19" s="84">
        <v>18000</v>
      </c>
      <c r="ZS19" s="84">
        <v>17500</v>
      </c>
      <c r="ZT19" s="84">
        <v>18000</v>
      </c>
      <c r="ZU19" s="84">
        <v>17500</v>
      </c>
      <c r="ZV19" s="84">
        <v>18000</v>
      </c>
      <c r="ZW19" s="84">
        <v>17500</v>
      </c>
      <c r="ZX19" s="84">
        <v>18000</v>
      </c>
      <c r="ZY19" s="84">
        <v>17478.984958337842</v>
      </c>
      <c r="ZZ19" s="84">
        <v>18000</v>
      </c>
      <c r="AAA19" s="84">
        <v>17431.01831007054</v>
      </c>
      <c r="AAB19" s="84">
        <v>18000</v>
      </c>
      <c r="AAC19" s="84">
        <v>17384.980489269099</v>
      </c>
      <c r="AAD19" s="84">
        <v>18000</v>
      </c>
      <c r="AAE19" s="84">
        <v>17500</v>
      </c>
      <c r="AAF19" s="84">
        <v>18000</v>
      </c>
      <c r="AAG19" s="84">
        <v>17500</v>
      </c>
      <c r="AAH19" s="84">
        <v>18000</v>
      </c>
      <c r="AAI19" s="84">
        <v>17441.272529333495</v>
      </c>
      <c r="AAJ19" s="84">
        <v>18000</v>
      </c>
      <c r="AAK19" s="84">
        <v>17500</v>
      </c>
      <c r="AAL19" s="84">
        <v>18000</v>
      </c>
      <c r="AAM19" s="84">
        <v>17461.472844430806</v>
      </c>
      <c r="AAN19" s="84">
        <v>18000</v>
      </c>
      <c r="AAO19" s="84">
        <v>17500</v>
      </c>
      <c r="AAP19" s="84">
        <v>18000</v>
      </c>
      <c r="AAQ19" s="84">
        <v>17500</v>
      </c>
      <c r="AAR19" s="84">
        <v>18000</v>
      </c>
      <c r="AAS19" s="84">
        <v>17500</v>
      </c>
      <c r="AAT19" s="84">
        <v>18000</v>
      </c>
      <c r="AAU19" s="84">
        <v>17500</v>
      </c>
      <c r="AAV19" s="84">
        <v>18000</v>
      </c>
      <c r="AAW19" s="84">
        <v>17500</v>
      </c>
      <c r="AAX19" s="84">
        <v>18000</v>
      </c>
      <c r="AAY19" s="84">
        <v>17500</v>
      </c>
      <c r="AAZ19" s="84">
        <v>18000</v>
      </c>
      <c r="ABA19" s="84">
        <v>17410.924693857873</v>
      </c>
      <c r="ABB19" s="84">
        <v>18000</v>
      </c>
      <c r="ABC19" s="84">
        <v>17461.369664497346</v>
      </c>
      <c r="ABD19" s="84">
        <v>18000</v>
      </c>
      <c r="ABE19" s="84">
        <v>17500</v>
      </c>
      <c r="ABF19" s="84">
        <v>18000</v>
      </c>
      <c r="ABG19" s="84">
        <v>17480.66700100301</v>
      </c>
      <c r="ABH19" s="84">
        <v>18000</v>
      </c>
      <c r="ABI19" s="84">
        <v>17500</v>
      </c>
      <c r="ABJ19" s="84">
        <v>18000</v>
      </c>
      <c r="ABK19" s="84">
        <v>17500</v>
      </c>
      <c r="ABL19" s="84">
        <v>18000</v>
      </c>
      <c r="ABM19" s="84">
        <v>17500</v>
      </c>
      <c r="ABN19" s="84">
        <v>18000</v>
      </c>
      <c r="ABO19" s="84">
        <v>17500</v>
      </c>
      <c r="ABP19" s="84">
        <v>18000</v>
      </c>
      <c r="ABQ19" s="84">
        <v>17500</v>
      </c>
      <c r="ABR19" s="84">
        <v>18000</v>
      </c>
      <c r="ABS19" s="84">
        <v>17500</v>
      </c>
      <c r="ABT19" s="84">
        <v>18000</v>
      </c>
      <c r="ABU19" s="84">
        <v>17500</v>
      </c>
      <c r="ABV19" s="84">
        <v>18000</v>
      </c>
      <c r="ABW19" s="84">
        <v>17500</v>
      </c>
      <c r="ABX19" s="84">
        <v>18000</v>
      </c>
      <c r="ABY19" s="84">
        <v>17472.061986433575</v>
      </c>
      <c r="ABZ19" s="84">
        <v>18000</v>
      </c>
      <c r="ACA19" s="84">
        <v>17500</v>
      </c>
      <c r="ACB19" s="84">
        <v>18000</v>
      </c>
      <c r="ACC19" s="84">
        <v>17500</v>
      </c>
      <c r="ACD19" s="84">
        <v>18000</v>
      </c>
      <c r="ACE19" s="84">
        <v>17500</v>
      </c>
      <c r="ACF19" s="84">
        <v>18000</v>
      </c>
      <c r="ACG19" s="84">
        <v>17500</v>
      </c>
      <c r="ACH19" s="84">
        <v>18000</v>
      </c>
      <c r="ACI19" s="84">
        <v>17500</v>
      </c>
      <c r="ACJ19" s="84">
        <v>18000</v>
      </c>
      <c r="ACK19" s="84">
        <v>17500</v>
      </c>
      <c r="ACL19" s="84">
        <v>18000</v>
      </c>
      <c r="ACM19" s="84" t="s">
        <v>94</v>
      </c>
      <c r="ACN19" s="84">
        <v>18000</v>
      </c>
      <c r="ACO19" s="84">
        <v>17500</v>
      </c>
      <c r="ACP19" s="84">
        <v>18000</v>
      </c>
      <c r="ACQ19" s="84">
        <v>17500</v>
      </c>
      <c r="ACR19" s="84">
        <v>18000</v>
      </c>
      <c r="ACS19" s="84">
        <v>17500</v>
      </c>
      <c r="ACT19" s="84">
        <v>18000</v>
      </c>
      <c r="ACU19" s="84">
        <v>17500</v>
      </c>
      <c r="ACV19" s="84">
        <v>18000</v>
      </c>
      <c r="ACW19" s="84">
        <v>17500</v>
      </c>
      <c r="ACX19" s="84">
        <v>18000</v>
      </c>
      <c r="ACY19" s="84">
        <v>17500</v>
      </c>
      <c r="ACZ19" s="84">
        <v>18000</v>
      </c>
      <c r="ADA19" s="84">
        <v>17500</v>
      </c>
      <c r="ADB19" s="84">
        <v>18000</v>
      </c>
      <c r="ADC19" s="84">
        <v>17500</v>
      </c>
      <c r="ADD19" s="84">
        <v>18000</v>
      </c>
      <c r="ADE19" s="84">
        <v>17500</v>
      </c>
      <c r="ADF19" s="84">
        <v>18000</v>
      </c>
      <c r="ADG19" s="84">
        <v>17452.837120153337</v>
      </c>
      <c r="ADH19" s="84">
        <v>18000</v>
      </c>
      <c r="ADI19" s="84" t="s">
        <v>94</v>
      </c>
      <c r="ADJ19" s="84">
        <v>18000</v>
      </c>
      <c r="ADK19" s="84">
        <v>17892.246326102169</v>
      </c>
      <c r="ADL19" s="84">
        <v>18000</v>
      </c>
      <c r="ADM19" s="84">
        <v>17928.34191404681</v>
      </c>
      <c r="ADN19" s="84">
        <v>18000</v>
      </c>
      <c r="ADO19" s="84">
        <v>18000</v>
      </c>
      <c r="ADP19" s="84">
        <v>18000</v>
      </c>
      <c r="ADQ19" s="84">
        <v>18000</v>
      </c>
      <c r="ADR19" s="84">
        <v>18000</v>
      </c>
      <c r="ADS19" s="84" t="s">
        <v>94</v>
      </c>
      <c r="ADT19" s="84">
        <v>18000</v>
      </c>
      <c r="ADU19" s="84">
        <v>17913.830340128199</v>
      </c>
      <c r="ADV19" s="84">
        <v>18000</v>
      </c>
      <c r="ADW19" s="84">
        <v>18000</v>
      </c>
      <c r="ADX19" s="84">
        <v>18000</v>
      </c>
      <c r="ADY19" s="84">
        <v>18000</v>
      </c>
      <c r="ADZ19" s="84">
        <v>18000</v>
      </c>
      <c r="AEA19" s="84">
        <v>18000</v>
      </c>
      <c r="AEB19" s="84">
        <v>18000</v>
      </c>
      <c r="AEC19" s="84">
        <v>18000</v>
      </c>
      <c r="AED19" s="84">
        <v>18000</v>
      </c>
      <c r="AEE19" s="84">
        <v>18000</v>
      </c>
      <c r="AEF19" s="84">
        <v>18000</v>
      </c>
      <c r="AEG19" s="84">
        <v>18000</v>
      </c>
      <c r="AEH19" s="84">
        <v>18000</v>
      </c>
      <c r="AEI19" s="84">
        <v>18000</v>
      </c>
      <c r="AEJ19" s="84">
        <v>18000</v>
      </c>
      <c r="AEK19" s="84">
        <v>18000</v>
      </c>
      <c r="AEL19" s="84">
        <v>18000</v>
      </c>
      <c r="AEM19" s="84">
        <v>18000</v>
      </c>
      <c r="AEN19" s="84">
        <v>18000</v>
      </c>
      <c r="AEO19" s="84">
        <v>18000</v>
      </c>
      <c r="AEP19" s="84">
        <v>18000</v>
      </c>
      <c r="AEQ19" s="84">
        <v>18000</v>
      </c>
      <c r="AER19" s="84">
        <v>18000</v>
      </c>
      <c r="AES19" s="84">
        <v>18000</v>
      </c>
      <c r="AET19" s="84">
        <v>18000</v>
      </c>
      <c r="AEU19" s="84">
        <v>18000</v>
      </c>
      <c r="AEV19" s="84">
        <v>18000</v>
      </c>
      <c r="AEW19" s="84">
        <v>18000</v>
      </c>
      <c r="AEX19" s="84">
        <v>18000</v>
      </c>
      <c r="AEY19" s="84">
        <v>18000</v>
      </c>
      <c r="AEZ19" s="84">
        <v>18000</v>
      </c>
      <c r="AFA19" s="84">
        <v>18000</v>
      </c>
      <c r="AFB19" s="84">
        <v>18000</v>
      </c>
      <c r="AFC19" s="84">
        <v>18000</v>
      </c>
      <c r="AFD19" s="84">
        <v>18000</v>
      </c>
      <c r="AFE19" s="84">
        <v>17977.779569199021</v>
      </c>
      <c r="AFF19" s="84">
        <v>18000</v>
      </c>
      <c r="AFG19" s="84" t="s">
        <v>94</v>
      </c>
      <c r="AFH19" s="84">
        <v>18000</v>
      </c>
      <c r="AFI19" s="84" t="s">
        <v>94</v>
      </c>
      <c r="AFJ19" s="84">
        <v>18500</v>
      </c>
      <c r="AFK19" s="84">
        <v>18000</v>
      </c>
      <c r="AFL19" s="84">
        <v>18500</v>
      </c>
      <c r="AFM19" s="84">
        <v>18000</v>
      </c>
      <c r="AFN19" s="84">
        <v>18500</v>
      </c>
      <c r="AFO19" s="84">
        <v>18000</v>
      </c>
      <c r="AFP19" s="84">
        <v>18500</v>
      </c>
      <c r="AFQ19" s="84">
        <v>18000</v>
      </c>
      <c r="AFR19" s="84">
        <v>18500</v>
      </c>
      <c r="AFS19" s="84">
        <v>18000</v>
      </c>
      <c r="AFT19" s="84">
        <v>18500</v>
      </c>
      <c r="AFU19" s="84" t="s">
        <v>94</v>
      </c>
      <c r="AFV19" s="84">
        <v>18500</v>
      </c>
      <c r="AFW19" s="84" t="s">
        <v>94</v>
      </c>
      <c r="AFX19" s="84">
        <v>18500</v>
      </c>
      <c r="AFY19" s="84" t="s">
        <v>94</v>
      </c>
      <c r="AFZ19" s="84">
        <v>18500</v>
      </c>
      <c r="AGA19" s="84">
        <v>18000</v>
      </c>
      <c r="AGB19" s="84">
        <v>18500</v>
      </c>
      <c r="AGC19" s="84">
        <v>18000</v>
      </c>
      <c r="AGD19" s="84">
        <v>18500</v>
      </c>
      <c r="AGE19" s="84">
        <v>18000</v>
      </c>
      <c r="AGF19" s="84">
        <v>18500</v>
      </c>
      <c r="AGG19" s="84">
        <v>18000</v>
      </c>
      <c r="AGH19" s="84">
        <v>18500</v>
      </c>
      <c r="AGI19" s="84">
        <v>18000</v>
      </c>
      <c r="AGJ19" s="84">
        <v>18500</v>
      </c>
      <c r="AGK19" s="84">
        <v>18000</v>
      </c>
      <c r="AGL19" s="84">
        <v>18500</v>
      </c>
      <c r="AGM19" s="84">
        <v>18000</v>
      </c>
      <c r="AGN19" s="84">
        <v>18500</v>
      </c>
      <c r="AGO19" s="84">
        <v>18000</v>
      </c>
      <c r="AGP19" s="84">
        <v>18500</v>
      </c>
      <c r="AGQ19" s="84">
        <v>18000</v>
      </c>
      <c r="AGR19" s="84">
        <v>18500</v>
      </c>
      <c r="AGS19" s="84">
        <v>18000</v>
      </c>
      <c r="AGT19" s="84">
        <v>18800</v>
      </c>
      <c r="AGU19" s="84">
        <v>18800</v>
      </c>
      <c r="AGV19" s="84">
        <v>18800</v>
      </c>
      <c r="AGW19" s="84">
        <v>18800</v>
      </c>
      <c r="AGX19" s="84">
        <v>18800</v>
      </c>
      <c r="AGY19" s="84">
        <v>18800</v>
      </c>
      <c r="AGZ19" s="84">
        <v>18800</v>
      </c>
      <c r="AHA19" s="84">
        <v>18800</v>
      </c>
      <c r="AHB19" s="84">
        <v>18800</v>
      </c>
      <c r="AHC19" s="84">
        <v>18800</v>
      </c>
      <c r="AHD19" s="84">
        <v>18800</v>
      </c>
      <c r="AHE19" s="84">
        <v>18800</v>
      </c>
      <c r="AHF19" s="84">
        <v>18800</v>
      </c>
      <c r="AHG19" s="84">
        <v>18800</v>
      </c>
      <c r="AHH19" s="84">
        <v>18800</v>
      </c>
      <c r="AHI19" s="84">
        <v>18800</v>
      </c>
      <c r="AHJ19" s="84">
        <v>18800</v>
      </c>
      <c r="AHK19" s="84">
        <v>18800</v>
      </c>
      <c r="AHL19" s="84">
        <v>18800</v>
      </c>
      <c r="AHM19" s="84">
        <v>18800</v>
      </c>
      <c r="AHN19" s="84">
        <v>18800</v>
      </c>
      <c r="AHO19" s="84">
        <v>18800</v>
      </c>
      <c r="AHP19" s="84">
        <v>18800</v>
      </c>
      <c r="AHQ19" s="84">
        <v>18800</v>
      </c>
      <c r="AHR19" s="84">
        <v>18800</v>
      </c>
      <c r="AHS19" s="84">
        <v>18800</v>
      </c>
      <c r="AHT19" s="84">
        <v>18800</v>
      </c>
      <c r="AHU19" s="84">
        <v>18800</v>
      </c>
      <c r="AHV19" s="84">
        <v>18800</v>
      </c>
      <c r="AHW19" s="84">
        <v>18800</v>
      </c>
      <c r="AHX19" s="84">
        <v>18800</v>
      </c>
      <c r="AHY19" s="84">
        <v>18836.447402230329</v>
      </c>
      <c r="AHZ19" s="84">
        <v>18800</v>
      </c>
      <c r="AIA19" s="84">
        <v>18800</v>
      </c>
      <c r="AIB19" s="84">
        <v>18800</v>
      </c>
      <c r="AIC19" s="84">
        <v>18800</v>
      </c>
      <c r="AID19" s="84">
        <v>18800</v>
      </c>
      <c r="AIE19" s="84">
        <v>18800</v>
      </c>
      <c r="AIF19" s="84">
        <v>18800</v>
      </c>
      <c r="AIG19" s="84">
        <v>18800</v>
      </c>
      <c r="AIH19" s="84">
        <v>18800</v>
      </c>
      <c r="AII19" s="84">
        <v>18800</v>
      </c>
      <c r="AIJ19" s="84">
        <v>18800</v>
      </c>
      <c r="AIK19" s="84">
        <v>18800</v>
      </c>
      <c r="AIL19" s="84">
        <v>18800</v>
      </c>
      <c r="AIM19" s="84">
        <v>18825.140165027206</v>
      </c>
      <c r="AIN19" s="84">
        <v>18800</v>
      </c>
      <c r="AIO19" s="84">
        <v>18800</v>
      </c>
      <c r="AIP19" s="84">
        <v>18800</v>
      </c>
      <c r="AIQ19" s="84">
        <v>18800</v>
      </c>
      <c r="AIR19" s="84">
        <v>18800</v>
      </c>
      <c r="AIS19" s="84">
        <v>18800</v>
      </c>
      <c r="AIT19" s="84">
        <v>19000</v>
      </c>
      <c r="AIU19" s="84">
        <v>18800</v>
      </c>
      <c r="AIV19" s="84">
        <v>19000</v>
      </c>
      <c r="AIW19" s="84">
        <v>18921.771200806339</v>
      </c>
      <c r="AIX19" s="84">
        <v>19000</v>
      </c>
      <c r="AIY19" s="84">
        <v>18946.168417427241</v>
      </c>
      <c r="AIZ19" s="84">
        <v>19000</v>
      </c>
      <c r="AJA19" s="84">
        <v>19000</v>
      </c>
      <c r="AJB19" s="84">
        <v>19000</v>
      </c>
      <c r="AJC19" s="84">
        <v>19000</v>
      </c>
      <c r="AJD19" s="84">
        <v>19000</v>
      </c>
      <c r="AJE19" s="84">
        <v>19000</v>
      </c>
      <c r="AJF19" s="84">
        <v>19000</v>
      </c>
      <c r="AJG19" s="84">
        <v>19000</v>
      </c>
      <c r="AJH19" s="84">
        <v>19000</v>
      </c>
      <c r="AJI19" s="84">
        <v>19000</v>
      </c>
      <c r="AJJ19" s="84">
        <v>19000</v>
      </c>
      <c r="AJK19" s="84">
        <v>19074.562872428342</v>
      </c>
      <c r="AJL19" s="84">
        <v>19000</v>
      </c>
      <c r="AJM19" s="84">
        <v>19000</v>
      </c>
      <c r="AJN19" s="84">
        <v>19000</v>
      </c>
      <c r="AJO19" s="84">
        <v>19000</v>
      </c>
      <c r="AJP19" s="84">
        <v>19000</v>
      </c>
      <c r="AJQ19" s="84">
        <v>19000</v>
      </c>
      <c r="AJR19" s="84">
        <v>19000</v>
      </c>
      <c r="AJS19" s="84">
        <v>19000</v>
      </c>
      <c r="AJT19" s="84">
        <v>19000</v>
      </c>
      <c r="AJU19" s="84">
        <v>19000</v>
      </c>
      <c r="AJV19" s="84">
        <v>19000</v>
      </c>
      <c r="AJW19" s="84">
        <v>19000</v>
      </c>
      <c r="AJX19" s="84">
        <v>19000</v>
      </c>
      <c r="AJY19" s="84">
        <v>19000</v>
      </c>
      <c r="AJZ19" s="84">
        <v>19000</v>
      </c>
      <c r="AKA19" s="84">
        <v>19000</v>
      </c>
      <c r="AKB19" s="84">
        <v>19000</v>
      </c>
      <c r="AKC19" s="84">
        <v>19000</v>
      </c>
      <c r="AKD19" s="84">
        <v>19000</v>
      </c>
      <c r="AKE19" s="84">
        <v>19000</v>
      </c>
      <c r="AKF19" s="84">
        <v>19000</v>
      </c>
      <c r="AKG19" s="84">
        <v>19000</v>
      </c>
      <c r="AKH19" s="84">
        <v>19000</v>
      </c>
      <c r="AKI19" s="84">
        <v>19000</v>
      </c>
      <c r="AKJ19" s="84">
        <v>19000</v>
      </c>
      <c r="AKK19" s="84">
        <v>19000</v>
      </c>
      <c r="AKL19" s="84">
        <v>19000</v>
      </c>
      <c r="AKM19" s="84">
        <v>19000</v>
      </c>
      <c r="AKN19" s="84">
        <v>19000</v>
      </c>
      <c r="AKO19" s="84">
        <v>19366.269939256261</v>
      </c>
      <c r="AKP19" s="84">
        <v>19000</v>
      </c>
      <c r="AKQ19" s="84">
        <v>19000</v>
      </c>
      <c r="AKR19" s="84">
        <v>19000</v>
      </c>
      <c r="AKS19" s="84">
        <v>19000</v>
      </c>
      <c r="AKT19" s="84">
        <v>19000</v>
      </c>
      <c r="AKU19" s="84">
        <v>19000</v>
      </c>
      <c r="AKV19" s="84">
        <v>19500</v>
      </c>
      <c r="AKW19" s="84">
        <v>19337.557657363835</v>
      </c>
      <c r="AKX19" s="84">
        <v>19500</v>
      </c>
      <c r="AKY19" s="84">
        <v>19251.00578769057</v>
      </c>
      <c r="AKZ19" s="84">
        <v>19500</v>
      </c>
      <c r="ALA19" s="84">
        <v>19251.00578769057</v>
      </c>
      <c r="ALB19" s="84">
        <v>19500</v>
      </c>
      <c r="ALC19" s="84">
        <v>19500</v>
      </c>
      <c r="ALD19" s="84">
        <v>19500</v>
      </c>
      <c r="ALE19" s="84">
        <v>19500</v>
      </c>
      <c r="ALF19" s="84">
        <v>19500</v>
      </c>
      <c r="ALG19" s="84">
        <v>19500</v>
      </c>
      <c r="ALH19" s="84">
        <v>19500</v>
      </c>
      <c r="ALI19" s="84">
        <v>19500</v>
      </c>
      <c r="ALJ19" s="84">
        <v>19500</v>
      </c>
      <c r="ALK19" s="84">
        <v>19500</v>
      </c>
      <c r="ALL19" s="84">
        <v>19500</v>
      </c>
      <c r="ALM19" s="84">
        <v>19500</v>
      </c>
      <c r="ALN19" s="84">
        <v>19500</v>
      </c>
      <c r="ALO19" s="84">
        <v>19500</v>
      </c>
      <c r="ALP19" s="84">
        <v>19500</v>
      </c>
      <c r="ALQ19" s="84">
        <v>19500</v>
      </c>
      <c r="ALR19" s="84">
        <v>19500</v>
      </c>
      <c r="ALS19" s="84">
        <v>19500</v>
      </c>
      <c r="ALT19" s="84">
        <v>19500</v>
      </c>
      <c r="ALU19" s="84">
        <v>19500</v>
      </c>
      <c r="ALV19" s="84">
        <v>19500</v>
      </c>
      <c r="ALW19" s="84">
        <v>19500</v>
      </c>
      <c r="ALX19" s="84">
        <v>19500</v>
      </c>
      <c r="ALY19" s="84">
        <v>19500</v>
      </c>
      <c r="ALZ19" s="84">
        <v>19500</v>
      </c>
      <c r="AMA19" s="84">
        <v>19500</v>
      </c>
      <c r="AMB19" s="84">
        <v>19500</v>
      </c>
      <c r="AMC19" s="84">
        <v>19500</v>
      </c>
      <c r="AMD19" s="84">
        <v>19500</v>
      </c>
      <c r="AME19" s="84">
        <v>19500</v>
      </c>
      <c r="AMF19" s="84">
        <v>19500</v>
      </c>
      <c r="AMG19" s="84">
        <v>19500</v>
      </c>
      <c r="AMH19" s="84">
        <v>19500</v>
      </c>
      <c r="AMI19" s="84">
        <v>19500</v>
      </c>
      <c r="AMJ19" s="84">
        <v>19500</v>
      </c>
      <c r="AMK19" s="84">
        <v>19500</v>
      </c>
      <c r="AML19" s="84">
        <v>19500</v>
      </c>
      <c r="AMM19" s="84">
        <v>19500</v>
      </c>
      <c r="AMN19" s="84">
        <v>19500</v>
      </c>
      <c r="AMO19" s="84">
        <v>19500</v>
      </c>
      <c r="AMP19" s="84">
        <v>19500</v>
      </c>
      <c r="AMQ19" s="84">
        <v>19500</v>
      </c>
      <c r="AMR19" s="84">
        <v>19500</v>
      </c>
      <c r="AMS19" s="84">
        <v>19500</v>
      </c>
      <c r="AMT19" s="84">
        <v>19500</v>
      </c>
      <c r="AMU19" s="84">
        <v>19500</v>
      </c>
      <c r="AMV19" s="84">
        <v>19500</v>
      </c>
      <c r="AMW19" s="84">
        <v>19500</v>
      </c>
      <c r="AMX19" s="84">
        <v>19500</v>
      </c>
      <c r="AMY19" s="84">
        <v>19500</v>
      </c>
      <c r="AMZ19" s="84">
        <v>19500</v>
      </c>
      <c r="ANA19" s="84">
        <v>19500</v>
      </c>
      <c r="ANB19" s="84">
        <v>19500</v>
      </c>
      <c r="ANC19" s="84">
        <v>19500</v>
      </c>
      <c r="AND19" s="84">
        <v>19500</v>
      </c>
      <c r="ANE19" s="84">
        <v>19500</v>
      </c>
      <c r="ANF19" s="84">
        <v>19500</v>
      </c>
      <c r="ANG19" s="84">
        <v>19500</v>
      </c>
      <c r="ANH19" s="84">
        <v>19500</v>
      </c>
      <c r="ANI19" s="84">
        <v>19500</v>
      </c>
      <c r="ANJ19" s="84">
        <v>19500</v>
      </c>
      <c r="ANK19" s="84">
        <v>19500</v>
      </c>
      <c r="ANL19" s="84">
        <v>19500</v>
      </c>
      <c r="ANM19" s="84">
        <v>19541.549006908463</v>
      </c>
      <c r="ANN19" s="84">
        <v>19500</v>
      </c>
      <c r="ANO19" s="84">
        <v>19500</v>
      </c>
      <c r="ANP19" s="84">
        <v>19500</v>
      </c>
      <c r="ANQ19" s="84">
        <v>19500</v>
      </c>
      <c r="ANR19" s="84">
        <v>19500</v>
      </c>
      <c r="ANS19" s="84">
        <v>19579.986099849415</v>
      </c>
      <c r="ANT19" s="84">
        <v>19500</v>
      </c>
      <c r="ANU19" s="84">
        <v>19500</v>
      </c>
      <c r="ANV19" s="84">
        <v>19500</v>
      </c>
      <c r="ANW19" s="84">
        <v>19500</v>
      </c>
      <c r="ANX19" s="84">
        <v>19500</v>
      </c>
      <c r="ANY19" s="84">
        <v>19500</v>
      </c>
      <c r="ANZ19" s="84">
        <v>19500</v>
      </c>
      <c r="AOA19" s="84">
        <v>19500</v>
      </c>
      <c r="AOB19" s="84">
        <v>19500</v>
      </c>
      <c r="AOC19" s="84">
        <v>19500</v>
      </c>
      <c r="AOD19" s="84">
        <v>19500</v>
      </c>
      <c r="AOE19" s="84">
        <v>19500</v>
      </c>
      <c r="AOF19" s="84">
        <v>19500</v>
      </c>
      <c r="AOG19" s="84" t="s">
        <v>94</v>
      </c>
      <c r="AOH19" s="84">
        <v>19500</v>
      </c>
      <c r="AOI19" s="84">
        <v>19500</v>
      </c>
      <c r="AOJ19" s="84">
        <v>19500</v>
      </c>
      <c r="AOK19" s="84">
        <v>19500</v>
      </c>
      <c r="AOL19" s="84">
        <v>19500</v>
      </c>
      <c r="AOM19" s="84">
        <v>19500</v>
      </c>
      <c r="AON19" s="84">
        <v>19500</v>
      </c>
      <c r="AOO19" s="84">
        <v>19500</v>
      </c>
      <c r="AOP19" s="84">
        <v>19500</v>
      </c>
      <c r="AOQ19" s="84">
        <v>19500</v>
      </c>
      <c r="AOR19" s="84">
        <v>19500</v>
      </c>
      <c r="AOS19" s="84" t="s">
        <v>94</v>
      </c>
      <c r="AOT19" s="84">
        <v>18000</v>
      </c>
      <c r="AOU19" s="84" t="s">
        <v>94</v>
      </c>
      <c r="AOV19" s="84">
        <v>18000</v>
      </c>
      <c r="AOW19" s="84">
        <v>18000</v>
      </c>
      <c r="AOX19" s="84">
        <v>18000</v>
      </c>
      <c r="AOY19" s="84">
        <v>18000</v>
      </c>
      <c r="AOZ19" s="84">
        <v>18000</v>
      </c>
      <c r="APA19" s="84">
        <v>18000</v>
      </c>
      <c r="APB19" s="84">
        <v>18000</v>
      </c>
      <c r="APC19" s="84">
        <v>18000</v>
      </c>
      <c r="APD19" s="84">
        <v>18000</v>
      </c>
      <c r="APE19" s="84">
        <v>18000</v>
      </c>
      <c r="APF19" s="84">
        <v>18000</v>
      </c>
      <c r="APG19" s="84">
        <v>18000</v>
      </c>
      <c r="APH19" s="84">
        <v>18000</v>
      </c>
      <c r="API19" s="84">
        <v>18000</v>
      </c>
      <c r="APJ19" s="84">
        <v>18000</v>
      </c>
      <c r="APK19" s="84">
        <v>18000</v>
      </c>
      <c r="APL19" s="84">
        <v>18000</v>
      </c>
      <c r="APM19" s="84">
        <v>18000</v>
      </c>
      <c r="APN19" s="84">
        <v>18000</v>
      </c>
      <c r="APO19" s="84">
        <v>18000</v>
      </c>
      <c r="APP19" s="84">
        <v>18000</v>
      </c>
      <c r="APQ19" s="84">
        <v>18000</v>
      </c>
      <c r="APR19" s="84">
        <v>18000</v>
      </c>
      <c r="APS19" s="84">
        <v>18000</v>
      </c>
      <c r="APT19" s="84">
        <v>18000</v>
      </c>
      <c r="APU19" s="84">
        <v>18000</v>
      </c>
      <c r="APV19" s="84">
        <v>18000</v>
      </c>
      <c r="APW19" s="84">
        <v>18000</v>
      </c>
      <c r="APX19" s="84">
        <v>18000</v>
      </c>
      <c r="APY19" s="84">
        <v>18000</v>
      </c>
      <c r="APZ19" s="84">
        <v>18000</v>
      </c>
      <c r="AQA19" s="84">
        <v>18000</v>
      </c>
      <c r="AQB19" s="84">
        <v>18000</v>
      </c>
      <c r="AQC19" s="84">
        <v>18000</v>
      </c>
      <c r="AQD19" s="84">
        <v>18000</v>
      </c>
      <c r="AQE19" s="86">
        <v>18000</v>
      </c>
      <c r="AQF19" s="86">
        <v>18000</v>
      </c>
      <c r="AQG19" s="86">
        <v>18000</v>
      </c>
      <c r="AQH19" s="86">
        <v>18000</v>
      </c>
      <c r="AQI19" s="86">
        <v>18000</v>
      </c>
      <c r="AQJ19" s="86">
        <v>18000</v>
      </c>
      <c r="AQK19" s="86">
        <v>18000</v>
      </c>
      <c r="AQL19" s="86">
        <v>18000</v>
      </c>
      <c r="AQM19" s="86" t="s">
        <v>94</v>
      </c>
      <c r="AQN19" s="86">
        <v>18000</v>
      </c>
      <c r="AQO19" s="86">
        <v>18000</v>
      </c>
      <c r="AQP19" s="86">
        <v>18000</v>
      </c>
      <c r="AQQ19" s="86">
        <v>18000</v>
      </c>
      <c r="AQR19" s="86">
        <v>18000</v>
      </c>
      <c r="AQS19" s="86">
        <v>18000</v>
      </c>
      <c r="AQT19" s="86">
        <v>18000</v>
      </c>
      <c r="AQU19" s="86" t="s">
        <v>94</v>
      </c>
      <c r="AQV19" s="86">
        <v>18000</v>
      </c>
      <c r="AQW19" s="86" t="s">
        <v>94</v>
      </c>
      <c r="AQX19" s="86">
        <v>18000</v>
      </c>
      <c r="AQY19" s="86">
        <v>18000</v>
      </c>
      <c r="AQZ19" s="86">
        <v>18000</v>
      </c>
      <c r="ARA19" s="86">
        <v>18000</v>
      </c>
      <c r="ARB19" s="86">
        <v>18000</v>
      </c>
      <c r="ARC19" s="86">
        <v>18000</v>
      </c>
      <c r="ARD19" s="86">
        <v>18000</v>
      </c>
      <c r="ARE19" s="86">
        <v>18000</v>
      </c>
      <c r="ARF19" s="86">
        <v>18000</v>
      </c>
      <c r="ARG19" s="86" t="s">
        <v>94</v>
      </c>
      <c r="ARH19" s="86">
        <v>18000</v>
      </c>
      <c r="ARI19" s="86">
        <v>18000</v>
      </c>
      <c r="ARJ19" s="86">
        <v>18000</v>
      </c>
      <c r="ARK19" s="86">
        <v>18000</v>
      </c>
      <c r="ARL19" s="86">
        <v>18000</v>
      </c>
      <c r="ARM19" s="86">
        <v>18000</v>
      </c>
      <c r="ARN19" s="86">
        <v>18000</v>
      </c>
      <c r="ARO19" s="86">
        <v>18000</v>
      </c>
      <c r="ARP19" s="86">
        <v>18000</v>
      </c>
      <c r="ARQ19" s="86">
        <v>18000</v>
      </c>
      <c r="ARR19" s="86">
        <v>18000</v>
      </c>
      <c r="ARS19" s="86">
        <v>18000</v>
      </c>
      <c r="ART19" s="86">
        <v>18000</v>
      </c>
      <c r="ARU19" s="86">
        <v>18000</v>
      </c>
      <c r="ARV19" s="86">
        <v>18000</v>
      </c>
      <c r="ARW19" s="86">
        <v>18000</v>
      </c>
      <c r="ARX19" s="86">
        <v>18000</v>
      </c>
      <c r="ARY19" s="86" t="s">
        <v>94</v>
      </c>
      <c r="ARZ19" s="86">
        <v>18000</v>
      </c>
      <c r="ASA19" s="86">
        <v>18000</v>
      </c>
      <c r="ASB19" s="86">
        <v>18000</v>
      </c>
      <c r="ASC19" s="86">
        <v>18000</v>
      </c>
      <c r="ASD19" s="86">
        <v>18000</v>
      </c>
      <c r="ASE19" s="86">
        <v>18000</v>
      </c>
      <c r="ASF19" s="86">
        <v>18000</v>
      </c>
      <c r="ASG19" s="86">
        <v>18000</v>
      </c>
      <c r="ASH19" s="86">
        <v>18000</v>
      </c>
      <c r="ASI19" s="86">
        <v>18000</v>
      </c>
      <c r="ASJ19" s="86">
        <v>18000</v>
      </c>
      <c r="ASK19" s="86">
        <v>18000</v>
      </c>
      <c r="ASL19" s="86">
        <v>18000</v>
      </c>
      <c r="ASM19" s="86">
        <v>18000</v>
      </c>
      <c r="ASN19" s="86">
        <v>18000</v>
      </c>
      <c r="ASO19" s="86">
        <v>18000</v>
      </c>
      <c r="ASP19" s="86">
        <v>18000</v>
      </c>
      <c r="ASQ19" s="86">
        <v>18000</v>
      </c>
      <c r="ASR19" s="86">
        <v>18000</v>
      </c>
      <c r="ASS19" s="86" t="s">
        <v>94</v>
      </c>
      <c r="AST19" s="86">
        <v>18000</v>
      </c>
      <c r="ASU19" s="86">
        <v>18000</v>
      </c>
      <c r="ASV19" s="86">
        <v>18000</v>
      </c>
      <c r="ASW19" s="86">
        <v>18000</v>
      </c>
      <c r="ASX19" s="86">
        <v>18300</v>
      </c>
      <c r="ASY19" s="86">
        <v>18300</v>
      </c>
      <c r="ASZ19" s="86">
        <v>18300</v>
      </c>
      <c r="ATA19" s="86">
        <v>18233</v>
      </c>
      <c r="ATB19" s="86">
        <v>18300</v>
      </c>
      <c r="ATC19" s="86">
        <v>18300</v>
      </c>
      <c r="ATD19" s="86">
        <v>18300</v>
      </c>
      <c r="ATE19" s="86">
        <v>18300</v>
      </c>
      <c r="ATF19" s="86">
        <v>18300</v>
      </c>
      <c r="ATG19" s="86">
        <v>18300</v>
      </c>
      <c r="ATH19" s="86">
        <v>18300</v>
      </c>
      <c r="ATI19" s="86">
        <v>18300</v>
      </c>
      <c r="ATJ19" s="86">
        <v>18300</v>
      </c>
      <c r="ATK19" s="86">
        <v>18300</v>
      </c>
      <c r="ATL19" s="86">
        <v>18300</v>
      </c>
      <c r="ATM19" s="86">
        <v>18300</v>
      </c>
      <c r="ATN19" s="86">
        <v>18300</v>
      </c>
      <c r="ATO19" s="86">
        <v>18300</v>
      </c>
      <c r="ATP19" s="86">
        <v>18300</v>
      </c>
      <c r="ATQ19" s="86">
        <v>18300</v>
      </c>
      <c r="ATR19" s="86">
        <v>18300</v>
      </c>
      <c r="ATS19" s="86">
        <v>18259.398595258997</v>
      </c>
      <c r="ATT19" s="86">
        <v>18300</v>
      </c>
      <c r="ATU19" s="86">
        <v>18300</v>
      </c>
      <c r="ATV19" s="86">
        <v>18300</v>
      </c>
      <c r="ATW19" s="86">
        <v>18300</v>
      </c>
      <c r="ATX19" s="86">
        <v>18300</v>
      </c>
      <c r="ATY19" s="86">
        <v>18300</v>
      </c>
      <c r="ATZ19" s="86">
        <v>18300</v>
      </c>
      <c r="AUA19" s="86">
        <v>18300</v>
      </c>
      <c r="AUB19" s="86">
        <v>18300</v>
      </c>
      <c r="AUC19" s="86">
        <v>18300</v>
      </c>
      <c r="AUD19" s="86">
        <v>18300</v>
      </c>
      <c r="AUE19" s="86">
        <v>18300</v>
      </c>
      <c r="AUF19" s="86">
        <v>18300</v>
      </c>
      <c r="AUG19" s="86">
        <v>18300</v>
      </c>
      <c r="AUH19" s="86">
        <v>18300</v>
      </c>
      <c r="AUI19" s="86">
        <v>18300</v>
      </c>
      <c r="AUJ19" s="86">
        <v>18300</v>
      </c>
      <c r="AUK19" s="86">
        <v>18300</v>
      </c>
      <c r="AUL19" s="86">
        <v>18300</v>
      </c>
      <c r="AUM19" s="86">
        <v>18300</v>
      </c>
      <c r="AUN19" s="86">
        <v>18300</v>
      </c>
      <c r="AUO19" s="86">
        <v>18300</v>
      </c>
      <c r="AUP19" s="86">
        <v>18300</v>
      </c>
      <c r="AUQ19" s="86">
        <v>18300</v>
      </c>
      <c r="AUR19" s="86">
        <v>18000</v>
      </c>
      <c r="AUS19" s="86">
        <v>18000</v>
      </c>
      <c r="AUT19" s="86">
        <v>18000</v>
      </c>
      <c r="AUU19" s="86">
        <v>18000</v>
      </c>
      <c r="AUV19" s="86">
        <v>18000</v>
      </c>
      <c r="AUW19" s="86">
        <v>18000</v>
      </c>
      <c r="AUX19" s="86">
        <v>18000</v>
      </c>
      <c r="AUY19" s="86">
        <v>18000</v>
      </c>
      <c r="AUZ19" s="86">
        <v>18000</v>
      </c>
      <c r="AVA19" s="86">
        <v>18000</v>
      </c>
      <c r="AVB19" s="86">
        <v>18000</v>
      </c>
      <c r="AVC19" s="86">
        <v>18000</v>
      </c>
      <c r="AVD19" s="86">
        <v>18000</v>
      </c>
      <c r="AVE19" s="86">
        <v>18000</v>
      </c>
      <c r="AVF19" s="86">
        <v>18000</v>
      </c>
      <c r="AVG19" s="86">
        <v>18000</v>
      </c>
      <c r="AVH19" s="86">
        <v>18000</v>
      </c>
      <c r="AVI19" s="86">
        <v>18000</v>
      </c>
      <c r="AVJ19" s="86">
        <v>18000</v>
      </c>
      <c r="AVK19" s="86">
        <v>18000</v>
      </c>
      <c r="AVL19" s="86">
        <v>18000</v>
      </c>
      <c r="AVM19" s="86">
        <v>18000</v>
      </c>
      <c r="AVN19" s="86">
        <v>18000</v>
      </c>
      <c r="AVO19" s="86">
        <v>18000</v>
      </c>
      <c r="AVP19" s="86">
        <v>18000</v>
      </c>
      <c r="AVQ19" s="86">
        <v>18000</v>
      </c>
      <c r="AVR19" s="86">
        <v>18000</v>
      </c>
      <c r="AVS19" s="86">
        <v>18000</v>
      </c>
      <c r="AVT19" s="86">
        <v>18000</v>
      </c>
      <c r="AVU19" s="86">
        <v>18000</v>
      </c>
      <c r="AVV19" s="86">
        <v>18000</v>
      </c>
      <c r="AVW19" s="86">
        <v>18000</v>
      </c>
      <c r="AVX19" s="86">
        <v>18000</v>
      </c>
      <c r="AVY19" s="86">
        <v>18000</v>
      </c>
      <c r="AVZ19" s="86">
        <v>18000</v>
      </c>
      <c r="AWA19" s="86">
        <v>18000</v>
      </c>
      <c r="AWB19" s="86">
        <v>18000</v>
      </c>
      <c r="AWC19" s="86">
        <v>18000</v>
      </c>
      <c r="AWD19" s="86">
        <v>18000</v>
      </c>
      <c r="AWE19" s="86">
        <v>18000</v>
      </c>
      <c r="AWF19" s="86">
        <v>18000</v>
      </c>
      <c r="AWG19" s="86">
        <v>18000</v>
      </c>
      <c r="AWH19" s="86">
        <v>18000</v>
      </c>
      <c r="AWI19" s="86">
        <v>18000</v>
      </c>
      <c r="AWJ19" s="86">
        <v>18000</v>
      </c>
      <c r="AWK19" s="86">
        <v>18000</v>
      </c>
      <c r="AWL19" s="86">
        <v>18000</v>
      </c>
      <c r="AWM19" s="86">
        <v>18000</v>
      </c>
      <c r="AWN19" s="86">
        <v>18000</v>
      </c>
      <c r="AWO19" s="86">
        <v>18000</v>
      </c>
      <c r="AWP19" s="86">
        <v>18000</v>
      </c>
      <c r="AWQ19" s="86">
        <v>18150.850635690113</v>
      </c>
      <c r="AWR19" s="86">
        <v>18000</v>
      </c>
      <c r="AWS19" s="86">
        <v>18000</v>
      </c>
      <c r="AWT19" s="86">
        <v>18200</v>
      </c>
      <c r="AWU19" s="86">
        <v>18200</v>
      </c>
      <c r="AWV19" s="86">
        <v>18200</v>
      </c>
      <c r="AWW19" s="86">
        <v>18146.29444006057</v>
      </c>
      <c r="AWX19" s="86">
        <v>18200</v>
      </c>
      <c r="AWY19" s="86">
        <v>18121.032100594941</v>
      </c>
      <c r="AWZ19" s="103">
        <v>18200</v>
      </c>
      <c r="AXA19" s="103">
        <v>18200</v>
      </c>
      <c r="AXB19" s="103">
        <v>18200</v>
      </c>
      <c r="AXC19" s="103">
        <v>18200</v>
      </c>
      <c r="AXD19" s="103">
        <v>18200</v>
      </c>
      <c r="AXE19" s="103">
        <v>18200</v>
      </c>
      <c r="AXF19" s="103">
        <v>18200</v>
      </c>
      <c r="AXG19" s="103">
        <v>18200</v>
      </c>
      <c r="AXH19" s="103">
        <v>18200</v>
      </c>
      <c r="AXI19" s="103">
        <v>18200</v>
      </c>
      <c r="AXJ19" s="103">
        <v>18200</v>
      </c>
      <c r="AXK19" s="103">
        <v>18200</v>
      </c>
      <c r="AXL19" s="103">
        <v>18200</v>
      </c>
      <c r="AXM19" s="103">
        <v>18200</v>
      </c>
      <c r="AXN19" s="103">
        <v>18200</v>
      </c>
      <c r="AXO19" s="103">
        <v>18200</v>
      </c>
      <c r="AXP19" s="103">
        <v>18200</v>
      </c>
      <c r="AXQ19" s="103">
        <v>18200</v>
      </c>
      <c r="AXR19" s="103">
        <v>18200</v>
      </c>
      <c r="AXS19" s="103">
        <v>18200</v>
      </c>
      <c r="AXT19" s="103">
        <v>18200</v>
      </c>
      <c r="AXU19" s="103">
        <v>18200</v>
      </c>
      <c r="AXV19" s="103">
        <v>18200</v>
      </c>
      <c r="AXW19" s="103">
        <v>18200</v>
      </c>
      <c r="AXX19" s="103">
        <v>18200</v>
      </c>
      <c r="AXY19" s="103">
        <v>18200</v>
      </c>
      <c r="AXZ19" s="103">
        <v>18200</v>
      </c>
      <c r="AYA19" s="103">
        <v>18200</v>
      </c>
      <c r="AYB19" s="103">
        <v>18200</v>
      </c>
      <c r="AYC19" s="103">
        <v>18200</v>
      </c>
      <c r="AYD19" s="103">
        <v>18200</v>
      </c>
      <c r="AYE19" s="103">
        <v>18269.058976582826</v>
      </c>
      <c r="AYF19" s="103">
        <v>18200</v>
      </c>
      <c r="AYG19" s="103">
        <v>18200</v>
      </c>
      <c r="AYH19" s="103">
        <v>18200</v>
      </c>
      <c r="AYI19" s="103">
        <v>18200</v>
      </c>
      <c r="AYJ19" s="103">
        <v>18200</v>
      </c>
      <c r="AYK19" s="103"/>
      <c r="AYL19" s="103">
        <v>18200</v>
      </c>
      <c r="AYM19" s="103"/>
      <c r="AYN19" s="103">
        <v>18200</v>
      </c>
      <c r="AYO19" s="103"/>
      <c r="AYP19" s="103">
        <v>18200</v>
      </c>
      <c r="AYQ19" s="103"/>
      <c r="AYR19" s="103">
        <v>18200</v>
      </c>
      <c r="AYS19" s="103"/>
      <c r="AYT19" s="103">
        <v>18200</v>
      </c>
      <c r="AYU19" s="103">
        <v>18200</v>
      </c>
      <c r="AYV19" s="103">
        <v>18200</v>
      </c>
      <c r="AYW19" s="103">
        <v>18200</v>
      </c>
      <c r="AYX19" s="103">
        <v>18200</v>
      </c>
      <c r="AYY19" s="103">
        <v>18200</v>
      </c>
      <c r="AYZ19" s="103">
        <v>18200</v>
      </c>
      <c r="AZA19" s="103">
        <v>18200</v>
      </c>
      <c r="AZB19" s="103">
        <v>18200</v>
      </c>
      <c r="AZC19" s="103">
        <v>18200</v>
      </c>
      <c r="AZD19" s="103">
        <v>18200</v>
      </c>
      <c r="AZE19" s="103">
        <v>18200</v>
      </c>
      <c r="AZF19" s="103">
        <v>18200</v>
      </c>
      <c r="AZG19" s="103">
        <v>18200</v>
      </c>
      <c r="AZH19" s="103">
        <v>18200</v>
      </c>
      <c r="AZI19" s="103">
        <v>18200</v>
      </c>
      <c r="AZJ19" s="103">
        <v>18200</v>
      </c>
      <c r="AZK19" s="103">
        <v>18200</v>
      </c>
      <c r="AZL19" s="103">
        <v>18200</v>
      </c>
      <c r="AZM19" s="103">
        <v>18200</v>
      </c>
      <c r="AZN19" s="103">
        <v>18200</v>
      </c>
      <c r="AZO19" s="103">
        <v>18200</v>
      </c>
      <c r="AZP19" s="103">
        <v>18200</v>
      </c>
      <c r="AZQ19" s="103">
        <v>18200</v>
      </c>
      <c r="AZR19" s="103">
        <v>18200</v>
      </c>
      <c r="AZS19" s="103">
        <v>18200</v>
      </c>
      <c r="AZT19" s="103">
        <v>18200</v>
      </c>
      <c r="AZU19" s="103">
        <v>18200</v>
      </c>
      <c r="AZV19" s="103">
        <v>18200</v>
      </c>
      <c r="AZW19" s="103">
        <v>18200</v>
      </c>
      <c r="AZX19" s="103">
        <v>18200</v>
      </c>
      <c r="AZY19" s="103">
        <v>18200</v>
      </c>
      <c r="AZZ19" s="103">
        <v>18200</v>
      </c>
      <c r="BAA19" s="103">
        <v>18200</v>
      </c>
      <c r="BAB19" s="103">
        <v>18200</v>
      </c>
      <c r="BAC19" s="103">
        <v>18200</v>
      </c>
      <c r="BAD19" s="103">
        <v>18200</v>
      </c>
      <c r="BAE19" s="103">
        <v>18200</v>
      </c>
      <c r="BAF19" s="103">
        <v>18200</v>
      </c>
      <c r="BAG19" s="103">
        <v>18200</v>
      </c>
      <c r="BAH19" s="103">
        <v>18200</v>
      </c>
      <c r="BAI19" s="103">
        <v>18200</v>
      </c>
      <c r="BAJ19" s="103">
        <v>18200</v>
      </c>
      <c r="BAK19" s="103">
        <v>18200</v>
      </c>
      <c r="BAL19" s="103">
        <v>18200</v>
      </c>
      <c r="BAM19" s="103">
        <v>18200</v>
      </c>
      <c r="BAN19" s="103">
        <v>18200</v>
      </c>
      <c r="BAO19" s="103">
        <v>18200</v>
      </c>
      <c r="BAP19" s="103">
        <v>18200</v>
      </c>
      <c r="BAQ19" s="103">
        <v>18200</v>
      </c>
      <c r="BAR19" s="103">
        <v>18200</v>
      </c>
      <c r="BAS19" s="103">
        <v>18200</v>
      </c>
      <c r="BAT19" s="103">
        <v>18200</v>
      </c>
      <c r="BAU19" s="103">
        <v>18200</v>
      </c>
      <c r="BAV19" s="103">
        <v>18200</v>
      </c>
      <c r="BAW19" s="103">
        <v>18200</v>
      </c>
      <c r="BAX19" s="103">
        <v>18200</v>
      </c>
      <c r="BAY19" s="103">
        <v>18200</v>
      </c>
      <c r="BAZ19" s="103">
        <v>18200</v>
      </c>
      <c r="BBA19" s="103">
        <v>18200</v>
      </c>
      <c r="BBB19" s="103">
        <v>18200</v>
      </c>
      <c r="BBC19" s="103">
        <v>18200</v>
      </c>
      <c r="BBD19" s="103">
        <v>18200</v>
      </c>
      <c r="BBE19" s="103" t="s">
        <v>94</v>
      </c>
      <c r="BBF19" s="103">
        <v>18200</v>
      </c>
      <c r="BBG19" s="103">
        <v>18200</v>
      </c>
      <c r="BBH19" s="103">
        <v>18200</v>
      </c>
      <c r="BBI19" s="103">
        <v>18200</v>
      </c>
      <c r="BBJ19" s="103">
        <v>18200</v>
      </c>
      <c r="BBK19" s="103">
        <v>18200</v>
      </c>
    </row>
    <row r="20" spans="1:1415" s="9" customFormat="1" ht="36" customHeight="1" x14ac:dyDescent="0.35">
      <c r="A20" s="82">
        <v>15</v>
      </c>
      <c r="B20" s="87">
        <v>150000052</v>
      </c>
      <c r="C20" s="82" t="s">
        <v>98</v>
      </c>
      <c r="D20" s="85" t="s">
        <v>158</v>
      </c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84"/>
      <c r="BQ20" s="84"/>
      <c r="BR20" s="84"/>
      <c r="BS20" s="84"/>
      <c r="BT20" s="84"/>
      <c r="BU20" s="84"/>
      <c r="BV20" s="84"/>
      <c r="BW20" s="84"/>
      <c r="BX20" s="84"/>
      <c r="BY20" s="84"/>
      <c r="BZ20" s="84"/>
      <c r="CA20" s="84"/>
      <c r="CB20" s="84"/>
      <c r="CC20" s="84"/>
      <c r="CD20" s="84"/>
      <c r="CE20" s="84"/>
      <c r="CF20" s="84"/>
      <c r="CG20" s="84"/>
      <c r="CH20" s="84"/>
      <c r="CI20" s="84"/>
      <c r="CJ20" s="84"/>
      <c r="CK20" s="84"/>
      <c r="CL20" s="84"/>
      <c r="CM20" s="84"/>
      <c r="CN20" s="84"/>
      <c r="CO20" s="84"/>
      <c r="CP20" s="84"/>
      <c r="CQ20" s="84"/>
      <c r="CR20" s="84"/>
      <c r="CS20" s="84"/>
      <c r="CT20" s="84"/>
      <c r="CU20" s="84"/>
      <c r="CV20" s="84"/>
      <c r="CW20" s="84"/>
      <c r="CX20" s="84"/>
      <c r="CY20" s="84"/>
      <c r="CZ20" s="84"/>
      <c r="DA20" s="84"/>
      <c r="DB20" s="84"/>
      <c r="DC20" s="84"/>
      <c r="DD20" s="84"/>
      <c r="DE20" s="84">
        <v>19000</v>
      </c>
      <c r="DF20" s="84">
        <v>18000</v>
      </c>
      <c r="DG20" s="84" t="s">
        <v>94</v>
      </c>
      <c r="DH20" s="84">
        <v>19000</v>
      </c>
      <c r="DI20" s="84">
        <v>18000</v>
      </c>
      <c r="DJ20" s="84" t="s">
        <v>94</v>
      </c>
      <c r="DK20" s="84">
        <v>19000</v>
      </c>
      <c r="DL20" s="84">
        <v>18000</v>
      </c>
      <c r="DM20" s="84" t="s">
        <v>94</v>
      </c>
      <c r="DN20" s="84">
        <v>19000</v>
      </c>
      <c r="DO20" s="84">
        <v>18000</v>
      </c>
      <c r="DP20" s="84" t="s">
        <v>94</v>
      </c>
      <c r="DQ20" s="84">
        <v>19000</v>
      </c>
      <c r="DR20" s="84">
        <v>18000</v>
      </c>
      <c r="DS20" s="84">
        <v>18000</v>
      </c>
      <c r="DT20" s="84">
        <v>19000</v>
      </c>
      <c r="DU20" s="84">
        <v>18000</v>
      </c>
      <c r="DV20" s="84" t="s">
        <v>94</v>
      </c>
      <c r="DW20" s="84">
        <v>19000</v>
      </c>
      <c r="DX20" s="84">
        <v>18000</v>
      </c>
      <c r="DY20" s="84">
        <v>18000</v>
      </c>
      <c r="DZ20" s="84">
        <v>19000</v>
      </c>
      <c r="EA20" s="84">
        <v>18000</v>
      </c>
      <c r="EB20" s="84">
        <v>18000</v>
      </c>
      <c r="EC20" s="84">
        <v>19000</v>
      </c>
      <c r="ED20" s="84">
        <v>18000</v>
      </c>
      <c r="EE20" s="84">
        <v>18000</v>
      </c>
      <c r="EF20" s="84">
        <v>19000</v>
      </c>
      <c r="EG20" s="84">
        <v>18000</v>
      </c>
      <c r="EH20" s="84" t="s">
        <v>94</v>
      </c>
      <c r="EI20" s="84">
        <v>19000</v>
      </c>
      <c r="EJ20" s="84">
        <v>18000</v>
      </c>
      <c r="EK20" s="84" t="s">
        <v>94</v>
      </c>
      <c r="EL20" s="84">
        <v>19000</v>
      </c>
      <c r="EM20" s="84">
        <v>18000</v>
      </c>
      <c r="EN20" s="84" t="s">
        <v>94</v>
      </c>
      <c r="EO20" s="84">
        <v>19000</v>
      </c>
      <c r="EP20" s="84">
        <v>18000</v>
      </c>
      <c r="EQ20" s="84" t="s">
        <v>94</v>
      </c>
      <c r="ER20" s="84">
        <v>19000</v>
      </c>
      <c r="ES20" s="84">
        <v>18000</v>
      </c>
      <c r="ET20" s="84" t="s">
        <v>94</v>
      </c>
      <c r="EU20" s="84">
        <v>19000</v>
      </c>
      <c r="EV20" s="84">
        <v>18000</v>
      </c>
      <c r="EW20" s="84" t="s">
        <v>94</v>
      </c>
      <c r="EX20" s="84">
        <v>19000</v>
      </c>
      <c r="EY20" s="84">
        <v>18000</v>
      </c>
      <c r="EZ20" s="84" t="s">
        <v>94</v>
      </c>
      <c r="FA20" s="84">
        <v>19000</v>
      </c>
      <c r="FB20" s="84">
        <v>18000</v>
      </c>
      <c r="FC20" s="84" t="s">
        <v>94</v>
      </c>
      <c r="FD20" s="84">
        <v>19000</v>
      </c>
      <c r="FE20" s="84">
        <v>18000</v>
      </c>
      <c r="FF20" s="84" t="s">
        <v>94</v>
      </c>
      <c r="FG20" s="84">
        <v>19000</v>
      </c>
      <c r="FH20" s="84">
        <v>18000</v>
      </c>
      <c r="FI20" s="84" t="s">
        <v>94</v>
      </c>
      <c r="FJ20" s="84">
        <v>19000</v>
      </c>
      <c r="FK20" s="84">
        <v>18000</v>
      </c>
      <c r="FL20" s="84" t="s">
        <v>94</v>
      </c>
      <c r="FM20" s="84">
        <v>19000</v>
      </c>
      <c r="FN20" s="84">
        <v>18000</v>
      </c>
      <c r="FO20" s="84" t="s">
        <v>94</v>
      </c>
      <c r="FP20" s="84">
        <v>19000</v>
      </c>
      <c r="FQ20" s="84">
        <v>18000</v>
      </c>
      <c r="FR20" s="84">
        <v>18000</v>
      </c>
      <c r="FS20" s="84">
        <v>19000</v>
      </c>
      <c r="FT20" s="84">
        <v>18000</v>
      </c>
      <c r="FU20" s="84">
        <v>18000</v>
      </c>
      <c r="FV20" s="84">
        <v>19000</v>
      </c>
      <c r="FW20" s="84">
        <v>18000</v>
      </c>
      <c r="FX20" s="84" t="s">
        <v>94</v>
      </c>
      <c r="FY20" s="84">
        <v>19000</v>
      </c>
      <c r="FZ20" s="84">
        <v>18000</v>
      </c>
      <c r="GA20" s="84" t="s">
        <v>94</v>
      </c>
      <c r="GB20" s="84">
        <v>19000</v>
      </c>
      <c r="GC20" s="84">
        <v>18000</v>
      </c>
      <c r="GD20" s="84" t="s">
        <v>94</v>
      </c>
      <c r="GE20" s="84">
        <v>19000</v>
      </c>
      <c r="GF20" s="84">
        <v>18000</v>
      </c>
      <c r="GG20" s="84" t="s">
        <v>94</v>
      </c>
      <c r="GH20" s="84">
        <v>17000</v>
      </c>
      <c r="GI20" s="84" t="s">
        <v>94</v>
      </c>
      <c r="GJ20" s="84">
        <v>17000</v>
      </c>
      <c r="GK20" s="84">
        <v>17000</v>
      </c>
      <c r="GL20" s="84">
        <v>17000</v>
      </c>
      <c r="GM20" s="84">
        <v>17000</v>
      </c>
      <c r="GN20" s="84">
        <v>17000</v>
      </c>
      <c r="GO20" s="84">
        <v>17000</v>
      </c>
      <c r="GP20" s="84">
        <v>17000</v>
      </c>
      <c r="GQ20" s="84">
        <v>17000</v>
      </c>
      <c r="GR20" s="84">
        <v>17000</v>
      </c>
      <c r="GS20" s="84">
        <v>17000</v>
      </c>
      <c r="GT20" s="84">
        <v>17000</v>
      </c>
      <c r="GU20" s="84">
        <v>17000</v>
      </c>
      <c r="GV20" s="84">
        <v>17000</v>
      </c>
      <c r="GW20" s="84">
        <v>17000</v>
      </c>
      <c r="GX20" s="84">
        <v>17000</v>
      </c>
      <c r="GY20" s="84">
        <v>17000</v>
      </c>
      <c r="GZ20" s="84">
        <v>17000</v>
      </c>
      <c r="HA20" s="84" t="s">
        <v>94</v>
      </c>
      <c r="HB20" s="84">
        <v>17000</v>
      </c>
      <c r="HC20" s="84" t="s">
        <v>94</v>
      </c>
      <c r="HD20" s="84">
        <v>17000</v>
      </c>
      <c r="HE20" s="84" t="s">
        <v>94</v>
      </c>
      <c r="HF20" s="84">
        <v>17000</v>
      </c>
      <c r="HG20" s="84" t="s">
        <v>94</v>
      </c>
      <c r="HH20" s="84">
        <v>17000</v>
      </c>
      <c r="HI20" s="84" t="s">
        <v>94</v>
      </c>
      <c r="HJ20" s="84">
        <v>17000</v>
      </c>
      <c r="HK20" s="84" t="s">
        <v>94</v>
      </c>
      <c r="HL20" s="84">
        <v>17000</v>
      </c>
      <c r="HM20" s="84" t="s">
        <v>94</v>
      </c>
      <c r="HN20" s="84">
        <v>17000</v>
      </c>
      <c r="HO20" s="84" t="s">
        <v>94</v>
      </c>
      <c r="HP20" s="84">
        <v>17000</v>
      </c>
      <c r="HQ20" s="84" t="s">
        <v>94</v>
      </c>
      <c r="HR20" s="84">
        <v>17000</v>
      </c>
      <c r="HS20" s="84" t="s">
        <v>94</v>
      </c>
      <c r="HT20" s="84">
        <v>17000</v>
      </c>
      <c r="HU20" s="84" t="s">
        <v>94</v>
      </c>
      <c r="HV20" s="84">
        <v>17000</v>
      </c>
      <c r="HW20" s="84" t="s">
        <v>94</v>
      </c>
      <c r="HX20" s="84">
        <v>17000</v>
      </c>
      <c r="HY20" s="84" t="s">
        <v>94</v>
      </c>
      <c r="HZ20" s="84">
        <v>17000</v>
      </c>
      <c r="IA20" s="84" t="s">
        <v>94</v>
      </c>
      <c r="IB20" s="84">
        <v>17000</v>
      </c>
      <c r="IC20" s="84" t="s">
        <v>94</v>
      </c>
      <c r="ID20" s="84">
        <v>17000</v>
      </c>
      <c r="IE20" s="84" t="s">
        <v>94</v>
      </c>
      <c r="IF20" s="84">
        <v>17000</v>
      </c>
      <c r="IG20" s="84" t="s">
        <v>94</v>
      </c>
      <c r="IH20" s="84">
        <v>17000</v>
      </c>
      <c r="II20" s="84" t="s">
        <v>94</v>
      </c>
      <c r="IJ20" s="84">
        <v>17000</v>
      </c>
      <c r="IK20" s="84">
        <v>17000</v>
      </c>
      <c r="IL20" s="84">
        <v>17000</v>
      </c>
      <c r="IM20" s="84">
        <v>17000</v>
      </c>
      <c r="IN20" s="84">
        <v>17000</v>
      </c>
      <c r="IO20" s="84">
        <v>17000</v>
      </c>
      <c r="IP20" s="84">
        <v>17000</v>
      </c>
      <c r="IQ20" s="84">
        <v>17000</v>
      </c>
      <c r="IR20" s="84">
        <v>17000</v>
      </c>
      <c r="IS20" s="84" t="s">
        <v>94</v>
      </c>
      <c r="IT20" s="84">
        <v>17000</v>
      </c>
      <c r="IU20" s="84">
        <v>17000</v>
      </c>
      <c r="IV20" s="84">
        <v>17000</v>
      </c>
      <c r="IW20" s="84">
        <v>17000</v>
      </c>
      <c r="IX20" s="84">
        <v>17000</v>
      </c>
      <c r="IY20" s="84">
        <v>17000</v>
      </c>
      <c r="IZ20" s="84">
        <v>17000</v>
      </c>
      <c r="JA20" s="84">
        <v>17000</v>
      </c>
      <c r="JB20" s="84">
        <v>17000</v>
      </c>
      <c r="JC20" s="84" t="s">
        <v>94</v>
      </c>
      <c r="JD20" s="84">
        <v>17000</v>
      </c>
      <c r="JE20" s="84">
        <v>17500</v>
      </c>
      <c r="JF20" s="84">
        <v>17000</v>
      </c>
      <c r="JG20" s="84">
        <v>17500</v>
      </c>
      <c r="JH20" s="84">
        <v>17000</v>
      </c>
      <c r="JI20" s="84">
        <v>17500</v>
      </c>
      <c r="JJ20" s="84">
        <v>17000</v>
      </c>
      <c r="JK20" s="84" t="s">
        <v>94</v>
      </c>
      <c r="JL20" s="84">
        <v>17000</v>
      </c>
      <c r="JM20" s="84">
        <v>16000</v>
      </c>
      <c r="JN20" s="84">
        <v>18000</v>
      </c>
      <c r="JO20" s="84">
        <v>17500</v>
      </c>
      <c r="JP20" s="84">
        <v>18000</v>
      </c>
      <c r="JQ20" s="84">
        <v>17500</v>
      </c>
      <c r="JR20" s="84">
        <v>18000</v>
      </c>
      <c r="JS20" s="84">
        <v>17500</v>
      </c>
      <c r="JT20" s="84">
        <v>18000</v>
      </c>
      <c r="JU20" s="84">
        <v>17500</v>
      </c>
      <c r="JV20" s="84">
        <v>18000</v>
      </c>
      <c r="JW20" s="84">
        <v>17500</v>
      </c>
      <c r="JX20" s="84">
        <v>18000</v>
      </c>
      <c r="JY20" s="84">
        <v>17500</v>
      </c>
      <c r="JZ20" s="84">
        <v>18000</v>
      </c>
      <c r="KA20" s="84">
        <v>17500</v>
      </c>
      <c r="KB20" s="84">
        <v>18000</v>
      </c>
      <c r="KC20" s="84">
        <v>17500</v>
      </c>
      <c r="KD20" s="84">
        <v>18000</v>
      </c>
      <c r="KE20" s="84">
        <v>17500</v>
      </c>
      <c r="KF20" s="84">
        <v>18000</v>
      </c>
      <c r="KG20" s="84" t="s">
        <v>94</v>
      </c>
      <c r="KH20" s="84">
        <v>18000</v>
      </c>
      <c r="KI20" s="84">
        <v>17500</v>
      </c>
      <c r="KJ20" s="84">
        <v>18000</v>
      </c>
      <c r="KK20" s="84">
        <v>17500</v>
      </c>
      <c r="KL20" s="84">
        <v>18000</v>
      </c>
      <c r="KM20" s="84">
        <v>17500</v>
      </c>
      <c r="KN20" s="84">
        <v>18000</v>
      </c>
      <c r="KO20" s="84">
        <v>17500</v>
      </c>
      <c r="KP20" s="84">
        <v>18000</v>
      </c>
      <c r="KQ20" s="84">
        <v>17500</v>
      </c>
      <c r="KR20" s="84">
        <v>18000</v>
      </c>
      <c r="KS20" s="84">
        <v>17500</v>
      </c>
      <c r="KT20" s="84">
        <v>18000</v>
      </c>
      <c r="KU20" s="84">
        <v>17500</v>
      </c>
      <c r="KV20" s="84">
        <v>18000</v>
      </c>
      <c r="KW20" s="84">
        <v>17500</v>
      </c>
      <c r="KX20" s="84">
        <v>18000</v>
      </c>
      <c r="KY20" s="84">
        <v>17500</v>
      </c>
      <c r="KZ20" s="84">
        <v>18000</v>
      </c>
      <c r="LA20" s="84">
        <v>17500</v>
      </c>
      <c r="LB20" s="84">
        <v>18000</v>
      </c>
      <c r="LC20" s="84">
        <v>17500</v>
      </c>
      <c r="LD20" s="84">
        <v>18000</v>
      </c>
      <c r="LE20" s="84">
        <v>17500</v>
      </c>
      <c r="LF20" s="84">
        <v>18000</v>
      </c>
      <c r="LG20" s="84" t="s">
        <v>94</v>
      </c>
      <c r="LH20" s="84">
        <v>18000</v>
      </c>
      <c r="LI20" s="84" t="s">
        <v>94</v>
      </c>
      <c r="LJ20" s="84">
        <v>18000</v>
      </c>
      <c r="LK20" s="84">
        <v>17500</v>
      </c>
      <c r="LL20" s="84">
        <v>18000</v>
      </c>
      <c r="LM20" s="84">
        <v>17500</v>
      </c>
      <c r="LN20" s="84">
        <v>18000</v>
      </c>
      <c r="LO20" s="84">
        <v>17500</v>
      </c>
      <c r="LP20" s="84">
        <v>18000</v>
      </c>
      <c r="LQ20" s="84">
        <v>17500</v>
      </c>
      <c r="LR20" s="84">
        <v>18000</v>
      </c>
      <c r="LS20" s="84">
        <v>17500</v>
      </c>
      <c r="LT20" s="84">
        <v>18000</v>
      </c>
      <c r="LU20" s="84">
        <v>17500</v>
      </c>
      <c r="LV20" s="84">
        <v>18000</v>
      </c>
      <c r="LW20" s="84">
        <v>17500</v>
      </c>
      <c r="LX20" s="84">
        <v>18000</v>
      </c>
      <c r="LY20" s="84">
        <v>17500</v>
      </c>
      <c r="LZ20" s="84">
        <v>18000</v>
      </c>
      <c r="MA20" s="84">
        <v>17500</v>
      </c>
      <c r="MB20" s="84">
        <v>18000</v>
      </c>
      <c r="MC20" s="84">
        <v>17500</v>
      </c>
      <c r="MD20" s="84">
        <v>18000</v>
      </c>
      <c r="ME20" s="84">
        <v>17500</v>
      </c>
      <c r="MF20" s="84">
        <v>18000</v>
      </c>
      <c r="MG20" s="84">
        <v>17500</v>
      </c>
      <c r="MH20" s="84">
        <v>18000</v>
      </c>
      <c r="MI20" s="84">
        <v>17500</v>
      </c>
      <c r="MJ20" s="84">
        <v>18000</v>
      </c>
      <c r="MK20" s="84">
        <v>17500</v>
      </c>
      <c r="ML20" s="84">
        <v>18000</v>
      </c>
      <c r="MM20" s="84">
        <v>17500</v>
      </c>
      <c r="MN20" s="84">
        <v>18000</v>
      </c>
      <c r="MO20" s="84">
        <v>17500</v>
      </c>
      <c r="MP20" s="84">
        <v>18000</v>
      </c>
      <c r="MQ20" s="84">
        <v>17500</v>
      </c>
      <c r="MR20" s="84">
        <v>18000</v>
      </c>
      <c r="MS20" s="84">
        <v>17500</v>
      </c>
      <c r="MT20" s="84">
        <v>18000</v>
      </c>
      <c r="MU20" s="84" t="s">
        <v>94</v>
      </c>
      <c r="MV20" s="84">
        <v>18000</v>
      </c>
      <c r="MW20" s="84" t="s">
        <v>94</v>
      </c>
      <c r="MX20" s="84">
        <v>18000</v>
      </c>
      <c r="MY20" s="84">
        <v>18000</v>
      </c>
      <c r="MZ20" s="84">
        <v>18000</v>
      </c>
      <c r="NA20" s="84">
        <v>18000</v>
      </c>
      <c r="NB20" s="84">
        <v>18000</v>
      </c>
      <c r="NC20" s="84">
        <v>18000</v>
      </c>
      <c r="ND20" s="84">
        <v>18000</v>
      </c>
      <c r="NE20" s="84">
        <v>18000</v>
      </c>
      <c r="NF20" s="84">
        <v>18000</v>
      </c>
      <c r="NG20" s="84">
        <v>18000</v>
      </c>
      <c r="NH20" s="84">
        <v>18000</v>
      </c>
      <c r="NI20" s="84">
        <v>18000</v>
      </c>
      <c r="NJ20" s="84">
        <v>18000</v>
      </c>
      <c r="NK20" s="84">
        <v>18000</v>
      </c>
      <c r="NL20" s="84">
        <v>18000</v>
      </c>
      <c r="NM20" s="84">
        <v>17695.81490302824</v>
      </c>
      <c r="NN20" s="84">
        <v>18000</v>
      </c>
      <c r="NO20" s="84">
        <v>18000</v>
      </c>
      <c r="NP20" s="84">
        <v>18000</v>
      </c>
      <c r="NQ20" s="84">
        <v>18000</v>
      </c>
      <c r="NR20" s="84">
        <v>18000</v>
      </c>
      <c r="NS20" s="84">
        <v>18000</v>
      </c>
      <c r="NT20" s="84">
        <v>18000</v>
      </c>
      <c r="NU20" s="84">
        <v>18000</v>
      </c>
      <c r="NV20" s="84">
        <v>18000</v>
      </c>
      <c r="NW20" s="84" t="s">
        <v>94</v>
      </c>
      <c r="NX20" s="84">
        <v>18000</v>
      </c>
      <c r="NY20" s="84">
        <v>18000</v>
      </c>
      <c r="NZ20" s="84">
        <v>18000</v>
      </c>
      <c r="OA20" s="84">
        <v>18000</v>
      </c>
      <c r="OB20" s="84">
        <v>18000</v>
      </c>
      <c r="OC20" s="84">
        <v>18000</v>
      </c>
      <c r="OD20" s="84">
        <v>18000</v>
      </c>
      <c r="OE20" s="84" t="s">
        <v>94</v>
      </c>
      <c r="OF20" s="84">
        <v>18000</v>
      </c>
      <c r="OG20" s="84">
        <v>17500</v>
      </c>
      <c r="OH20" s="84">
        <v>18000</v>
      </c>
      <c r="OI20" s="84">
        <v>17500</v>
      </c>
      <c r="OJ20" s="84">
        <v>18000</v>
      </c>
      <c r="OK20" s="84">
        <v>17500</v>
      </c>
      <c r="OL20" s="84">
        <v>18000</v>
      </c>
      <c r="OM20" s="84">
        <v>17500</v>
      </c>
      <c r="ON20" s="84">
        <v>18000</v>
      </c>
      <c r="OO20" s="84">
        <v>18000</v>
      </c>
      <c r="OP20" s="84">
        <v>18000</v>
      </c>
      <c r="OQ20" s="84">
        <v>18000</v>
      </c>
      <c r="OR20" s="84">
        <v>18000</v>
      </c>
      <c r="OS20" s="84" t="s">
        <v>94</v>
      </c>
      <c r="OT20" s="84">
        <v>18000</v>
      </c>
      <c r="OU20" s="84" t="s">
        <v>94</v>
      </c>
      <c r="OV20" s="84">
        <v>18000</v>
      </c>
      <c r="OW20" s="84" t="s">
        <v>94</v>
      </c>
      <c r="OX20" s="84">
        <v>18000</v>
      </c>
      <c r="OY20" s="84" t="s">
        <v>94</v>
      </c>
      <c r="OZ20" s="84">
        <v>18000</v>
      </c>
      <c r="PA20" s="84">
        <v>17500</v>
      </c>
      <c r="PB20" s="84">
        <v>18000</v>
      </c>
      <c r="PC20" s="84">
        <v>17500</v>
      </c>
      <c r="PD20" s="84">
        <v>18000</v>
      </c>
      <c r="PE20" s="84" t="s">
        <v>94</v>
      </c>
      <c r="PF20" s="84">
        <v>18000</v>
      </c>
      <c r="PG20" s="84" t="s">
        <v>94</v>
      </c>
      <c r="PH20" s="84">
        <v>18000</v>
      </c>
      <c r="PI20" s="84" t="s">
        <v>94</v>
      </c>
      <c r="PJ20" s="84">
        <v>17000</v>
      </c>
      <c r="PK20" s="84" t="s">
        <v>94</v>
      </c>
      <c r="PL20" s="84">
        <v>17000</v>
      </c>
      <c r="PM20" s="84" t="s">
        <v>94</v>
      </c>
      <c r="PN20" s="84">
        <v>17000</v>
      </c>
      <c r="PO20" s="84" t="s">
        <v>94</v>
      </c>
      <c r="PP20" s="84">
        <v>17000</v>
      </c>
      <c r="PQ20" s="84">
        <v>16500</v>
      </c>
      <c r="PR20" s="84">
        <v>17000</v>
      </c>
      <c r="PS20" s="84">
        <v>16500</v>
      </c>
      <c r="PT20" s="84">
        <v>17000</v>
      </c>
      <c r="PU20" s="84">
        <v>17000</v>
      </c>
      <c r="PV20" s="84">
        <v>17000</v>
      </c>
      <c r="PW20" s="84">
        <v>16500</v>
      </c>
      <c r="PX20" s="84">
        <v>17000</v>
      </c>
      <c r="PY20" s="84" t="s">
        <v>94</v>
      </c>
      <c r="PZ20" s="84">
        <v>17000</v>
      </c>
      <c r="QA20" s="84" t="s">
        <v>94</v>
      </c>
      <c r="QB20" s="84">
        <v>17000</v>
      </c>
      <c r="QC20" s="84">
        <v>16500</v>
      </c>
      <c r="QD20" s="84">
        <v>17000</v>
      </c>
      <c r="QE20" s="84">
        <v>16500</v>
      </c>
      <c r="QF20" s="84">
        <v>17000</v>
      </c>
      <c r="QG20" s="84" t="s">
        <v>94</v>
      </c>
      <c r="QH20" s="84">
        <v>17000</v>
      </c>
      <c r="QI20" s="84" t="s">
        <v>94</v>
      </c>
      <c r="QJ20" s="84">
        <v>17000</v>
      </c>
      <c r="QK20" s="84" t="s">
        <v>94</v>
      </c>
      <c r="QL20" s="84">
        <v>17000</v>
      </c>
      <c r="QM20" s="84">
        <v>16500</v>
      </c>
      <c r="QN20" s="84">
        <v>17000</v>
      </c>
      <c r="QO20" s="84">
        <v>16500</v>
      </c>
      <c r="QP20" s="84">
        <v>17000</v>
      </c>
      <c r="QQ20" s="84" t="s">
        <v>94</v>
      </c>
      <c r="QR20" s="84">
        <v>17000</v>
      </c>
      <c r="QS20" s="84" t="s">
        <v>94</v>
      </c>
      <c r="QT20" s="84">
        <v>17000</v>
      </c>
      <c r="QU20" s="84" t="s">
        <v>94</v>
      </c>
      <c r="QV20" s="84">
        <v>17000</v>
      </c>
      <c r="QW20" s="84" t="s">
        <v>94</v>
      </c>
      <c r="QX20" s="84">
        <v>17000</v>
      </c>
      <c r="QY20" s="84" t="s">
        <v>94</v>
      </c>
      <c r="QZ20" s="84">
        <v>17000</v>
      </c>
      <c r="RA20" s="84">
        <v>16500</v>
      </c>
      <c r="RB20" s="84">
        <v>17000</v>
      </c>
      <c r="RC20" s="84">
        <v>16500</v>
      </c>
      <c r="RD20" s="84">
        <v>17000</v>
      </c>
      <c r="RE20" s="84" t="s">
        <v>94</v>
      </c>
      <c r="RF20" s="84">
        <v>17000</v>
      </c>
      <c r="RG20" s="84">
        <v>16500</v>
      </c>
      <c r="RH20" s="84">
        <v>17000</v>
      </c>
      <c r="RI20" s="84">
        <v>16500</v>
      </c>
      <c r="RJ20" s="84">
        <v>15500</v>
      </c>
      <c r="RK20" s="84" t="s">
        <v>94</v>
      </c>
      <c r="RL20" s="84">
        <v>15500</v>
      </c>
      <c r="RM20" s="84" t="s">
        <v>94</v>
      </c>
      <c r="RN20" s="84">
        <v>15500</v>
      </c>
      <c r="RO20" s="84" t="s">
        <v>94</v>
      </c>
      <c r="RP20" s="84">
        <v>15500</v>
      </c>
      <c r="RQ20" s="84" t="s">
        <v>94</v>
      </c>
      <c r="RR20" s="84">
        <v>15500</v>
      </c>
      <c r="RS20" s="84" t="s">
        <v>94</v>
      </c>
      <c r="RT20" s="84">
        <v>15500</v>
      </c>
      <c r="RU20" s="84" t="s">
        <v>94</v>
      </c>
      <c r="RV20" s="84">
        <v>15500</v>
      </c>
      <c r="RW20" s="84" t="s">
        <v>94</v>
      </c>
      <c r="RX20" s="84">
        <v>15500</v>
      </c>
      <c r="RY20" s="84" t="s">
        <v>94</v>
      </c>
      <c r="RZ20" s="84">
        <v>15500</v>
      </c>
      <c r="SA20" s="84">
        <v>15500</v>
      </c>
      <c r="SB20" s="84">
        <v>15500</v>
      </c>
      <c r="SC20" s="84" t="s">
        <v>94</v>
      </c>
      <c r="SD20" s="84">
        <v>15500</v>
      </c>
      <c r="SE20" s="84" t="s">
        <v>94</v>
      </c>
      <c r="SF20" s="84">
        <v>15500</v>
      </c>
      <c r="SG20" s="84" t="s">
        <v>94</v>
      </c>
      <c r="SH20" s="84">
        <v>15500</v>
      </c>
      <c r="SI20" s="84" t="s">
        <v>94</v>
      </c>
      <c r="SJ20" s="84">
        <v>15500</v>
      </c>
      <c r="SK20" s="84" t="s">
        <v>94</v>
      </c>
      <c r="SL20" s="84">
        <v>15500</v>
      </c>
      <c r="SM20" s="84" t="s">
        <v>94</v>
      </c>
      <c r="SN20" s="84">
        <v>15500</v>
      </c>
      <c r="SO20" s="84" t="s">
        <v>94</v>
      </c>
      <c r="SP20" s="84">
        <v>15500</v>
      </c>
      <c r="SQ20" s="84" t="s">
        <v>94</v>
      </c>
      <c r="SR20" s="84">
        <v>15500</v>
      </c>
      <c r="SS20" s="84" t="s">
        <v>94</v>
      </c>
      <c r="ST20" s="84">
        <v>15500</v>
      </c>
      <c r="SU20" s="84" t="s">
        <v>94</v>
      </c>
      <c r="SV20" s="84">
        <v>15500</v>
      </c>
      <c r="SW20" s="84">
        <v>15500</v>
      </c>
      <c r="SX20" s="84">
        <v>15500</v>
      </c>
      <c r="SY20" s="84">
        <v>15500</v>
      </c>
      <c r="SZ20" s="84">
        <v>15500</v>
      </c>
      <c r="TA20" s="84" t="s">
        <v>94</v>
      </c>
      <c r="TB20" s="84">
        <v>15500</v>
      </c>
      <c r="TC20" s="84" t="s">
        <v>94</v>
      </c>
      <c r="TD20" s="84">
        <v>15500</v>
      </c>
      <c r="TE20" s="84" t="s">
        <v>94</v>
      </c>
      <c r="TF20" s="84">
        <v>15500</v>
      </c>
      <c r="TG20" s="84" t="s">
        <v>94</v>
      </c>
      <c r="TH20" s="84">
        <v>15500</v>
      </c>
      <c r="TI20" s="84" t="s">
        <v>94</v>
      </c>
      <c r="TJ20" s="84">
        <v>15500</v>
      </c>
      <c r="TK20" s="84" t="s">
        <v>94</v>
      </c>
      <c r="TL20" s="84">
        <v>15500</v>
      </c>
      <c r="TM20" s="84" t="s">
        <v>94</v>
      </c>
      <c r="TN20" s="84">
        <v>15500</v>
      </c>
      <c r="TO20" s="84" t="s">
        <v>94</v>
      </c>
      <c r="TP20" s="84">
        <v>15500</v>
      </c>
      <c r="TQ20" s="84" t="s">
        <v>94</v>
      </c>
      <c r="TR20" s="84">
        <v>15500</v>
      </c>
      <c r="TS20" s="84" t="s">
        <v>94</v>
      </c>
      <c r="TT20" s="84">
        <v>15500</v>
      </c>
      <c r="TU20" s="84" t="s">
        <v>94</v>
      </c>
      <c r="TV20" s="84">
        <v>15500</v>
      </c>
      <c r="TW20" s="84" t="s">
        <v>94</v>
      </c>
      <c r="TX20" s="84">
        <v>15500</v>
      </c>
      <c r="TY20" s="84" t="s">
        <v>94</v>
      </c>
      <c r="TZ20" s="84">
        <v>15500</v>
      </c>
      <c r="UA20" s="84" t="s">
        <v>94</v>
      </c>
      <c r="UB20" s="84">
        <v>15500</v>
      </c>
      <c r="UC20" s="84" t="s">
        <v>94</v>
      </c>
      <c r="UD20" s="84">
        <v>15500</v>
      </c>
      <c r="UE20" s="84" t="s">
        <v>94</v>
      </c>
      <c r="UF20" s="84">
        <v>15500</v>
      </c>
      <c r="UG20" s="84" t="s">
        <v>94</v>
      </c>
      <c r="UH20" s="84">
        <v>15500</v>
      </c>
      <c r="UI20" s="84" t="s">
        <v>94</v>
      </c>
      <c r="UJ20" s="84">
        <v>15500</v>
      </c>
      <c r="UK20" s="84" t="s">
        <v>94</v>
      </c>
      <c r="UL20" s="84">
        <v>15500</v>
      </c>
      <c r="UM20" s="84" t="s">
        <v>94</v>
      </c>
      <c r="UN20" s="84">
        <v>15500</v>
      </c>
      <c r="UO20" s="84" t="s">
        <v>94</v>
      </c>
      <c r="UP20" s="84">
        <v>15500</v>
      </c>
      <c r="UQ20" s="84" t="s">
        <v>94</v>
      </c>
      <c r="UR20" s="84">
        <v>15500</v>
      </c>
      <c r="US20" s="84" t="s">
        <v>94</v>
      </c>
      <c r="UT20" s="84">
        <v>15500</v>
      </c>
      <c r="UU20" s="84">
        <v>15500</v>
      </c>
      <c r="UV20" s="84">
        <v>15500</v>
      </c>
      <c r="UW20" s="84" t="s">
        <v>94</v>
      </c>
      <c r="UX20" s="84">
        <v>15500</v>
      </c>
      <c r="UY20" s="84" t="s">
        <v>94</v>
      </c>
      <c r="UZ20" s="84">
        <v>15500</v>
      </c>
      <c r="VA20" s="84">
        <v>15500</v>
      </c>
      <c r="VB20" s="84">
        <v>15500</v>
      </c>
      <c r="VC20" s="84" t="s">
        <v>94</v>
      </c>
      <c r="VD20" s="84">
        <v>15500</v>
      </c>
      <c r="VE20" s="84" t="s">
        <v>94</v>
      </c>
      <c r="VF20" s="84">
        <v>15500</v>
      </c>
      <c r="VG20" s="84" t="s">
        <v>94</v>
      </c>
      <c r="VH20" s="84">
        <v>15500</v>
      </c>
      <c r="VI20" s="84">
        <v>15500</v>
      </c>
      <c r="VJ20" s="84">
        <v>15500</v>
      </c>
      <c r="VK20" s="84" t="s">
        <v>94</v>
      </c>
      <c r="VL20" s="84">
        <v>16000</v>
      </c>
      <c r="VM20" s="84" t="s">
        <v>94</v>
      </c>
      <c r="VN20" s="84">
        <v>16000</v>
      </c>
      <c r="VO20" s="84">
        <v>16000</v>
      </c>
      <c r="VP20" s="84">
        <v>16000</v>
      </c>
      <c r="VQ20" s="84" t="s">
        <v>94</v>
      </c>
      <c r="VR20" s="84">
        <v>16000</v>
      </c>
      <c r="VS20" s="84" t="s">
        <v>94</v>
      </c>
      <c r="VT20" s="84">
        <v>16000</v>
      </c>
      <c r="VU20" s="84" t="s">
        <v>94</v>
      </c>
      <c r="VV20" s="84">
        <v>16000</v>
      </c>
      <c r="VW20" s="84" t="s">
        <v>94</v>
      </c>
      <c r="VX20" s="84">
        <v>16000</v>
      </c>
      <c r="VY20" s="84" t="s">
        <v>94</v>
      </c>
      <c r="VZ20" s="84">
        <v>16000</v>
      </c>
      <c r="WA20" s="84" t="s">
        <v>94</v>
      </c>
      <c r="WB20" s="84">
        <v>16000</v>
      </c>
      <c r="WC20" s="84" t="s">
        <v>94</v>
      </c>
      <c r="WD20" s="84">
        <v>16000</v>
      </c>
      <c r="WE20" s="84">
        <v>16000</v>
      </c>
      <c r="WF20" s="84">
        <v>16000</v>
      </c>
      <c r="WG20" s="84" t="s">
        <v>94</v>
      </c>
      <c r="WH20" s="84">
        <v>16000</v>
      </c>
      <c r="WI20" s="84" t="s">
        <v>94</v>
      </c>
      <c r="WJ20" s="84">
        <v>16000</v>
      </c>
      <c r="WK20" s="84" t="s">
        <v>94</v>
      </c>
      <c r="WL20" s="84">
        <v>16000</v>
      </c>
      <c r="WM20" s="84" t="s">
        <v>94</v>
      </c>
      <c r="WN20" s="84">
        <v>16000</v>
      </c>
      <c r="WO20" s="84" t="s">
        <v>94</v>
      </c>
      <c r="WP20" s="84">
        <v>16000</v>
      </c>
      <c r="WQ20" s="84" t="s">
        <v>94</v>
      </c>
      <c r="WR20" s="84">
        <v>16000</v>
      </c>
      <c r="WS20" s="84" t="s">
        <v>94</v>
      </c>
      <c r="WT20" s="84">
        <v>16000</v>
      </c>
      <c r="WU20" s="84" t="s">
        <v>94</v>
      </c>
      <c r="WV20" s="84">
        <v>16000</v>
      </c>
      <c r="WW20" s="84" t="s">
        <v>94</v>
      </c>
      <c r="WX20" s="84">
        <v>16000</v>
      </c>
      <c r="WY20" s="84" t="s">
        <v>94</v>
      </c>
      <c r="WZ20" s="84">
        <v>16000</v>
      </c>
      <c r="XA20" s="84" t="s">
        <v>94</v>
      </c>
      <c r="XB20" s="84">
        <v>16000</v>
      </c>
      <c r="XC20" s="84" t="s">
        <v>94</v>
      </c>
      <c r="XD20" s="84">
        <v>16000</v>
      </c>
      <c r="XE20" s="84" t="s">
        <v>94</v>
      </c>
      <c r="XF20" s="84">
        <v>16000</v>
      </c>
      <c r="XG20" s="84" t="s">
        <v>94</v>
      </c>
      <c r="XH20" s="84">
        <v>16000</v>
      </c>
      <c r="XI20" s="84" t="s">
        <v>94</v>
      </c>
      <c r="XJ20" s="84">
        <v>16000</v>
      </c>
      <c r="XK20" s="84" t="s">
        <v>94</v>
      </c>
      <c r="XL20" s="84">
        <v>16000</v>
      </c>
      <c r="XM20" s="84" t="s">
        <v>94</v>
      </c>
      <c r="XN20" s="84">
        <v>16500</v>
      </c>
      <c r="XO20" s="84" t="s">
        <v>94</v>
      </c>
      <c r="XP20" s="84">
        <v>16500</v>
      </c>
      <c r="XQ20" s="84" t="s">
        <v>94</v>
      </c>
      <c r="XR20" s="84">
        <v>16500</v>
      </c>
      <c r="XS20" s="84" t="s">
        <v>94</v>
      </c>
      <c r="XT20" s="84">
        <v>16500</v>
      </c>
      <c r="XU20" s="84" t="s">
        <v>94</v>
      </c>
      <c r="XV20" s="84">
        <v>16500</v>
      </c>
      <c r="XW20" s="84" t="s">
        <v>94</v>
      </c>
      <c r="XX20" s="84">
        <v>16500</v>
      </c>
      <c r="XY20" s="84" t="s">
        <v>94</v>
      </c>
      <c r="XZ20" s="84">
        <v>16500</v>
      </c>
      <c r="YA20" s="84" t="s">
        <v>94</v>
      </c>
      <c r="YB20" s="84">
        <v>16500</v>
      </c>
      <c r="YC20" s="84" t="s">
        <v>94</v>
      </c>
      <c r="YD20" s="84">
        <v>16500</v>
      </c>
      <c r="YE20" s="84" t="s">
        <v>94</v>
      </c>
      <c r="YF20" s="84">
        <v>16500</v>
      </c>
      <c r="YG20" s="84" t="s">
        <v>94</v>
      </c>
      <c r="YH20" s="84">
        <v>16500</v>
      </c>
      <c r="YI20" s="84" t="s">
        <v>94</v>
      </c>
      <c r="YJ20" s="84">
        <v>16500</v>
      </c>
      <c r="YK20" s="84" t="s">
        <v>94</v>
      </c>
      <c r="YL20" s="84">
        <v>16500</v>
      </c>
      <c r="YM20" s="84" t="s">
        <v>94</v>
      </c>
      <c r="YN20" s="84">
        <v>16500</v>
      </c>
      <c r="YO20" s="84" t="s">
        <v>94</v>
      </c>
      <c r="YP20" s="84">
        <v>16500</v>
      </c>
      <c r="YQ20" s="84">
        <v>16500</v>
      </c>
      <c r="YR20" s="84">
        <v>16500</v>
      </c>
      <c r="YS20" s="84" t="s">
        <v>94</v>
      </c>
      <c r="YT20" s="84">
        <v>16500</v>
      </c>
      <c r="YU20" s="84" t="s">
        <v>94</v>
      </c>
      <c r="YV20" s="84">
        <v>16500</v>
      </c>
      <c r="YW20" s="84">
        <v>16000</v>
      </c>
      <c r="YX20" s="84">
        <v>16500</v>
      </c>
      <c r="YY20" s="84" t="s">
        <v>94</v>
      </c>
      <c r="YZ20" s="84">
        <v>16500</v>
      </c>
      <c r="ZA20" s="84" t="s">
        <v>94</v>
      </c>
      <c r="ZB20" s="84">
        <v>16500</v>
      </c>
      <c r="ZC20" s="84" t="s">
        <v>94</v>
      </c>
      <c r="ZD20" s="84">
        <v>16500</v>
      </c>
      <c r="ZE20" s="84" t="s">
        <v>94</v>
      </c>
      <c r="ZF20" s="84">
        <v>16500</v>
      </c>
      <c r="ZG20" s="84" t="s">
        <v>94</v>
      </c>
      <c r="ZH20" s="84">
        <v>17000</v>
      </c>
      <c r="ZI20" s="84" t="s">
        <v>94</v>
      </c>
      <c r="ZJ20" s="84">
        <v>17000</v>
      </c>
      <c r="ZK20" s="84" t="s">
        <v>94</v>
      </c>
      <c r="ZL20" s="84">
        <v>17000</v>
      </c>
      <c r="ZM20" s="84" t="s">
        <v>94</v>
      </c>
      <c r="ZN20" s="84">
        <v>17000</v>
      </c>
      <c r="ZO20" s="84" t="s">
        <v>94</v>
      </c>
      <c r="ZP20" s="84">
        <v>17000</v>
      </c>
      <c r="ZQ20" s="84" t="s">
        <v>94</v>
      </c>
      <c r="ZR20" s="84">
        <v>17000</v>
      </c>
      <c r="ZS20" s="84" t="s">
        <v>94</v>
      </c>
      <c r="ZT20" s="84">
        <v>17000</v>
      </c>
      <c r="ZU20" s="84" t="s">
        <v>94</v>
      </c>
      <c r="ZV20" s="84">
        <v>17000</v>
      </c>
      <c r="ZW20" s="84">
        <v>16500</v>
      </c>
      <c r="ZX20" s="84">
        <v>17000</v>
      </c>
      <c r="ZY20" s="84" t="s">
        <v>94</v>
      </c>
      <c r="ZZ20" s="84">
        <v>17000</v>
      </c>
      <c r="AAA20" s="84" t="s">
        <v>94</v>
      </c>
      <c r="AAB20" s="84">
        <v>17000</v>
      </c>
      <c r="AAC20" s="84" t="s">
        <v>94</v>
      </c>
      <c r="AAD20" s="84">
        <v>17000</v>
      </c>
      <c r="AAE20" s="84" t="s">
        <v>94</v>
      </c>
      <c r="AAF20" s="84">
        <v>17000</v>
      </c>
      <c r="AAG20" s="84" t="s">
        <v>94</v>
      </c>
      <c r="AAH20" s="84">
        <v>17000</v>
      </c>
      <c r="AAI20" s="84" t="s">
        <v>94</v>
      </c>
      <c r="AAJ20" s="84">
        <v>17000</v>
      </c>
      <c r="AAK20" s="84">
        <v>16800</v>
      </c>
      <c r="AAL20" s="84">
        <v>17000</v>
      </c>
      <c r="AAM20" s="84" t="s">
        <v>94</v>
      </c>
      <c r="AAN20" s="84">
        <v>17000</v>
      </c>
      <c r="AAO20" s="84">
        <v>16800</v>
      </c>
      <c r="AAP20" s="84">
        <v>17000</v>
      </c>
      <c r="AAQ20" s="84" t="s">
        <v>94</v>
      </c>
      <c r="AAR20" s="84">
        <v>17000</v>
      </c>
      <c r="AAS20" s="84" t="s">
        <v>94</v>
      </c>
      <c r="AAT20" s="84">
        <v>17000</v>
      </c>
      <c r="AAU20" s="84">
        <v>16800</v>
      </c>
      <c r="AAV20" s="84">
        <v>17000</v>
      </c>
      <c r="AAW20" s="84" t="s">
        <v>94</v>
      </c>
      <c r="AAX20" s="84">
        <v>17000</v>
      </c>
      <c r="AAY20" s="84" t="s">
        <v>94</v>
      </c>
      <c r="AAZ20" s="84">
        <v>17000</v>
      </c>
      <c r="ABA20" s="84" t="s">
        <v>94</v>
      </c>
      <c r="ABB20" s="84">
        <v>17000</v>
      </c>
      <c r="ABC20" s="84" t="s">
        <v>94</v>
      </c>
      <c r="ABD20" s="84">
        <v>17000</v>
      </c>
      <c r="ABE20" s="84" t="s">
        <v>94</v>
      </c>
      <c r="ABF20" s="84">
        <v>17000</v>
      </c>
      <c r="ABG20" s="84" t="s">
        <v>94</v>
      </c>
      <c r="ABH20" s="84">
        <v>17500</v>
      </c>
      <c r="ABI20" s="84" t="s">
        <v>94</v>
      </c>
      <c r="ABJ20" s="84">
        <v>17500</v>
      </c>
      <c r="ABK20" s="84" t="s">
        <v>94</v>
      </c>
      <c r="ABL20" s="84">
        <v>17500</v>
      </c>
      <c r="ABM20" s="84" t="s">
        <v>94</v>
      </c>
      <c r="ABN20" s="84">
        <v>17500</v>
      </c>
      <c r="ABO20" s="84">
        <v>17000</v>
      </c>
      <c r="ABP20" s="84">
        <v>17500</v>
      </c>
      <c r="ABQ20" s="84" t="s">
        <v>94</v>
      </c>
      <c r="ABR20" s="84">
        <v>17500</v>
      </c>
      <c r="ABS20" s="84" t="s">
        <v>94</v>
      </c>
      <c r="ABT20" s="84">
        <v>17500</v>
      </c>
      <c r="ABU20" s="84">
        <v>17000</v>
      </c>
      <c r="ABV20" s="84">
        <v>17500</v>
      </c>
      <c r="ABW20" s="84" t="s">
        <v>94</v>
      </c>
      <c r="ABX20" s="84">
        <v>17500</v>
      </c>
      <c r="ABY20" s="84" t="s">
        <v>94</v>
      </c>
      <c r="ABZ20" s="84">
        <v>17500</v>
      </c>
      <c r="ACA20" s="84" t="s">
        <v>94</v>
      </c>
      <c r="ACB20" s="84">
        <v>17500</v>
      </c>
      <c r="ACC20" s="84" t="s">
        <v>94</v>
      </c>
      <c r="ACD20" s="84">
        <v>17500</v>
      </c>
      <c r="ACE20" s="84" t="s">
        <v>94</v>
      </c>
      <c r="ACF20" s="84">
        <v>17500</v>
      </c>
      <c r="ACG20" s="84" t="s">
        <v>94</v>
      </c>
      <c r="ACH20" s="84">
        <v>17500</v>
      </c>
      <c r="ACI20" s="84" t="s">
        <v>94</v>
      </c>
      <c r="ACJ20" s="84">
        <v>17500</v>
      </c>
      <c r="ACK20" s="84" t="s">
        <v>94</v>
      </c>
      <c r="ACL20" s="84">
        <v>17500</v>
      </c>
      <c r="ACM20" s="84" t="s">
        <v>94</v>
      </c>
      <c r="ACN20" s="84">
        <v>17500</v>
      </c>
      <c r="ACO20" s="84" t="s">
        <v>94</v>
      </c>
      <c r="ACP20" s="84">
        <v>17500</v>
      </c>
      <c r="ACQ20" s="84" t="s">
        <v>94</v>
      </c>
      <c r="ACR20" s="84">
        <v>17500</v>
      </c>
      <c r="ACS20" s="84" t="s">
        <v>94</v>
      </c>
      <c r="ACT20" s="84">
        <v>17500</v>
      </c>
      <c r="ACU20" s="84" t="s">
        <v>94</v>
      </c>
      <c r="ACV20" s="84">
        <v>17500</v>
      </c>
      <c r="ACW20" s="84" t="s">
        <v>94</v>
      </c>
      <c r="ACX20" s="84">
        <v>17500</v>
      </c>
      <c r="ACY20" s="84">
        <v>17000</v>
      </c>
      <c r="ACZ20" s="84">
        <v>17500</v>
      </c>
      <c r="ADA20" s="84">
        <v>17000</v>
      </c>
      <c r="ADB20" s="84">
        <v>17500</v>
      </c>
      <c r="ADC20" s="84" t="s">
        <v>94</v>
      </c>
      <c r="ADD20" s="84">
        <v>17500</v>
      </c>
      <c r="ADE20" s="84">
        <v>17000</v>
      </c>
      <c r="ADF20" s="84">
        <v>17500</v>
      </c>
      <c r="ADG20" s="84">
        <v>16900.005181078701</v>
      </c>
      <c r="ADH20" s="84">
        <v>17500</v>
      </c>
      <c r="ADI20" s="84" t="s">
        <v>94</v>
      </c>
      <c r="ADJ20" s="84">
        <v>17500</v>
      </c>
      <c r="ADK20" s="84">
        <v>17500</v>
      </c>
      <c r="ADL20" s="84">
        <v>17500</v>
      </c>
      <c r="ADM20" s="84">
        <v>17500</v>
      </c>
      <c r="ADN20" s="84">
        <v>17500</v>
      </c>
      <c r="ADO20" s="84">
        <v>17500</v>
      </c>
      <c r="ADP20" s="84">
        <v>17500</v>
      </c>
      <c r="ADQ20" s="84">
        <v>17500</v>
      </c>
      <c r="ADR20" s="84">
        <v>17500</v>
      </c>
      <c r="ADS20" s="84" t="s">
        <v>94</v>
      </c>
      <c r="ADT20" s="84">
        <v>17500</v>
      </c>
      <c r="ADU20" s="84">
        <v>17349.78843441467</v>
      </c>
      <c r="ADV20" s="84">
        <v>17500</v>
      </c>
      <c r="ADW20" s="84">
        <v>17500</v>
      </c>
      <c r="ADX20" s="84">
        <v>17500</v>
      </c>
      <c r="ADY20" s="84">
        <v>17500</v>
      </c>
      <c r="ADZ20" s="84">
        <v>17500</v>
      </c>
      <c r="AEA20" s="84" t="s">
        <v>94</v>
      </c>
      <c r="AEB20" s="84">
        <v>17500</v>
      </c>
      <c r="AEC20" s="84" t="s">
        <v>94</v>
      </c>
      <c r="AED20" s="84">
        <v>17500</v>
      </c>
      <c r="AEE20" s="84">
        <v>17500</v>
      </c>
      <c r="AEF20" s="84">
        <v>17500</v>
      </c>
      <c r="AEG20" s="84">
        <v>17500</v>
      </c>
      <c r="AEH20" s="84">
        <v>17500</v>
      </c>
      <c r="AEI20" s="84">
        <v>17500</v>
      </c>
      <c r="AEJ20" s="84">
        <v>17500</v>
      </c>
      <c r="AEK20" s="84" t="s">
        <v>94</v>
      </c>
      <c r="AEL20" s="84">
        <v>17500</v>
      </c>
      <c r="AEM20" s="84">
        <v>17500</v>
      </c>
      <c r="AEN20" s="84">
        <v>17500</v>
      </c>
      <c r="AEO20" s="84" t="s">
        <v>94</v>
      </c>
      <c r="AEP20" s="84">
        <v>17500</v>
      </c>
      <c r="AEQ20" s="84">
        <v>17500</v>
      </c>
      <c r="AER20" s="84">
        <v>17500</v>
      </c>
      <c r="AES20" s="84" t="s">
        <v>94</v>
      </c>
      <c r="AET20" s="84">
        <v>17500</v>
      </c>
      <c r="AEU20" s="84" t="s">
        <v>94</v>
      </c>
      <c r="AEV20" s="84">
        <v>17500</v>
      </c>
      <c r="AEW20" s="84">
        <v>17500</v>
      </c>
      <c r="AEX20" s="84">
        <v>17500</v>
      </c>
      <c r="AEY20" s="84">
        <v>17500</v>
      </c>
      <c r="AEZ20" s="84">
        <v>17500</v>
      </c>
      <c r="AFA20" s="84">
        <v>17500</v>
      </c>
      <c r="AFB20" s="84">
        <v>17500</v>
      </c>
      <c r="AFC20" s="84">
        <v>17500</v>
      </c>
      <c r="AFD20" s="84">
        <v>17500</v>
      </c>
      <c r="AFE20" s="84" t="s">
        <v>94</v>
      </c>
      <c r="AFF20" s="84">
        <v>17500</v>
      </c>
      <c r="AFG20" s="84" t="s">
        <v>94</v>
      </c>
      <c r="AFH20" s="84">
        <v>17500</v>
      </c>
      <c r="AFI20" s="84" t="s">
        <v>94</v>
      </c>
      <c r="AFJ20" s="84">
        <v>18000</v>
      </c>
      <c r="AFK20" s="84">
        <v>17500</v>
      </c>
      <c r="AFL20" s="84">
        <v>18000</v>
      </c>
      <c r="AFM20" s="84" t="s">
        <v>94</v>
      </c>
      <c r="AFN20" s="84">
        <v>18000</v>
      </c>
      <c r="AFO20" s="84">
        <v>17500</v>
      </c>
      <c r="AFP20" s="84">
        <v>18000</v>
      </c>
      <c r="AFQ20" s="84">
        <v>17500</v>
      </c>
      <c r="AFR20" s="84">
        <v>18000</v>
      </c>
      <c r="AFS20" s="84">
        <v>17500</v>
      </c>
      <c r="AFT20" s="84">
        <v>18000</v>
      </c>
      <c r="AFU20" s="84" t="s">
        <v>94</v>
      </c>
      <c r="AFV20" s="84">
        <v>18000</v>
      </c>
      <c r="AFW20" s="84" t="s">
        <v>94</v>
      </c>
      <c r="AFX20" s="84">
        <v>18000</v>
      </c>
      <c r="AFY20" s="84" t="s">
        <v>94</v>
      </c>
      <c r="AFZ20" s="84">
        <v>18000</v>
      </c>
      <c r="AGA20" s="84" t="s">
        <v>94</v>
      </c>
      <c r="AGB20" s="84">
        <v>18000</v>
      </c>
      <c r="AGC20" s="84">
        <v>17500</v>
      </c>
      <c r="AGD20" s="84">
        <v>18000</v>
      </c>
      <c r="AGE20" s="84">
        <v>17500</v>
      </c>
      <c r="AGF20" s="84">
        <v>18000</v>
      </c>
      <c r="AGG20" s="84" t="s">
        <v>94</v>
      </c>
      <c r="AGH20" s="84">
        <v>18000</v>
      </c>
      <c r="AGI20" s="84">
        <v>17500</v>
      </c>
      <c r="AGJ20" s="84">
        <v>18000</v>
      </c>
      <c r="AGK20" s="84" t="s">
        <v>94</v>
      </c>
      <c r="AGL20" s="84">
        <v>18000</v>
      </c>
      <c r="AGM20" s="84">
        <v>17500</v>
      </c>
      <c r="AGN20" s="84">
        <v>18000</v>
      </c>
      <c r="AGO20" s="84" t="s">
        <v>94</v>
      </c>
      <c r="AGP20" s="84">
        <v>18000</v>
      </c>
      <c r="AGQ20" s="84">
        <v>17500</v>
      </c>
      <c r="AGR20" s="84">
        <v>18000</v>
      </c>
      <c r="AGS20" s="84">
        <v>17500</v>
      </c>
      <c r="AGT20" s="84">
        <v>18300</v>
      </c>
      <c r="AGU20" s="84">
        <v>18300</v>
      </c>
      <c r="AGV20" s="84">
        <v>18300</v>
      </c>
      <c r="AGW20" s="84">
        <v>18300</v>
      </c>
      <c r="AGX20" s="84">
        <v>18300</v>
      </c>
      <c r="AGY20" s="84">
        <v>18300</v>
      </c>
      <c r="AGZ20" s="84">
        <v>18300</v>
      </c>
      <c r="AHA20" s="84">
        <v>18300</v>
      </c>
      <c r="AHB20" s="84">
        <v>18300</v>
      </c>
      <c r="AHC20" s="84">
        <v>18300</v>
      </c>
      <c r="AHD20" s="84">
        <v>18300</v>
      </c>
      <c r="AHE20" s="84">
        <v>18300</v>
      </c>
      <c r="AHF20" s="84">
        <v>18300</v>
      </c>
      <c r="AHG20" s="84">
        <v>18300</v>
      </c>
      <c r="AHH20" s="84">
        <v>18300</v>
      </c>
      <c r="AHI20" s="84">
        <v>18300</v>
      </c>
      <c r="AHJ20" s="84">
        <v>18300</v>
      </c>
      <c r="AHK20" s="84">
        <v>18300</v>
      </c>
      <c r="AHL20" s="84">
        <v>18300</v>
      </c>
      <c r="AHM20" s="84" t="s">
        <v>94</v>
      </c>
      <c r="AHN20" s="84">
        <v>18300</v>
      </c>
      <c r="AHO20" s="84">
        <v>18300</v>
      </c>
      <c r="AHP20" s="84">
        <v>18300</v>
      </c>
      <c r="AHQ20" s="84" t="s">
        <v>94</v>
      </c>
      <c r="AHR20" s="84">
        <v>18300</v>
      </c>
      <c r="AHS20" s="84">
        <v>18300</v>
      </c>
      <c r="AHT20" s="84">
        <v>18300</v>
      </c>
      <c r="AHU20" s="84">
        <v>18300</v>
      </c>
      <c r="AHV20" s="84">
        <v>18300</v>
      </c>
      <c r="AHW20" s="84">
        <v>18300</v>
      </c>
      <c r="AHX20" s="84">
        <v>18300</v>
      </c>
      <c r="AHY20" s="84">
        <v>18300</v>
      </c>
      <c r="AHZ20" s="84">
        <v>18300</v>
      </c>
      <c r="AIA20" s="84">
        <v>18300</v>
      </c>
      <c r="AIB20" s="84">
        <v>18300</v>
      </c>
      <c r="AIC20" s="84">
        <v>18300</v>
      </c>
      <c r="AID20" s="84">
        <v>18300</v>
      </c>
      <c r="AIE20" s="84" t="s">
        <v>94</v>
      </c>
      <c r="AIF20" s="84">
        <v>18300</v>
      </c>
      <c r="AIG20" s="84">
        <v>19148.353425463098</v>
      </c>
      <c r="AIH20" s="84">
        <v>18300</v>
      </c>
      <c r="AII20" s="84">
        <v>18300</v>
      </c>
      <c r="AIJ20" s="84">
        <v>18300</v>
      </c>
      <c r="AIK20" s="84">
        <v>18300</v>
      </c>
      <c r="AIL20" s="84">
        <v>18300</v>
      </c>
      <c r="AIM20" s="84">
        <v>19231.704965450746</v>
      </c>
      <c r="AIN20" s="84">
        <v>18300</v>
      </c>
      <c r="AIO20" s="84">
        <v>18300</v>
      </c>
      <c r="AIP20" s="84">
        <v>18300</v>
      </c>
      <c r="AIQ20" s="84" t="s">
        <v>94</v>
      </c>
      <c r="AIR20" s="84">
        <v>18300</v>
      </c>
      <c r="AIS20" s="84" t="s">
        <v>94</v>
      </c>
      <c r="AIT20" s="84">
        <v>18500</v>
      </c>
      <c r="AIU20" s="84" t="s">
        <v>94</v>
      </c>
      <c r="AIV20" s="84">
        <v>18500</v>
      </c>
      <c r="AIW20" s="84" t="s">
        <v>94</v>
      </c>
      <c r="AIX20" s="84">
        <v>18500</v>
      </c>
      <c r="AIY20" s="84">
        <v>19237.680539210443</v>
      </c>
      <c r="AIZ20" s="84">
        <v>18500</v>
      </c>
      <c r="AJA20" s="84">
        <v>19800</v>
      </c>
      <c r="AJB20" s="84">
        <v>18500</v>
      </c>
      <c r="AJC20" s="84">
        <v>19403.738959178801</v>
      </c>
      <c r="AJD20" s="84">
        <v>18500</v>
      </c>
      <c r="AJE20" s="84">
        <v>18500</v>
      </c>
      <c r="AJF20" s="84">
        <v>18500</v>
      </c>
      <c r="AJG20" s="84">
        <v>18500</v>
      </c>
      <c r="AJH20" s="84">
        <v>18500</v>
      </c>
      <c r="AJI20" s="84">
        <v>18500</v>
      </c>
      <c r="AJJ20" s="84">
        <v>18500</v>
      </c>
      <c r="AJK20" s="84" t="s">
        <v>94</v>
      </c>
      <c r="AJL20" s="84">
        <v>18500</v>
      </c>
      <c r="AJM20" s="84">
        <v>18500</v>
      </c>
      <c r="AJN20" s="84">
        <v>18500</v>
      </c>
      <c r="AJO20" s="84">
        <v>18500</v>
      </c>
      <c r="AJP20" s="84">
        <v>18500</v>
      </c>
      <c r="AJQ20" s="84" t="s">
        <v>94</v>
      </c>
      <c r="AJR20" s="84">
        <v>18500</v>
      </c>
      <c r="AJS20" s="84">
        <v>18500</v>
      </c>
      <c r="AJT20" s="84">
        <v>18500</v>
      </c>
      <c r="AJU20" s="84">
        <v>18500</v>
      </c>
      <c r="AJV20" s="84">
        <v>18500</v>
      </c>
      <c r="AJW20" s="84">
        <v>18500</v>
      </c>
      <c r="AJX20" s="84">
        <v>18500</v>
      </c>
      <c r="AJY20" s="84">
        <v>18500</v>
      </c>
      <c r="AJZ20" s="84">
        <v>18500</v>
      </c>
      <c r="AKA20" s="84">
        <v>18500</v>
      </c>
      <c r="AKB20" s="84">
        <v>18500</v>
      </c>
      <c r="AKC20" s="84">
        <v>18500</v>
      </c>
      <c r="AKD20" s="84">
        <v>18500</v>
      </c>
      <c r="AKE20" s="84" t="s">
        <v>94</v>
      </c>
      <c r="AKF20" s="84">
        <v>18500</v>
      </c>
      <c r="AKG20" s="84">
        <v>18500</v>
      </c>
      <c r="AKH20" s="84">
        <v>18500</v>
      </c>
      <c r="AKI20" s="84">
        <v>18500</v>
      </c>
      <c r="AKJ20" s="84">
        <v>18500</v>
      </c>
      <c r="AKK20" s="84">
        <v>18500</v>
      </c>
      <c r="AKL20" s="84">
        <v>18500</v>
      </c>
      <c r="AKM20" s="84">
        <v>18500</v>
      </c>
      <c r="AKN20" s="84">
        <v>18500</v>
      </c>
      <c r="AKO20" s="84">
        <v>18500</v>
      </c>
      <c r="AKP20" s="84">
        <v>18500</v>
      </c>
      <c r="AKQ20" s="84">
        <v>18500</v>
      </c>
      <c r="AKR20" s="84">
        <v>18500</v>
      </c>
      <c r="AKS20" s="84">
        <v>18500</v>
      </c>
      <c r="AKT20" s="84">
        <v>18500</v>
      </c>
      <c r="AKU20" s="84">
        <v>18500</v>
      </c>
      <c r="AKV20" s="84">
        <v>19000</v>
      </c>
      <c r="AKW20" s="84">
        <v>18500</v>
      </c>
      <c r="AKX20" s="84">
        <v>19000</v>
      </c>
      <c r="AKY20" s="84">
        <v>18500</v>
      </c>
      <c r="AKZ20" s="84">
        <v>19000</v>
      </c>
      <c r="ALA20" s="84">
        <v>18500</v>
      </c>
      <c r="ALB20" s="84">
        <v>19000</v>
      </c>
      <c r="ALC20" s="84" t="s">
        <v>94</v>
      </c>
      <c r="ALD20" s="84">
        <v>19000</v>
      </c>
      <c r="ALE20" s="84">
        <v>19000</v>
      </c>
      <c r="ALF20" s="84">
        <v>19000</v>
      </c>
      <c r="ALG20" s="84">
        <v>19000</v>
      </c>
      <c r="ALH20" s="84">
        <v>19000</v>
      </c>
      <c r="ALI20" s="84">
        <v>19000</v>
      </c>
      <c r="ALJ20" s="84">
        <v>19000</v>
      </c>
      <c r="ALK20" s="84">
        <v>19000</v>
      </c>
      <c r="ALL20" s="84">
        <v>19000</v>
      </c>
      <c r="ALM20" s="84">
        <v>19000</v>
      </c>
      <c r="ALN20" s="84">
        <v>19000</v>
      </c>
      <c r="ALO20" s="84">
        <v>19000</v>
      </c>
      <c r="ALP20" s="84">
        <v>19000</v>
      </c>
      <c r="ALQ20" s="84" t="s">
        <v>94</v>
      </c>
      <c r="ALR20" s="84">
        <v>19000</v>
      </c>
      <c r="ALS20" s="84">
        <v>19000</v>
      </c>
      <c r="ALT20" s="84">
        <v>19000</v>
      </c>
      <c r="ALU20" s="84">
        <v>19000</v>
      </c>
      <c r="ALV20" s="84">
        <v>19000</v>
      </c>
      <c r="ALW20" s="84">
        <v>19000</v>
      </c>
      <c r="ALX20" s="84">
        <v>19000</v>
      </c>
      <c r="ALY20" s="84">
        <v>19000</v>
      </c>
      <c r="ALZ20" s="84">
        <v>19000</v>
      </c>
      <c r="AMA20" s="84">
        <v>19000</v>
      </c>
      <c r="AMB20" s="84">
        <v>19000</v>
      </c>
      <c r="AMC20" s="84">
        <v>19000</v>
      </c>
      <c r="AMD20" s="84">
        <v>19000</v>
      </c>
      <c r="AME20" s="84">
        <v>19000</v>
      </c>
      <c r="AMF20" s="84">
        <v>19000</v>
      </c>
      <c r="AMG20" s="84">
        <v>19000</v>
      </c>
      <c r="AMH20" s="84">
        <v>19000</v>
      </c>
      <c r="AMI20" s="84">
        <v>19000</v>
      </c>
      <c r="AMJ20" s="84">
        <v>19000</v>
      </c>
      <c r="AMK20" s="84" t="s">
        <v>94</v>
      </c>
      <c r="AML20" s="84">
        <v>19000</v>
      </c>
      <c r="AMM20" s="84">
        <v>19000</v>
      </c>
      <c r="AMN20" s="84">
        <v>19000</v>
      </c>
      <c r="AMO20" s="84" t="s">
        <v>94</v>
      </c>
      <c r="AMP20" s="84">
        <v>19000</v>
      </c>
      <c r="AMQ20" s="84">
        <v>19000</v>
      </c>
      <c r="AMR20" s="84">
        <v>19000</v>
      </c>
      <c r="AMS20" s="84">
        <v>19000</v>
      </c>
      <c r="AMT20" s="84">
        <v>19000</v>
      </c>
      <c r="AMU20" s="84">
        <v>19000</v>
      </c>
      <c r="AMV20" s="84">
        <v>19000</v>
      </c>
      <c r="AMW20" s="84">
        <v>19000</v>
      </c>
      <c r="AMX20" s="84">
        <v>19000</v>
      </c>
      <c r="AMY20" s="84">
        <v>19000</v>
      </c>
      <c r="AMZ20" s="84">
        <v>19000</v>
      </c>
      <c r="ANA20" s="84" t="s">
        <v>94</v>
      </c>
      <c r="ANB20" s="84">
        <v>19000</v>
      </c>
      <c r="ANC20" s="84">
        <v>19000</v>
      </c>
      <c r="AND20" s="84">
        <v>19000</v>
      </c>
      <c r="ANE20" s="84">
        <v>19000</v>
      </c>
      <c r="ANF20" s="84">
        <v>19000</v>
      </c>
      <c r="ANG20" s="84">
        <v>19000</v>
      </c>
      <c r="ANH20" s="84">
        <v>19000</v>
      </c>
      <c r="ANI20" s="84" t="s">
        <v>94</v>
      </c>
      <c r="ANJ20" s="84">
        <v>19000</v>
      </c>
      <c r="ANK20" s="84">
        <v>19000</v>
      </c>
      <c r="ANL20" s="84">
        <v>19000</v>
      </c>
      <c r="ANM20" s="84">
        <v>19000</v>
      </c>
      <c r="ANN20" s="84">
        <v>19000</v>
      </c>
      <c r="ANO20" s="84">
        <v>19000</v>
      </c>
      <c r="ANP20" s="84">
        <v>19000</v>
      </c>
      <c r="ANQ20" s="84" t="s">
        <v>94</v>
      </c>
      <c r="ANR20" s="84">
        <v>19000</v>
      </c>
      <c r="ANS20" s="84">
        <v>19000</v>
      </c>
      <c r="ANT20" s="84">
        <v>19000</v>
      </c>
      <c r="ANU20" s="84">
        <v>19000</v>
      </c>
      <c r="ANV20" s="84">
        <v>19000</v>
      </c>
      <c r="ANW20" s="84">
        <v>19000</v>
      </c>
      <c r="ANX20" s="84">
        <v>19000</v>
      </c>
      <c r="ANY20" s="84" t="s">
        <v>94</v>
      </c>
      <c r="ANZ20" s="84">
        <v>19000</v>
      </c>
      <c r="AOA20" s="84">
        <v>19000</v>
      </c>
      <c r="AOB20" s="84">
        <v>19000</v>
      </c>
      <c r="AOC20" s="84">
        <v>19000</v>
      </c>
      <c r="AOD20" s="84">
        <v>19000</v>
      </c>
      <c r="AOE20" s="84">
        <v>19000</v>
      </c>
      <c r="AOF20" s="84">
        <v>19000</v>
      </c>
      <c r="AOG20" s="84" t="s">
        <v>94</v>
      </c>
      <c r="AOH20" s="84">
        <v>19000</v>
      </c>
      <c r="AOI20" s="84">
        <v>19000</v>
      </c>
      <c r="AOJ20" s="84">
        <v>19000</v>
      </c>
      <c r="AOK20" s="84" t="s">
        <v>94</v>
      </c>
      <c r="AOL20" s="84">
        <v>19000</v>
      </c>
      <c r="AOM20" s="84">
        <v>19000</v>
      </c>
      <c r="AON20" s="84">
        <v>19000</v>
      </c>
      <c r="AOO20" s="84" t="s">
        <v>94</v>
      </c>
      <c r="AOP20" s="84">
        <v>19000</v>
      </c>
      <c r="AOQ20" s="84" t="s">
        <v>94</v>
      </c>
      <c r="AOR20" s="84">
        <v>19000</v>
      </c>
      <c r="AOS20" s="84" t="s">
        <v>94</v>
      </c>
      <c r="AOT20" s="84">
        <v>17500</v>
      </c>
      <c r="AOU20" s="84" t="s">
        <v>94</v>
      </c>
      <c r="AOV20" s="84">
        <v>17500</v>
      </c>
      <c r="AOW20" s="84" t="s">
        <v>94</v>
      </c>
      <c r="AOX20" s="84">
        <v>17500</v>
      </c>
      <c r="AOY20" s="84" t="s">
        <v>94</v>
      </c>
      <c r="AOZ20" s="84">
        <v>17500</v>
      </c>
      <c r="APA20" s="84" t="s">
        <v>94</v>
      </c>
      <c r="APB20" s="84">
        <v>17500</v>
      </c>
      <c r="APC20" s="84">
        <v>17500</v>
      </c>
      <c r="APD20" s="84">
        <v>17500</v>
      </c>
      <c r="APE20" s="84">
        <v>17500</v>
      </c>
      <c r="APF20" s="84">
        <v>17500</v>
      </c>
      <c r="APG20" s="84" t="s">
        <v>94</v>
      </c>
      <c r="APH20" s="84">
        <v>17500</v>
      </c>
      <c r="API20" s="84">
        <v>17500</v>
      </c>
      <c r="APJ20" s="84">
        <v>17500</v>
      </c>
      <c r="APK20" s="84">
        <v>17500</v>
      </c>
      <c r="APL20" s="84">
        <v>17500</v>
      </c>
      <c r="APM20" s="84">
        <v>17500</v>
      </c>
      <c r="APN20" s="84">
        <v>17500</v>
      </c>
      <c r="APO20" s="84">
        <v>17500</v>
      </c>
      <c r="APP20" s="84">
        <v>17500</v>
      </c>
      <c r="APQ20" s="84">
        <v>17500</v>
      </c>
      <c r="APR20" s="84">
        <v>17500</v>
      </c>
      <c r="APS20" s="84">
        <v>17500</v>
      </c>
      <c r="APT20" s="84">
        <v>17500</v>
      </c>
      <c r="APU20" s="84">
        <v>17500</v>
      </c>
      <c r="APV20" s="84">
        <v>17500</v>
      </c>
      <c r="APW20" s="84">
        <v>17500</v>
      </c>
      <c r="APX20" s="84">
        <v>17500</v>
      </c>
      <c r="APY20" s="84">
        <v>17500</v>
      </c>
      <c r="APZ20" s="84">
        <v>17500</v>
      </c>
      <c r="AQA20" s="84">
        <v>17500</v>
      </c>
      <c r="AQB20" s="84">
        <v>17500</v>
      </c>
      <c r="AQC20" s="84">
        <v>17500</v>
      </c>
      <c r="AQD20" s="84">
        <v>17500</v>
      </c>
      <c r="AQE20" s="86">
        <v>17500</v>
      </c>
      <c r="AQF20" s="86">
        <v>17500</v>
      </c>
      <c r="AQG20" s="86">
        <v>17500</v>
      </c>
      <c r="AQH20" s="86">
        <v>17500</v>
      </c>
      <c r="AQI20" s="86" t="s">
        <v>94</v>
      </c>
      <c r="AQJ20" s="86">
        <v>17500</v>
      </c>
      <c r="AQK20" s="86" t="s">
        <v>94</v>
      </c>
      <c r="AQL20" s="86">
        <v>17500</v>
      </c>
      <c r="AQM20" s="86">
        <v>17500</v>
      </c>
      <c r="AQN20" s="86">
        <v>17500</v>
      </c>
      <c r="AQO20" s="86">
        <v>17500</v>
      </c>
      <c r="AQP20" s="86">
        <v>17500</v>
      </c>
      <c r="AQQ20" s="86">
        <v>17500</v>
      </c>
      <c r="AQR20" s="86">
        <v>17500</v>
      </c>
      <c r="AQS20" s="86">
        <v>17500</v>
      </c>
      <c r="AQT20" s="86">
        <v>17500</v>
      </c>
      <c r="AQU20" s="86">
        <v>17500</v>
      </c>
      <c r="AQV20" s="86">
        <v>17500</v>
      </c>
      <c r="AQW20" s="86">
        <v>17500</v>
      </c>
      <c r="AQX20" s="86">
        <v>17500</v>
      </c>
      <c r="AQY20" s="86" t="s">
        <v>94</v>
      </c>
      <c r="AQZ20" s="86">
        <v>17500</v>
      </c>
      <c r="ARA20" s="86">
        <v>17500</v>
      </c>
      <c r="ARB20" s="86">
        <v>17500</v>
      </c>
      <c r="ARC20" s="86">
        <v>17500</v>
      </c>
      <c r="ARD20" s="86">
        <v>17500</v>
      </c>
      <c r="ARE20" s="86">
        <v>17500</v>
      </c>
      <c r="ARF20" s="86">
        <v>17500</v>
      </c>
      <c r="ARG20" s="86">
        <v>17500</v>
      </c>
      <c r="ARH20" s="86">
        <v>17500</v>
      </c>
      <c r="ARI20" s="86" t="s">
        <v>94</v>
      </c>
      <c r="ARJ20" s="86">
        <v>17500</v>
      </c>
      <c r="ARK20" s="86" t="s">
        <v>94</v>
      </c>
      <c r="ARL20" s="86">
        <v>17500</v>
      </c>
      <c r="ARM20" s="86">
        <v>17500</v>
      </c>
      <c r="ARN20" s="86">
        <v>17500</v>
      </c>
      <c r="ARO20" s="86" t="s">
        <v>94</v>
      </c>
      <c r="ARP20" s="86">
        <v>17500</v>
      </c>
      <c r="ARQ20" s="86">
        <v>17500</v>
      </c>
      <c r="ARR20" s="86">
        <v>17500</v>
      </c>
      <c r="ARS20" s="86" t="s">
        <v>94</v>
      </c>
      <c r="ART20" s="86">
        <v>17500</v>
      </c>
      <c r="ARU20" s="86">
        <v>17500</v>
      </c>
      <c r="ARV20" s="86">
        <v>17500</v>
      </c>
      <c r="ARW20" s="86">
        <v>17500</v>
      </c>
      <c r="ARX20" s="86">
        <v>17500</v>
      </c>
      <c r="ARY20" s="86" t="s">
        <v>94</v>
      </c>
      <c r="ARZ20" s="86">
        <v>17500</v>
      </c>
      <c r="ASA20" s="86">
        <v>17500</v>
      </c>
      <c r="ASB20" s="86">
        <v>17500</v>
      </c>
      <c r="ASC20" s="86">
        <v>17500</v>
      </c>
      <c r="ASD20" s="86">
        <v>17500</v>
      </c>
      <c r="ASE20" s="86" t="s">
        <v>94</v>
      </c>
      <c r="ASF20" s="86">
        <v>17500</v>
      </c>
      <c r="ASG20" s="86">
        <v>17500</v>
      </c>
      <c r="ASH20" s="86">
        <v>17500</v>
      </c>
      <c r="ASI20" s="86" t="s">
        <v>94</v>
      </c>
      <c r="ASJ20" s="86">
        <v>17500</v>
      </c>
      <c r="ASK20" s="86">
        <v>17500</v>
      </c>
      <c r="ASL20" s="86">
        <v>17500</v>
      </c>
      <c r="ASM20" s="86">
        <v>17500</v>
      </c>
      <c r="ASN20" s="86">
        <v>17500</v>
      </c>
      <c r="ASO20" s="86">
        <v>17500</v>
      </c>
      <c r="ASP20" s="86">
        <v>17500</v>
      </c>
      <c r="ASQ20" s="86">
        <v>17500</v>
      </c>
      <c r="ASR20" s="86">
        <v>17500</v>
      </c>
      <c r="ASS20" s="86">
        <v>17500</v>
      </c>
      <c r="AST20" s="86">
        <v>17500</v>
      </c>
      <c r="ASU20" s="86">
        <v>17500</v>
      </c>
      <c r="ASV20" s="86">
        <v>17500</v>
      </c>
      <c r="ASW20" s="86">
        <v>17500</v>
      </c>
      <c r="ASX20" s="86">
        <v>17800</v>
      </c>
      <c r="ASY20" s="86">
        <v>17800</v>
      </c>
      <c r="ASZ20" s="86">
        <v>17800</v>
      </c>
      <c r="ATA20" s="86">
        <v>17800</v>
      </c>
      <c r="ATB20" s="86">
        <v>17800</v>
      </c>
      <c r="ATC20" s="86">
        <v>17800</v>
      </c>
      <c r="ATD20" s="86">
        <v>17800</v>
      </c>
      <c r="ATE20" s="86">
        <v>17800</v>
      </c>
      <c r="ATF20" s="86">
        <v>17800</v>
      </c>
      <c r="ATG20" s="86">
        <v>17800</v>
      </c>
      <c r="ATH20" s="86">
        <v>17800</v>
      </c>
      <c r="ATI20" s="86">
        <v>17800</v>
      </c>
      <c r="ATJ20" s="86">
        <v>17800</v>
      </c>
      <c r="ATK20" s="86">
        <v>17800</v>
      </c>
      <c r="ATL20" s="86">
        <v>17800</v>
      </c>
      <c r="ATM20" s="86">
        <v>17800</v>
      </c>
      <c r="ATN20" s="86">
        <v>17800</v>
      </c>
      <c r="ATO20" s="86">
        <v>17800</v>
      </c>
      <c r="ATP20" s="86">
        <v>17800</v>
      </c>
      <c r="ATQ20" s="86">
        <v>17800</v>
      </c>
      <c r="ATR20" s="86">
        <v>17800</v>
      </c>
      <c r="ATS20" s="86">
        <v>17800</v>
      </c>
      <c r="ATT20" s="86">
        <v>17800</v>
      </c>
      <c r="ATU20" s="86">
        <v>17800</v>
      </c>
      <c r="ATV20" s="86">
        <v>17800</v>
      </c>
      <c r="ATW20" s="86">
        <v>17800</v>
      </c>
      <c r="ATX20" s="86">
        <v>17800</v>
      </c>
      <c r="ATY20" s="86">
        <v>17800</v>
      </c>
      <c r="ATZ20" s="86">
        <v>17800</v>
      </c>
      <c r="AUA20" s="86">
        <v>17800</v>
      </c>
      <c r="AUB20" s="86">
        <v>17800</v>
      </c>
      <c r="AUC20" s="86">
        <v>17800</v>
      </c>
      <c r="AUD20" s="86">
        <v>17800</v>
      </c>
      <c r="AUE20" s="86">
        <v>17800</v>
      </c>
      <c r="AUF20" s="86">
        <v>17800</v>
      </c>
      <c r="AUG20" s="86">
        <v>17800</v>
      </c>
      <c r="AUH20" s="86">
        <v>17800</v>
      </c>
      <c r="AUI20" s="86">
        <v>17800</v>
      </c>
      <c r="AUJ20" s="86">
        <v>17800</v>
      </c>
      <c r="AUK20" s="86">
        <v>17800</v>
      </c>
      <c r="AUL20" s="86">
        <v>17800</v>
      </c>
      <c r="AUM20" s="86">
        <v>17800</v>
      </c>
      <c r="AUN20" s="86">
        <v>17800</v>
      </c>
      <c r="AUO20" s="86" t="s">
        <v>94</v>
      </c>
      <c r="AUP20" s="86">
        <v>17800</v>
      </c>
      <c r="AUQ20" s="86" t="s">
        <v>94</v>
      </c>
      <c r="AUR20" s="86">
        <v>17500</v>
      </c>
      <c r="AUS20" s="86">
        <v>17500</v>
      </c>
      <c r="AUT20" s="86">
        <v>17500</v>
      </c>
      <c r="AUU20" s="86">
        <v>17500</v>
      </c>
      <c r="AUV20" s="86">
        <v>17500</v>
      </c>
      <c r="AUW20" s="86">
        <v>17500</v>
      </c>
      <c r="AUX20" s="86">
        <v>17500</v>
      </c>
      <c r="AUY20" s="86">
        <v>17500</v>
      </c>
      <c r="AUZ20" s="86">
        <v>17500</v>
      </c>
      <c r="AVA20" s="86">
        <v>17500</v>
      </c>
      <c r="AVB20" s="86">
        <v>17500</v>
      </c>
      <c r="AVC20" s="86">
        <v>17500</v>
      </c>
      <c r="AVD20" s="86">
        <v>17500</v>
      </c>
      <c r="AVE20" s="86">
        <v>17500</v>
      </c>
      <c r="AVF20" s="86">
        <v>17500</v>
      </c>
      <c r="AVG20" s="86">
        <v>17500</v>
      </c>
      <c r="AVH20" s="86">
        <v>17500</v>
      </c>
      <c r="AVI20" s="86">
        <v>17500</v>
      </c>
      <c r="AVJ20" s="86">
        <v>17500</v>
      </c>
      <c r="AVK20" s="86">
        <v>17500</v>
      </c>
      <c r="AVL20" s="86">
        <v>17500</v>
      </c>
      <c r="AVM20" s="86">
        <v>17500</v>
      </c>
      <c r="AVN20" s="86">
        <v>17500</v>
      </c>
      <c r="AVO20" s="86">
        <v>17500</v>
      </c>
      <c r="AVP20" s="86">
        <v>17500</v>
      </c>
      <c r="AVQ20" s="86">
        <v>17500</v>
      </c>
      <c r="AVR20" s="86">
        <v>17500</v>
      </c>
      <c r="AVS20" s="86">
        <v>17500</v>
      </c>
      <c r="AVT20" s="86">
        <v>17500</v>
      </c>
      <c r="AVU20" s="86" t="s">
        <v>94</v>
      </c>
      <c r="AVV20" s="86">
        <v>17500</v>
      </c>
      <c r="AVW20" s="86">
        <v>17500</v>
      </c>
      <c r="AVX20" s="86">
        <v>17500</v>
      </c>
      <c r="AVY20" s="86">
        <v>17500</v>
      </c>
      <c r="AVZ20" s="86">
        <v>17500</v>
      </c>
      <c r="AWA20" s="86" t="s">
        <v>94</v>
      </c>
      <c r="AWB20" s="86">
        <v>17500</v>
      </c>
      <c r="AWC20" s="86" t="s">
        <v>94</v>
      </c>
      <c r="AWD20" s="86">
        <v>17500</v>
      </c>
      <c r="AWE20" s="86" t="s">
        <v>94</v>
      </c>
      <c r="AWF20" s="86">
        <v>17500</v>
      </c>
      <c r="AWG20" s="86" t="s">
        <v>94</v>
      </c>
      <c r="AWH20" s="86">
        <v>17500</v>
      </c>
      <c r="AWI20" s="86">
        <v>17500</v>
      </c>
      <c r="AWJ20" s="86">
        <v>17500</v>
      </c>
      <c r="AWK20" s="86">
        <v>17500</v>
      </c>
      <c r="AWL20" s="86">
        <v>17500</v>
      </c>
      <c r="AWM20" s="86">
        <v>17500</v>
      </c>
      <c r="AWN20" s="86">
        <v>17500</v>
      </c>
      <c r="AWO20" s="86">
        <v>17500</v>
      </c>
      <c r="AWP20" s="86">
        <v>17500</v>
      </c>
      <c r="AWQ20" s="86">
        <v>17500</v>
      </c>
      <c r="AWR20" s="86">
        <v>17500</v>
      </c>
      <c r="AWS20" s="86" t="s">
        <v>94</v>
      </c>
      <c r="AWT20" s="86">
        <v>17700</v>
      </c>
      <c r="AWU20" s="86" t="s">
        <v>94</v>
      </c>
      <c r="AWV20" s="86">
        <v>17700</v>
      </c>
      <c r="AWW20" s="86">
        <v>17700</v>
      </c>
      <c r="AWX20" s="86">
        <v>17700</v>
      </c>
      <c r="AWY20" s="86">
        <v>17700</v>
      </c>
      <c r="AWZ20" s="103">
        <v>17700</v>
      </c>
      <c r="AXA20" s="103" t="s">
        <v>94</v>
      </c>
      <c r="AXB20" s="103">
        <v>17700</v>
      </c>
      <c r="AXC20" s="103" t="s">
        <v>94</v>
      </c>
      <c r="AXD20" s="103">
        <v>17700</v>
      </c>
      <c r="AXE20" s="103" t="s">
        <v>94</v>
      </c>
      <c r="AXF20" s="103">
        <v>17700</v>
      </c>
      <c r="AXG20" s="103">
        <v>17700</v>
      </c>
      <c r="AXH20" s="103">
        <v>17700</v>
      </c>
      <c r="AXI20" s="103" t="s">
        <v>94</v>
      </c>
      <c r="AXJ20" s="103">
        <v>17700</v>
      </c>
      <c r="AXK20" s="103">
        <v>17700</v>
      </c>
      <c r="AXL20" s="103">
        <v>17700</v>
      </c>
      <c r="AXM20" s="103" t="s">
        <v>94</v>
      </c>
      <c r="AXN20" s="103">
        <v>17700</v>
      </c>
      <c r="AXO20" s="103" t="s">
        <v>94</v>
      </c>
      <c r="AXP20" s="103">
        <v>17700</v>
      </c>
      <c r="AXQ20" s="103">
        <v>17700</v>
      </c>
      <c r="AXR20" s="103">
        <v>17700</v>
      </c>
      <c r="AXS20" s="103">
        <v>17700</v>
      </c>
      <c r="AXT20" s="103">
        <v>17700</v>
      </c>
      <c r="AXU20" s="103">
        <v>17700</v>
      </c>
      <c r="AXV20" s="103">
        <v>17700</v>
      </c>
      <c r="AXW20" s="103">
        <v>17700</v>
      </c>
      <c r="AXX20" s="103">
        <v>17700</v>
      </c>
      <c r="AXY20" s="103">
        <v>17700</v>
      </c>
      <c r="AXZ20" s="103">
        <v>17700</v>
      </c>
      <c r="AYA20" s="103">
        <v>17700</v>
      </c>
      <c r="AYB20" s="103">
        <v>17700</v>
      </c>
      <c r="AYC20" s="103">
        <v>17700</v>
      </c>
      <c r="AYD20" s="103">
        <v>17700</v>
      </c>
      <c r="AYE20" s="103" t="s">
        <v>94</v>
      </c>
      <c r="AYF20" s="103">
        <v>17700</v>
      </c>
      <c r="AYG20" s="103">
        <v>17700</v>
      </c>
      <c r="AYH20" s="103">
        <v>17700</v>
      </c>
      <c r="AYI20" s="103">
        <v>17700</v>
      </c>
      <c r="AYJ20" s="103">
        <v>17700</v>
      </c>
      <c r="AYK20" s="103"/>
      <c r="AYL20" s="103">
        <v>17700</v>
      </c>
      <c r="AYM20" s="103"/>
      <c r="AYN20" s="103">
        <v>17700</v>
      </c>
      <c r="AYO20" s="103"/>
      <c r="AYP20" s="103">
        <v>17700</v>
      </c>
      <c r="AYQ20" s="103"/>
      <c r="AYR20" s="103">
        <v>17700</v>
      </c>
      <c r="AYS20" s="103"/>
      <c r="AYT20" s="103">
        <v>17700</v>
      </c>
      <c r="AYU20" s="103" t="s">
        <v>94</v>
      </c>
      <c r="AYV20" s="103">
        <v>17700</v>
      </c>
      <c r="AYW20" s="103">
        <v>17700</v>
      </c>
      <c r="AYX20" s="103">
        <v>17700</v>
      </c>
      <c r="AYY20" s="103" t="s">
        <v>94</v>
      </c>
      <c r="AYZ20" s="103">
        <v>17700</v>
      </c>
      <c r="AZA20" s="103" t="s">
        <v>94</v>
      </c>
      <c r="AZB20" s="103">
        <v>17700</v>
      </c>
      <c r="AZC20" s="103">
        <v>17700</v>
      </c>
      <c r="AZD20" s="103">
        <v>17700</v>
      </c>
      <c r="AZE20" s="103">
        <v>17700</v>
      </c>
      <c r="AZF20" s="103">
        <v>17700</v>
      </c>
      <c r="AZG20" s="103">
        <v>17700</v>
      </c>
      <c r="AZH20" s="103">
        <v>17700</v>
      </c>
      <c r="AZI20" s="103">
        <v>17700</v>
      </c>
      <c r="AZJ20" s="103">
        <v>17700</v>
      </c>
      <c r="AZK20" s="103" t="s">
        <v>94</v>
      </c>
      <c r="AZL20" s="103">
        <v>17700</v>
      </c>
      <c r="AZM20" s="103" t="s">
        <v>94</v>
      </c>
      <c r="AZN20" s="103">
        <v>17700</v>
      </c>
      <c r="AZO20" s="103">
        <v>17700</v>
      </c>
      <c r="AZP20" s="103">
        <v>17700</v>
      </c>
      <c r="AZQ20" s="103" t="s">
        <v>94</v>
      </c>
      <c r="AZR20" s="103">
        <v>17700</v>
      </c>
      <c r="AZS20" s="103" t="s">
        <v>94</v>
      </c>
      <c r="AZT20" s="103">
        <v>17700</v>
      </c>
      <c r="AZU20" s="103" t="s">
        <v>94</v>
      </c>
      <c r="AZV20" s="103">
        <v>17700</v>
      </c>
      <c r="AZW20" s="103" t="s">
        <v>94</v>
      </c>
      <c r="AZX20" s="103">
        <v>17700</v>
      </c>
      <c r="AZY20" s="103">
        <v>17700</v>
      </c>
      <c r="AZZ20" s="103">
        <v>17700</v>
      </c>
      <c r="BAA20" s="103">
        <v>17700</v>
      </c>
      <c r="BAB20" s="103">
        <v>17700</v>
      </c>
      <c r="BAC20" s="103" t="s">
        <v>94</v>
      </c>
      <c r="BAD20" s="103">
        <v>17700</v>
      </c>
      <c r="BAE20" s="103">
        <v>17700</v>
      </c>
      <c r="BAF20" s="103">
        <v>17700</v>
      </c>
      <c r="BAG20" s="103" t="s">
        <v>94</v>
      </c>
      <c r="BAH20" s="103">
        <v>17700</v>
      </c>
      <c r="BAI20" s="103" t="s">
        <v>94</v>
      </c>
      <c r="BAJ20" s="103">
        <v>17700</v>
      </c>
      <c r="BAK20" s="103">
        <v>17700</v>
      </c>
      <c r="BAL20" s="103">
        <v>17700</v>
      </c>
      <c r="BAM20" s="103" t="s">
        <v>94</v>
      </c>
      <c r="BAN20" s="103">
        <v>17700</v>
      </c>
      <c r="BAO20" s="103">
        <v>17700</v>
      </c>
      <c r="BAP20" s="103">
        <v>17700</v>
      </c>
      <c r="BAQ20" s="103">
        <v>17700</v>
      </c>
      <c r="BAR20" s="103">
        <v>17700</v>
      </c>
      <c r="BAS20" s="103" t="s">
        <v>94</v>
      </c>
      <c r="BAT20" s="103">
        <v>17700</v>
      </c>
      <c r="BAU20" s="103">
        <v>17700</v>
      </c>
      <c r="BAV20" s="103">
        <v>17700</v>
      </c>
      <c r="BAW20" s="103">
        <v>17700</v>
      </c>
      <c r="BAX20" s="103">
        <v>17700</v>
      </c>
      <c r="BAY20" s="103" t="s">
        <v>94</v>
      </c>
      <c r="BAZ20" s="103">
        <v>17700</v>
      </c>
      <c r="BBA20" s="103" t="s">
        <v>94</v>
      </c>
      <c r="BBB20" s="103">
        <v>17700</v>
      </c>
      <c r="BBC20" s="103" t="s">
        <v>94</v>
      </c>
      <c r="BBD20" s="103">
        <v>17700</v>
      </c>
      <c r="BBE20" s="103" t="s">
        <v>94</v>
      </c>
      <c r="BBF20" s="103">
        <v>17700</v>
      </c>
      <c r="BBG20" s="103">
        <v>17700</v>
      </c>
      <c r="BBH20" s="103">
        <v>17700</v>
      </c>
      <c r="BBI20" s="103" t="s">
        <v>94</v>
      </c>
      <c r="BBJ20" s="103">
        <v>17700</v>
      </c>
      <c r="BBK20" s="103" t="s">
        <v>94</v>
      </c>
    </row>
    <row r="21" spans="1:1415" s="9" customFormat="1" ht="36" customHeight="1" x14ac:dyDescent="0.35">
      <c r="A21" s="82">
        <v>16</v>
      </c>
      <c r="B21" s="87">
        <v>150000053</v>
      </c>
      <c r="C21" s="89" t="s">
        <v>24</v>
      </c>
      <c r="D21" s="85" t="s">
        <v>152</v>
      </c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84"/>
      <c r="BQ21" s="84"/>
      <c r="BR21" s="84"/>
      <c r="BS21" s="84"/>
      <c r="BT21" s="84"/>
      <c r="BU21" s="84"/>
      <c r="BV21" s="84"/>
      <c r="BW21" s="84"/>
      <c r="BX21" s="84"/>
      <c r="BY21" s="84"/>
      <c r="BZ21" s="84"/>
      <c r="CA21" s="84"/>
      <c r="CB21" s="84"/>
      <c r="CC21" s="84"/>
      <c r="CD21" s="84"/>
      <c r="CE21" s="84"/>
      <c r="CF21" s="84"/>
      <c r="CG21" s="84"/>
      <c r="CH21" s="84"/>
      <c r="CI21" s="84"/>
      <c r="CJ21" s="84"/>
      <c r="CK21" s="84"/>
      <c r="CL21" s="84"/>
      <c r="CM21" s="84"/>
      <c r="CN21" s="84"/>
      <c r="CO21" s="84"/>
      <c r="CP21" s="84"/>
      <c r="CQ21" s="84"/>
      <c r="CR21" s="84"/>
      <c r="CS21" s="84"/>
      <c r="CT21" s="84"/>
      <c r="CU21" s="84"/>
      <c r="CV21" s="84"/>
      <c r="CW21" s="84"/>
      <c r="CX21" s="84"/>
      <c r="CY21" s="84"/>
      <c r="CZ21" s="84"/>
      <c r="DA21" s="84"/>
      <c r="DB21" s="84"/>
      <c r="DC21" s="84"/>
      <c r="DD21" s="84"/>
      <c r="DE21" s="84">
        <v>19000</v>
      </c>
      <c r="DF21" s="84">
        <v>17500</v>
      </c>
      <c r="DG21" s="84">
        <v>19000</v>
      </c>
      <c r="DH21" s="84">
        <v>19000</v>
      </c>
      <c r="DI21" s="84">
        <v>17500</v>
      </c>
      <c r="DJ21" s="84">
        <v>19000</v>
      </c>
      <c r="DK21" s="84">
        <v>19000</v>
      </c>
      <c r="DL21" s="84">
        <v>17500</v>
      </c>
      <c r="DM21" s="84">
        <v>19000</v>
      </c>
      <c r="DN21" s="84">
        <v>19000</v>
      </c>
      <c r="DO21" s="84">
        <v>17500</v>
      </c>
      <c r="DP21" s="84" t="s">
        <v>94</v>
      </c>
      <c r="DQ21" s="84">
        <v>19000</v>
      </c>
      <c r="DR21" s="84">
        <v>17500</v>
      </c>
      <c r="DS21" s="84" t="s">
        <v>94</v>
      </c>
      <c r="DT21" s="84">
        <v>19000</v>
      </c>
      <c r="DU21" s="84">
        <v>17500</v>
      </c>
      <c r="DV21" s="84" t="s">
        <v>94</v>
      </c>
      <c r="DW21" s="84">
        <v>19000</v>
      </c>
      <c r="DX21" s="84">
        <v>17500</v>
      </c>
      <c r="DY21" s="84" t="s">
        <v>94</v>
      </c>
      <c r="DZ21" s="84">
        <v>19000</v>
      </c>
      <c r="EA21" s="84">
        <v>17500</v>
      </c>
      <c r="EB21" s="84" t="s">
        <v>94</v>
      </c>
      <c r="EC21" s="84">
        <v>19000</v>
      </c>
      <c r="ED21" s="84">
        <v>17500</v>
      </c>
      <c r="EE21" s="84" t="s">
        <v>94</v>
      </c>
      <c r="EF21" s="84">
        <v>19000</v>
      </c>
      <c r="EG21" s="84">
        <v>17500</v>
      </c>
      <c r="EH21" s="84" t="s">
        <v>94</v>
      </c>
      <c r="EI21" s="84">
        <v>19000</v>
      </c>
      <c r="EJ21" s="84">
        <v>17500</v>
      </c>
      <c r="EK21" s="84" t="s">
        <v>94</v>
      </c>
      <c r="EL21" s="84">
        <v>19000</v>
      </c>
      <c r="EM21" s="84">
        <v>17500</v>
      </c>
      <c r="EN21" s="84" t="s">
        <v>94</v>
      </c>
      <c r="EO21" s="84">
        <v>19000</v>
      </c>
      <c r="EP21" s="84">
        <v>17500</v>
      </c>
      <c r="EQ21" s="84">
        <v>17500</v>
      </c>
      <c r="ER21" s="84">
        <v>19000</v>
      </c>
      <c r="ES21" s="84">
        <v>17500</v>
      </c>
      <c r="ET21" s="84" t="s">
        <v>94</v>
      </c>
      <c r="EU21" s="84">
        <v>19000</v>
      </c>
      <c r="EV21" s="84">
        <v>17500</v>
      </c>
      <c r="EW21" s="84" t="s">
        <v>94</v>
      </c>
      <c r="EX21" s="84">
        <v>19000</v>
      </c>
      <c r="EY21" s="84">
        <v>17500</v>
      </c>
      <c r="EZ21" s="84">
        <v>17500</v>
      </c>
      <c r="FA21" s="84">
        <v>19000</v>
      </c>
      <c r="FB21" s="84">
        <v>17500</v>
      </c>
      <c r="FC21" s="84">
        <v>17500</v>
      </c>
      <c r="FD21" s="84">
        <v>19000</v>
      </c>
      <c r="FE21" s="84">
        <v>17500</v>
      </c>
      <c r="FF21" s="84" t="s">
        <v>94</v>
      </c>
      <c r="FG21" s="84">
        <v>19000</v>
      </c>
      <c r="FH21" s="84">
        <v>17500</v>
      </c>
      <c r="FI21" s="84" t="s">
        <v>94</v>
      </c>
      <c r="FJ21" s="84">
        <v>19000</v>
      </c>
      <c r="FK21" s="84">
        <v>17500</v>
      </c>
      <c r="FL21" s="84">
        <v>17500</v>
      </c>
      <c r="FM21" s="84">
        <v>19000</v>
      </c>
      <c r="FN21" s="84">
        <v>17500</v>
      </c>
      <c r="FO21" s="84">
        <v>17500</v>
      </c>
      <c r="FP21" s="84">
        <v>19000</v>
      </c>
      <c r="FQ21" s="84">
        <v>17500</v>
      </c>
      <c r="FR21" s="84" t="s">
        <v>94</v>
      </c>
      <c r="FS21" s="84">
        <v>19000</v>
      </c>
      <c r="FT21" s="84">
        <v>17500</v>
      </c>
      <c r="FU21" s="84">
        <v>17500</v>
      </c>
      <c r="FV21" s="84">
        <v>19000</v>
      </c>
      <c r="FW21" s="84">
        <v>17500</v>
      </c>
      <c r="FX21" s="84" t="s">
        <v>94</v>
      </c>
      <c r="FY21" s="84">
        <v>19000</v>
      </c>
      <c r="FZ21" s="84">
        <v>17500</v>
      </c>
      <c r="GA21" s="84" t="s">
        <v>94</v>
      </c>
      <c r="GB21" s="84">
        <v>19000</v>
      </c>
      <c r="GC21" s="84">
        <v>17500</v>
      </c>
      <c r="GD21" s="84" t="s">
        <v>94</v>
      </c>
      <c r="GE21" s="84">
        <v>19000</v>
      </c>
      <c r="GF21" s="84">
        <v>17500</v>
      </c>
      <c r="GG21" s="84" t="s">
        <v>94</v>
      </c>
      <c r="GH21" s="84">
        <v>16500</v>
      </c>
      <c r="GI21" s="84" t="s">
        <v>94</v>
      </c>
      <c r="GJ21" s="84">
        <v>16500</v>
      </c>
      <c r="GK21" s="84" t="s">
        <v>94</v>
      </c>
      <c r="GL21" s="84">
        <v>16500</v>
      </c>
      <c r="GM21" s="84" t="s">
        <v>94</v>
      </c>
      <c r="GN21" s="84">
        <v>16500</v>
      </c>
      <c r="GO21" s="84" t="s">
        <v>94</v>
      </c>
      <c r="GP21" s="84">
        <v>16500</v>
      </c>
      <c r="GQ21" s="84">
        <v>16500</v>
      </c>
      <c r="GR21" s="84">
        <v>16500</v>
      </c>
      <c r="GS21" s="84" t="s">
        <v>94</v>
      </c>
      <c r="GT21" s="84">
        <v>16500</v>
      </c>
      <c r="GU21" s="84">
        <v>16500</v>
      </c>
      <c r="GV21" s="84">
        <v>16500</v>
      </c>
      <c r="GW21" s="84">
        <v>16500</v>
      </c>
      <c r="GX21" s="84">
        <v>16500</v>
      </c>
      <c r="GY21" s="84">
        <v>16500</v>
      </c>
      <c r="GZ21" s="84">
        <v>16500</v>
      </c>
      <c r="HA21" s="84" t="s">
        <v>94</v>
      </c>
      <c r="HB21" s="84">
        <v>16500</v>
      </c>
      <c r="HC21" s="84" t="s">
        <v>94</v>
      </c>
      <c r="HD21" s="84">
        <v>16500</v>
      </c>
      <c r="HE21" s="84">
        <v>16500</v>
      </c>
      <c r="HF21" s="84">
        <v>16500</v>
      </c>
      <c r="HG21" s="84" t="s">
        <v>94</v>
      </c>
      <c r="HH21" s="84">
        <v>16500</v>
      </c>
      <c r="HI21" s="84" t="s">
        <v>94</v>
      </c>
      <c r="HJ21" s="84">
        <v>16500</v>
      </c>
      <c r="HK21" s="84" t="s">
        <v>94</v>
      </c>
      <c r="HL21" s="84">
        <v>16500</v>
      </c>
      <c r="HM21" s="84" t="s">
        <v>94</v>
      </c>
      <c r="HN21" s="84">
        <v>16500</v>
      </c>
      <c r="HO21" s="84" t="s">
        <v>94</v>
      </c>
      <c r="HP21" s="84">
        <v>16500</v>
      </c>
      <c r="HQ21" s="84" t="s">
        <v>94</v>
      </c>
      <c r="HR21" s="84">
        <v>16500</v>
      </c>
      <c r="HS21" s="84" t="s">
        <v>94</v>
      </c>
      <c r="HT21" s="84">
        <v>16500</v>
      </c>
      <c r="HU21" s="84" t="s">
        <v>94</v>
      </c>
      <c r="HV21" s="84">
        <v>16500</v>
      </c>
      <c r="HW21" s="84" t="s">
        <v>94</v>
      </c>
      <c r="HX21" s="84">
        <v>16500</v>
      </c>
      <c r="HY21" s="84" t="s">
        <v>94</v>
      </c>
      <c r="HZ21" s="84">
        <v>16500</v>
      </c>
      <c r="IA21" s="84" t="s">
        <v>94</v>
      </c>
      <c r="IB21" s="84">
        <v>16500</v>
      </c>
      <c r="IC21" s="84" t="s">
        <v>94</v>
      </c>
      <c r="ID21" s="84">
        <v>16500</v>
      </c>
      <c r="IE21" s="84" t="s">
        <v>94</v>
      </c>
      <c r="IF21" s="84">
        <v>16500</v>
      </c>
      <c r="IG21" s="84" t="s">
        <v>94</v>
      </c>
      <c r="IH21" s="84">
        <v>16500</v>
      </c>
      <c r="II21" s="84" t="s">
        <v>94</v>
      </c>
      <c r="IJ21" s="84">
        <v>16500</v>
      </c>
      <c r="IK21" s="84" t="s">
        <v>94</v>
      </c>
      <c r="IL21" s="84">
        <v>16500</v>
      </c>
      <c r="IM21" s="84" t="s">
        <v>94</v>
      </c>
      <c r="IN21" s="84">
        <v>16500</v>
      </c>
      <c r="IO21" s="84" t="s">
        <v>94</v>
      </c>
      <c r="IP21" s="84">
        <v>16500</v>
      </c>
      <c r="IQ21" s="84" t="s">
        <v>94</v>
      </c>
      <c r="IR21" s="84">
        <v>16500</v>
      </c>
      <c r="IS21" s="84" t="s">
        <v>94</v>
      </c>
      <c r="IT21" s="84">
        <v>16500</v>
      </c>
      <c r="IU21" s="84" t="s">
        <v>94</v>
      </c>
      <c r="IV21" s="84">
        <v>16500</v>
      </c>
      <c r="IW21" s="84" t="s">
        <v>94</v>
      </c>
      <c r="IX21" s="84">
        <v>16500</v>
      </c>
      <c r="IY21" s="84" t="s">
        <v>94</v>
      </c>
      <c r="IZ21" s="84">
        <v>16500</v>
      </c>
      <c r="JA21" s="84" t="s">
        <v>94</v>
      </c>
      <c r="JB21" s="84">
        <v>16500</v>
      </c>
      <c r="JC21" s="84">
        <v>16830</v>
      </c>
      <c r="JD21" s="84">
        <v>16500</v>
      </c>
      <c r="JE21" s="84" t="s">
        <v>94</v>
      </c>
      <c r="JF21" s="84">
        <v>16500</v>
      </c>
      <c r="JG21" s="84" t="s">
        <v>94</v>
      </c>
      <c r="JH21" s="84">
        <v>16500</v>
      </c>
      <c r="JI21" s="84" t="s">
        <v>94</v>
      </c>
      <c r="JJ21" s="84">
        <v>16500</v>
      </c>
      <c r="JK21" s="84" t="s">
        <v>94</v>
      </c>
      <c r="JL21" s="84">
        <v>16500</v>
      </c>
      <c r="JM21" s="84" t="s">
        <v>94</v>
      </c>
      <c r="JN21" s="84">
        <v>17500</v>
      </c>
      <c r="JO21" s="84" t="s">
        <v>94</v>
      </c>
      <c r="JP21" s="84">
        <v>17500</v>
      </c>
      <c r="JQ21" s="84" t="s">
        <v>94</v>
      </c>
      <c r="JR21" s="84">
        <v>17500</v>
      </c>
      <c r="JS21" s="84" t="s">
        <v>94</v>
      </c>
      <c r="JT21" s="84">
        <v>17500</v>
      </c>
      <c r="JU21" s="84" t="s">
        <v>94</v>
      </c>
      <c r="JV21" s="84">
        <v>17500</v>
      </c>
      <c r="JW21" s="84">
        <v>17500</v>
      </c>
      <c r="JX21" s="84">
        <v>17500</v>
      </c>
      <c r="JY21" s="84">
        <v>17340</v>
      </c>
      <c r="JZ21" s="84">
        <v>17500</v>
      </c>
      <c r="KA21" s="84">
        <v>17000</v>
      </c>
      <c r="KB21" s="84">
        <v>17500</v>
      </c>
      <c r="KC21" s="84" t="s">
        <v>94</v>
      </c>
      <c r="KD21" s="84">
        <v>17500</v>
      </c>
      <c r="KE21" s="84" t="s">
        <v>94</v>
      </c>
      <c r="KF21" s="84">
        <v>17500</v>
      </c>
      <c r="KG21" s="84" t="s">
        <v>94</v>
      </c>
      <c r="KH21" s="84">
        <v>17500</v>
      </c>
      <c r="KI21" s="84" t="s">
        <v>94</v>
      </c>
      <c r="KJ21" s="84">
        <v>17500</v>
      </c>
      <c r="KK21" s="84">
        <v>17000</v>
      </c>
      <c r="KL21" s="84">
        <v>17500</v>
      </c>
      <c r="KM21" s="84" t="s">
        <v>94</v>
      </c>
      <c r="KN21" s="84">
        <v>17500</v>
      </c>
      <c r="KO21" s="84" t="s">
        <v>94</v>
      </c>
      <c r="KP21" s="84">
        <v>17500</v>
      </c>
      <c r="KQ21" s="84" t="s">
        <v>94</v>
      </c>
      <c r="KR21" s="84">
        <v>17500</v>
      </c>
      <c r="KS21" s="84" t="s">
        <v>94</v>
      </c>
      <c r="KT21" s="84">
        <v>17500</v>
      </c>
      <c r="KU21" s="84" t="s">
        <v>94</v>
      </c>
      <c r="KV21" s="84">
        <v>17500</v>
      </c>
      <c r="KW21" s="84" t="s">
        <v>94</v>
      </c>
      <c r="KX21" s="84">
        <v>17500</v>
      </c>
      <c r="KY21" s="84" t="s">
        <v>94</v>
      </c>
      <c r="KZ21" s="84">
        <v>17500</v>
      </c>
      <c r="LA21" s="84" t="s">
        <v>94</v>
      </c>
      <c r="LB21" s="84">
        <v>17500</v>
      </c>
      <c r="LC21" s="84" t="s">
        <v>94</v>
      </c>
      <c r="LD21" s="84">
        <v>17500</v>
      </c>
      <c r="LE21" s="84" t="s">
        <v>94</v>
      </c>
      <c r="LF21" s="84">
        <v>17500</v>
      </c>
      <c r="LG21" s="84" t="s">
        <v>94</v>
      </c>
      <c r="LH21" s="84">
        <v>17500</v>
      </c>
      <c r="LI21" s="84">
        <v>17000</v>
      </c>
      <c r="LJ21" s="84">
        <v>17500</v>
      </c>
      <c r="LK21" s="84" t="s">
        <v>94</v>
      </c>
      <c r="LL21" s="84">
        <v>17500</v>
      </c>
      <c r="LM21" s="84" t="s">
        <v>94</v>
      </c>
      <c r="LN21" s="84">
        <v>17500</v>
      </c>
      <c r="LO21" s="84" t="s">
        <v>94</v>
      </c>
      <c r="LP21" s="84">
        <v>17500</v>
      </c>
      <c r="LQ21" s="84" t="s">
        <v>94</v>
      </c>
      <c r="LR21" s="84">
        <v>17500</v>
      </c>
      <c r="LS21" s="84" t="s">
        <v>94</v>
      </c>
      <c r="LT21" s="84">
        <v>17500</v>
      </c>
      <c r="LU21" s="84" t="s">
        <v>94</v>
      </c>
      <c r="LV21" s="84">
        <v>17500</v>
      </c>
      <c r="LW21" s="84" t="s">
        <v>94</v>
      </c>
      <c r="LX21" s="84">
        <v>17500</v>
      </c>
      <c r="LY21" s="84" t="s">
        <v>94</v>
      </c>
      <c r="LZ21" s="84">
        <v>17500</v>
      </c>
      <c r="MA21" s="84" t="s">
        <v>94</v>
      </c>
      <c r="MB21" s="84">
        <v>17500</v>
      </c>
      <c r="MC21" s="84">
        <v>17000</v>
      </c>
      <c r="MD21" s="84">
        <v>17500</v>
      </c>
      <c r="ME21" s="84" t="s">
        <v>94</v>
      </c>
      <c r="MF21" s="84">
        <v>17500</v>
      </c>
      <c r="MG21" s="84" t="s">
        <v>94</v>
      </c>
      <c r="MH21" s="84">
        <v>17500</v>
      </c>
      <c r="MI21" s="84" t="s">
        <v>94</v>
      </c>
      <c r="MJ21" s="84">
        <v>17500</v>
      </c>
      <c r="MK21" s="84" t="s">
        <v>94</v>
      </c>
      <c r="ML21" s="84">
        <v>17500</v>
      </c>
      <c r="MM21" s="84" t="s">
        <v>94</v>
      </c>
      <c r="MN21" s="84">
        <v>17500</v>
      </c>
      <c r="MO21" s="84" t="s">
        <v>94</v>
      </c>
      <c r="MP21" s="84">
        <v>17500</v>
      </c>
      <c r="MQ21" s="84">
        <v>17000</v>
      </c>
      <c r="MR21" s="84">
        <v>17500</v>
      </c>
      <c r="MS21" s="84" t="s">
        <v>94</v>
      </c>
      <c r="MT21" s="84">
        <v>17500</v>
      </c>
      <c r="MU21" s="84" t="s">
        <v>94</v>
      </c>
      <c r="MV21" s="84">
        <v>17500</v>
      </c>
      <c r="MW21" s="84" t="s">
        <v>94</v>
      </c>
      <c r="MX21" s="84">
        <v>17500</v>
      </c>
      <c r="MY21" s="84">
        <v>17500</v>
      </c>
      <c r="MZ21" s="84">
        <v>17500</v>
      </c>
      <c r="NA21" s="84">
        <v>17500</v>
      </c>
      <c r="NB21" s="84">
        <v>17500</v>
      </c>
      <c r="NC21" s="84">
        <v>17500</v>
      </c>
      <c r="ND21" s="84">
        <v>17500</v>
      </c>
      <c r="NE21" s="84">
        <v>17500</v>
      </c>
      <c r="NF21" s="84">
        <v>17500</v>
      </c>
      <c r="NG21" s="84">
        <v>17500</v>
      </c>
      <c r="NH21" s="84">
        <v>17500</v>
      </c>
      <c r="NI21" s="84">
        <v>17500</v>
      </c>
      <c r="NJ21" s="84">
        <v>17500</v>
      </c>
      <c r="NK21" s="84">
        <v>17500</v>
      </c>
      <c r="NL21" s="84">
        <v>17500</v>
      </c>
      <c r="NM21" s="84" t="s">
        <v>94</v>
      </c>
      <c r="NN21" s="84">
        <v>17500</v>
      </c>
      <c r="NO21" s="84">
        <v>17500</v>
      </c>
      <c r="NP21" s="84">
        <v>17500</v>
      </c>
      <c r="NQ21" s="84">
        <v>17500</v>
      </c>
      <c r="NR21" s="84">
        <v>17500</v>
      </c>
      <c r="NS21" s="84">
        <v>17500</v>
      </c>
      <c r="NT21" s="84">
        <v>17500</v>
      </c>
      <c r="NU21" s="84">
        <v>17500</v>
      </c>
      <c r="NV21" s="84">
        <v>17500</v>
      </c>
      <c r="NW21" s="84">
        <v>17500</v>
      </c>
      <c r="NX21" s="84">
        <v>17500</v>
      </c>
      <c r="NY21" s="84">
        <v>17500</v>
      </c>
      <c r="NZ21" s="84">
        <v>17500</v>
      </c>
      <c r="OA21" s="84">
        <v>17500</v>
      </c>
      <c r="OB21" s="84">
        <v>17500</v>
      </c>
      <c r="OC21" s="84" t="s">
        <v>94</v>
      </c>
      <c r="OD21" s="84">
        <v>17500</v>
      </c>
      <c r="OE21" s="84" t="s">
        <v>94</v>
      </c>
      <c r="OF21" s="84">
        <v>17500</v>
      </c>
      <c r="OG21" s="84" t="s">
        <v>94</v>
      </c>
      <c r="OH21" s="84">
        <v>17500</v>
      </c>
      <c r="OI21" s="84">
        <v>17000</v>
      </c>
      <c r="OJ21" s="84">
        <v>17500</v>
      </c>
      <c r="OK21" s="84" t="s">
        <v>94</v>
      </c>
      <c r="OL21" s="84">
        <v>17500</v>
      </c>
      <c r="OM21" s="84" t="s">
        <v>94</v>
      </c>
      <c r="ON21" s="84">
        <v>17500</v>
      </c>
      <c r="OO21" s="84">
        <v>17500</v>
      </c>
      <c r="OP21" s="84">
        <v>17500</v>
      </c>
      <c r="OQ21" s="84">
        <v>17500</v>
      </c>
      <c r="OR21" s="84">
        <v>17500</v>
      </c>
      <c r="OS21" s="84" t="s">
        <v>94</v>
      </c>
      <c r="OT21" s="84">
        <v>17500</v>
      </c>
      <c r="OU21" s="84" t="s">
        <v>94</v>
      </c>
      <c r="OV21" s="84">
        <v>17500</v>
      </c>
      <c r="OW21" s="84" t="s">
        <v>94</v>
      </c>
      <c r="OX21" s="84">
        <v>17500</v>
      </c>
      <c r="OY21" s="84">
        <v>17000</v>
      </c>
      <c r="OZ21" s="84">
        <v>17500</v>
      </c>
      <c r="PA21" s="84">
        <v>17000</v>
      </c>
      <c r="PB21" s="84">
        <v>17500</v>
      </c>
      <c r="PC21" s="84">
        <v>17000</v>
      </c>
      <c r="PD21" s="84">
        <v>17500</v>
      </c>
      <c r="PE21" s="84" t="s">
        <v>94</v>
      </c>
      <c r="PF21" s="84">
        <v>17500</v>
      </c>
      <c r="PG21" s="84" t="s">
        <v>94</v>
      </c>
      <c r="PH21" s="84">
        <v>17500</v>
      </c>
      <c r="PI21" s="84" t="s">
        <v>94</v>
      </c>
      <c r="PJ21" s="84">
        <v>16500</v>
      </c>
      <c r="PK21" s="84" t="s">
        <v>94</v>
      </c>
      <c r="PL21" s="84">
        <v>16500</v>
      </c>
      <c r="PM21" s="84" t="s">
        <v>94</v>
      </c>
      <c r="PN21" s="84">
        <v>16500</v>
      </c>
      <c r="PO21" s="84" t="s">
        <v>94</v>
      </c>
      <c r="PP21" s="84">
        <v>16500</v>
      </c>
      <c r="PQ21" s="84" t="s">
        <v>94</v>
      </c>
      <c r="PR21" s="84">
        <v>16500</v>
      </c>
      <c r="PS21" s="84" t="s">
        <v>94</v>
      </c>
      <c r="PT21" s="84">
        <v>16500</v>
      </c>
      <c r="PU21" s="84">
        <v>16000</v>
      </c>
      <c r="PV21" s="84">
        <v>16500</v>
      </c>
      <c r="PW21" s="84" t="s">
        <v>94</v>
      </c>
      <c r="PX21" s="84">
        <v>16500</v>
      </c>
      <c r="PY21" s="84">
        <v>16000</v>
      </c>
      <c r="PZ21" s="84">
        <v>16500</v>
      </c>
      <c r="QA21" s="84" t="s">
        <v>94</v>
      </c>
      <c r="QB21" s="84">
        <v>16500</v>
      </c>
      <c r="QC21" s="84" t="s">
        <v>94</v>
      </c>
      <c r="QD21" s="84">
        <v>16500</v>
      </c>
      <c r="QE21" s="84" t="s">
        <v>94</v>
      </c>
      <c r="QF21" s="84">
        <v>16500</v>
      </c>
      <c r="QG21" s="84" t="s">
        <v>94</v>
      </c>
      <c r="QH21" s="84">
        <v>16500</v>
      </c>
      <c r="QI21" s="84" t="s">
        <v>94</v>
      </c>
      <c r="QJ21" s="84">
        <v>16500</v>
      </c>
      <c r="QK21" s="84" t="s">
        <v>94</v>
      </c>
      <c r="QL21" s="84">
        <v>16500</v>
      </c>
      <c r="QM21" s="84" t="s">
        <v>94</v>
      </c>
      <c r="QN21" s="84">
        <v>16500</v>
      </c>
      <c r="QO21" s="84" t="s">
        <v>94</v>
      </c>
      <c r="QP21" s="84">
        <v>16500</v>
      </c>
      <c r="QQ21" s="84" t="s">
        <v>94</v>
      </c>
      <c r="QR21" s="84">
        <v>16500</v>
      </c>
      <c r="QS21" s="84" t="s">
        <v>94</v>
      </c>
      <c r="QT21" s="84">
        <v>16500</v>
      </c>
      <c r="QU21" s="84" t="s">
        <v>94</v>
      </c>
      <c r="QV21" s="84">
        <v>16500</v>
      </c>
      <c r="QW21" s="84" t="s">
        <v>94</v>
      </c>
      <c r="QX21" s="84">
        <v>16500</v>
      </c>
      <c r="QY21" s="84" t="s">
        <v>94</v>
      </c>
      <c r="QZ21" s="84">
        <v>16500</v>
      </c>
      <c r="RA21" s="84" t="s">
        <v>94</v>
      </c>
      <c r="RB21" s="84">
        <v>16500</v>
      </c>
      <c r="RC21" s="84" t="s">
        <v>94</v>
      </c>
      <c r="RD21" s="84">
        <v>16500</v>
      </c>
      <c r="RE21" s="84" t="s">
        <v>94</v>
      </c>
      <c r="RF21" s="84">
        <v>16500</v>
      </c>
      <c r="RG21" s="84">
        <v>16000</v>
      </c>
      <c r="RH21" s="84">
        <v>16500</v>
      </c>
      <c r="RI21" s="84" t="s">
        <v>94</v>
      </c>
      <c r="RJ21" s="84">
        <v>15000</v>
      </c>
      <c r="RK21" s="84" t="s">
        <v>94</v>
      </c>
      <c r="RL21" s="84">
        <v>15000</v>
      </c>
      <c r="RM21" s="84" t="s">
        <v>94</v>
      </c>
      <c r="RN21" s="84">
        <v>15000</v>
      </c>
      <c r="RO21" s="84" t="s">
        <v>94</v>
      </c>
      <c r="RP21" s="84">
        <v>15000</v>
      </c>
      <c r="RQ21" s="84" t="s">
        <v>94</v>
      </c>
      <c r="RR21" s="84">
        <v>15000</v>
      </c>
      <c r="RS21" s="84" t="s">
        <v>94</v>
      </c>
      <c r="RT21" s="84">
        <v>15000</v>
      </c>
      <c r="RU21" s="84" t="s">
        <v>94</v>
      </c>
      <c r="RV21" s="84">
        <v>15000</v>
      </c>
      <c r="RW21" s="84" t="s">
        <v>94</v>
      </c>
      <c r="RX21" s="84">
        <v>15000</v>
      </c>
      <c r="RY21" s="84" t="s">
        <v>94</v>
      </c>
      <c r="RZ21" s="84">
        <v>15000</v>
      </c>
      <c r="SA21" s="84" t="s">
        <v>94</v>
      </c>
      <c r="SB21" s="84">
        <v>15000</v>
      </c>
      <c r="SC21" s="84" t="s">
        <v>94</v>
      </c>
      <c r="SD21" s="84">
        <v>15000</v>
      </c>
      <c r="SE21" s="84" t="s">
        <v>94</v>
      </c>
      <c r="SF21" s="84">
        <v>15000</v>
      </c>
      <c r="SG21" s="84" t="s">
        <v>94</v>
      </c>
      <c r="SH21" s="84">
        <v>15000</v>
      </c>
      <c r="SI21" s="84" t="s">
        <v>94</v>
      </c>
      <c r="SJ21" s="84">
        <v>15000</v>
      </c>
      <c r="SK21" s="84" t="s">
        <v>94</v>
      </c>
      <c r="SL21" s="84">
        <v>15000</v>
      </c>
      <c r="SM21" s="84" t="s">
        <v>94</v>
      </c>
      <c r="SN21" s="84">
        <v>15000</v>
      </c>
      <c r="SO21" s="84" t="s">
        <v>94</v>
      </c>
      <c r="SP21" s="84">
        <v>15000</v>
      </c>
      <c r="SQ21" s="84" t="s">
        <v>94</v>
      </c>
      <c r="SR21" s="84">
        <v>15000</v>
      </c>
      <c r="SS21" s="84" t="s">
        <v>94</v>
      </c>
      <c r="ST21" s="84">
        <v>15000</v>
      </c>
      <c r="SU21" s="84" t="s">
        <v>94</v>
      </c>
      <c r="SV21" s="84">
        <v>15000</v>
      </c>
      <c r="SW21" s="84" t="s">
        <v>94</v>
      </c>
      <c r="SX21" s="84">
        <v>15000</v>
      </c>
      <c r="SY21" s="84" t="s">
        <v>94</v>
      </c>
      <c r="SZ21" s="84">
        <v>15000</v>
      </c>
      <c r="TA21" s="84" t="s">
        <v>94</v>
      </c>
      <c r="TB21" s="84">
        <v>15000</v>
      </c>
      <c r="TC21" s="84" t="s">
        <v>94</v>
      </c>
      <c r="TD21" s="84">
        <v>15000</v>
      </c>
      <c r="TE21" s="84" t="s">
        <v>94</v>
      </c>
      <c r="TF21" s="84">
        <v>15000</v>
      </c>
      <c r="TG21" s="84" t="s">
        <v>94</v>
      </c>
      <c r="TH21" s="84">
        <v>15000</v>
      </c>
      <c r="TI21" s="84" t="s">
        <v>94</v>
      </c>
      <c r="TJ21" s="84">
        <v>15000</v>
      </c>
      <c r="TK21" s="84" t="s">
        <v>94</v>
      </c>
      <c r="TL21" s="84">
        <v>15000</v>
      </c>
      <c r="TM21" s="84" t="s">
        <v>94</v>
      </c>
      <c r="TN21" s="84">
        <v>15000</v>
      </c>
      <c r="TO21" s="84" t="s">
        <v>94</v>
      </c>
      <c r="TP21" s="84">
        <v>15000</v>
      </c>
      <c r="TQ21" s="84" t="s">
        <v>94</v>
      </c>
      <c r="TR21" s="84">
        <v>15000</v>
      </c>
      <c r="TS21" s="84" t="s">
        <v>94</v>
      </c>
      <c r="TT21" s="84">
        <v>15000</v>
      </c>
      <c r="TU21" s="84" t="s">
        <v>94</v>
      </c>
      <c r="TV21" s="84">
        <v>15000</v>
      </c>
      <c r="TW21" s="84" t="s">
        <v>94</v>
      </c>
      <c r="TX21" s="84">
        <v>15000</v>
      </c>
      <c r="TY21" s="84" t="s">
        <v>94</v>
      </c>
      <c r="TZ21" s="84">
        <v>15000</v>
      </c>
      <c r="UA21" s="84" t="s">
        <v>94</v>
      </c>
      <c r="UB21" s="84">
        <v>15000</v>
      </c>
      <c r="UC21" s="84" t="s">
        <v>94</v>
      </c>
      <c r="UD21" s="84">
        <v>15000</v>
      </c>
      <c r="UE21" s="84" t="s">
        <v>94</v>
      </c>
      <c r="UF21" s="84">
        <v>15000</v>
      </c>
      <c r="UG21" s="84" t="s">
        <v>94</v>
      </c>
      <c r="UH21" s="84">
        <v>15000</v>
      </c>
      <c r="UI21" s="84" t="s">
        <v>94</v>
      </c>
      <c r="UJ21" s="84">
        <v>15000</v>
      </c>
      <c r="UK21" s="84" t="s">
        <v>94</v>
      </c>
      <c r="UL21" s="84">
        <v>15000</v>
      </c>
      <c r="UM21" s="84" t="s">
        <v>94</v>
      </c>
      <c r="UN21" s="84">
        <v>15000</v>
      </c>
      <c r="UO21" s="84" t="s">
        <v>94</v>
      </c>
      <c r="UP21" s="84">
        <v>15000</v>
      </c>
      <c r="UQ21" s="84" t="s">
        <v>94</v>
      </c>
      <c r="UR21" s="84">
        <v>15000</v>
      </c>
      <c r="US21" s="84" t="s">
        <v>94</v>
      </c>
      <c r="UT21" s="84">
        <v>15000</v>
      </c>
      <c r="UU21" s="84" t="s">
        <v>94</v>
      </c>
      <c r="UV21" s="84">
        <v>15000</v>
      </c>
      <c r="UW21" s="84" t="s">
        <v>94</v>
      </c>
      <c r="UX21" s="84">
        <v>15000</v>
      </c>
      <c r="UY21" s="84" t="s">
        <v>94</v>
      </c>
      <c r="UZ21" s="84">
        <v>15000</v>
      </c>
      <c r="VA21" s="84" t="s">
        <v>94</v>
      </c>
      <c r="VB21" s="84">
        <v>15000</v>
      </c>
      <c r="VC21" s="84" t="s">
        <v>94</v>
      </c>
      <c r="VD21" s="84">
        <v>15000</v>
      </c>
      <c r="VE21" s="84" t="s">
        <v>94</v>
      </c>
      <c r="VF21" s="84">
        <v>15000</v>
      </c>
      <c r="VG21" s="84" t="s">
        <v>94</v>
      </c>
      <c r="VH21" s="84">
        <v>15000</v>
      </c>
      <c r="VI21" s="84" t="s">
        <v>94</v>
      </c>
      <c r="VJ21" s="84">
        <v>15000</v>
      </c>
      <c r="VK21" s="84" t="s">
        <v>94</v>
      </c>
      <c r="VL21" s="84">
        <v>15500</v>
      </c>
      <c r="VM21" s="84" t="s">
        <v>94</v>
      </c>
      <c r="VN21" s="84">
        <v>15500</v>
      </c>
      <c r="VO21" s="84" t="s">
        <v>94</v>
      </c>
      <c r="VP21" s="84">
        <v>15500</v>
      </c>
      <c r="VQ21" s="84" t="s">
        <v>94</v>
      </c>
      <c r="VR21" s="84">
        <v>15500</v>
      </c>
      <c r="VS21" s="84" t="s">
        <v>94</v>
      </c>
      <c r="VT21" s="84">
        <v>15500</v>
      </c>
      <c r="VU21" s="84" t="s">
        <v>94</v>
      </c>
      <c r="VV21" s="84">
        <v>15500</v>
      </c>
      <c r="VW21" s="84" t="s">
        <v>94</v>
      </c>
      <c r="VX21" s="84">
        <v>15500</v>
      </c>
      <c r="VY21" s="84" t="s">
        <v>94</v>
      </c>
      <c r="VZ21" s="84">
        <v>15500</v>
      </c>
      <c r="WA21" s="84" t="s">
        <v>94</v>
      </c>
      <c r="WB21" s="84">
        <v>15500</v>
      </c>
      <c r="WC21" s="84" t="s">
        <v>94</v>
      </c>
      <c r="WD21" s="84">
        <v>15500</v>
      </c>
      <c r="WE21" s="84" t="s">
        <v>94</v>
      </c>
      <c r="WF21" s="84">
        <v>15500</v>
      </c>
      <c r="WG21" s="84" t="s">
        <v>94</v>
      </c>
      <c r="WH21" s="84">
        <v>15500</v>
      </c>
      <c r="WI21" s="84" t="s">
        <v>94</v>
      </c>
      <c r="WJ21" s="84">
        <v>15500</v>
      </c>
      <c r="WK21" s="84" t="s">
        <v>94</v>
      </c>
      <c r="WL21" s="84">
        <v>15500</v>
      </c>
      <c r="WM21" s="84" t="s">
        <v>94</v>
      </c>
      <c r="WN21" s="84">
        <v>15500</v>
      </c>
      <c r="WO21" s="84" t="s">
        <v>94</v>
      </c>
      <c r="WP21" s="84">
        <v>15500</v>
      </c>
      <c r="WQ21" s="84" t="s">
        <v>94</v>
      </c>
      <c r="WR21" s="84">
        <v>15500</v>
      </c>
      <c r="WS21" s="84" t="s">
        <v>94</v>
      </c>
      <c r="WT21" s="84">
        <v>15500</v>
      </c>
      <c r="WU21" s="84" t="s">
        <v>94</v>
      </c>
      <c r="WV21" s="84">
        <v>15500</v>
      </c>
      <c r="WW21" s="84" t="s">
        <v>94</v>
      </c>
      <c r="WX21" s="84">
        <v>15500</v>
      </c>
      <c r="WY21" s="84" t="s">
        <v>94</v>
      </c>
      <c r="WZ21" s="84">
        <v>15500</v>
      </c>
      <c r="XA21" s="84" t="s">
        <v>94</v>
      </c>
      <c r="XB21" s="84">
        <v>15500</v>
      </c>
      <c r="XC21" s="84" t="s">
        <v>94</v>
      </c>
      <c r="XD21" s="84">
        <v>15500</v>
      </c>
      <c r="XE21" s="84" t="s">
        <v>94</v>
      </c>
      <c r="XF21" s="84">
        <v>15500</v>
      </c>
      <c r="XG21" s="84" t="s">
        <v>94</v>
      </c>
      <c r="XH21" s="84">
        <v>15500</v>
      </c>
      <c r="XI21" s="84" t="s">
        <v>94</v>
      </c>
      <c r="XJ21" s="84">
        <v>15500</v>
      </c>
      <c r="XK21" s="84" t="s">
        <v>94</v>
      </c>
      <c r="XL21" s="84">
        <v>15500</v>
      </c>
      <c r="XM21" s="84" t="s">
        <v>94</v>
      </c>
      <c r="XN21" s="84">
        <v>16000</v>
      </c>
      <c r="XO21" s="84" t="s">
        <v>94</v>
      </c>
      <c r="XP21" s="84">
        <v>16000</v>
      </c>
      <c r="XQ21" s="84" t="s">
        <v>94</v>
      </c>
      <c r="XR21" s="84">
        <v>16000</v>
      </c>
      <c r="XS21" s="84" t="s">
        <v>94</v>
      </c>
      <c r="XT21" s="84">
        <v>16000</v>
      </c>
      <c r="XU21" s="84" t="s">
        <v>94</v>
      </c>
      <c r="XV21" s="84">
        <v>16000</v>
      </c>
      <c r="XW21" s="84" t="s">
        <v>94</v>
      </c>
      <c r="XX21" s="84">
        <v>16000</v>
      </c>
      <c r="XY21" s="84" t="s">
        <v>94</v>
      </c>
      <c r="XZ21" s="84">
        <v>16000</v>
      </c>
      <c r="YA21" s="84" t="s">
        <v>94</v>
      </c>
      <c r="YB21" s="84">
        <v>16000</v>
      </c>
      <c r="YC21" s="84" t="s">
        <v>94</v>
      </c>
      <c r="YD21" s="84">
        <v>16000</v>
      </c>
      <c r="YE21" s="84" t="s">
        <v>94</v>
      </c>
      <c r="YF21" s="84">
        <v>16000</v>
      </c>
      <c r="YG21" s="84" t="s">
        <v>94</v>
      </c>
      <c r="YH21" s="84">
        <v>16000</v>
      </c>
      <c r="YI21" s="84" t="s">
        <v>94</v>
      </c>
      <c r="YJ21" s="84">
        <v>16000</v>
      </c>
      <c r="YK21" s="84" t="s">
        <v>94</v>
      </c>
      <c r="YL21" s="84">
        <v>16000</v>
      </c>
      <c r="YM21" s="84" t="s">
        <v>94</v>
      </c>
      <c r="YN21" s="84">
        <v>16000</v>
      </c>
      <c r="YO21" s="84" t="s">
        <v>94</v>
      </c>
      <c r="YP21" s="84">
        <v>16000</v>
      </c>
      <c r="YQ21" s="84" t="s">
        <v>94</v>
      </c>
      <c r="YR21" s="84">
        <v>16000</v>
      </c>
      <c r="YS21" s="84" t="s">
        <v>94</v>
      </c>
      <c r="YT21" s="84">
        <v>16000</v>
      </c>
      <c r="YU21" s="84" t="s">
        <v>94</v>
      </c>
      <c r="YV21" s="84">
        <v>16000</v>
      </c>
      <c r="YW21" s="84" t="s">
        <v>94</v>
      </c>
      <c r="YX21" s="84">
        <v>16000</v>
      </c>
      <c r="YY21" s="84" t="s">
        <v>94</v>
      </c>
      <c r="YZ21" s="84">
        <v>16000</v>
      </c>
      <c r="ZA21" s="84" t="s">
        <v>94</v>
      </c>
      <c r="ZB21" s="84">
        <v>16000</v>
      </c>
      <c r="ZC21" s="84" t="s">
        <v>94</v>
      </c>
      <c r="ZD21" s="84">
        <v>16000</v>
      </c>
      <c r="ZE21" s="84" t="s">
        <v>94</v>
      </c>
      <c r="ZF21" s="84">
        <v>16000</v>
      </c>
      <c r="ZG21" s="84" t="s">
        <v>94</v>
      </c>
      <c r="ZH21" s="84">
        <v>16000</v>
      </c>
      <c r="ZI21" s="84" t="s">
        <v>94</v>
      </c>
      <c r="ZJ21" s="84">
        <v>16000</v>
      </c>
      <c r="ZK21" s="84" t="s">
        <v>94</v>
      </c>
      <c r="ZL21" s="84">
        <v>16000</v>
      </c>
      <c r="ZM21" s="84" t="s">
        <v>94</v>
      </c>
      <c r="ZN21" s="84">
        <v>16000</v>
      </c>
      <c r="ZO21" s="84" t="s">
        <v>94</v>
      </c>
      <c r="ZP21" s="84">
        <v>16000</v>
      </c>
      <c r="ZQ21" s="84" t="s">
        <v>94</v>
      </c>
      <c r="ZR21" s="84">
        <v>16000</v>
      </c>
      <c r="ZS21" s="84" t="s">
        <v>94</v>
      </c>
      <c r="ZT21" s="84">
        <v>16000</v>
      </c>
      <c r="ZU21" s="84" t="s">
        <v>94</v>
      </c>
      <c r="ZV21" s="84">
        <v>16000</v>
      </c>
      <c r="ZW21" s="84" t="s">
        <v>94</v>
      </c>
      <c r="ZX21" s="84">
        <v>16000</v>
      </c>
      <c r="ZY21" s="84" t="s">
        <v>94</v>
      </c>
      <c r="ZZ21" s="84">
        <v>16000</v>
      </c>
      <c r="AAA21" s="84" t="s">
        <v>94</v>
      </c>
      <c r="AAB21" s="84">
        <v>16000</v>
      </c>
      <c r="AAC21" s="84" t="s">
        <v>94</v>
      </c>
      <c r="AAD21" s="84">
        <v>16000</v>
      </c>
      <c r="AAE21" s="84" t="s">
        <v>94</v>
      </c>
      <c r="AAF21" s="84">
        <v>16000</v>
      </c>
      <c r="AAG21" s="84" t="s">
        <v>94</v>
      </c>
      <c r="AAH21" s="84">
        <v>16000</v>
      </c>
      <c r="AAI21" s="84" t="s">
        <v>94</v>
      </c>
      <c r="AAJ21" s="84">
        <v>16000</v>
      </c>
      <c r="AAK21" s="84" t="s">
        <v>94</v>
      </c>
      <c r="AAL21" s="84">
        <v>16000</v>
      </c>
      <c r="AAM21" s="84" t="s">
        <v>94</v>
      </c>
      <c r="AAN21" s="84">
        <v>16000</v>
      </c>
      <c r="AAO21" s="84" t="s">
        <v>94</v>
      </c>
      <c r="AAP21" s="84">
        <v>16000</v>
      </c>
      <c r="AAQ21" s="84" t="s">
        <v>94</v>
      </c>
      <c r="AAR21" s="84">
        <v>16000</v>
      </c>
      <c r="AAS21" s="84" t="s">
        <v>94</v>
      </c>
      <c r="AAT21" s="84">
        <v>16000</v>
      </c>
      <c r="AAU21" s="84" t="s">
        <v>94</v>
      </c>
      <c r="AAV21" s="84">
        <v>16000</v>
      </c>
      <c r="AAW21" s="84" t="s">
        <v>94</v>
      </c>
      <c r="AAX21" s="84">
        <v>16000</v>
      </c>
      <c r="AAY21" s="84" t="s">
        <v>94</v>
      </c>
      <c r="AAZ21" s="84">
        <v>16000</v>
      </c>
      <c r="ABA21" s="84" t="s">
        <v>94</v>
      </c>
      <c r="ABB21" s="84">
        <v>16000</v>
      </c>
      <c r="ABC21" s="84" t="s">
        <v>94</v>
      </c>
      <c r="ABD21" s="84">
        <v>16000</v>
      </c>
      <c r="ABE21" s="84" t="s">
        <v>94</v>
      </c>
      <c r="ABF21" s="84">
        <v>16000</v>
      </c>
      <c r="ABG21" s="84" t="s">
        <v>94</v>
      </c>
      <c r="ABH21" s="84">
        <v>17000</v>
      </c>
      <c r="ABI21" s="84" t="s">
        <v>94</v>
      </c>
      <c r="ABJ21" s="84">
        <v>17000</v>
      </c>
      <c r="ABK21" s="84" t="s">
        <v>94</v>
      </c>
      <c r="ABL21" s="84">
        <v>17000</v>
      </c>
      <c r="ABM21" s="84" t="s">
        <v>94</v>
      </c>
      <c r="ABN21" s="84">
        <v>17000</v>
      </c>
      <c r="ABO21" s="84" t="s">
        <v>94</v>
      </c>
      <c r="ABP21" s="84">
        <v>17000</v>
      </c>
      <c r="ABQ21" s="84" t="s">
        <v>94</v>
      </c>
      <c r="ABR21" s="84">
        <v>17000</v>
      </c>
      <c r="ABS21" s="84" t="s">
        <v>94</v>
      </c>
      <c r="ABT21" s="84">
        <v>17000</v>
      </c>
      <c r="ABU21" s="84" t="s">
        <v>94</v>
      </c>
      <c r="ABV21" s="84">
        <v>17000</v>
      </c>
      <c r="ABW21" s="84" t="s">
        <v>94</v>
      </c>
      <c r="ABX21" s="84">
        <v>17000</v>
      </c>
      <c r="ABY21" s="84" t="s">
        <v>94</v>
      </c>
      <c r="ABZ21" s="84">
        <v>17000</v>
      </c>
      <c r="ACA21" s="84" t="s">
        <v>94</v>
      </c>
      <c r="ACB21" s="84">
        <v>17000</v>
      </c>
      <c r="ACC21" s="84" t="s">
        <v>94</v>
      </c>
      <c r="ACD21" s="84">
        <v>17000</v>
      </c>
      <c r="ACE21" s="84" t="s">
        <v>94</v>
      </c>
      <c r="ACF21" s="84">
        <v>17000</v>
      </c>
      <c r="ACG21" s="84" t="s">
        <v>94</v>
      </c>
      <c r="ACH21" s="84">
        <v>17000</v>
      </c>
      <c r="ACI21" s="84" t="s">
        <v>94</v>
      </c>
      <c r="ACJ21" s="84">
        <v>17000</v>
      </c>
      <c r="ACK21" s="84" t="s">
        <v>94</v>
      </c>
      <c r="ACL21" s="84">
        <v>17000</v>
      </c>
      <c r="ACM21" s="84" t="s">
        <v>94</v>
      </c>
      <c r="ACN21" s="84">
        <v>17000</v>
      </c>
      <c r="ACO21" s="84" t="s">
        <v>94</v>
      </c>
      <c r="ACP21" s="84">
        <v>17000</v>
      </c>
      <c r="ACQ21" s="84" t="s">
        <v>94</v>
      </c>
      <c r="ACR21" s="84">
        <v>17000</v>
      </c>
      <c r="ACS21" s="84" t="s">
        <v>94</v>
      </c>
      <c r="ACT21" s="84">
        <v>17000</v>
      </c>
      <c r="ACU21" s="84" t="s">
        <v>94</v>
      </c>
      <c r="ACV21" s="84">
        <v>17000</v>
      </c>
      <c r="ACW21" s="84" t="s">
        <v>94</v>
      </c>
      <c r="ACX21" s="84">
        <v>17000</v>
      </c>
      <c r="ACY21" s="84" t="s">
        <v>94</v>
      </c>
      <c r="ACZ21" s="84">
        <v>17000</v>
      </c>
      <c r="ADA21" s="84" t="s">
        <v>94</v>
      </c>
      <c r="ADB21" s="84">
        <v>17000</v>
      </c>
      <c r="ADC21" s="84" t="s">
        <v>94</v>
      </c>
      <c r="ADD21" s="84">
        <v>17000</v>
      </c>
      <c r="ADE21" s="84" t="s">
        <v>94</v>
      </c>
      <c r="ADF21" s="84">
        <v>17000</v>
      </c>
      <c r="ADG21" s="84" t="s">
        <v>94</v>
      </c>
      <c r="ADH21" s="84">
        <v>17000</v>
      </c>
      <c r="ADI21" s="84" t="s">
        <v>94</v>
      </c>
      <c r="ADJ21" s="84">
        <v>17000</v>
      </c>
      <c r="ADK21" s="84" t="s">
        <v>94</v>
      </c>
      <c r="ADL21" s="84">
        <v>17000</v>
      </c>
      <c r="ADM21" s="84" t="s">
        <v>94</v>
      </c>
      <c r="ADN21" s="84">
        <v>17000</v>
      </c>
      <c r="ADO21" s="84" t="s">
        <v>94</v>
      </c>
      <c r="ADP21" s="84">
        <v>17000</v>
      </c>
      <c r="ADQ21" s="84" t="s">
        <v>94</v>
      </c>
      <c r="ADR21" s="84">
        <v>17000</v>
      </c>
      <c r="ADS21" s="84" t="s">
        <v>94</v>
      </c>
      <c r="ADT21" s="84">
        <v>17000</v>
      </c>
      <c r="ADU21" s="84" t="s">
        <v>94</v>
      </c>
      <c r="ADV21" s="84">
        <v>17000</v>
      </c>
      <c r="ADW21" s="84" t="s">
        <v>94</v>
      </c>
      <c r="ADX21" s="84">
        <v>17000</v>
      </c>
      <c r="ADY21" s="84" t="s">
        <v>94</v>
      </c>
      <c r="ADZ21" s="84">
        <v>17000</v>
      </c>
      <c r="AEA21" s="84" t="s">
        <v>94</v>
      </c>
      <c r="AEB21" s="84">
        <v>17000</v>
      </c>
      <c r="AEC21" s="84" t="s">
        <v>94</v>
      </c>
      <c r="AED21" s="84">
        <v>17000</v>
      </c>
      <c r="AEE21" s="84" t="s">
        <v>94</v>
      </c>
      <c r="AEF21" s="84">
        <v>17000</v>
      </c>
      <c r="AEG21" s="84" t="s">
        <v>94</v>
      </c>
      <c r="AEH21" s="84">
        <v>17000</v>
      </c>
      <c r="AEI21" s="84" t="s">
        <v>94</v>
      </c>
      <c r="AEJ21" s="84">
        <v>17000</v>
      </c>
      <c r="AEK21" s="84" t="s">
        <v>94</v>
      </c>
      <c r="AEL21" s="84">
        <v>17000</v>
      </c>
      <c r="AEM21" s="84" t="s">
        <v>94</v>
      </c>
      <c r="AEN21" s="84">
        <v>17000</v>
      </c>
      <c r="AEO21" s="84" t="s">
        <v>94</v>
      </c>
      <c r="AEP21" s="84">
        <v>17000</v>
      </c>
      <c r="AEQ21" s="84" t="s">
        <v>94</v>
      </c>
      <c r="AER21" s="84">
        <v>17000</v>
      </c>
      <c r="AES21" s="84" t="s">
        <v>94</v>
      </c>
      <c r="AET21" s="84">
        <v>17000</v>
      </c>
      <c r="AEU21" s="84" t="s">
        <v>94</v>
      </c>
      <c r="AEV21" s="84">
        <v>17000</v>
      </c>
      <c r="AEW21" s="84" t="s">
        <v>94</v>
      </c>
      <c r="AEX21" s="84">
        <v>17000</v>
      </c>
      <c r="AEY21" s="84" t="s">
        <v>94</v>
      </c>
      <c r="AEZ21" s="84">
        <v>17000</v>
      </c>
      <c r="AFA21" s="84" t="s">
        <v>94</v>
      </c>
      <c r="AFB21" s="84">
        <v>17000</v>
      </c>
      <c r="AFC21" s="84" t="s">
        <v>94</v>
      </c>
      <c r="AFD21" s="84">
        <v>17000</v>
      </c>
      <c r="AFE21" s="84" t="s">
        <v>94</v>
      </c>
      <c r="AFF21" s="84">
        <v>17000</v>
      </c>
      <c r="AFG21" s="84" t="s">
        <v>94</v>
      </c>
      <c r="AFH21" s="84">
        <v>17000</v>
      </c>
      <c r="AFI21" s="84" t="s">
        <v>94</v>
      </c>
      <c r="AFJ21" s="84">
        <v>17500</v>
      </c>
      <c r="AFK21" s="84" t="s">
        <v>94</v>
      </c>
      <c r="AFL21" s="84">
        <v>17500</v>
      </c>
      <c r="AFM21" s="84" t="s">
        <v>94</v>
      </c>
      <c r="AFN21" s="84">
        <v>17500</v>
      </c>
      <c r="AFO21" s="84" t="s">
        <v>94</v>
      </c>
      <c r="AFP21" s="84">
        <v>17500</v>
      </c>
      <c r="AFQ21" s="84" t="s">
        <v>94</v>
      </c>
      <c r="AFR21" s="84">
        <v>17500</v>
      </c>
      <c r="AFS21" s="84" t="s">
        <v>94</v>
      </c>
      <c r="AFT21" s="84">
        <v>17500</v>
      </c>
      <c r="AFU21" s="84" t="s">
        <v>94</v>
      </c>
      <c r="AFV21" s="84">
        <v>17500</v>
      </c>
      <c r="AFW21" s="84" t="s">
        <v>94</v>
      </c>
      <c r="AFX21" s="84">
        <v>17500</v>
      </c>
      <c r="AFY21" s="84" t="s">
        <v>94</v>
      </c>
      <c r="AFZ21" s="84">
        <v>17500</v>
      </c>
      <c r="AGA21" s="84" t="s">
        <v>94</v>
      </c>
      <c r="AGB21" s="84">
        <v>17500</v>
      </c>
      <c r="AGC21" s="84" t="s">
        <v>94</v>
      </c>
      <c r="AGD21" s="84">
        <v>17500</v>
      </c>
      <c r="AGE21" s="84" t="s">
        <v>94</v>
      </c>
      <c r="AGF21" s="84">
        <v>17500</v>
      </c>
      <c r="AGG21" s="84" t="s">
        <v>94</v>
      </c>
      <c r="AGH21" s="84">
        <v>17500</v>
      </c>
      <c r="AGI21" s="84" t="s">
        <v>94</v>
      </c>
      <c r="AGJ21" s="84">
        <v>17500</v>
      </c>
      <c r="AGK21" s="84" t="s">
        <v>94</v>
      </c>
      <c r="AGL21" s="84">
        <v>17500</v>
      </c>
      <c r="AGM21" s="84" t="s">
        <v>94</v>
      </c>
      <c r="AGN21" s="84">
        <v>17500</v>
      </c>
      <c r="AGO21" s="84" t="s">
        <v>94</v>
      </c>
      <c r="AGP21" s="84">
        <v>17500</v>
      </c>
      <c r="AGQ21" s="84" t="s">
        <v>94</v>
      </c>
      <c r="AGR21" s="84">
        <v>17500</v>
      </c>
      <c r="AGS21" s="84" t="s">
        <v>94</v>
      </c>
      <c r="AGT21" s="84">
        <v>17500</v>
      </c>
      <c r="AGU21" s="84" t="s">
        <v>94</v>
      </c>
      <c r="AGV21" s="84">
        <v>17500</v>
      </c>
      <c r="AGW21" s="84" t="s">
        <v>94</v>
      </c>
      <c r="AGX21" s="84">
        <v>17500</v>
      </c>
      <c r="AGY21" s="84" t="s">
        <v>94</v>
      </c>
      <c r="AGZ21" s="84">
        <v>17500</v>
      </c>
      <c r="AHA21" s="84" t="s">
        <v>94</v>
      </c>
      <c r="AHB21" s="84">
        <v>17500</v>
      </c>
      <c r="AHC21" s="84" t="s">
        <v>94</v>
      </c>
      <c r="AHD21" s="84">
        <v>17500</v>
      </c>
      <c r="AHE21" s="84" t="s">
        <v>94</v>
      </c>
      <c r="AHF21" s="84">
        <v>17500</v>
      </c>
      <c r="AHG21" s="84" t="s">
        <v>94</v>
      </c>
      <c r="AHH21" s="84">
        <v>17500</v>
      </c>
      <c r="AHI21" s="84" t="s">
        <v>94</v>
      </c>
      <c r="AHJ21" s="84">
        <v>17500</v>
      </c>
      <c r="AHK21" s="84" t="s">
        <v>94</v>
      </c>
      <c r="AHL21" s="84">
        <v>17500</v>
      </c>
      <c r="AHM21" s="84" t="s">
        <v>94</v>
      </c>
      <c r="AHN21" s="84">
        <v>17500</v>
      </c>
      <c r="AHO21" s="84" t="s">
        <v>94</v>
      </c>
      <c r="AHP21" s="84">
        <v>17500</v>
      </c>
      <c r="AHQ21" s="84" t="s">
        <v>94</v>
      </c>
      <c r="AHR21" s="84">
        <v>17500</v>
      </c>
      <c r="AHS21" s="84" t="s">
        <v>94</v>
      </c>
      <c r="AHT21" s="84">
        <v>17500</v>
      </c>
      <c r="AHU21" s="84" t="s">
        <v>94</v>
      </c>
      <c r="AHV21" s="84">
        <v>17500</v>
      </c>
      <c r="AHW21" s="84" t="s">
        <v>94</v>
      </c>
      <c r="AHX21" s="84">
        <v>17500</v>
      </c>
      <c r="AHY21" s="84" t="s">
        <v>94</v>
      </c>
      <c r="AHZ21" s="84">
        <v>17500</v>
      </c>
      <c r="AIA21" s="84" t="s">
        <v>94</v>
      </c>
      <c r="AIB21" s="84">
        <v>17500</v>
      </c>
      <c r="AIC21" s="84" t="s">
        <v>94</v>
      </c>
      <c r="AID21" s="84">
        <v>17500</v>
      </c>
      <c r="AIE21" s="84" t="s">
        <v>94</v>
      </c>
      <c r="AIF21" s="84">
        <v>17500</v>
      </c>
      <c r="AIG21" s="84" t="s">
        <v>94</v>
      </c>
      <c r="AIH21" s="84">
        <v>17500</v>
      </c>
      <c r="AII21" s="84" t="s">
        <v>94</v>
      </c>
      <c r="AIJ21" s="84">
        <v>17500</v>
      </c>
      <c r="AIK21" s="84" t="s">
        <v>94</v>
      </c>
      <c r="AIL21" s="84">
        <v>17500</v>
      </c>
      <c r="AIM21" s="84" t="s">
        <v>94</v>
      </c>
      <c r="AIN21" s="84">
        <v>17500</v>
      </c>
      <c r="AIO21" s="84" t="s">
        <v>94</v>
      </c>
      <c r="AIP21" s="84">
        <v>17500</v>
      </c>
      <c r="AIQ21" s="84" t="s">
        <v>94</v>
      </c>
      <c r="AIR21" s="84">
        <v>17500</v>
      </c>
      <c r="AIS21" s="84" t="s">
        <v>94</v>
      </c>
      <c r="AIT21" s="84">
        <v>17800</v>
      </c>
      <c r="AIU21" s="84" t="s">
        <v>94</v>
      </c>
      <c r="AIV21" s="84">
        <v>17800</v>
      </c>
      <c r="AIW21" s="84" t="s">
        <v>94</v>
      </c>
      <c r="AIX21" s="84">
        <v>17800</v>
      </c>
      <c r="AIY21" s="84" t="s">
        <v>94</v>
      </c>
      <c r="AIZ21" s="84">
        <v>17800</v>
      </c>
      <c r="AJA21" s="84" t="s">
        <v>94</v>
      </c>
      <c r="AJB21" s="84">
        <v>17800</v>
      </c>
      <c r="AJC21" s="84" t="s">
        <v>94</v>
      </c>
      <c r="AJD21" s="84">
        <v>17800</v>
      </c>
      <c r="AJE21" s="84" t="s">
        <v>94</v>
      </c>
      <c r="AJF21" s="84">
        <v>17800</v>
      </c>
      <c r="AJG21" s="84" t="s">
        <v>94</v>
      </c>
      <c r="AJH21" s="84">
        <v>17800</v>
      </c>
      <c r="AJI21" s="84" t="s">
        <v>94</v>
      </c>
      <c r="AJJ21" s="84">
        <v>17800</v>
      </c>
      <c r="AJK21" s="84" t="s">
        <v>94</v>
      </c>
      <c r="AJL21" s="84">
        <v>17800</v>
      </c>
      <c r="AJM21" s="84" t="s">
        <v>94</v>
      </c>
      <c r="AJN21" s="84">
        <v>17800</v>
      </c>
      <c r="AJO21" s="84" t="s">
        <v>94</v>
      </c>
      <c r="AJP21" s="84">
        <v>17800</v>
      </c>
      <c r="AJQ21" s="84" t="s">
        <v>94</v>
      </c>
      <c r="AJR21" s="84">
        <v>17800</v>
      </c>
      <c r="AJS21" s="84" t="s">
        <v>94</v>
      </c>
      <c r="AJT21" s="84">
        <v>17800</v>
      </c>
      <c r="AJU21" s="84" t="s">
        <v>94</v>
      </c>
      <c r="AJV21" s="84">
        <v>17800</v>
      </c>
      <c r="AJW21" s="84" t="s">
        <v>94</v>
      </c>
      <c r="AJX21" s="84">
        <v>17800</v>
      </c>
      <c r="AJY21" s="84" t="s">
        <v>94</v>
      </c>
      <c r="AJZ21" s="84">
        <v>17800</v>
      </c>
      <c r="AKA21" s="84" t="s">
        <v>94</v>
      </c>
      <c r="AKB21" s="84">
        <v>17800</v>
      </c>
      <c r="AKC21" s="84" t="s">
        <v>94</v>
      </c>
      <c r="AKD21" s="84">
        <v>17800</v>
      </c>
      <c r="AKE21" s="84" t="s">
        <v>94</v>
      </c>
      <c r="AKF21" s="84">
        <v>17800</v>
      </c>
      <c r="AKG21" s="84" t="s">
        <v>94</v>
      </c>
      <c r="AKH21" s="84">
        <v>17800</v>
      </c>
      <c r="AKI21" s="84" t="s">
        <v>94</v>
      </c>
      <c r="AKJ21" s="84">
        <v>17800</v>
      </c>
      <c r="AKK21" s="84" t="s">
        <v>94</v>
      </c>
      <c r="AKL21" s="84">
        <v>17800</v>
      </c>
      <c r="AKM21" s="84">
        <v>14000</v>
      </c>
      <c r="AKN21" s="84">
        <v>17800</v>
      </c>
      <c r="AKO21" s="84" t="s">
        <v>94</v>
      </c>
      <c r="AKP21" s="84">
        <v>17800</v>
      </c>
      <c r="AKQ21" s="84" t="s">
        <v>94</v>
      </c>
      <c r="AKR21" s="84">
        <v>17800</v>
      </c>
      <c r="AKS21" s="84">
        <v>17800</v>
      </c>
      <c r="AKT21" s="84">
        <v>17800</v>
      </c>
      <c r="AKU21" s="84">
        <v>17800</v>
      </c>
      <c r="AKV21" s="84">
        <v>17800</v>
      </c>
      <c r="AKW21" s="84" t="s">
        <v>94</v>
      </c>
      <c r="AKX21" s="84">
        <v>17800</v>
      </c>
      <c r="AKY21" s="84" t="s">
        <v>94</v>
      </c>
      <c r="AKZ21" s="84">
        <v>17800</v>
      </c>
      <c r="ALA21" s="84" t="s">
        <v>94</v>
      </c>
      <c r="ALB21" s="84">
        <v>17800</v>
      </c>
      <c r="ALC21" s="84" t="s">
        <v>94</v>
      </c>
      <c r="ALD21" s="84">
        <v>17800</v>
      </c>
      <c r="ALE21" s="84" t="s">
        <v>94</v>
      </c>
      <c r="ALF21" s="84">
        <v>17800</v>
      </c>
      <c r="ALG21" s="84" t="s">
        <v>94</v>
      </c>
      <c r="ALH21" s="84">
        <v>17800</v>
      </c>
      <c r="ALI21" s="84" t="s">
        <v>94</v>
      </c>
      <c r="ALJ21" s="84">
        <v>17800</v>
      </c>
      <c r="ALK21" s="84" t="s">
        <v>94</v>
      </c>
      <c r="ALL21" s="84">
        <v>17800</v>
      </c>
      <c r="ALM21" s="84" t="s">
        <v>94</v>
      </c>
      <c r="ALN21" s="84">
        <v>17800</v>
      </c>
      <c r="ALO21" s="84" t="s">
        <v>94</v>
      </c>
      <c r="ALP21" s="84">
        <v>17800</v>
      </c>
      <c r="ALQ21" s="84" t="s">
        <v>94</v>
      </c>
      <c r="ALR21" s="84">
        <v>17800</v>
      </c>
      <c r="ALS21" s="84" t="s">
        <v>94</v>
      </c>
      <c r="ALT21" s="84">
        <v>17800</v>
      </c>
      <c r="ALU21" s="84" t="s">
        <v>94</v>
      </c>
      <c r="ALV21" s="84">
        <v>17800</v>
      </c>
      <c r="ALW21" s="84">
        <v>18200</v>
      </c>
      <c r="ALX21" s="84">
        <v>17800</v>
      </c>
      <c r="ALY21" s="84" t="s">
        <v>94</v>
      </c>
      <c r="ALZ21" s="84">
        <v>17800</v>
      </c>
      <c r="AMA21" s="84" t="s">
        <v>94</v>
      </c>
      <c r="AMB21" s="84">
        <v>17800</v>
      </c>
      <c r="AMC21" s="84" t="s">
        <v>94</v>
      </c>
      <c r="AMD21" s="84">
        <v>17800</v>
      </c>
      <c r="AME21" s="84" t="s">
        <v>94</v>
      </c>
      <c r="AMF21" s="84">
        <v>17800</v>
      </c>
      <c r="AMG21" s="84" t="s">
        <v>94</v>
      </c>
      <c r="AMH21" s="84">
        <v>17800</v>
      </c>
      <c r="AMI21" s="84" t="s">
        <v>94</v>
      </c>
      <c r="AMJ21" s="84">
        <v>17800</v>
      </c>
      <c r="AMK21" s="84" t="s">
        <v>94</v>
      </c>
      <c r="AML21" s="84">
        <v>17800</v>
      </c>
      <c r="AMM21" s="84" t="s">
        <v>94</v>
      </c>
      <c r="AMN21" s="84">
        <v>17800</v>
      </c>
      <c r="AMO21" s="84" t="s">
        <v>94</v>
      </c>
      <c r="AMP21" s="84">
        <v>17800</v>
      </c>
      <c r="AMQ21" s="84" t="s">
        <v>94</v>
      </c>
      <c r="AMR21" s="84">
        <v>17800</v>
      </c>
      <c r="AMS21" s="84" t="s">
        <v>94</v>
      </c>
      <c r="AMT21" s="84">
        <v>17800</v>
      </c>
      <c r="AMU21" s="84" t="s">
        <v>94</v>
      </c>
      <c r="AMV21" s="84">
        <v>18500</v>
      </c>
      <c r="AMW21" s="84" t="s">
        <v>94</v>
      </c>
      <c r="AMX21" s="84">
        <v>18500</v>
      </c>
      <c r="AMY21" s="84">
        <v>18200</v>
      </c>
      <c r="AMZ21" s="84">
        <v>18500</v>
      </c>
      <c r="ANA21" s="84" t="s">
        <v>94</v>
      </c>
      <c r="ANB21" s="84">
        <v>18500</v>
      </c>
      <c r="ANC21" s="84" t="s">
        <v>94</v>
      </c>
      <c r="AND21" s="84">
        <v>18500</v>
      </c>
      <c r="ANE21" s="84">
        <v>18000</v>
      </c>
      <c r="ANF21" s="84">
        <v>18500</v>
      </c>
      <c r="ANG21" s="84">
        <v>18500</v>
      </c>
      <c r="ANH21" s="84">
        <v>18500</v>
      </c>
      <c r="ANI21" s="84" t="s">
        <v>94</v>
      </c>
      <c r="ANJ21" s="84">
        <v>18500</v>
      </c>
      <c r="ANK21" s="84" t="s">
        <v>94</v>
      </c>
      <c r="ANL21" s="84">
        <v>18500</v>
      </c>
      <c r="ANM21" s="84" t="s">
        <v>94</v>
      </c>
      <c r="ANN21" s="84">
        <v>18500</v>
      </c>
      <c r="ANO21" s="84" t="s">
        <v>94</v>
      </c>
      <c r="ANP21" s="84">
        <v>18500</v>
      </c>
      <c r="ANQ21" s="84" t="s">
        <v>94</v>
      </c>
      <c r="ANR21" s="84">
        <v>18500</v>
      </c>
      <c r="ANS21" s="84" t="s">
        <v>94</v>
      </c>
      <c r="ANT21" s="84">
        <v>18500</v>
      </c>
      <c r="ANU21" s="84" t="s">
        <v>94</v>
      </c>
      <c r="ANV21" s="84">
        <v>18500</v>
      </c>
      <c r="ANW21" s="84" t="s">
        <v>94</v>
      </c>
      <c r="ANX21" s="84">
        <v>18500</v>
      </c>
      <c r="ANY21" s="84" t="s">
        <v>94</v>
      </c>
      <c r="ANZ21" s="84">
        <v>18500</v>
      </c>
      <c r="AOA21" s="84" t="s">
        <v>94</v>
      </c>
      <c r="AOB21" s="84">
        <v>18500</v>
      </c>
      <c r="AOC21" s="84">
        <v>18500</v>
      </c>
      <c r="AOD21" s="84">
        <v>18500</v>
      </c>
      <c r="AOE21" s="84" t="s">
        <v>94</v>
      </c>
      <c r="AOF21" s="84">
        <v>18500</v>
      </c>
      <c r="AOG21" s="84" t="s">
        <v>94</v>
      </c>
      <c r="AOH21" s="84">
        <v>18500</v>
      </c>
      <c r="AOI21" s="84" t="s">
        <v>94</v>
      </c>
      <c r="AOJ21" s="84">
        <v>18500</v>
      </c>
      <c r="AOK21" s="84" t="s">
        <v>94</v>
      </c>
      <c r="AOL21" s="84">
        <v>18500</v>
      </c>
      <c r="AOM21" s="84">
        <v>18000</v>
      </c>
      <c r="AON21" s="84">
        <v>18500</v>
      </c>
      <c r="AOO21" s="84">
        <v>18297.106313818324</v>
      </c>
      <c r="AOP21" s="84">
        <v>18500</v>
      </c>
      <c r="AOQ21" s="84">
        <v>17800</v>
      </c>
      <c r="AOR21" s="84">
        <v>18500</v>
      </c>
      <c r="AOS21" s="84" t="s">
        <v>94</v>
      </c>
      <c r="AOT21" s="84">
        <v>17000</v>
      </c>
      <c r="AOU21" s="84" t="s">
        <v>94</v>
      </c>
      <c r="AOV21" s="84">
        <v>17000</v>
      </c>
      <c r="AOW21" s="84" t="s">
        <v>94</v>
      </c>
      <c r="AOX21" s="84">
        <v>17000</v>
      </c>
      <c r="AOY21" s="84" t="s">
        <v>94</v>
      </c>
      <c r="AOZ21" s="84">
        <v>17000</v>
      </c>
      <c r="APA21" s="84" t="s">
        <v>94</v>
      </c>
      <c r="APB21" s="84">
        <v>17000</v>
      </c>
      <c r="APC21" s="84">
        <v>17000</v>
      </c>
      <c r="APD21" s="84">
        <v>17000</v>
      </c>
      <c r="APE21" s="84">
        <v>17000</v>
      </c>
      <c r="APF21" s="84">
        <v>17000</v>
      </c>
      <c r="APG21" s="84" t="s">
        <v>94</v>
      </c>
      <c r="APH21" s="84">
        <v>17000</v>
      </c>
      <c r="API21" s="84" t="s">
        <v>94</v>
      </c>
      <c r="APJ21" s="84">
        <v>17000</v>
      </c>
      <c r="APK21" s="84" t="s">
        <v>94</v>
      </c>
      <c r="APL21" s="84">
        <v>17000</v>
      </c>
      <c r="APM21" s="84" t="s">
        <v>94</v>
      </c>
      <c r="APN21" s="84">
        <v>17000</v>
      </c>
      <c r="APO21" s="84" t="s">
        <v>94</v>
      </c>
      <c r="APP21" s="84">
        <v>17000</v>
      </c>
      <c r="APQ21" s="84" t="s">
        <v>94</v>
      </c>
      <c r="APR21" s="84">
        <v>17000</v>
      </c>
      <c r="APS21" s="84" t="s">
        <v>94</v>
      </c>
      <c r="APT21" s="84">
        <v>17000</v>
      </c>
      <c r="APU21" s="84" t="s">
        <v>94</v>
      </c>
      <c r="APV21" s="84">
        <v>17000</v>
      </c>
      <c r="APW21" s="84" t="s">
        <v>94</v>
      </c>
      <c r="APX21" s="84">
        <v>17000</v>
      </c>
      <c r="APY21" s="84" t="s">
        <v>94</v>
      </c>
      <c r="APZ21" s="84">
        <v>17000</v>
      </c>
      <c r="AQA21" s="84" t="s">
        <v>94</v>
      </c>
      <c r="AQB21" s="84">
        <v>17000</v>
      </c>
      <c r="AQC21" s="84" t="s">
        <v>94</v>
      </c>
      <c r="AQD21" s="84">
        <v>17000</v>
      </c>
      <c r="AQE21" s="86" t="s">
        <v>94</v>
      </c>
      <c r="AQF21" s="86">
        <v>17000</v>
      </c>
      <c r="AQG21" s="86" t="s">
        <v>94</v>
      </c>
      <c r="AQH21" s="86">
        <v>17000</v>
      </c>
      <c r="AQI21" s="86" t="s">
        <v>94</v>
      </c>
      <c r="AQJ21" s="86">
        <v>17000</v>
      </c>
      <c r="AQK21" s="86" t="s">
        <v>94</v>
      </c>
      <c r="AQL21" s="86">
        <v>17000</v>
      </c>
      <c r="AQM21" s="86" t="s">
        <v>94</v>
      </c>
      <c r="AQN21" s="86">
        <v>17000</v>
      </c>
      <c r="AQO21" s="86" t="s">
        <v>94</v>
      </c>
      <c r="AQP21" s="86">
        <v>17000</v>
      </c>
      <c r="AQQ21" s="86" t="s">
        <v>94</v>
      </c>
      <c r="AQR21" s="86">
        <v>17000</v>
      </c>
      <c r="AQS21" s="84" t="s">
        <v>94</v>
      </c>
      <c r="AQT21" s="86">
        <v>17000</v>
      </c>
      <c r="AQU21" s="86" t="s">
        <v>94</v>
      </c>
      <c r="AQV21" s="86">
        <v>17000</v>
      </c>
      <c r="AQW21" s="86" t="s">
        <v>94</v>
      </c>
      <c r="AQX21" s="86">
        <v>17000</v>
      </c>
      <c r="AQY21" s="86">
        <v>14000</v>
      </c>
      <c r="AQZ21" s="86">
        <v>17000</v>
      </c>
      <c r="ARA21" s="86" t="s">
        <v>94</v>
      </c>
      <c r="ARB21" s="86">
        <v>17000</v>
      </c>
      <c r="ARC21" s="86" t="s">
        <v>94</v>
      </c>
      <c r="ARD21" s="86">
        <v>17000</v>
      </c>
      <c r="ARE21" s="86" t="s">
        <v>94</v>
      </c>
      <c r="ARF21" s="86">
        <v>17000</v>
      </c>
      <c r="ARG21" s="86" t="s">
        <v>94</v>
      </c>
      <c r="ARH21" s="86">
        <v>17000</v>
      </c>
      <c r="ARI21" s="86">
        <v>17000</v>
      </c>
      <c r="ARJ21" s="86">
        <v>17000</v>
      </c>
      <c r="ARK21" s="86" t="s">
        <v>94</v>
      </c>
      <c r="ARL21" s="86">
        <v>17000</v>
      </c>
      <c r="ARM21" s="86" t="s">
        <v>94</v>
      </c>
      <c r="ARN21" s="86">
        <v>17000</v>
      </c>
      <c r="ARO21" s="86" t="s">
        <v>94</v>
      </c>
      <c r="ARP21" s="86">
        <v>17000</v>
      </c>
      <c r="ARQ21" s="86" t="s">
        <v>94</v>
      </c>
      <c r="ARR21" s="86">
        <v>17000</v>
      </c>
      <c r="ARS21" s="86">
        <v>15500</v>
      </c>
      <c r="ART21" s="86">
        <v>17000</v>
      </c>
      <c r="ARU21" s="86" t="s">
        <v>94</v>
      </c>
      <c r="ARV21" s="86">
        <v>17000</v>
      </c>
      <c r="ARW21" s="86" t="s">
        <v>94</v>
      </c>
      <c r="ARX21" s="86">
        <v>17000</v>
      </c>
      <c r="ARY21" s="86" t="s">
        <v>94</v>
      </c>
      <c r="ARZ21" s="86">
        <v>17000</v>
      </c>
      <c r="ASA21" s="86" t="s">
        <v>94</v>
      </c>
      <c r="ASB21" s="86">
        <v>17000</v>
      </c>
      <c r="ASC21" s="86">
        <v>17000</v>
      </c>
      <c r="ASD21" s="86">
        <v>17000</v>
      </c>
      <c r="ASE21" s="86" t="s">
        <v>94</v>
      </c>
      <c r="ASF21" s="86">
        <v>17000</v>
      </c>
      <c r="ASG21" s="86" t="s">
        <v>94</v>
      </c>
      <c r="ASH21" s="86">
        <v>17000</v>
      </c>
      <c r="ASI21" s="86">
        <v>17000</v>
      </c>
      <c r="ASJ21" s="86">
        <v>17000</v>
      </c>
      <c r="ASK21" s="86">
        <v>17000</v>
      </c>
      <c r="ASL21" s="86">
        <v>17000</v>
      </c>
      <c r="ASM21" s="86" t="s">
        <v>94</v>
      </c>
      <c r="ASN21" s="86">
        <v>17000</v>
      </c>
      <c r="ASO21" s="86" t="s">
        <v>94</v>
      </c>
      <c r="ASP21" s="86">
        <v>17000</v>
      </c>
      <c r="ASQ21" s="86" t="s">
        <v>94</v>
      </c>
      <c r="ASR21" s="86">
        <v>17000</v>
      </c>
      <c r="ASS21" s="86" t="s">
        <v>94</v>
      </c>
      <c r="AST21" s="86">
        <v>17000</v>
      </c>
      <c r="ASU21" s="86" t="s">
        <v>94</v>
      </c>
      <c r="ASV21" s="86">
        <v>17000</v>
      </c>
      <c r="ASW21" s="86" t="s">
        <v>94</v>
      </c>
      <c r="ASX21" s="86">
        <v>17300</v>
      </c>
      <c r="ASY21" s="86" t="s">
        <v>94</v>
      </c>
      <c r="ASZ21" s="86">
        <v>17300</v>
      </c>
      <c r="ATA21" s="86" t="s">
        <v>94</v>
      </c>
      <c r="ATB21" s="86">
        <v>17300</v>
      </c>
      <c r="ATC21" s="86" t="s">
        <v>94</v>
      </c>
      <c r="ATD21" s="86">
        <v>17300</v>
      </c>
      <c r="ATE21" s="86" t="s">
        <v>94</v>
      </c>
      <c r="ATF21" s="86">
        <v>17300</v>
      </c>
      <c r="ATG21" s="86" t="s">
        <v>94</v>
      </c>
      <c r="ATH21" s="86">
        <v>17300</v>
      </c>
      <c r="ATI21" s="86" t="s">
        <v>94</v>
      </c>
      <c r="ATJ21" s="86">
        <v>17300</v>
      </c>
      <c r="ATK21" s="86" t="s">
        <v>94</v>
      </c>
      <c r="ATL21" s="86">
        <v>17300</v>
      </c>
      <c r="ATM21" s="86" t="s">
        <v>94</v>
      </c>
      <c r="ATN21" s="86">
        <v>17300</v>
      </c>
      <c r="ATO21" s="86" t="s">
        <v>94</v>
      </c>
      <c r="ATP21" s="86">
        <v>17300</v>
      </c>
      <c r="ATQ21" s="86">
        <v>16200</v>
      </c>
      <c r="ATR21" s="86">
        <v>17300</v>
      </c>
      <c r="ATS21" s="86" t="s">
        <v>94</v>
      </c>
      <c r="ATT21" s="86">
        <v>17300</v>
      </c>
      <c r="ATU21" s="86" t="s">
        <v>94</v>
      </c>
      <c r="ATV21" s="86">
        <v>17300</v>
      </c>
      <c r="ATW21" s="86" t="s">
        <v>94</v>
      </c>
      <c r="ATX21" s="86">
        <v>17300</v>
      </c>
      <c r="ATY21" s="86" t="s">
        <v>94</v>
      </c>
      <c r="ATZ21" s="86">
        <v>17300</v>
      </c>
      <c r="AUA21" s="86" t="s">
        <v>94</v>
      </c>
      <c r="AUB21" s="86">
        <v>17300</v>
      </c>
      <c r="AUC21" s="86" t="s">
        <v>94</v>
      </c>
      <c r="AUD21" s="86">
        <v>17300</v>
      </c>
      <c r="AUE21" s="86" t="s">
        <v>94</v>
      </c>
      <c r="AUF21" s="86">
        <v>17300</v>
      </c>
      <c r="AUG21" s="86" t="s">
        <v>94</v>
      </c>
      <c r="AUH21" s="86">
        <v>17300</v>
      </c>
      <c r="AUI21" s="86" t="s">
        <v>94</v>
      </c>
      <c r="AUJ21" s="86">
        <v>17300</v>
      </c>
      <c r="AUK21" s="86" t="s">
        <v>94</v>
      </c>
      <c r="AUL21" s="86">
        <v>17300</v>
      </c>
      <c r="AUM21" s="86" t="s">
        <v>94</v>
      </c>
      <c r="AUN21" s="86">
        <v>17300</v>
      </c>
      <c r="AUO21" s="86" t="s">
        <v>94</v>
      </c>
      <c r="AUP21" s="86">
        <v>17300</v>
      </c>
      <c r="AUQ21" s="86" t="s">
        <v>94</v>
      </c>
      <c r="AUR21" s="86">
        <v>17000</v>
      </c>
      <c r="AUS21" s="86" t="s">
        <v>94</v>
      </c>
      <c r="AUT21" s="86">
        <v>17000</v>
      </c>
      <c r="AUU21" s="86" t="s">
        <v>94</v>
      </c>
      <c r="AUV21" s="86">
        <v>17000</v>
      </c>
      <c r="AUW21" s="86" t="s">
        <v>94</v>
      </c>
      <c r="AUX21" s="86">
        <v>17000</v>
      </c>
      <c r="AUY21" s="86" t="s">
        <v>94</v>
      </c>
      <c r="AUZ21" s="86">
        <v>17000</v>
      </c>
      <c r="AVA21" s="86" t="s">
        <v>94</v>
      </c>
      <c r="AVB21" s="86">
        <v>17000</v>
      </c>
      <c r="AVC21" s="86" t="s">
        <v>94</v>
      </c>
      <c r="AVD21" s="86">
        <v>17000</v>
      </c>
      <c r="AVE21" s="86" t="s">
        <v>94</v>
      </c>
      <c r="AVF21" s="86">
        <v>17000</v>
      </c>
      <c r="AVG21" s="86" t="s">
        <v>94</v>
      </c>
      <c r="AVH21" s="86">
        <v>17000</v>
      </c>
      <c r="AVI21" s="86" t="s">
        <v>94</v>
      </c>
      <c r="AVJ21" s="86">
        <v>17000</v>
      </c>
      <c r="AVK21" s="86" t="s">
        <v>94</v>
      </c>
      <c r="AVL21" s="86">
        <v>17000</v>
      </c>
      <c r="AVM21" s="86" t="s">
        <v>94</v>
      </c>
      <c r="AVN21" s="86">
        <v>17000</v>
      </c>
      <c r="AVO21" s="86" t="s">
        <v>94</v>
      </c>
      <c r="AVP21" s="86">
        <v>17000</v>
      </c>
      <c r="AVQ21" s="86" t="s">
        <v>94</v>
      </c>
      <c r="AVR21" s="86">
        <v>17000</v>
      </c>
      <c r="AVS21" s="86" t="s">
        <v>94</v>
      </c>
      <c r="AVT21" s="86">
        <v>17000</v>
      </c>
      <c r="AVU21" s="86" t="s">
        <v>94</v>
      </c>
      <c r="AVV21" s="86">
        <v>17000</v>
      </c>
      <c r="AVW21" s="86" t="s">
        <v>94</v>
      </c>
      <c r="AVX21" s="86">
        <v>17000</v>
      </c>
      <c r="AVY21" s="86" t="s">
        <v>94</v>
      </c>
      <c r="AVZ21" s="86">
        <v>17000</v>
      </c>
      <c r="AWA21" s="86" t="s">
        <v>94</v>
      </c>
      <c r="AWB21" s="86">
        <v>17000</v>
      </c>
      <c r="AWC21" s="86" t="s">
        <v>94</v>
      </c>
      <c r="AWD21" s="86">
        <v>17000</v>
      </c>
      <c r="AWE21" s="86" t="s">
        <v>94</v>
      </c>
      <c r="AWF21" s="86">
        <v>17000</v>
      </c>
      <c r="AWG21" s="86" t="s">
        <v>94</v>
      </c>
      <c r="AWH21" s="86">
        <v>17000</v>
      </c>
      <c r="AWI21" s="86" t="s">
        <v>94</v>
      </c>
      <c r="AWJ21" s="86">
        <v>17000</v>
      </c>
      <c r="AWK21" s="86" t="s">
        <v>94</v>
      </c>
      <c r="AWL21" s="86">
        <v>17000</v>
      </c>
      <c r="AWM21" s="86" t="s">
        <v>94</v>
      </c>
      <c r="AWN21" s="86">
        <v>17000</v>
      </c>
      <c r="AWO21" s="86" t="s">
        <v>94</v>
      </c>
      <c r="AWP21" s="86">
        <v>17000</v>
      </c>
      <c r="AWQ21" s="86" t="s">
        <v>94</v>
      </c>
      <c r="AWR21" s="86">
        <v>17000</v>
      </c>
      <c r="AWS21" s="86" t="s">
        <v>94</v>
      </c>
      <c r="AWT21" s="86">
        <v>17200</v>
      </c>
      <c r="AWU21" s="86" t="s">
        <v>94</v>
      </c>
      <c r="AWV21" s="86">
        <v>17200</v>
      </c>
      <c r="AWW21" s="86" t="s">
        <v>94</v>
      </c>
      <c r="AWX21" s="86">
        <v>17200</v>
      </c>
      <c r="AWY21" s="86" t="s">
        <v>94</v>
      </c>
      <c r="AWZ21" s="103">
        <v>17200</v>
      </c>
      <c r="AXA21" s="103" t="s">
        <v>94</v>
      </c>
      <c r="AXB21" s="103">
        <v>17200</v>
      </c>
      <c r="AXC21" s="103" t="s">
        <v>94</v>
      </c>
      <c r="AXD21" s="103">
        <v>17200</v>
      </c>
      <c r="AXE21" s="103" t="s">
        <v>94</v>
      </c>
      <c r="AXF21" s="103">
        <v>17200</v>
      </c>
      <c r="AXG21" s="103" t="s">
        <v>94</v>
      </c>
      <c r="AXH21" s="103">
        <v>17200</v>
      </c>
      <c r="AXI21" s="103" t="s">
        <v>94</v>
      </c>
      <c r="AXJ21" s="103">
        <v>17200</v>
      </c>
      <c r="AXK21" s="103" t="s">
        <v>94</v>
      </c>
      <c r="AXL21" s="103">
        <v>17200</v>
      </c>
      <c r="AXM21" s="103" t="s">
        <v>94</v>
      </c>
      <c r="AXN21" s="103">
        <v>17200</v>
      </c>
      <c r="AXO21" s="103" t="s">
        <v>94</v>
      </c>
      <c r="AXP21" s="103">
        <v>17200</v>
      </c>
      <c r="AXQ21" s="103" t="s">
        <v>94</v>
      </c>
      <c r="AXR21" s="103">
        <v>17200</v>
      </c>
      <c r="AXS21" s="103" t="s">
        <v>94</v>
      </c>
      <c r="AXT21" s="103">
        <v>17200</v>
      </c>
      <c r="AXU21" s="103" t="s">
        <v>94</v>
      </c>
      <c r="AXV21" s="103">
        <v>17200</v>
      </c>
      <c r="AXW21" s="103" t="s">
        <v>94</v>
      </c>
      <c r="AXX21" s="103">
        <v>17200</v>
      </c>
      <c r="AXY21" s="103" t="s">
        <v>94</v>
      </c>
      <c r="AXZ21" s="103">
        <v>17200</v>
      </c>
      <c r="AYA21" s="103" t="s">
        <v>94</v>
      </c>
      <c r="AYB21" s="103">
        <v>17200</v>
      </c>
      <c r="AYC21" s="103" t="s">
        <v>94</v>
      </c>
      <c r="AYD21" s="103">
        <v>17200</v>
      </c>
      <c r="AYE21" s="103" t="s">
        <v>94</v>
      </c>
      <c r="AYF21" s="103">
        <v>17200</v>
      </c>
      <c r="AYG21" s="103" t="s">
        <v>94</v>
      </c>
      <c r="AYH21" s="103">
        <v>17200</v>
      </c>
      <c r="AYI21" s="103" t="s">
        <v>94</v>
      </c>
      <c r="AYJ21" s="103">
        <v>17200</v>
      </c>
      <c r="AYK21" s="103"/>
      <c r="AYL21" s="103">
        <v>17200</v>
      </c>
      <c r="AYM21" s="103"/>
      <c r="AYN21" s="103">
        <v>17200</v>
      </c>
      <c r="AYO21" s="103"/>
      <c r="AYP21" s="103">
        <v>17200</v>
      </c>
      <c r="AYQ21" s="103"/>
      <c r="AYR21" s="103">
        <v>17200</v>
      </c>
      <c r="AYS21" s="103"/>
      <c r="AYT21" s="103">
        <v>17200</v>
      </c>
      <c r="AYU21" s="103" t="s">
        <v>94</v>
      </c>
      <c r="AYV21" s="103">
        <v>17200</v>
      </c>
      <c r="AYW21" s="103" t="s">
        <v>94</v>
      </c>
      <c r="AYX21" s="103">
        <v>17200</v>
      </c>
      <c r="AYY21" s="103" t="s">
        <v>94</v>
      </c>
      <c r="AYZ21" s="103">
        <v>17200</v>
      </c>
      <c r="AZA21" s="103" t="s">
        <v>94</v>
      </c>
      <c r="AZB21" s="103">
        <v>17200</v>
      </c>
      <c r="AZC21" s="103" t="s">
        <v>94</v>
      </c>
      <c r="AZD21" s="103">
        <v>17200</v>
      </c>
      <c r="AZE21" s="103" t="s">
        <v>94</v>
      </c>
      <c r="AZF21" s="103">
        <v>17200</v>
      </c>
      <c r="AZG21" s="103" t="s">
        <v>94</v>
      </c>
      <c r="AZH21" s="103">
        <v>17200</v>
      </c>
      <c r="AZI21" s="103" t="s">
        <v>94</v>
      </c>
      <c r="AZJ21" s="103">
        <v>17200</v>
      </c>
      <c r="AZK21" s="103" t="s">
        <v>94</v>
      </c>
      <c r="AZL21" s="103">
        <v>17200</v>
      </c>
      <c r="AZM21" s="103" t="s">
        <v>94</v>
      </c>
      <c r="AZN21" s="103">
        <v>17200</v>
      </c>
      <c r="AZO21" s="103" t="s">
        <v>94</v>
      </c>
      <c r="AZP21" s="103">
        <v>17200</v>
      </c>
      <c r="AZQ21" s="103" t="s">
        <v>94</v>
      </c>
      <c r="AZR21" s="103">
        <v>17200</v>
      </c>
      <c r="AZS21" s="103" t="s">
        <v>94</v>
      </c>
      <c r="AZT21" s="103">
        <v>17200</v>
      </c>
      <c r="AZU21" s="103" t="s">
        <v>94</v>
      </c>
      <c r="AZV21" s="103">
        <v>17200</v>
      </c>
      <c r="AZW21" s="103" t="s">
        <v>94</v>
      </c>
      <c r="AZX21" s="103">
        <v>17200</v>
      </c>
      <c r="AZY21" s="103" t="s">
        <v>94</v>
      </c>
      <c r="AZZ21" s="103">
        <v>17200</v>
      </c>
      <c r="BAA21" s="103" t="s">
        <v>94</v>
      </c>
      <c r="BAB21" s="103">
        <v>17200</v>
      </c>
      <c r="BAC21" s="103" t="s">
        <v>94</v>
      </c>
      <c r="BAD21" s="103">
        <v>17200</v>
      </c>
      <c r="BAE21" s="103" t="s">
        <v>94</v>
      </c>
      <c r="BAF21" s="103">
        <v>17200</v>
      </c>
      <c r="BAG21" s="103" t="s">
        <v>94</v>
      </c>
      <c r="BAH21" s="103">
        <v>17200</v>
      </c>
      <c r="BAI21" s="103" t="s">
        <v>94</v>
      </c>
      <c r="BAJ21" s="103">
        <v>17200</v>
      </c>
      <c r="BAK21" s="103" t="s">
        <v>94</v>
      </c>
      <c r="BAL21" s="103">
        <v>17200</v>
      </c>
      <c r="BAM21" s="103" t="s">
        <v>94</v>
      </c>
      <c r="BAN21" s="103">
        <v>17200</v>
      </c>
      <c r="BAO21" s="103" t="s">
        <v>94</v>
      </c>
      <c r="BAP21" s="103">
        <v>17200</v>
      </c>
      <c r="BAQ21" s="103" t="s">
        <v>94</v>
      </c>
      <c r="BAR21" s="103">
        <v>17200</v>
      </c>
      <c r="BAS21" s="103" t="s">
        <v>94</v>
      </c>
      <c r="BAT21" s="103">
        <v>17200</v>
      </c>
      <c r="BAU21" s="103" t="s">
        <v>94</v>
      </c>
      <c r="BAV21" s="103">
        <v>17200</v>
      </c>
      <c r="BAW21" s="103" t="s">
        <v>94</v>
      </c>
      <c r="BAX21" s="103">
        <v>17200</v>
      </c>
      <c r="BAY21" s="103" t="s">
        <v>94</v>
      </c>
      <c r="BAZ21" s="103">
        <v>17200</v>
      </c>
      <c r="BBA21" s="103" t="s">
        <v>94</v>
      </c>
      <c r="BBB21" s="103">
        <v>17200</v>
      </c>
      <c r="BBC21" s="103" t="s">
        <v>94</v>
      </c>
      <c r="BBD21" s="103">
        <v>17200</v>
      </c>
      <c r="BBE21" s="103" t="s">
        <v>94</v>
      </c>
      <c r="BBF21" s="103">
        <v>17200</v>
      </c>
      <c r="BBG21" s="103" t="s">
        <v>94</v>
      </c>
      <c r="BBH21" s="103">
        <v>17200</v>
      </c>
      <c r="BBI21" s="103" t="s">
        <v>94</v>
      </c>
      <c r="BBJ21" s="103">
        <v>17200</v>
      </c>
      <c r="BBK21" s="103" t="s">
        <v>94</v>
      </c>
    </row>
    <row r="22" spans="1:1415" s="9" customFormat="1" ht="36" customHeight="1" x14ac:dyDescent="0.35">
      <c r="A22" s="82">
        <v>17</v>
      </c>
      <c r="B22" s="87">
        <v>150000078</v>
      </c>
      <c r="C22" s="82" t="s">
        <v>97</v>
      </c>
      <c r="D22" s="85" t="s">
        <v>220</v>
      </c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  <c r="EM22" s="84"/>
      <c r="EN22" s="84"/>
      <c r="EO22" s="84"/>
      <c r="EP22" s="84"/>
      <c r="EQ22" s="84"/>
      <c r="ER22" s="84"/>
      <c r="ES22" s="84"/>
      <c r="ET22" s="84"/>
      <c r="EU22" s="84"/>
      <c r="EV22" s="84"/>
      <c r="EW22" s="84"/>
      <c r="EX22" s="84"/>
      <c r="EY22" s="84"/>
      <c r="EZ22" s="84"/>
      <c r="FA22" s="84"/>
      <c r="FB22" s="84"/>
      <c r="FC22" s="84"/>
      <c r="FD22" s="84"/>
      <c r="FE22" s="84"/>
      <c r="FF22" s="84"/>
      <c r="FG22" s="84"/>
      <c r="FH22" s="84"/>
      <c r="FI22" s="84"/>
      <c r="FJ22" s="84"/>
      <c r="FK22" s="84"/>
      <c r="FL22" s="84"/>
      <c r="FM22" s="84"/>
      <c r="FN22" s="84"/>
      <c r="FO22" s="84"/>
      <c r="FP22" s="84"/>
      <c r="FQ22" s="84"/>
      <c r="FR22" s="84"/>
      <c r="FS22" s="84"/>
      <c r="FT22" s="84"/>
      <c r="FU22" s="84"/>
      <c r="FV22" s="84"/>
      <c r="FW22" s="84"/>
      <c r="FX22" s="84"/>
      <c r="FY22" s="84"/>
      <c r="FZ22" s="84"/>
      <c r="GA22" s="84"/>
      <c r="GB22" s="84"/>
      <c r="GC22" s="84"/>
      <c r="GD22" s="84"/>
      <c r="GE22" s="84"/>
      <c r="GF22" s="84"/>
      <c r="GG22" s="84"/>
      <c r="GH22" s="84"/>
      <c r="GI22" s="84"/>
      <c r="GJ22" s="84"/>
      <c r="GK22" s="84"/>
      <c r="GL22" s="84"/>
      <c r="GM22" s="84"/>
      <c r="GN22" s="84"/>
      <c r="GO22" s="84"/>
      <c r="GP22" s="84"/>
      <c r="GQ22" s="84"/>
      <c r="GR22" s="84"/>
      <c r="GS22" s="84"/>
      <c r="GT22" s="84"/>
      <c r="GU22" s="84"/>
      <c r="GV22" s="84"/>
      <c r="GW22" s="84"/>
      <c r="GX22" s="84"/>
      <c r="GY22" s="84"/>
      <c r="GZ22" s="84"/>
      <c r="HA22" s="84"/>
      <c r="HB22" s="84"/>
      <c r="HC22" s="84"/>
      <c r="HD22" s="84"/>
      <c r="HE22" s="84"/>
      <c r="HF22" s="84"/>
      <c r="HG22" s="84"/>
      <c r="HH22" s="84"/>
      <c r="HI22" s="84"/>
      <c r="HJ22" s="84"/>
      <c r="HK22" s="84"/>
      <c r="HL22" s="84"/>
      <c r="HM22" s="84"/>
      <c r="HN22" s="84"/>
      <c r="HO22" s="84"/>
      <c r="HP22" s="84"/>
      <c r="HQ22" s="84"/>
      <c r="HR22" s="84"/>
      <c r="HS22" s="84"/>
      <c r="HT22" s="84"/>
      <c r="HU22" s="84"/>
      <c r="HV22" s="84"/>
      <c r="HW22" s="84"/>
      <c r="HX22" s="84"/>
      <c r="HY22" s="84"/>
      <c r="HZ22" s="84"/>
      <c r="IA22" s="84"/>
      <c r="IB22" s="84"/>
      <c r="IC22" s="84"/>
      <c r="ID22" s="84"/>
      <c r="IE22" s="84"/>
      <c r="IF22" s="84"/>
      <c r="IG22" s="84"/>
      <c r="IH22" s="84"/>
      <c r="II22" s="84"/>
      <c r="IJ22" s="84"/>
      <c r="IK22" s="84"/>
      <c r="IL22" s="84"/>
      <c r="IM22" s="84"/>
      <c r="IN22" s="84"/>
      <c r="IO22" s="84"/>
      <c r="IP22" s="84"/>
      <c r="IQ22" s="84"/>
      <c r="IR22" s="84"/>
      <c r="IS22" s="84"/>
      <c r="IT22" s="84"/>
      <c r="IU22" s="84"/>
      <c r="IV22" s="84"/>
      <c r="IW22" s="84"/>
      <c r="IX22" s="84"/>
      <c r="IY22" s="84"/>
      <c r="IZ22" s="84"/>
      <c r="JA22" s="84"/>
      <c r="JB22" s="84"/>
      <c r="JC22" s="84"/>
      <c r="JD22" s="84"/>
      <c r="JE22" s="84"/>
      <c r="JF22" s="84"/>
      <c r="JG22" s="84"/>
      <c r="JH22" s="84"/>
      <c r="JI22" s="84"/>
      <c r="JJ22" s="84"/>
      <c r="JK22" s="84"/>
      <c r="JL22" s="84"/>
      <c r="JM22" s="84"/>
      <c r="JN22" s="84"/>
      <c r="JO22" s="84"/>
      <c r="JP22" s="84"/>
      <c r="JQ22" s="84"/>
      <c r="JR22" s="84"/>
      <c r="JS22" s="84"/>
      <c r="JT22" s="84"/>
      <c r="JU22" s="84"/>
      <c r="JV22" s="84"/>
      <c r="JW22" s="84"/>
      <c r="JX22" s="84"/>
      <c r="JY22" s="84"/>
      <c r="JZ22" s="84"/>
      <c r="KA22" s="84"/>
      <c r="KB22" s="84"/>
      <c r="KC22" s="84"/>
      <c r="KD22" s="84"/>
      <c r="KE22" s="84"/>
      <c r="KF22" s="84"/>
      <c r="KG22" s="84"/>
      <c r="KH22" s="84"/>
      <c r="KI22" s="84"/>
      <c r="KJ22" s="84"/>
      <c r="KK22" s="84"/>
      <c r="KL22" s="84"/>
      <c r="KM22" s="84"/>
      <c r="KN22" s="84"/>
      <c r="KO22" s="84"/>
      <c r="KP22" s="84"/>
      <c r="KQ22" s="84"/>
      <c r="KR22" s="84"/>
      <c r="KS22" s="84"/>
      <c r="KT22" s="84"/>
      <c r="KU22" s="84"/>
      <c r="KV22" s="84"/>
      <c r="KW22" s="84"/>
      <c r="KX22" s="84"/>
      <c r="KY22" s="84"/>
      <c r="KZ22" s="84"/>
      <c r="LA22" s="84"/>
      <c r="LB22" s="84"/>
      <c r="LC22" s="84"/>
      <c r="LD22" s="84"/>
      <c r="LE22" s="84"/>
      <c r="LF22" s="84"/>
      <c r="LG22" s="84"/>
      <c r="LH22" s="84"/>
      <c r="LI22" s="84"/>
      <c r="LJ22" s="84"/>
      <c r="LK22" s="84"/>
      <c r="LL22" s="84"/>
      <c r="LM22" s="84"/>
      <c r="LN22" s="84"/>
      <c r="LO22" s="84"/>
      <c r="LP22" s="84"/>
      <c r="LQ22" s="84"/>
      <c r="LR22" s="84"/>
      <c r="LS22" s="84"/>
      <c r="LT22" s="84"/>
      <c r="LU22" s="84"/>
      <c r="LV22" s="84"/>
      <c r="LW22" s="84"/>
      <c r="LX22" s="84"/>
      <c r="LY22" s="84"/>
      <c r="LZ22" s="84"/>
      <c r="MA22" s="84"/>
      <c r="MB22" s="84"/>
      <c r="MC22" s="84"/>
      <c r="MD22" s="84"/>
      <c r="ME22" s="84"/>
      <c r="MF22" s="84"/>
      <c r="MG22" s="84"/>
      <c r="MH22" s="84"/>
      <c r="MI22" s="84"/>
      <c r="MJ22" s="84"/>
      <c r="MK22" s="84"/>
      <c r="ML22" s="84"/>
      <c r="MM22" s="84"/>
      <c r="MN22" s="84"/>
      <c r="MO22" s="84"/>
      <c r="MP22" s="84"/>
      <c r="MQ22" s="84"/>
      <c r="MR22" s="84"/>
      <c r="MS22" s="84"/>
      <c r="MT22" s="84"/>
      <c r="MU22" s="84"/>
      <c r="MV22" s="84"/>
      <c r="MW22" s="84"/>
      <c r="MX22" s="84"/>
      <c r="MY22" s="84"/>
      <c r="MZ22" s="84"/>
      <c r="NA22" s="84"/>
      <c r="NB22" s="84"/>
      <c r="NC22" s="84"/>
      <c r="ND22" s="84"/>
      <c r="NE22" s="84"/>
      <c r="NF22" s="84"/>
      <c r="NG22" s="84"/>
      <c r="NH22" s="84"/>
      <c r="NI22" s="84"/>
      <c r="NJ22" s="84"/>
      <c r="NK22" s="84"/>
      <c r="NL22" s="84"/>
      <c r="NM22" s="84"/>
      <c r="NN22" s="84"/>
      <c r="NO22" s="84"/>
      <c r="NP22" s="84"/>
      <c r="NQ22" s="84"/>
      <c r="NR22" s="84"/>
      <c r="NS22" s="84"/>
      <c r="NT22" s="84"/>
      <c r="NU22" s="84"/>
      <c r="NV22" s="84"/>
      <c r="NW22" s="84"/>
      <c r="NX22" s="84"/>
      <c r="NY22" s="84"/>
      <c r="NZ22" s="84"/>
      <c r="OA22" s="84"/>
      <c r="OB22" s="84"/>
      <c r="OC22" s="84"/>
      <c r="OD22" s="84"/>
      <c r="OE22" s="84"/>
      <c r="OF22" s="84"/>
      <c r="OG22" s="84"/>
      <c r="OH22" s="84"/>
      <c r="OI22" s="84"/>
      <c r="OJ22" s="84"/>
      <c r="OK22" s="84"/>
      <c r="OL22" s="84"/>
      <c r="OM22" s="84"/>
      <c r="ON22" s="84"/>
      <c r="OO22" s="84"/>
      <c r="OP22" s="84"/>
      <c r="OQ22" s="84"/>
      <c r="OR22" s="84"/>
      <c r="OS22" s="84"/>
      <c r="OT22" s="84"/>
      <c r="OU22" s="84"/>
      <c r="OV22" s="84"/>
      <c r="OW22" s="84"/>
      <c r="OX22" s="84"/>
      <c r="OY22" s="84"/>
      <c r="OZ22" s="84"/>
      <c r="PA22" s="84"/>
      <c r="PB22" s="84"/>
      <c r="PC22" s="84"/>
      <c r="PD22" s="84"/>
      <c r="PE22" s="84"/>
      <c r="PF22" s="84"/>
      <c r="PG22" s="84"/>
      <c r="PH22" s="84"/>
      <c r="PI22" s="84"/>
      <c r="PJ22" s="84"/>
      <c r="PK22" s="84"/>
      <c r="PL22" s="84"/>
      <c r="PM22" s="84"/>
      <c r="PN22" s="84"/>
      <c r="PO22" s="84"/>
      <c r="PP22" s="84"/>
      <c r="PQ22" s="84"/>
      <c r="PR22" s="84"/>
      <c r="PS22" s="84"/>
      <c r="PT22" s="84"/>
      <c r="PU22" s="84"/>
      <c r="PV22" s="84"/>
      <c r="PW22" s="84"/>
      <c r="PX22" s="84"/>
      <c r="PY22" s="84"/>
      <c r="PZ22" s="84"/>
      <c r="QA22" s="84"/>
      <c r="QB22" s="84"/>
      <c r="QC22" s="84"/>
      <c r="QD22" s="84"/>
      <c r="QE22" s="84"/>
      <c r="QF22" s="84"/>
      <c r="QG22" s="84"/>
      <c r="QH22" s="84"/>
      <c r="QI22" s="84"/>
      <c r="QJ22" s="84"/>
      <c r="QK22" s="84"/>
      <c r="QL22" s="84"/>
      <c r="QM22" s="84"/>
      <c r="QN22" s="84"/>
      <c r="QO22" s="84"/>
      <c r="QP22" s="84"/>
      <c r="QQ22" s="84"/>
      <c r="QR22" s="84"/>
      <c r="QS22" s="84"/>
      <c r="QT22" s="84"/>
      <c r="QU22" s="84"/>
      <c r="QV22" s="84"/>
      <c r="QW22" s="84"/>
      <c r="QX22" s="84"/>
      <c r="QY22" s="84"/>
      <c r="QZ22" s="84"/>
      <c r="RA22" s="84"/>
      <c r="RB22" s="84"/>
      <c r="RC22" s="84"/>
      <c r="RD22" s="84"/>
      <c r="RE22" s="84"/>
      <c r="RF22" s="84"/>
      <c r="RG22" s="84"/>
      <c r="RH22" s="84"/>
      <c r="RI22" s="84"/>
      <c r="RJ22" s="84"/>
      <c r="RK22" s="84"/>
      <c r="RL22" s="84"/>
      <c r="RM22" s="84"/>
      <c r="RN22" s="84"/>
      <c r="RO22" s="84"/>
      <c r="RP22" s="84"/>
      <c r="RQ22" s="84"/>
      <c r="RR22" s="84"/>
      <c r="RS22" s="84"/>
      <c r="RT22" s="84"/>
      <c r="RU22" s="84"/>
      <c r="RV22" s="84"/>
      <c r="RW22" s="84"/>
      <c r="RX22" s="84"/>
      <c r="RY22" s="84"/>
      <c r="RZ22" s="84"/>
      <c r="SA22" s="84"/>
      <c r="SB22" s="84"/>
      <c r="SC22" s="84"/>
      <c r="SD22" s="84"/>
      <c r="SE22" s="84"/>
      <c r="SF22" s="84"/>
      <c r="SG22" s="84"/>
      <c r="SH22" s="84"/>
      <c r="SI22" s="84"/>
      <c r="SJ22" s="84"/>
      <c r="SK22" s="84"/>
      <c r="SL22" s="84"/>
      <c r="SM22" s="84"/>
      <c r="SN22" s="84"/>
      <c r="SO22" s="84"/>
      <c r="SP22" s="84"/>
      <c r="SQ22" s="84"/>
      <c r="SR22" s="84"/>
      <c r="SS22" s="84"/>
      <c r="ST22" s="84"/>
      <c r="SU22" s="84"/>
      <c r="SV22" s="84"/>
      <c r="SW22" s="84"/>
      <c r="SX22" s="84"/>
      <c r="SY22" s="84"/>
      <c r="SZ22" s="84"/>
      <c r="TA22" s="84"/>
      <c r="TB22" s="84"/>
      <c r="TC22" s="84"/>
      <c r="TD22" s="84"/>
      <c r="TE22" s="84"/>
      <c r="TF22" s="84"/>
      <c r="TG22" s="84"/>
      <c r="TH22" s="84"/>
      <c r="TI22" s="84"/>
      <c r="TJ22" s="84">
        <v>17000</v>
      </c>
      <c r="TK22" s="84" t="s">
        <v>94</v>
      </c>
      <c r="TL22" s="84">
        <v>17000</v>
      </c>
      <c r="TM22" s="84" t="s">
        <v>94</v>
      </c>
      <c r="TN22" s="84">
        <v>17000</v>
      </c>
      <c r="TO22" s="84" t="s">
        <v>94</v>
      </c>
      <c r="TP22" s="84">
        <v>17000</v>
      </c>
      <c r="TQ22" s="84" t="s">
        <v>94</v>
      </c>
      <c r="TR22" s="84">
        <v>17000</v>
      </c>
      <c r="TS22" s="84" t="s">
        <v>94</v>
      </c>
      <c r="TT22" s="84">
        <v>17000</v>
      </c>
      <c r="TU22" s="84" t="s">
        <v>94</v>
      </c>
      <c r="TV22" s="84">
        <v>17000</v>
      </c>
      <c r="TW22" s="84" t="s">
        <v>94</v>
      </c>
      <c r="TX22" s="84">
        <v>17000</v>
      </c>
      <c r="TY22" s="84" t="s">
        <v>94</v>
      </c>
      <c r="TZ22" s="84">
        <v>17000</v>
      </c>
      <c r="UA22" s="84" t="s">
        <v>94</v>
      </c>
      <c r="UB22" s="84">
        <v>17000</v>
      </c>
      <c r="UC22" s="84" t="s">
        <v>94</v>
      </c>
      <c r="UD22" s="84">
        <v>17000</v>
      </c>
      <c r="UE22" s="84" t="s">
        <v>94</v>
      </c>
      <c r="UF22" s="84">
        <v>17000</v>
      </c>
      <c r="UG22" s="84" t="s">
        <v>94</v>
      </c>
      <c r="UH22" s="84">
        <v>17000</v>
      </c>
      <c r="UI22" s="84" t="s">
        <v>94</v>
      </c>
      <c r="UJ22" s="84">
        <v>17000</v>
      </c>
      <c r="UK22" s="84" t="s">
        <v>94</v>
      </c>
      <c r="UL22" s="84">
        <v>17000</v>
      </c>
      <c r="UM22" s="84" t="s">
        <v>94</v>
      </c>
      <c r="UN22" s="84">
        <v>17000</v>
      </c>
      <c r="UO22" s="84" t="s">
        <v>94</v>
      </c>
      <c r="UP22" s="84">
        <v>17000</v>
      </c>
      <c r="UQ22" s="84" t="s">
        <v>94</v>
      </c>
      <c r="UR22" s="84">
        <v>17000</v>
      </c>
      <c r="US22" s="84" t="s">
        <v>94</v>
      </c>
      <c r="UT22" s="84">
        <v>17000</v>
      </c>
      <c r="UU22" s="84" t="s">
        <v>94</v>
      </c>
      <c r="UV22" s="84">
        <v>17000</v>
      </c>
      <c r="UW22" s="84" t="s">
        <v>94</v>
      </c>
      <c r="UX22" s="84">
        <v>17000</v>
      </c>
      <c r="UY22" s="84" t="s">
        <v>94</v>
      </c>
      <c r="UZ22" s="84">
        <v>17000</v>
      </c>
      <c r="VA22" s="84" t="s">
        <v>94</v>
      </c>
      <c r="VB22" s="84">
        <v>17000</v>
      </c>
      <c r="VC22" s="84" t="s">
        <v>94</v>
      </c>
      <c r="VD22" s="84">
        <v>17000</v>
      </c>
      <c r="VE22" s="84" t="s">
        <v>94</v>
      </c>
      <c r="VF22" s="84">
        <v>17000</v>
      </c>
      <c r="VG22" s="84" t="s">
        <v>94</v>
      </c>
      <c r="VH22" s="84">
        <v>17000</v>
      </c>
      <c r="VI22" s="84" t="s">
        <v>94</v>
      </c>
      <c r="VJ22" s="84">
        <v>17000</v>
      </c>
      <c r="VK22" s="84" t="s">
        <v>94</v>
      </c>
      <c r="VL22" s="84">
        <v>17500</v>
      </c>
      <c r="VM22" s="84" t="s">
        <v>94</v>
      </c>
      <c r="VN22" s="84">
        <v>17500</v>
      </c>
      <c r="VO22" s="84" t="s">
        <v>94</v>
      </c>
      <c r="VP22" s="84">
        <v>17500</v>
      </c>
      <c r="VQ22" s="84" t="s">
        <v>94</v>
      </c>
      <c r="VR22" s="84">
        <v>17500</v>
      </c>
      <c r="VS22" s="84" t="s">
        <v>94</v>
      </c>
      <c r="VT22" s="84">
        <v>17500</v>
      </c>
      <c r="VU22" s="84" t="s">
        <v>94</v>
      </c>
      <c r="VV22" s="84">
        <v>17500</v>
      </c>
      <c r="VW22" s="84" t="s">
        <v>94</v>
      </c>
      <c r="VX22" s="84">
        <v>17500</v>
      </c>
      <c r="VY22" s="84" t="s">
        <v>94</v>
      </c>
      <c r="VZ22" s="84">
        <v>17500</v>
      </c>
      <c r="WA22" s="84" t="s">
        <v>94</v>
      </c>
      <c r="WB22" s="84">
        <v>17500</v>
      </c>
      <c r="WC22" s="84" t="s">
        <v>94</v>
      </c>
      <c r="WD22" s="84">
        <v>17500</v>
      </c>
      <c r="WE22" s="84" t="s">
        <v>94</v>
      </c>
      <c r="WF22" s="84">
        <v>17500</v>
      </c>
      <c r="WG22" s="84" t="s">
        <v>94</v>
      </c>
      <c r="WH22" s="84">
        <v>17500</v>
      </c>
      <c r="WI22" s="84" t="s">
        <v>94</v>
      </c>
      <c r="WJ22" s="84">
        <v>17500</v>
      </c>
      <c r="WK22" s="84">
        <v>17500</v>
      </c>
      <c r="WL22" s="84">
        <v>17500</v>
      </c>
      <c r="WM22" s="84" t="s">
        <v>94</v>
      </c>
      <c r="WN22" s="84">
        <v>17500</v>
      </c>
      <c r="WO22" s="84" t="s">
        <v>94</v>
      </c>
      <c r="WP22" s="84">
        <v>17500</v>
      </c>
      <c r="WQ22" s="84" t="s">
        <v>94</v>
      </c>
      <c r="WR22" s="84">
        <v>17500</v>
      </c>
      <c r="WS22" s="84" t="s">
        <v>94</v>
      </c>
      <c r="WT22" s="84">
        <v>17500</v>
      </c>
      <c r="WU22" s="84" t="s">
        <v>94</v>
      </c>
      <c r="WV22" s="84">
        <v>17500</v>
      </c>
      <c r="WW22" s="84" t="s">
        <v>94</v>
      </c>
      <c r="WX22" s="84">
        <v>17500</v>
      </c>
      <c r="WY22" s="84" t="s">
        <v>94</v>
      </c>
      <c r="WZ22" s="84">
        <v>17500</v>
      </c>
      <c r="XA22" s="84">
        <v>17500</v>
      </c>
      <c r="XB22" s="84">
        <v>17500</v>
      </c>
      <c r="XC22" s="84">
        <v>17500</v>
      </c>
      <c r="XD22" s="84">
        <v>17500</v>
      </c>
      <c r="XE22" s="84" t="s">
        <v>94</v>
      </c>
      <c r="XF22" s="84">
        <v>17500</v>
      </c>
      <c r="XG22" s="84" t="s">
        <v>94</v>
      </c>
      <c r="XH22" s="84">
        <v>17500</v>
      </c>
      <c r="XI22" s="84" t="s">
        <v>94</v>
      </c>
      <c r="XJ22" s="84">
        <v>17500</v>
      </c>
      <c r="XK22" s="84" t="s">
        <v>94</v>
      </c>
      <c r="XL22" s="84">
        <v>17500</v>
      </c>
      <c r="XM22" s="84" t="s">
        <v>94</v>
      </c>
      <c r="XN22" s="84">
        <v>18000</v>
      </c>
      <c r="XO22" s="84" t="s">
        <v>94</v>
      </c>
      <c r="XP22" s="84">
        <v>18000</v>
      </c>
      <c r="XQ22" s="84" t="s">
        <v>94</v>
      </c>
      <c r="XR22" s="84">
        <v>18000</v>
      </c>
      <c r="XS22" s="84" t="s">
        <v>94</v>
      </c>
      <c r="XT22" s="84">
        <v>18000</v>
      </c>
      <c r="XU22" s="84" t="s">
        <v>94</v>
      </c>
      <c r="XV22" s="84">
        <v>18000</v>
      </c>
      <c r="XW22" s="84" t="s">
        <v>94</v>
      </c>
      <c r="XX22" s="84">
        <v>18000</v>
      </c>
      <c r="XY22" s="84" t="s">
        <v>94</v>
      </c>
      <c r="XZ22" s="84">
        <v>18000</v>
      </c>
      <c r="YA22" s="84" t="s">
        <v>94</v>
      </c>
      <c r="YB22" s="84">
        <v>18000</v>
      </c>
      <c r="YC22" s="84" t="s">
        <v>94</v>
      </c>
      <c r="YD22" s="84">
        <v>18000</v>
      </c>
      <c r="YE22" s="84" t="s">
        <v>94</v>
      </c>
      <c r="YF22" s="84">
        <v>18000</v>
      </c>
      <c r="YG22" s="84" t="s">
        <v>94</v>
      </c>
      <c r="YH22" s="84">
        <v>18000</v>
      </c>
      <c r="YI22" s="84">
        <v>18000</v>
      </c>
      <c r="YJ22" s="84">
        <v>18000</v>
      </c>
      <c r="YK22" s="84">
        <v>18000</v>
      </c>
      <c r="YL22" s="84">
        <v>18000</v>
      </c>
      <c r="YM22" s="84">
        <v>18000</v>
      </c>
      <c r="YN22" s="84">
        <v>18000</v>
      </c>
      <c r="YO22" s="84" t="s">
        <v>94</v>
      </c>
      <c r="YP22" s="84">
        <v>18000</v>
      </c>
      <c r="YQ22" s="84" t="s">
        <v>94</v>
      </c>
      <c r="YR22" s="84">
        <v>18000</v>
      </c>
      <c r="YS22" s="84" t="s">
        <v>94</v>
      </c>
      <c r="YT22" s="84">
        <v>18000</v>
      </c>
      <c r="YU22" s="84" t="s">
        <v>94</v>
      </c>
      <c r="YV22" s="84">
        <v>18000</v>
      </c>
      <c r="YW22" s="84" t="s">
        <v>94</v>
      </c>
      <c r="YX22" s="84">
        <v>18000</v>
      </c>
      <c r="YY22" s="84" t="s">
        <v>94</v>
      </c>
      <c r="YZ22" s="84">
        <v>18000</v>
      </c>
      <c r="ZA22" s="84" t="s">
        <v>94</v>
      </c>
      <c r="ZB22" s="84">
        <v>18000</v>
      </c>
      <c r="ZC22" s="84" t="s">
        <v>94</v>
      </c>
      <c r="ZD22" s="84">
        <v>18000</v>
      </c>
      <c r="ZE22" s="84" t="s">
        <v>94</v>
      </c>
      <c r="ZF22" s="84">
        <v>18000</v>
      </c>
      <c r="ZG22" s="84" t="s">
        <v>94</v>
      </c>
      <c r="ZH22" s="84">
        <v>18000</v>
      </c>
      <c r="ZI22" s="84" t="s">
        <v>94</v>
      </c>
      <c r="ZJ22" s="84">
        <v>18000</v>
      </c>
      <c r="ZK22" s="84" t="s">
        <v>94</v>
      </c>
      <c r="ZL22" s="84">
        <v>18000</v>
      </c>
      <c r="ZM22" s="84" t="s">
        <v>94</v>
      </c>
      <c r="ZN22" s="84">
        <v>18000</v>
      </c>
      <c r="ZO22" s="84" t="s">
        <v>94</v>
      </c>
      <c r="ZP22" s="84">
        <v>18000</v>
      </c>
      <c r="ZQ22" s="84" t="s">
        <v>94</v>
      </c>
      <c r="ZR22" s="84">
        <v>18000</v>
      </c>
      <c r="ZS22" s="84" t="s">
        <v>94</v>
      </c>
      <c r="ZT22" s="84">
        <v>18000</v>
      </c>
      <c r="ZU22" s="84" t="s">
        <v>94</v>
      </c>
      <c r="ZV22" s="84">
        <v>18000</v>
      </c>
      <c r="ZW22" s="84" t="s">
        <v>94</v>
      </c>
      <c r="ZX22" s="84">
        <v>18000</v>
      </c>
      <c r="ZY22" s="84" t="s">
        <v>94</v>
      </c>
      <c r="ZZ22" s="84">
        <v>18000</v>
      </c>
      <c r="AAA22" s="84" t="s">
        <v>94</v>
      </c>
      <c r="AAB22" s="84">
        <v>18000</v>
      </c>
      <c r="AAC22" s="84" t="s">
        <v>94</v>
      </c>
      <c r="AAD22" s="84">
        <v>18000</v>
      </c>
      <c r="AAE22" s="84" t="s">
        <v>94</v>
      </c>
      <c r="AAF22" s="84">
        <v>18000</v>
      </c>
      <c r="AAG22" s="84" t="s">
        <v>94</v>
      </c>
      <c r="AAH22" s="84">
        <v>18000</v>
      </c>
      <c r="AAI22" s="84" t="s">
        <v>94</v>
      </c>
      <c r="AAJ22" s="84">
        <v>18000</v>
      </c>
      <c r="AAK22" s="84" t="s">
        <v>94</v>
      </c>
      <c r="AAL22" s="84">
        <v>18000</v>
      </c>
      <c r="AAM22" s="84" t="s">
        <v>94</v>
      </c>
      <c r="AAN22" s="84">
        <v>18000</v>
      </c>
      <c r="AAO22" s="84" t="s">
        <v>94</v>
      </c>
      <c r="AAP22" s="84">
        <v>18000</v>
      </c>
      <c r="AAQ22" s="84" t="s">
        <v>94</v>
      </c>
      <c r="AAR22" s="84">
        <v>18000</v>
      </c>
      <c r="AAS22" s="84" t="s">
        <v>94</v>
      </c>
      <c r="AAT22" s="84">
        <v>18000</v>
      </c>
      <c r="AAU22" s="84" t="s">
        <v>94</v>
      </c>
      <c r="AAV22" s="84">
        <v>18000</v>
      </c>
      <c r="AAW22" s="84" t="s">
        <v>94</v>
      </c>
      <c r="AAX22" s="84">
        <v>18000</v>
      </c>
      <c r="AAY22" s="84" t="s">
        <v>94</v>
      </c>
      <c r="AAZ22" s="84">
        <v>18000</v>
      </c>
      <c r="ABA22" s="84" t="s">
        <v>94</v>
      </c>
      <c r="ABB22" s="84">
        <v>18000</v>
      </c>
      <c r="ABC22" s="84" t="s">
        <v>94</v>
      </c>
      <c r="ABD22" s="84">
        <v>18000</v>
      </c>
      <c r="ABE22" s="84" t="s">
        <v>94</v>
      </c>
      <c r="ABF22" s="84">
        <v>18000</v>
      </c>
      <c r="ABG22" s="84" t="s">
        <v>94</v>
      </c>
      <c r="ABH22" s="84">
        <v>18000</v>
      </c>
      <c r="ABI22" s="84" t="s">
        <v>94</v>
      </c>
      <c r="ABJ22" s="84">
        <v>18000</v>
      </c>
      <c r="ABK22" s="84" t="s">
        <v>94</v>
      </c>
      <c r="ABL22" s="84">
        <v>18000</v>
      </c>
      <c r="ABM22" s="84" t="s">
        <v>94</v>
      </c>
      <c r="ABN22" s="84">
        <v>18000</v>
      </c>
      <c r="ABO22" s="84" t="s">
        <v>94</v>
      </c>
      <c r="ABP22" s="84">
        <v>18000</v>
      </c>
      <c r="ABQ22" s="84" t="s">
        <v>94</v>
      </c>
      <c r="ABR22" s="84">
        <v>18000</v>
      </c>
      <c r="ABS22" s="84" t="s">
        <v>94</v>
      </c>
      <c r="ABT22" s="84">
        <v>18000</v>
      </c>
      <c r="ABU22" s="84" t="s">
        <v>94</v>
      </c>
      <c r="ABV22" s="84">
        <v>18000</v>
      </c>
      <c r="ABW22" s="84" t="s">
        <v>94</v>
      </c>
      <c r="ABX22" s="84">
        <v>18000</v>
      </c>
      <c r="ABY22" s="84" t="s">
        <v>94</v>
      </c>
      <c r="ABZ22" s="84">
        <v>18000</v>
      </c>
      <c r="ACA22" s="84" t="s">
        <v>94</v>
      </c>
      <c r="ACB22" s="84">
        <v>18000</v>
      </c>
      <c r="ACC22" s="84" t="s">
        <v>94</v>
      </c>
      <c r="ACD22" s="84">
        <v>18000</v>
      </c>
      <c r="ACE22" s="84" t="s">
        <v>94</v>
      </c>
      <c r="ACF22" s="84">
        <v>18000</v>
      </c>
      <c r="ACG22" s="84" t="s">
        <v>94</v>
      </c>
      <c r="ACH22" s="84">
        <v>18000</v>
      </c>
      <c r="ACI22" s="84" t="s">
        <v>94</v>
      </c>
      <c r="ACJ22" s="84">
        <v>18000</v>
      </c>
      <c r="ACK22" s="84" t="s">
        <v>94</v>
      </c>
      <c r="ACL22" s="84">
        <v>18000</v>
      </c>
      <c r="ACM22" s="84" t="s">
        <v>94</v>
      </c>
      <c r="ACN22" s="84">
        <v>18000</v>
      </c>
      <c r="ACO22" s="84" t="s">
        <v>94</v>
      </c>
      <c r="ACP22" s="84">
        <v>18000</v>
      </c>
      <c r="ACQ22" s="84" t="s">
        <v>94</v>
      </c>
      <c r="ACR22" s="84">
        <v>18000</v>
      </c>
      <c r="ACS22" s="84" t="s">
        <v>94</v>
      </c>
      <c r="ACT22" s="84">
        <v>18000</v>
      </c>
      <c r="ACU22" s="84" t="s">
        <v>94</v>
      </c>
      <c r="ACV22" s="84">
        <v>18000</v>
      </c>
      <c r="ACW22" s="84" t="s">
        <v>94</v>
      </c>
      <c r="ACX22" s="84">
        <v>18000</v>
      </c>
      <c r="ACY22" s="84" t="s">
        <v>94</v>
      </c>
      <c r="ACZ22" s="84">
        <v>18000</v>
      </c>
      <c r="ADA22" s="84" t="s">
        <v>94</v>
      </c>
      <c r="ADB22" s="84">
        <v>18000</v>
      </c>
      <c r="ADC22" s="84" t="s">
        <v>94</v>
      </c>
      <c r="ADD22" s="84">
        <v>18000</v>
      </c>
      <c r="ADE22" s="84" t="s">
        <v>94</v>
      </c>
      <c r="ADF22" s="84">
        <v>18000</v>
      </c>
      <c r="ADG22" s="84" t="s">
        <v>94</v>
      </c>
      <c r="ADH22" s="84">
        <v>18000</v>
      </c>
      <c r="ADI22" s="84" t="s">
        <v>94</v>
      </c>
      <c r="ADJ22" s="84">
        <v>18000</v>
      </c>
      <c r="ADK22" s="84" t="s">
        <v>94</v>
      </c>
      <c r="ADL22" s="84">
        <v>18000</v>
      </c>
      <c r="ADM22" s="84" t="s">
        <v>94</v>
      </c>
      <c r="ADN22" s="84">
        <v>18000</v>
      </c>
      <c r="ADO22" s="84" t="s">
        <v>94</v>
      </c>
      <c r="ADP22" s="84">
        <v>18000</v>
      </c>
      <c r="ADQ22" s="84">
        <v>17838.584901560258</v>
      </c>
      <c r="ADR22" s="84">
        <v>18000</v>
      </c>
      <c r="ADS22" s="84" t="s">
        <v>94</v>
      </c>
      <c r="ADT22" s="84">
        <v>18000</v>
      </c>
      <c r="ADU22" s="84" t="s">
        <v>94</v>
      </c>
      <c r="ADV22" s="84">
        <v>18000</v>
      </c>
      <c r="ADW22" s="84" t="s">
        <v>94</v>
      </c>
      <c r="ADX22" s="84">
        <v>18000</v>
      </c>
      <c r="ADY22" s="84" t="s">
        <v>94</v>
      </c>
      <c r="ADZ22" s="84">
        <v>18000</v>
      </c>
      <c r="AEA22" s="84" t="s">
        <v>94</v>
      </c>
      <c r="AEB22" s="84">
        <v>18000</v>
      </c>
      <c r="AEC22" s="84" t="s">
        <v>94</v>
      </c>
      <c r="AED22" s="84">
        <v>18000</v>
      </c>
      <c r="AEE22" s="84" t="s">
        <v>94</v>
      </c>
      <c r="AEF22" s="84">
        <v>18000</v>
      </c>
      <c r="AEG22" s="84" t="s">
        <v>94</v>
      </c>
      <c r="AEH22" s="84">
        <v>18000</v>
      </c>
      <c r="AEI22" s="84" t="s">
        <v>94</v>
      </c>
      <c r="AEJ22" s="84">
        <v>18000</v>
      </c>
      <c r="AEK22" s="84" t="s">
        <v>94</v>
      </c>
      <c r="AEL22" s="84">
        <v>18000</v>
      </c>
      <c r="AEM22" s="84" t="s">
        <v>94</v>
      </c>
      <c r="AEN22" s="84">
        <v>18000</v>
      </c>
      <c r="AEO22" s="84" t="s">
        <v>94</v>
      </c>
      <c r="AEP22" s="84">
        <v>18000</v>
      </c>
      <c r="AEQ22" s="84" t="s">
        <v>94</v>
      </c>
      <c r="AER22" s="84">
        <v>18000</v>
      </c>
      <c r="AES22" s="84" t="s">
        <v>94</v>
      </c>
      <c r="AET22" s="84">
        <v>18000</v>
      </c>
      <c r="AEU22" s="84" t="s">
        <v>94</v>
      </c>
      <c r="AEV22" s="84">
        <v>18000</v>
      </c>
      <c r="AEW22" s="84" t="s">
        <v>94</v>
      </c>
      <c r="AEX22" s="84">
        <v>18000</v>
      </c>
      <c r="AEY22" s="84" t="s">
        <v>94</v>
      </c>
      <c r="AEZ22" s="84">
        <v>18000</v>
      </c>
      <c r="AFA22" s="84" t="s">
        <v>94</v>
      </c>
      <c r="AFB22" s="84">
        <v>18000</v>
      </c>
      <c r="AFC22" s="84" t="s">
        <v>94</v>
      </c>
      <c r="AFD22" s="84">
        <v>18000</v>
      </c>
      <c r="AFE22" s="84" t="s">
        <v>94</v>
      </c>
      <c r="AFF22" s="84">
        <v>18000</v>
      </c>
      <c r="AFG22" s="84" t="s">
        <v>94</v>
      </c>
      <c r="AFH22" s="84">
        <v>18000</v>
      </c>
      <c r="AFI22" s="84" t="s">
        <v>94</v>
      </c>
      <c r="AFJ22" s="84">
        <v>18500</v>
      </c>
      <c r="AFK22" s="84" t="s">
        <v>94</v>
      </c>
      <c r="AFL22" s="84">
        <v>18500</v>
      </c>
      <c r="AFM22" s="84" t="s">
        <v>94</v>
      </c>
      <c r="AFN22" s="84">
        <v>18500</v>
      </c>
      <c r="AFO22" s="84" t="s">
        <v>94</v>
      </c>
      <c r="AFP22" s="84">
        <v>18500</v>
      </c>
      <c r="AFQ22" s="84" t="s">
        <v>94</v>
      </c>
      <c r="AFR22" s="84">
        <v>18500</v>
      </c>
      <c r="AFS22" s="84" t="s">
        <v>94</v>
      </c>
      <c r="AFT22" s="84">
        <v>18500</v>
      </c>
      <c r="AFU22" s="84" t="s">
        <v>94</v>
      </c>
      <c r="AFV22" s="84">
        <v>18500</v>
      </c>
      <c r="AFW22" s="84" t="s">
        <v>94</v>
      </c>
      <c r="AFX22" s="84">
        <v>18500</v>
      </c>
      <c r="AFY22" s="84" t="s">
        <v>94</v>
      </c>
      <c r="AFZ22" s="84">
        <v>18500</v>
      </c>
      <c r="AGA22" s="84" t="s">
        <v>94</v>
      </c>
      <c r="AGB22" s="84">
        <v>18500</v>
      </c>
      <c r="AGC22" s="84" t="s">
        <v>94</v>
      </c>
      <c r="AGD22" s="84">
        <v>18500</v>
      </c>
      <c r="AGE22" s="84" t="s">
        <v>94</v>
      </c>
      <c r="AGF22" s="84">
        <v>18500</v>
      </c>
      <c r="AGG22" s="84" t="s">
        <v>94</v>
      </c>
      <c r="AGH22" s="84">
        <v>18500</v>
      </c>
      <c r="AGI22" s="84" t="s">
        <v>94</v>
      </c>
      <c r="AGJ22" s="84">
        <v>18500</v>
      </c>
      <c r="AGK22" s="84" t="s">
        <v>94</v>
      </c>
      <c r="AGL22" s="84">
        <v>18500</v>
      </c>
      <c r="AGM22" s="84" t="s">
        <v>94</v>
      </c>
      <c r="AGN22" s="84">
        <v>18500</v>
      </c>
      <c r="AGO22" s="84" t="s">
        <v>94</v>
      </c>
      <c r="AGP22" s="84">
        <v>18500</v>
      </c>
      <c r="AGQ22" s="84" t="s">
        <v>94</v>
      </c>
      <c r="AGR22" s="84">
        <v>18500</v>
      </c>
      <c r="AGS22" s="84" t="s">
        <v>94</v>
      </c>
      <c r="AGT22" s="84">
        <v>18500</v>
      </c>
      <c r="AGU22" s="84" t="s">
        <v>94</v>
      </c>
      <c r="AGV22" s="84">
        <v>18500</v>
      </c>
      <c r="AGW22" s="84" t="s">
        <v>94</v>
      </c>
      <c r="AGX22" s="84">
        <v>18500</v>
      </c>
      <c r="AGY22" s="84" t="s">
        <v>94</v>
      </c>
      <c r="AGZ22" s="84">
        <v>18500</v>
      </c>
      <c r="AHA22" s="84" t="s">
        <v>94</v>
      </c>
      <c r="AHB22" s="84">
        <v>18500</v>
      </c>
      <c r="AHC22" s="84" t="s">
        <v>94</v>
      </c>
      <c r="AHD22" s="84">
        <v>18500</v>
      </c>
      <c r="AHE22" s="84" t="s">
        <v>94</v>
      </c>
      <c r="AHF22" s="84">
        <v>18500</v>
      </c>
      <c r="AHG22" s="84" t="s">
        <v>94</v>
      </c>
      <c r="AHH22" s="84">
        <v>18500</v>
      </c>
      <c r="AHI22" s="84" t="s">
        <v>94</v>
      </c>
      <c r="AHJ22" s="84">
        <v>18500</v>
      </c>
      <c r="AHK22" s="84" t="s">
        <v>94</v>
      </c>
      <c r="AHL22" s="84">
        <v>18500</v>
      </c>
      <c r="AHM22" s="84" t="s">
        <v>94</v>
      </c>
      <c r="AHN22" s="84">
        <v>18500</v>
      </c>
      <c r="AHO22" s="84" t="s">
        <v>94</v>
      </c>
      <c r="AHP22" s="84">
        <v>18500</v>
      </c>
      <c r="AHQ22" s="84" t="s">
        <v>94</v>
      </c>
      <c r="AHR22" s="84">
        <v>18500</v>
      </c>
      <c r="AHS22" s="84" t="s">
        <v>94</v>
      </c>
      <c r="AHT22" s="84">
        <v>18500</v>
      </c>
      <c r="AHU22" s="84" t="s">
        <v>94</v>
      </c>
      <c r="AHV22" s="84">
        <v>18500</v>
      </c>
      <c r="AHW22" s="84" t="s">
        <v>94</v>
      </c>
      <c r="AHX22" s="84">
        <v>18500</v>
      </c>
      <c r="AHY22" s="84" t="s">
        <v>94</v>
      </c>
      <c r="AHZ22" s="84">
        <v>18500</v>
      </c>
      <c r="AIA22" s="84" t="s">
        <v>94</v>
      </c>
      <c r="AIB22" s="84">
        <v>18500</v>
      </c>
      <c r="AIC22" s="84" t="s">
        <v>94</v>
      </c>
      <c r="AID22" s="84">
        <v>18500</v>
      </c>
      <c r="AIE22" s="84" t="s">
        <v>94</v>
      </c>
      <c r="AIF22" s="84">
        <v>18500</v>
      </c>
      <c r="AIG22" s="84" t="s">
        <v>94</v>
      </c>
      <c r="AIH22" s="84">
        <v>18500</v>
      </c>
      <c r="AII22" s="84" t="s">
        <v>94</v>
      </c>
      <c r="AIJ22" s="84">
        <v>18500</v>
      </c>
      <c r="AIK22" s="84" t="s">
        <v>94</v>
      </c>
      <c r="AIL22" s="84">
        <v>18500</v>
      </c>
      <c r="AIM22" s="84" t="s">
        <v>94</v>
      </c>
      <c r="AIN22" s="84">
        <v>18500</v>
      </c>
      <c r="AIO22" s="84" t="s">
        <v>94</v>
      </c>
      <c r="AIP22" s="84">
        <v>18500</v>
      </c>
      <c r="AIQ22" s="84" t="s">
        <v>94</v>
      </c>
      <c r="AIR22" s="84">
        <v>18500</v>
      </c>
      <c r="AIS22" s="84" t="s">
        <v>94</v>
      </c>
      <c r="AIT22" s="84"/>
      <c r="AIU22" s="84" t="s">
        <v>94</v>
      </c>
      <c r="AIV22" s="84"/>
      <c r="AIW22" s="84" t="s">
        <v>94</v>
      </c>
      <c r="AIX22" s="84"/>
      <c r="AIY22" s="84" t="s">
        <v>94</v>
      </c>
      <c r="AIZ22" s="84"/>
      <c r="AJA22" s="84" t="s">
        <v>94</v>
      </c>
      <c r="AJB22" s="84"/>
      <c r="AJC22" s="84" t="s">
        <v>94</v>
      </c>
      <c r="AJD22" s="84"/>
      <c r="AJE22" s="84" t="s">
        <v>94</v>
      </c>
      <c r="AJF22" s="84"/>
      <c r="AJG22" s="84" t="s">
        <v>94</v>
      </c>
      <c r="AJH22" s="84"/>
      <c r="AJI22" s="84" t="s">
        <v>94</v>
      </c>
      <c r="AJJ22" s="84"/>
      <c r="AJK22" s="84" t="s">
        <v>94</v>
      </c>
      <c r="AJL22" s="84"/>
      <c r="AJM22" s="84" t="s">
        <v>94</v>
      </c>
      <c r="AJN22" s="84"/>
      <c r="AJO22" s="84" t="s">
        <v>94</v>
      </c>
      <c r="AJP22" s="84"/>
      <c r="AJQ22" s="84" t="s">
        <v>94</v>
      </c>
      <c r="AJR22" s="84"/>
      <c r="AJS22" s="84" t="s">
        <v>94</v>
      </c>
      <c r="AJT22" s="84"/>
      <c r="AJU22" s="84" t="s">
        <v>94</v>
      </c>
      <c r="AJV22" s="84"/>
      <c r="AJW22" s="84" t="s">
        <v>94</v>
      </c>
      <c r="AJX22" s="84"/>
      <c r="AJY22" s="84" t="s">
        <v>94</v>
      </c>
      <c r="AJZ22" s="84"/>
      <c r="AKA22" s="84" t="s">
        <v>94</v>
      </c>
      <c r="AKB22" s="84"/>
      <c r="AKC22" s="84" t="s">
        <v>94</v>
      </c>
      <c r="AKD22" s="84"/>
      <c r="AKE22" s="84" t="s">
        <v>94</v>
      </c>
      <c r="AKF22" s="84"/>
      <c r="AKG22" s="84" t="s">
        <v>94</v>
      </c>
      <c r="AKH22" s="84"/>
      <c r="AKI22" s="84" t="s">
        <v>94</v>
      </c>
      <c r="AKJ22" s="84"/>
      <c r="AKK22" s="84" t="s">
        <v>94</v>
      </c>
      <c r="AKL22" s="84"/>
      <c r="AKM22" s="84" t="s">
        <v>94</v>
      </c>
      <c r="AKN22" s="84"/>
      <c r="AKO22" s="84" t="s">
        <v>94</v>
      </c>
      <c r="AKP22" s="84"/>
      <c r="AKQ22" s="84" t="s">
        <v>94</v>
      </c>
      <c r="AKR22" s="84"/>
      <c r="AKS22" s="84" t="s">
        <v>94</v>
      </c>
      <c r="AKT22" s="84"/>
      <c r="AKU22" s="84" t="s">
        <v>94</v>
      </c>
      <c r="AKV22" s="84"/>
      <c r="AKW22" s="84" t="s">
        <v>94</v>
      </c>
      <c r="AKX22" s="84"/>
      <c r="AKY22" s="84" t="s">
        <v>94</v>
      </c>
      <c r="AKZ22" s="84"/>
      <c r="ALA22" s="84" t="s">
        <v>94</v>
      </c>
      <c r="ALB22" s="84"/>
      <c r="ALC22" s="84" t="s">
        <v>94</v>
      </c>
      <c r="ALD22" s="84"/>
      <c r="ALE22" s="84" t="s">
        <v>94</v>
      </c>
      <c r="ALF22" s="84"/>
      <c r="ALG22" s="84" t="s">
        <v>94</v>
      </c>
      <c r="ALH22" s="84"/>
      <c r="ALI22" s="84" t="s">
        <v>94</v>
      </c>
      <c r="ALJ22" s="84"/>
      <c r="ALK22" s="84" t="s">
        <v>94</v>
      </c>
      <c r="ALL22" s="84"/>
      <c r="ALM22" s="84" t="s">
        <v>94</v>
      </c>
      <c r="ALN22" s="84"/>
      <c r="ALO22" s="84" t="s">
        <v>94</v>
      </c>
      <c r="ALP22" s="84"/>
      <c r="ALQ22" s="84" t="s">
        <v>94</v>
      </c>
      <c r="ALR22" s="84"/>
      <c r="ALS22" s="84" t="s">
        <v>94</v>
      </c>
      <c r="ALT22" s="84"/>
      <c r="ALU22" s="84" t="s">
        <v>94</v>
      </c>
      <c r="ALV22" s="84"/>
      <c r="ALW22" s="84" t="s">
        <v>94</v>
      </c>
      <c r="ALX22" s="84"/>
      <c r="ALY22" s="84" t="s">
        <v>94</v>
      </c>
      <c r="ALZ22" s="84"/>
      <c r="AMA22" s="84" t="s">
        <v>94</v>
      </c>
      <c r="AMB22" s="84"/>
      <c r="AMC22" s="84" t="s">
        <v>94</v>
      </c>
      <c r="AMD22" s="84"/>
      <c r="AME22" s="84" t="s">
        <v>94</v>
      </c>
      <c r="AMF22" s="84"/>
      <c r="AMG22" s="84" t="s">
        <v>94</v>
      </c>
      <c r="AMH22" s="84"/>
      <c r="AMI22" s="84" t="s">
        <v>94</v>
      </c>
      <c r="AMJ22" s="84"/>
      <c r="AMK22" s="84" t="s">
        <v>94</v>
      </c>
      <c r="AML22" s="84"/>
      <c r="AMM22" s="84" t="s">
        <v>94</v>
      </c>
      <c r="AMN22" s="84"/>
      <c r="AMO22" s="84" t="s">
        <v>94</v>
      </c>
      <c r="AMP22" s="84"/>
      <c r="AMQ22" s="84" t="s">
        <v>94</v>
      </c>
      <c r="AMR22" s="84"/>
      <c r="AMS22" s="84" t="s">
        <v>94</v>
      </c>
      <c r="AMT22" s="84"/>
      <c r="AMU22" s="84" t="s">
        <v>94</v>
      </c>
      <c r="AMV22" s="84"/>
      <c r="AMW22" s="84" t="s">
        <v>94</v>
      </c>
      <c r="AMX22" s="84"/>
      <c r="AMY22" s="84" t="s">
        <v>94</v>
      </c>
      <c r="AMZ22" s="84"/>
      <c r="ANA22" s="84" t="s">
        <v>94</v>
      </c>
      <c r="ANB22" s="84"/>
      <c r="ANC22" s="84" t="s">
        <v>94</v>
      </c>
      <c r="AND22" s="84"/>
      <c r="ANE22" s="84" t="s">
        <v>94</v>
      </c>
      <c r="ANF22" s="84"/>
      <c r="ANG22" s="84" t="s">
        <v>94</v>
      </c>
      <c r="ANH22" s="84"/>
      <c r="ANI22" s="84" t="s">
        <v>94</v>
      </c>
      <c r="ANJ22" s="84"/>
      <c r="ANK22" s="84" t="s">
        <v>94</v>
      </c>
      <c r="ANL22" s="84"/>
      <c r="ANM22" s="84" t="s">
        <v>94</v>
      </c>
      <c r="ANN22" s="84"/>
      <c r="ANO22" s="84" t="s">
        <v>94</v>
      </c>
      <c r="ANP22" s="84"/>
      <c r="ANQ22" s="84" t="s">
        <v>94</v>
      </c>
      <c r="ANR22" s="84"/>
      <c r="ANS22" s="84" t="s">
        <v>94</v>
      </c>
      <c r="ANT22" s="84"/>
      <c r="ANU22" s="84" t="s">
        <v>94</v>
      </c>
      <c r="ANV22" s="84"/>
      <c r="ANW22" s="84" t="s">
        <v>94</v>
      </c>
      <c r="ANX22" s="84"/>
      <c r="ANY22" s="84" t="s">
        <v>94</v>
      </c>
      <c r="ANZ22" s="84"/>
      <c r="AOA22" s="84" t="s">
        <v>94</v>
      </c>
      <c r="AOB22" s="84"/>
      <c r="AOC22" s="84" t="s">
        <v>94</v>
      </c>
      <c r="AOD22" s="84"/>
      <c r="AOE22" s="84" t="s">
        <v>94</v>
      </c>
      <c r="AOF22" s="84"/>
      <c r="AOG22" s="84" t="s">
        <v>94</v>
      </c>
      <c r="AOH22" s="84"/>
      <c r="AOI22" s="84" t="s">
        <v>94</v>
      </c>
      <c r="AOJ22" s="84"/>
      <c r="AOK22" s="84" t="s">
        <v>94</v>
      </c>
      <c r="AOL22" s="84"/>
      <c r="AOM22" s="84" t="s">
        <v>94</v>
      </c>
      <c r="AON22" s="84"/>
      <c r="AOO22" s="84" t="s">
        <v>94</v>
      </c>
      <c r="AOP22" s="84"/>
      <c r="AOQ22" s="84" t="s">
        <v>94</v>
      </c>
      <c r="AOR22" s="84"/>
      <c r="AOS22" s="84" t="s">
        <v>94</v>
      </c>
      <c r="AOT22" s="84"/>
      <c r="AOU22" s="84" t="s">
        <v>94</v>
      </c>
      <c r="AOV22" s="84"/>
      <c r="AOW22" s="84" t="s">
        <v>94</v>
      </c>
      <c r="AOX22" s="84"/>
      <c r="AOY22" s="84" t="s">
        <v>94</v>
      </c>
      <c r="AOZ22" s="84"/>
      <c r="APA22" s="84" t="s">
        <v>94</v>
      </c>
      <c r="APB22" s="84"/>
      <c r="APC22" s="84" t="s">
        <v>94</v>
      </c>
      <c r="APD22" s="84"/>
      <c r="APE22" s="84" t="s">
        <v>94</v>
      </c>
      <c r="APF22" s="84"/>
      <c r="APG22" s="84" t="s">
        <v>94</v>
      </c>
      <c r="APH22" s="84"/>
      <c r="API22" s="84" t="s">
        <v>94</v>
      </c>
      <c r="APJ22" s="84"/>
      <c r="APK22" s="84" t="s">
        <v>94</v>
      </c>
      <c r="APL22" s="84"/>
      <c r="APM22" s="84" t="s">
        <v>94</v>
      </c>
      <c r="APN22" s="84"/>
      <c r="APO22" s="84" t="s">
        <v>94</v>
      </c>
      <c r="APP22" s="84"/>
      <c r="APQ22" s="84" t="s">
        <v>94</v>
      </c>
      <c r="APR22" s="84"/>
      <c r="APS22" s="84" t="s">
        <v>94</v>
      </c>
      <c r="APT22" s="84"/>
      <c r="APU22" s="84" t="s">
        <v>94</v>
      </c>
      <c r="APV22" s="84"/>
      <c r="APW22" s="84" t="s">
        <v>94</v>
      </c>
      <c r="APX22" s="84"/>
      <c r="APY22" s="84" t="s">
        <v>94</v>
      </c>
      <c r="APZ22" s="84"/>
      <c r="AQA22" s="84" t="s">
        <v>94</v>
      </c>
      <c r="AQB22" s="84"/>
      <c r="AQC22" s="84" t="s">
        <v>94</v>
      </c>
      <c r="AQD22" s="84"/>
      <c r="AQE22" s="86" t="s">
        <v>94</v>
      </c>
      <c r="AQF22" s="84"/>
      <c r="AQG22" s="86" t="s">
        <v>94</v>
      </c>
      <c r="AQH22" s="84"/>
      <c r="AQI22" s="86" t="s">
        <v>94</v>
      </c>
      <c r="AQJ22" s="84"/>
      <c r="AQK22" s="86" t="s">
        <v>94</v>
      </c>
      <c r="AQL22" s="84"/>
      <c r="AQM22" s="86" t="s">
        <v>94</v>
      </c>
      <c r="AQN22" s="84"/>
      <c r="AQO22" s="86" t="s">
        <v>94</v>
      </c>
      <c r="AQP22" s="84"/>
      <c r="AQQ22" s="86" t="s">
        <v>94</v>
      </c>
      <c r="AQR22" s="84"/>
      <c r="AQS22" s="86" t="s">
        <v>94</v>
      </c>
      <c r="AQT22" s="86"/>
      <c r="AQU22" s="86" t="s">
        <v>94</v>
      </c>
      <c r="AQV22" s="86"/>
      <c r="AQW22" s="86" t="s">
        <v>94</v>
      </c>
      <c r="AQX22" s="86"/>
      <c r="AQY22" s="86" t="s">
        <v>94</v>
      </c>
      <c r="AQZ22" s="86"/>
      <c r="ARA22" s="86" t="s">
        <v>94</v>
      </c>
      <c r="ARB22" s="86"/>
      <c r="ARC22" s="86" t="s">
        <v>94</v>
      </c>
      <c r="ARD22" s="86"/>
      <c r="ARE22" s="86" t="s">
        <v>94</v>
      </c>
      <c r="ARF22" s="86"/>
      <c r="ARG22" s="86" t="s">
        <v>94</v>
      </c>
      <c r="ARH22" s="86"/>
      <c r="ARI22" s="86" t="s">
        <v>94</v>
      </c>
      <c r="ARJ22" s="86"/>
      <c r="ARK22" s="86" t="s">
        <v>94</v>
      </c>
      <c r="ARL22" s="86"/>
      <c r="ARM22" s="86" t="s">
        <v>94</v>
      </c>
      <c r="ARN22" s="86"/>
      <c r="ARO22" s="86" t="s">
        <v>94</v>
      </c>
      <c r="ARP22" s="86"/>
      <c r="ARQ22" s="86" t="s">
        <v>94</v>
      </c>
      <c r="ARR22" s="86"/>
      <c r="ARS22" s="86" t="s">
        <v>94</v>
      </c>
      <c r="ART22" s="86"/>
      <c r="ARU22" s="86" t="s">
        <v>94</v>
      </c>
      <c r="ARV22" s="86"/>
      <c r="ARW22" s="86" t="s">
        <v>94</v>
      </c>
      <c r="ARX22" s="86"/>
      <c r="ARY22" s="86" t="s">
        <v>94</v>
      </c>
      <c r="ARZ22" s="86"/>
      <c r="ASA22" s="86" t="s">
        <v>94</v>
      </c>
      <c r="ASB22" s="86"/>
      <c r="ASC22" s="86" t="s">
        <v>94</v>
      </c>
      <c r="ASD22" s="86"/>
      <c r="ASE22" s="86" t="s">
        <v>94</v>
      </c>
      <c r="ASF22" s="86"/>
      <c r="ASG22" s="86" t="s">
        <v>94</v>
      </c>
      <c r="ASH22" s="86"/>
      <c r="ASI22" s="86" t="s">
        <v>94</v>
      </c>
      <c r="ASJ22" s="86"/>
      <c r="ASK22" s="86" t="s">
        <v>94</v>
      </c>
      <c r="ASL22" s="86"/>
      <c r="ASM22" s="86" t="s">
        <v>94</v>
      </c>
      <c r="ASN22" s="86"/>
      <c r="ASO22" s="86" t="s">
        <v>94</v>
      </c>
      <c r="ASP22" s="86"/>
      <c r="ASQ22" s="86" t="s">
        <v>94</v>
      </c>
      <c r="ASR22" s="86"/>
      <c r="ASS22" s="86" t="s">
        <v>94</v>
      </c>
      <c r="AST22" s="86"/>
      <c r="ASU22" s="86" t="s">
        <v>94</v>
      </c>
      <c r="ASV22" s="86"/>
      <c r="ASW22" s="86" t="s">
        <v>94</v>
      </c>
      <c r="ASX22" s="86"/>
      <c r="ASY22" s="86" t="s">
        <v>94</v>
      </c>
      <c r="ASZ22" s="86"/>
      <c r="ATA22" s="86" t="s">
        <v>94</v>
      </c>
      <c r="ATB22" s="86"/>
      <c r="ATC22" s="86" t="s">
        <v>94</v>
      </c>
      <c r="ATD22" s="86"/>
      <c r="ATE22" s="86" t="s">
        <v>94</v>
      </c>
      <c r="ATF22" s="86"/>
      <c r="ATG22" s="86" t="s">
        <v>94</v>
      </c>
      <c r="ATH22" s="86"/>
      <c r="ATI22" s="86" t="s">
        <v>94</v>
      </c>
      <c r="ATJ22" s="86"/>
      <c r="ATK22" s="86" t="s">
        <v>94</v>
      </c>
      <c r="ATL22" s="86"/>
      <c r="ATM22" s="86" t="s">
        <v>94</v>
      </c>
      <c r="ATN22" s="86"/>
      <c r="ATO22" s="86" t="s">
        <v>94</v>
      </c>
      <c r="ATP22" s="86"/>
      <c r="ATQ22" s="86" t="s">
        <v>94</v>
      </c>
      <c r="ATR22" s="86"/>
      <c r="ATS22" s="86" t="s">
        <v>94</v>
      </c>
      <c r="ATT22" s="86"/>
      <c r="ATU22" s="86" t="s">
        <v>94</v>
      </c>
      <c r="ATV22" s="86"/>
      <c r="ATW22" s="86" t="s">
        <v>94</v>
      </c>
      <c r="ATX22" s="86"/>
      <c r="ATY22" s="86" t="s">
        <v>94</v>
      </c>
      <c r="ATZ22" s="86"/>
      <c r="AUA22" s="86" t="s">
        <v>94</v>
      </c>
      <c r="AUB22" s="86"/>
      <c r="AUC22" s="86" t="s">
        <v>94</v>
      </c>
      <c r="AUD22" s="86"/>
      <c r="AUE22" s="86" t="s">
        <v>94</v>
      </c>
      <c r="AUF22" s="86"/>
      <c r="AUG22" s="86" t="s">
        <v>94</v>
      </c>
      <c r="AUH22" s="86"/>
      <c r="AUI22" s="86" t="s">
        <v>94</v>
      </c>
      <c r="AUJ22" s="86"/>
      <c r="AUK22" s="86" t="s">
        <v>94</v>
      </c>
      <c r="AUL22" s="86"/>
      <c r="AUM22" s="86" t="s">
        <v>94</v>
      </c>
      <c r="AUN22" s="86"/>
      <c r="AUO22" s="86" t="s">
        <v>94</v>
      </c>
      <c r="AUP22" s="86"/>
      <c r="AUQ22" s="86" t="s">
        <v>94</v>
      </c>
      <c r="AUR22" s="86"/>
      <c r="AUS22" s="86" t="s">
        <v>94</v>
      </c>
      <c r="AUT22" s="86"/>
      <c r="AUU22" s="86" t="s">
        <v>94</v>
      </c>
      <c r="AUV22" s="86"/>
      <c r="AUW22" s="86" t="s">
        <v>94</v>
      </c>
      <c r="AUX22" s="86"/>
      <c r="AUY22" s="86" t="s">
        <v>94</v>
      </c>
      <c r="AUZ22" s="86"/>
      <c r="AVA22" s="86" t="s">
        <v>94</v>
      </c>
      <c r="AVB22" s="86"/>
      <c r="AVC22" s="86" t="s">
        <v>94</v>
      </c>
      <c r="AVD22" s="86"/>
      <c r="AVE22" s="86" t="s">
        <v>94</v>
      </c>
      <c r="AVF22" s="86"/>
      <c r="AVG22" s="86" t="s">
        <v>94</v>
      </c>
      <c r="AVH22" s="86"/>
      <c r="AVI22" s="86" t="s">
        <v>94</v>
      </c>
      <c r="AVJ22" s="86"/>
      <c r="AVK22" s="86" t="s">
        <v>94</v>
      </c>
      <c r="AVL22" s="86"/>
      <c r="AVM22" s="86" t="s">
        <v>94</v>
      </c>
      <c r="AVN22" s="86"/>
      <c r="AVO22" s="86" t="s">
        <v>94</v>
      </c>
      <c r="AVP22" s="86"/>
      <c r="AVQ22" s="86" t="s">
        <v>94</v>
      </c>
      <c r="AVR22" s="86"/>
      <c r="AVS22" s="86" t="s">
        <v>94</v>
      </c>
      <c r="AVT22" s="86"/>
      <c r="AVU22" s="86" t="s">
        <v>94</v>
      </c>
      <c r="AVV22" s="86"/>
      <c r="AVW22" s="86" t="s">
        <v>94</v>
      </c>
      <c r="AVX22" s="86"/>
      <c r="AVY22" s="86" t="s">
        <v>94</v>
      </c>
      <c r="AVZ22" s="86"/>
      <c r="AWA22" s="86" t="s">
        <v>94</v>
      </c>
      <c r="AWB22" s="86"/>
      <c r="AWC22" s="86" t="s">
        <v>94</v>
      </c>
      <c r="AWD22" s="86"/>
      <c r="AWE22" s="86" t="s">
        <v>94</v>
      </c>
      <c r="AWF22" s="86"/>
      <c r="AWG22" s="86" t="s">
        <v>94</v>
      </c>
      <c r="AWH22" s="86"/>
      <c r="AWI22" s="86" t="s">
        <v>94</v>
      </c>
      <c r="AWJ22" s="86"/>
      <c r="AWK22" s="86" t="s">
        <v>94</v>
      </c>
      <c r="AWL22" s="86"/>
      <c r="AWM22" s="86" t="s">
        <v>94</v>
      </c>
      <c r="AWN22" s="86"/>
      <c r="AWO22" s="86" t="s">
        <v>94</v>
      </c>
      <c r="AWP22" s="86"/>
      <c r="AWQ22" s="86" t="s">
        <v>94</v>
      </c>
      <c r="AWR22" s="86"/>
      <c r="AWS22" s="86" t="s">
        <v>94</v>
      </c>
      <c r="AWT22" s="86"/>
      <c r="AWU22" s="86" t="s">
        <v>94</v>
      </c>
      <c r="AWV22" s="86"/>
      <c r="AWW22" s="86" t="s">
        <v>94</v>
      </c>
      <c r="AWX22" s="86"/>
      <c r="AWY22" s="86" t="s">
        <v>94</v>
      </c>
      <c r="AWZ22" s="103"/>
      <c r="AXA22" s="103" t="s">
        <v>94</v>
      </c>
      <c r="AXB22" s="103"/>
      <c r="AXC22" s="103" t="s">
        <v>94</v>
      </c>
      <c r="AXD22" s="103"/>
      <c r="AXE22" s="103" t="s">
        <v>94</v>
      </c>
      <c r="AXF22" s="103"/>
      <c r="AXG22" s="103" t="s">
        <v>94</v>
      </c>
      <c r="AXH22" s="103"/>
      <c r="AXI22" s="103" t="s">
        <v>94</v>
      </c>
      <c r="AXJ22" s="103"/>
      <c r="AXK22" s="103" t="s">
        <v>94</v>
      </c>
      <c r="AXL22" s="103"/>
      <c r="AXM22" s="103" t="s">
        <v>94</v>
      </c>
      <c r="AXN22" s="103"/>
      <c r="AXO22" s="103" t="s">
        <v>94</v>
      </c>
      <c r="AXP22" s="103"/>
      <c r="AXQ22" s="103" t="s">
        <v>94</v>
      </c>
      <c r="AXR22" s="103"/>
      <c r="AXS22" s="103" t="s">
        <v>94</v>
      </c>
      <c r="AXT22" s="103"/>
      <c r="AXU22" s="103" t="s">
        <v>94</v>
      </c>
      <c r="AXV22" s="103"/>
      <c r="AXW22" s="103" t="s">
        <v>94</v>
      </c>
      <c r="AXX22" s="103"/>
      <c r="AXY22" s="103" t="s">
        <v>94</v>
      </c>
      <c r="AXZ22" s="103"/>
      <c r="AYA22" s="103" t="s">
        <v>94</v>
      </c>
      <c r="AYB22" s="103"/>
      <c r="AYC22" s="103" t="s">
        <v>94</v>
      </c>
      <c r="AYD22" s="103"/>
      <c r="AYE22" s="103" t="s">
        <v>94</v>
      </c>
      <c r="AYF22" s="103"/>
      <c r="AYG22" s="103" t="s">
        <v>94</v>
      </c>
      <c r="AYH22" s="103"/>
      <c r="AYI22" s="103" t="s">
        <v>94</v>
      </c>
      <c r="AYJ22" s="103"/>
      <c r="AYK22" s="103"/>
      <c r="AYL22" s="103"/>
      <c r="AYM22" s="103"/>
      <c r="AYN22" s="103"/>
      <c r="AYO22" s="103"/>
      <c r="AYP22" s="103"/>
      <c r="AYQ22" s="103"/>
      <c r="AYR22" s="103"/>
      <c r="AYS22" s="103"/>
      <c r="AYT22" s="103"/>
      <c r="AYU22" s="103" t="s">
        <v>94</v>
      </c>
      <c r="AYV22" s="103"/>
      <c r="AYW22" s="103" t="s">
        <v>94</v>
      </c>
      <c r="AYX22" s="103"/>
      <c r="AYY22" s="103" t="s">
        <v>94</v>
      </c>
      <c r="AYZ22" s="103"/>
      <c r="AZA22" s="103" t="s">
        <v>94</v>
      </c>
      <c r="AZB22" s="103"/>
      <c r="AZC22" s="103" t="s">
        <v>94</v>
      </c>
      <c r="AZD22" s="103"/>
      <c r="AZE22" s="103" t="s">
        <v>94</v>
      </c>
      <c r="AZF22" s="103"/>
      <c r="AZG22" s="103" t="s">
        <v>94</v>
      </c>
      <c r="AZH22" s="103"/>
      <c r="AZI22" s="103" t="s">
        <v>94</v>
      </c>
      <c r="AZJ22" s="103"/>
      <c r="AZK22" s="103" t="s">
        <v>94</v>
      </c>
      <c r="AZL22" s="103"/>
      <c r="AZM22" s="103" t="s">
        <v>94</v>
      </c>
      <c r="AZN22" s="103"/>
      <c r="AZO22" s="103" t="s">
        <v>94</v>
      </c>
      <c r="AZP22" s="103"/>
      <c r="AZQ22" s="103" t="s">
        <v>94</v>
      </c>
      <c r="AZR22" s="103"/>
      <c r="AZS22" s="103" t="s">
        <v>94</v>
      </c>
      <c r="AZT22" s="103"/>
      <c r="AZU22" s="103" t="s">
        <v>94</v>
      </c>
      <c r="AZV22" s="103"/>
      <c r="AZW22" s="103" t="s">
        <v>94</v>
      </c>
      <c r="AZX22" s="103"/>
      <c r="AZY22" s="103" t="s">
        <v>94</v>
      </c>
      <c r="AZZ22" s="103"/>
      <c r="BAA22" s="103" t="s">
        <v>94</v>
      </c>
      <c r="BAB22" s="103"/>
      <c r="BAC22" s="103" t="s">
        <v>94</v>
      </c>
      <c r="BAD22" s="103"/>
      <c r="BAE22" s="103" t="s">
        <v>94</v>
      </c>
      <c r="BAF22" s="103"/>
      <c r="BAG22" s="103" t="s">
        <v>94</v>
      </c>
      <c r="BAH22" s="103"/>
      <c r="BAI22" s="103" t="s">
        <v>94</v>
      </c>
      <c r="BAJ22" s="103"/>
      <c r="BAK22" s="103" t="s">
        <v>94</v>
      </c>
      <c r="BAL22" s="103"/>
      <c r="BAM22" s="103" t="s">
        <v>94</v>
      </c>
      <c r="BAN22" s="103"/>
      <c r="BAO22" s="103" t="s">
        <v>94</v>
      </c>
      <c r="BAP22" s="103"/>
      <c r="BAQ22" s="103" t="s">
        <v>94</v>
      </c>
      <c r="BAR22" s="103"/>
      <c r="BAS22" s="103" t="s">
        <v>94</v>
      </c>
      <c r="BAT22" s="103"/>
      <c r="BAU22" s="103" t="s">
        <v>94</v>
      </c>
      <c r="BAV22" s="103"/>
      <c r="BAW22" s="103" t="s">
        <v>94</v>
      </c>
      <c r="BAX22" s="103"/>
      <c r="BAY22" s="103" t="s">
        <v>94</v>
      </c>
      <c r="BAZ22" s="103"/>
      <c r="BBA22" s="103" t="s">
        <v>94</v>
      </c>
      <c r="BBB22" s="103"/>
      <c r="BBC22" s="103" t="s">
        <v>94</v>
      </c>
      <c r="BBD22" s="103"/>
      <c r="BBE22" s="103" t="s">
        <v>94</v>
      </c>
      <c r="BBF22" s="103"/>
      <c r="BBG22" s="103" t="s">
        <v>94</v>
      </c>
      <c r="BBH22" s="103"/>
      <c r="BBI22" s="103" t="s">
        <v>94</v>
      </c>
      <c r="BBJ22" s="103"/>
      <c r="BBK22" s="103" t="s">
        <v>94</v>
      </c>
    </row>
    <row r="23" spans="1:1415" s="9" customFormat="1" ht="36" customHeight="1" x14ac:dyDescent="0.35">
      <c r="A23" s="82">
        <v>18</v>
      </c>
      <c r="B23" s="87">
        <v>150000079</v>
      </c>
      <c r="C23" s="82" t="s">
        <v>98</v>
      </c>
      <c r="D23" s="85" t="s">
        <v>219</v>
      </c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84"/>
      <c r="AS23" s="84"/>
      <c r="AT23" s="84"/>
      <c r="AU23" s="84"/>
      <c r="AV23" s="84"/>
      <c r="AW23" s="84"/>
      <c r="AX23" s="84"/>
      <c r="AY23" s="84"/>
      <c r="AZ23" s="84"/>
      <c r="BA23" s="84"/>
      <c r="BB23" s="84"/>
      <c r="BC23" s="84"/>
      <c r="BD23" s="84"/>
      <c r="BE23" s="84"/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84"/>
      <c r="BQ23" s="84"/>
      <c r="BR23" s="84"/>
      <c r="BS23" s="84"/>
      <c r="BT23" s="84"/>
      <c r="BU23" s="84"/>
      <c r="BV23" s="84"/>
      <c r="BW23" s="84"/>
      <c r="BX23" s="84"/>
      <c r="BY23" s="84"/>
      <c r="BZ23" s="84"/>
      <c r="CA23" s="84"/>
      <c r="CB23" s="84"/>
      <c r="CC23" s="84"/>
      <c r="CD23" s="84"/>
      <c r="CE23" s="84"/>
      <c r="CF23" s="84"/>
      <c r="CG23" s="84"/>
      <c r="CH23" s="84"/>
      <c r="CI23" s="84"/>
      <c r="CJ23" s="84"/>
      <c r="CK23" s="84"/>
      <c r="CL23" s="84"/>
      <c r="CM23" s="84"/>
      <c r="CN23" s="84"/>
      <c r="CO23" s="84"/>
      <c r="CP23" s="84"/>
      <c r="CQ23" s="84"/>
      <c r="CR23" s="84"/>
      <c r="CS23" s="84"/>
      <c r="CT23" s="84"/>
      <c r="CU23" s="84"/>
      <c r="CV23" s="84"/>
      <c r="CW23" s="84"/>
      <c r="CX23" s="84"/>
      <c r="CY23" s="84"/>
      <c r="CZ23" s="84"/>
      <c r="DA23" s="84"/>
      <c r="DB23" s="84"/>
      <c r="DC23" s="84"/>
      <c r="DD23" s="84"/>
      <c r="DE23" s="84"/>
      <c r="DF23" s="84"/>
      <c r="DG23" s="84"/>
      <c r="DH23" s="84"/>
      <c r="DI23" s="84"/>
      <c r="DJ23" s="84"/>
      <c r="DK23" s="84"/>
      <c r="DL23" s="84"/>
      <c r="DM23" s="84"/>
      <c r="DN23" s="84"/>
      <c r="DO23" s="84"/>
      <c r="DP23" s="84"/>
      <c r="DQ23" s="84"/>
      <c r="DR23" s="84"/>
      <c r="DS23" s="84"/>
      <c r="DT23" s="84"/>
      <c r="DU23" s="84"/>
      <c r="DV23" s="84"/>
      <c r="DW23" s="84"/>
      <c r="DX23" s="84"/>
      <c r="DY23" s="84"/>
      <c r="DZ23" s="84"/>
      <c r="EA23" s="84"/>
      <c r="EB23" s="84"/>
      <c r="EC23" s="84"/>
      <c r="ED23" s="84"/>
      <c r="EE23" s="84"/>
      <c r="EF23" s="84"/>
      <c r="EG23" s="84"/>
      <c r="EH23" s="84"/>
      <c r="EI23" s="84"/>
      <c r="EJ23" s="84"/>
      <c r="EK23" s="84"/>
      <c r="EL23" s="84"/>
      <c r="EM23" s="84"/>
      <c r="EN23" s="84"/>
      <c r="EO23" s="84"/>
      <c r="EP23" s="84"/>
      <c r="EQ23" s="84"/>
      <c r="ER23" s="84"/>
      <c r="ES23" s="84"/>
      <c r="ET23" s="84"/>
      <c r="EU23" s="84"/>
      <c r="EV23" s="84"/>
      <c r="EW23" s="84"/>
      <c r="EX23" s="84"/>
      <c r="EY23" s="84"/>
      <c r="EZ23" s="84"/>
      <c r="FA23" s="84"/>
      <c r="FB23" s="84"/>
      <c r="FC23" s="84"/>
      <c r="FD23" s="84"/>
      <c r="FE23" s="84"/>
      <c r="FF23" s="84"/>
      <c r="FG23" s="84"/>
      <c r="FH23" s="84"/>
      <c r="FI23" s="84"/>
      <c r="FJ23" s="84"/>
      <c r="FK23" s="84"/>
      <c r="FL23" s="84"/>
      <c r="FM23" s="84"/>
      <c r="FN23" s="84"/>
      <c r="FO23" s="84"/>
      <c r="FP23" s="84"/>
      <c r="FQ23" s="84"/>
      <c r="FR23" s="84"/>
      <c r="FS23" s="84"/>
      <c r="FT23" s="84"/>
      <c r="FU23" s="84"/>
      <c r="FV23" s="84"/>
      <c r="FW23" s="84"/>
      <c r="FX23" s="84"/>
      <c r="FY23" s="84"/>
      <c r="FZ23" s="84"/>
      <c r="GA23" s="84"/>
      <c r="GB23" s="84"/>
      <c r="GC23" s="84"/>
      <c r="GD23" s="84"/>
      <c r="GE23" s="84"/>
      <c r="GF23" s="84"/>
      <c r="GG23" s="84"/>
      <c r="GH23" s="84"/>
      <c r="GI23" s="84"/>
      <c r="GJ23" s="84"/>
      <c r="GK23" s="84"/>
      <c r="GL23" s="84"/>
      <c r="GM23" s="84"/>
      <c r="GN23" s="84"/>
      <c r="GO23" s="84"/>
      <c r="GP23" s="84"/>
      <c r="GQ23" s="84"/>
      <c r="GR23" s="84"/>
      <c r="GS23" s="84"/>
      <c r="GT23" s="84"/>
      <c r="GU23" s="84"/>
      <c r="GV23" s="84"/>
      <c r="GW23" s="84"/>
      <c r="GX23" s="84"/>
      <c r="GY23" s="84"/>
      <c r="GZ23" s="84"/>
      <c r="HA23" s="84"/>
      <c r="HB23" s="84"/>
      <c r="HC23" s="84"/>
      <c r="HD23" s="84"/>
      <c r="HE23" s="84"/>
      <c r="HF23" s="84"/>
      <c r="HG23" s="84"/>
      <c r="HH23" s="84"/>
      <c r="HI23" s="84"/>
      <c r="HJ23" s="84"/>
      <c r="HK23" s="84"/>
      <c r="HL23" s="84"/>
      <c r="HM23" s="84"/>
      <c r="HN23" s="84"/>
      <c r="HO23" s="84"/>
      <c r="HP23" s="84"/>
      <c r="HQ23" s="84"/>
      <c r="HR23" s="84"/>
      <c r="HS23" s="84"/>
      <c r="HT23" s="84"/>
      <c r="HU23" s="84"/>
      <c r="HV23" s="84"/>
      <c r="HW23" s="84"/>
      <c r="HX23" s="84"/>
      <c r="HY23" s="84"/>
      <c r="HZ23" s="84"/>
      <c r="IA23" s="84"/>
      <c r="IB23" s="84"/>
      <c r="IC23" s="84"/>
      <c r="ID23" s="84"/>
      <c r="IE23" s="84"/>
      <c r="IF23" s="84"/>
      <c r="IG23" s="84"/>
      <c r="IH23" s="84"/>
      <c r="II23" s="84"/>
      <c r="IJ23" s="84"/>
      <c r="IK23" s="84"/>
      <c r="IL23" s="84"/>
      <c r="IM23" s="84"/>
      <c r="IN23" s="84"/>
      <c r="IO23" s="84"/>
      <c r="IP23" s="84"/>
      <c r="IQ23" s="84"/>
      <c r="IR23" s="84"/>
      <c r="IS23" s="84"/>
      <c r="IT23" s="84"/>
      <c r="IU23" s="84"/>
      <c r="IV23" s="84"/>
      <c r="IW23" s="84"/>
      <c r="IX23" s="84"/>
      <c r="IY23" s="84"/>
      <c r="IZ23" s="84"/>
      <c r="JA23" s="84"/>
      <c r="JB23" s="84"/>
      <c r="JC23" s="84"/>
      <c r="JD23" s="84"/>
      <c r="JE23" s="84"/>
      <c r="JF23" s="84"/>
      <c r="JG23" s="84"/>
      <c r="JH23" s="84"/>
      <c r="JI23" s="84"/>
      <c r="JJ23" s="84"/>
      <c r="JK23" s="84"/>
      <c r="JL23" s="84"/>
      <c r="JM23" s="84"/>
      <c r="JN23" s="84"/>
      <c r="JO23" s="84"/>
      <c r="JP23" s="84"/>
      <c r="JQ23" s="84"/>
      <c r="JR23" s="84"/>
      <c r="JS23" s="84"/>
      <c r="JT23" s="84"/>
      <c r="JU23" s="84"/>
      <c r="JV23" s="84"/>
      <c r="JW23" s="84"/>
      <c r="JX23" s="84"/>
      <c r="JY23" s="84"/>
      <c r="JZ23" s="84"/>
      <c r="KA23" s="84"/>
      <c r="KB23" s="84"/>
      <c r="KC23" s="84"/>
      <c r="KD23" s="84"/>
      <c r="KE23" s="84"/>
      <c r="KF23" s="84"/>
      <c r="KG23" s="84"/>
      <c r="KH23" s="84"/>
      <c r="KI23" s="84"/>
      <c r="KJ23" s="84"/>
      <c r="KK23" s="84"/>
      <c r="KL23" s="84"/>
      <c r="KM23" s="84"/>
      <c r="KN23" s="84"/>
      <c r="KO23" s="84"/>
      <c r="KP23" s="84"/>
      <c r="KQ23" s="84"/>
      <c r="KR23" s="84"/>
      <c r="KS23" s="84"/>
      <c r="KT23" s="84"/>
      <c r="KU23" s="84"/>
      <c r="KV23" s="84"/>
      <c r="KW23" s="84"/>
      <c r="KX23" s="84"/>
      <c r="KY23" s="84"/>
      <c r="KZ23" s="84"/>
      <c r="LA23" s="84"/>
      <c r="LB23" s="84"/>
      <c r="LC23" s="84"/>
      <c r="LD23" s="84"/>
      <c r="LE23" s="84"/>
      <c r="LF23" s="84"/>
      <c r="LG23" s="84"/>
      <c r="LH23" s="84"/>
      <c r="LI23" s="84"/>
      <c r="LJ23" s="84"/>
      <c r="LK23" s="84"/>
      <c r="LL23" s="84"/>
      <c r="LM23" s="84"/>
      <c r="LN23" s="84"/>
      <c r="LO23" s="84"/>
      <c r="LP23" s="84"/>
      <c r="LQ23" s="84"/>
      <c r="LR23" s="84"/>
      <c r="LS23" s="84"/>
      <c r="LT23" s="84"/>
      <c r="LU23" s="84"/>
      <c r="LV23" s="84"/>
      <c r="LW23" s="84"/>
      <c r="LX23" s="84"/>
      <c r="LY23" s="84"/>
      <c r="LZ23" s="84"/>
      <c r="MA23" s="84"/>
      <c r="MB23" s="84"/>
      <c r="MC23" s="84"/>
      <c r="MD23" s="84"/>
      <c r="ME23" s="84"/>
      <c r="MF23" s="84"/>
      <c r="MG23" s="84"/>
      <c r="MH23" s="84"/>
      <c r="MI23" s="84"/>
      <c r="MJ23" s="84"/>
      <c r="MK23" s="84"/>
      <c r="ML23" s="84"/>
      <c r="MM23" s="84"/>
      <c r="MN23" s="84"/>
      <c r="MO23" s="84"/>
      <c r="MP23" s="84"/>
      <c r="MQ23" s="84"/>
      <c r="MR23" s="84"/>
      <c r="MS23" s="84"/>
      <c r="MT23" s="84"/>
      <c r="MU23" s="84"/>
      <c r="MV23" s="84"/>
      <c r="MW23" s="84"/>
      <c r="MX23" s="84"/>
      <c r="MY23" s="84"/>
      <c r="MZ23" s="84"/>
      <c r="NA23" s="84"/>
      <c r="NB23" s="84"/>
      <c r="NC23" s="84"/>
      <c r="ND23" s="84"/>
      <c r="NE23" s="84"/>
      <c r="NF23" s="84"/>
      <c r="NG23" s="84"/>
      <c r="NH23" s="84"/>
      <c r="NI23" s="84"/>
      <c r="NJ23" s="84"/>
      <c r="NK23" s="84"/>
      <c r="NL23" s="84"/>
      <c r="NM23" s="84"/>
      <c r="NN23" s="84"/>
      <c r="NO23" s="84"/>
      <c r="NP23" s="84"/>
      <c r="NQ23" s="84"/>
      <c r="NR23" s="84"/>
      <c r="NS23" s="84"/>
      <c r="NT23" s="84"/>
      <c r="NU23" s="84"/>
      <c r="NV23" s="84"/>
      <c r="NW23" s="84"/>
      <c r="NX23" s="84"/>
      <c r="NY23" s="84"/>
      <c r="NZ23" s="84"/>
      <c r="OA23" s="84"/>
      <c r="OB23" s="84"/>
      <c r="OC23" s="84"/>
      <c r="OD23" s="84"/>
      <c r="OE23" s="84"/>
      <c r="OF23" s="84"/>
      <c r="OG23" s="84"/>
      <c r="OH23" s="84"/>
      <c r="OI23" s="84"/>
      <c r="OJ23" s="84"/>
      <c r="OK23" s="84"/>
      <c r="OL23" s="84"/>
      <c r="OM23" s="84"/>
      <c r="ON23" s="84"/>
      <c r="OO23" s="84"/>
      <c r="OP23" s="84"/>
      <c r="OQ23" s="84"/>
      <c r="OR23" s="84"/>
      <c r="OS23" s="84"/>
      <c r="OT23" s="84"/>
      <c r="OU23" s="84"/>
      <c r="OV23" s="84"/>
      <c r="OW23" s="84"/>
      <c r="OX23" s="84"/>
      <c r="OY23" s="84"/>
      <c r="OZ23" s="84"/>
      <c r="PA23" s="84"/>
      <c r="PB23" s="84"/>
      <c r="PC23" s="84"/>
      <c r="PD23" s="84"/>
      <c r="PE23" s="84"/>
      <c r="PF23" s="84"/>
      <c r="PG23" s="84"/>
      <c r="PH23" s="84"/>
      <c r="PI23" s="84"/>
      <c r="PJ23" s="84"/>
      <c r="PK23" s="84"/>
      <c r="PL23" s="84"/>
      <c r="PM23" s="84"/>
      <c r="PN23" s="84"/>
      <c r="PO23" s="84"/>
      <c r="PP23" s="84"/>
      <c r="PQ23" s="84"/>
      <c r="PR23" s="84"/>
      <c r="PS23" s="84"/>
      <c r="PT23" s="84"/>
      <c r="PU23" s="84"/>
      <c r="PV23" s="84"/>
      <c r="PW23" s="84"/>
      <c r="PX23" s="84"/>
      <c r="PY23" s="84"/>
      <c r="PZ23" s="84"/>
      <c r="QA23" s="84"/>
      <c r="QB23" s="84"/>
      <c r="QC23" s="84"/>
      <c r="QD23" s="84"/>
      <c r="QE23" s="84"/>
      <c r="QF23" s="84"/>
      <c r="QG23" s="84"/>
      <c r="QH23" s="84"/>
      <c r="QI23" s="84"/>
      <c r="QJ23" s="84"/>
      <c r="QK23" s="84"/>
      <c r="QL23" s="84"/>
      <c r="QM23" s="84"/>
      <c r="QN23" s="84"/>
      <c r="QO23" s="84"/>
      <c r="QP23" s="84"/>
      <c r="QQ23" s="84"/>
      <c r="QR23" s="84"/>
      <c r="QS23" s="84"/>
      <c r="QT23" s="84"/>
      <c r="QU23" s="84"/>
      <c r="QV23" s="84"/>
      <c r="QW23" s="84"/>
      <c r="QX23" s="84"/>
      <c r="QY23" s="84"/>
      <c r="QZ23" s="84"/>
      <c r="RA23" s="84"/>
      <c r="RB23" s="84"/>
      <c r="RC23" s="84"/>
      <c r="RD23" s="84"/>
      <c r="RE23" s="84"/>
      <c r="RF23" s="84"/>
      <c r="RG23" s="84"/>
      <c r="RH23" s="84"/>
      <c r="RI23" s="84"/>
      <c r="RJ23" s="84"/>
      <c r="RK23" s="84"/>
      <c r="RL23" s="84"/>
      <c r="RM23" s="84"/>
      <c r="RN23" s="84"/>
      <c r="RO23" s="84"/>
      <c r="RP23" s="84"/>
      <c r="RQ23" s="84"/>
      <c r="RR23" s="84"/>
      <c r="RS23" s="84"/>
      <c r="RT23" s="84"/>
      <c r="RU23" s="84"/>
      <c r="RV23" s="84"/>
      <c r="RW23" s="84"/>
      <c r="RX23" s="84"/>
      <c r="RY23" s="84"/>
      <c r="RZ23" s="84"/>
      <c r="SA23" s="84"/>
      <c r="SB23" s="84"/>
      <c r="SC23" s="84"/>
      <c r="SD23" s="84"/>
      <c r="SE23" s="84"/>
      <c r="SF23" s="84"/>
      <c r="SG23" s="84"/>
      <c r="SH23" s="84"/>
      <c r="SI23" s="84"/>
      <c r="SJ23" s="84"/>
      <c r="SK23" s="84"/>
      <c r="SL23" s="84"/>
      <c r="SM23" s="84"/>
      <c r="SN23" s="84"/>
      <c r="SO23" s="84"/>
      <c r="SP23" s="84"/>
      <c r="SQ23" s="84"/>
      <c r="SR23" s="84"/>
      <c r="SS23" s="84"/>
      <c r="ST23" s="84"/>
      <c r="SU23" s="84"/>
      <c r="SV23" s="84"/>
      <c r="SW23" s="84"/>
      <c r="SX23" s="84"/>
      <c r="SY23" s="84"/>
      <c r="SZ23" s="84"/>
      <c r="TA23" s="84"/>
      <c r="TB23" s="84"/>
      <c r="TC23" s="84"/>
      <c r="TD23" s="84"/>
      <c r="TE23" s="84"/>
      <c r="TF23" s="84"/>
      <c r="TG23" s="84"/>
      <c r="TH23" s="84"/>
      <c r="TI23" s="84"/>
      <c r="TJ23" s="84">
        <v>16500</v>
      </c>
      <c r="TK23" s="84" t="s">
        <v>94</v>
      </c>
      <c r="TL23" s="84">
        <v>16500</v>
      </c>
      <c r="TM23" s="84" t="s">
        <v>94</v>
      </c>
      <c r="TN23" s="84">
        <v>16500</v>
      </c>
      <c r="TO23" s="84" t="s">
        <v>94</v>
      </c>
      <c r="TP23" s="84">
        <v>16500</v>
      </c>
      <c r="TQ23" s="84" t="s">
        <v>94</v>
      </c>
      <c r="TR23" s="84">
        <v>16500</v>
      </c>
      <c r="TS23" s="84" t="s">
        <v>94</v>
      </c>
      <c r="TT23" s="84">
        <v>16500</v>
      </c>
      <c r="TU23" s="84" t="s">
        <v>94</v>
      </c>
      <c r="TV23" s="84">
        <v>16500</v>
      </c>
      <c r="TW23" s="84" t="s">
        <v>94</v>
      </c>
      <c r="TX23" s="84">
        <v>16500</v>
      </c>
      <c r="TY23" s="84" t="s">
        <v>94</v>
      </c>
      <c r="TZ23" s="84">
        <v>16500</v>
      </c>
      <c r="UA23" s="84" t="s">
        <v>94</v>
      </c>
      <c r="UB23" s="84">
        <v>16500</v>
      </c>
      <c r="UC23" s="84" t="s">
        <v>94</v>
      </c>
      <c r="UD23" s="84">
        <v>16500</v>
      </c>
      <c r="UE23" s="84" t="s">
        <v>94</v>
      </c>
      <c r="UF23" s="84">
        <v>16500</v>
      </c>
      <c r="UG23" s="84" t="s">
        <v>94</v>
      </c>
      <c r="UH23" s="84">
        <v>16500</v>
      </c>
      <c r="UI23" s="84" t="s">
        <v>94</v>
      </c>
      <c r="UJ23" s="84">
        <v>16500</v>
      </c>
      <c r="UK23" s="84" t="s">
        <v>94</v>
      </c>
      <c r="UL23" s="84">
        <v>16500</v>
      </c>
      <c r="UM23" s="84" t="s">
        <v>94</v>
      </c>
      <c r="UN23" s="84">
        <v>16500</v>
      </c>
      <c r="UO23" s="84" t="s">
        <v>94</v>
      </c>
      <c r="UP23" s="84">
        <v>16500</v>
      </c>
      <c r="UQ23" s="84" t="s">
        <v>94</v>
      </c>
      <c r="UR23" s="84">
        <v>16500</v>
      </c>
      <c r="US23" s="84" t="s">
        <v>94</v>
      </c>
      <c r="UT23" s="84">
        <v>16500</v>
      </c>
      <c r="UU23" s="84" t="s">
        <v>94</v>
      </c>
      <c r="UV23" s="84">
        <v>16500</v>
      </c>
      <c r="UW23" s="84" t="s">
        <v>94</v>
      </c>
      <c r="UX23" s="84">
        <v>16500</v>
      </c>
      <c r="UY23" s="84" t="s">
        <v>94</v>
      </c>
      <c r="UZ23" s="84">
        <v>16500</v>
      </c>
      <c r="VA23" s="84" t="s">
        <v>94</v>
      </c>
      <c r="VB23" s="84">
        <v>16500</v>
      </c>
      <c r="VC23" s="84" t="s">
        <v>94</v>
      </c>
      <c r="VD23" s="84">
        <v>16500</v>
      </c>
      <c r="VE23" s="84" t="s">
        <v>94</v>
      </c>
      <c r="VF23" s="84">
        <v>16500</v>
      </c>
      <c r="VG23" s="84" t="s">
        <v>94</v>
      </c>
      <c r="VH23" s="84">
        <v>16500</v>
      </c>
      <c r="VI23" s="84" t="s">
        <v>94</v>
      </c>
      <c r="VJ23" s="84">
        <v>16500</v>
      </c>
      <c r="VK23" s="84" t="s">
        <v>94</v>
      </c>
      <c r="VL23" s="84">
        <v>17000</v>
      </c>
      <c r="VM23" s="84" t="s">
        <v>94</v>
      </c>
      <c r="VN23" s="84">
        <v>17000</v>
      </c>
      <c r="VO23" s="84" t="s">
        <v>94</v>
      </c>
      <c r="VP23" s="84">
        <v>17000</v>
      </c>
      <c r="VQ23" s="84" t="s">
        <v>94</v>
      </c>
      <c r="VR23" s="84">
        <v>17000</v>
      </c>
      <c r="VS23" s="84" t="s">
        <v>94</v>
      </c>
      <c r="VT23" s="84">
        <v>17000</v>
      </c>
      <c r="VU23" s="84" t="s">
        <v>94</v>
      </c>
      <c r="VV23" s="84">
        <v>17000</v>
      </c>
      <c r="VW23" s="84" t="s">
        <v>94</v>
      </c>
      <c r="VX23" s="84">
        <v>17000</v>
      </c>
      <c r="VY23" s="84" t="s">
        <v>94</v>
      </c>
      <c r="VZ23" s="84">
        <v>17000</v>
      </c>
      <c r="WA23" s="84" t="s">
        <v>94</v>
      </c>
      <c r="WB23" s="84">
        <v>17000</v>
      </c>
      <c r="WC23" s="84" t="s">
        <v>94</v>
      </c>
      <c r="WD23" s="84">
        <v>17000</v>
      </c>
      <c r="WE23" s="84" t="s">
        <v>94</v>
      </c>
      <c r="WF23" s="84">
        <v>17000</v>
      </c>
      <c r="WG23" s="84" t="s">
        <v>94</v>
      </c>
      <c r="WH23" s="84">
        <v>17000</v>
      </c>
      <c r="WI23" s="84" t="s">
        <v>94</v>
      </c>
      <c r="WJ23" s="84">
        <v>17000</v>
      </c>
      <c r="WK23" s="84" t="s">
        <v>94</v>
      </c>
      <c r="WL23" s="84">
        <v>17000</v>
      </c>
      <c r="WM23" s="84" t="s">
        <v>94</v>
      </c>
      <c r="WN23" s="84">
        <v>17000</v>
      </c>
      <c r="WO23" s="84" t="s">
        <v>94</v>
      </c>
      <c r="WP23" s="84">
        <v>17000</v>
      </c>
      <c r="WQ23" s="84" t="s">
        <v>94</v>
      </c>
      <c r="WR23" s="84">
        <v>17000</v>
      </c>
      <c r="WS23" s="84" t="s">
        <v>94</v>
      </c>
      <c r="WT23" s="84">
        <v>17000</v>
      </c>
      <c r="WU23" s="84" t="s">
        <v>94</v>
      </c>
      <c r="WV23" s="84">
        <v>17000</v>
      </c>
      <c r="WW23" s="84" t="s">
        <v>94</v>
      </c>
      <c r="WX23" s="84">
        <v>17000</v>
      </c>
      <c r="WY23" s="84" t="s">
        <v>94</v>
      </c>
      <c r="WZ23" s="84">
        <v>17000</v>
      </c>
      <c r="XA23" s="84" t="s">
        <v>94</v>
      </c>
      <c r="XB23" s="84">
        <v>17000</v>
      </c>
      <c r="XC23" s="84" t="s">
        <v>94</v>
      </c>
      <c r="XD23" s="84">
        <v>17000</v>
      </c>
      <c r="XE23" s="84" t="s">
        <v>94</v>
      </c>
      <c r="XF23" s="84">
        <v>17000</v>
      </c>
      <c r="XG23" s="84" t="s">
        <v>94</v>
      </c>
      <c r="XH23" s="84">
        <v>17000</v>
      </c>
      <c r="XI23" s="84" t="s">
        <v>94</v>
      </c>
      <c r="XJ23" s="84">
        <v>17000</v>
      </c>
      <c r="XK23" s="84" t="s">
        <v>94</v>
      </c>
      <c r="XL23" s="84">
        <v>17000</v>
      </c>
      <c r="XM23" s="84" t="s">
        <v>94</v>
      </c>
      <c r="XN23" s="84">
        <v>17500</v>
      </c>
      <c r="XO23" s="84" t="s">
        <v>94</v>
      </c>
      <c r="XP23" s="84">
        <v>17500</v>
      </c>
      <c r="XQ23" s="84" t="s">
        <v>94</v>
      </c>
      <c r="XR23" s="84">
        <v>17500</v>
      </c>
      <c r="XS23" s="84" t="s">
        <v>94</v>
      </c>
      <c r="XT23" s="84">
        <v>17500</v>
      </c>
      <c r="XU23" s="84" t="s">
        <v>94</v>
      </c>
      <c r="XV23" s="84">
        <v>17500</v>
      </c>
      <c r="XW23" s="84" t="s">
        <v>94</v>
      </c>
      <c r="XX23" s="84">
        <v>17500</v>
      </c>
      <c r="XY23" s="84" t="s">
        <v>94</v>
      </c>
      <c r="XZ23" s="84">
        <v>17500</v>
      </c>
      <c r="YA23" s="84" t="s">
        <v>94</v>
      </c>
      <c r="YB23" s="84">
        <v>17500</v>
      </c>
      <c r="YC23" s="84" t="s">
        <v>94</v>
      </c>
      <c r="YD23" s="84">
        <v>17500</v>
      </c>
      <c r="YE23" s="84" t="s">
        <v>94</v>
      </c>
      <c r="YF23" s="84">
        <v>17500</v>
      </c>
      <c r="YG23" s="84" t="s">
        <v>94</v>
      </c>
      <c r="YH23" s="84">
        <v>17500</v>
      </c>
      <c r="YI23" s="84" t="s">
        <v>94</v>
      </c>
      <c r="YJ23" s="84">
        <v>17500</v>
      </c>
      <c r="YK23" s="84" t="s">
        <v>94</v>
      </c>
      <c r="YL23" s="84">
        <v>17500</v>
      </c>
      <c r="YM23" s="84" t="s">
        <v>94</v>
      </c>
      <c r="YN23" s="84">
        <v>17500</v>
      </c>
      <c r="YO23" s="84" t="s">
        <v>94</v>
      </c>
      <c r="YP23" s="84">
        <v>17500</v>
      </c>
      <c r="YQ23" s="84" t="s">
        <v>94</v>
      </c>
      <c r="YR23" s="84">
        <v>17500</v>
      </c>
      <c r="YS23" s="84" t="s">
        <v>94</v>
      </c>
      <c r="YT23" s="84">
        <v>17500</v>
      </c>
      <c r="YU23" s="84" t="s">
        <v>94</v>
      </c>
      <c r="YV23" s="84">
        <v>17500</v>
      </c>
      <c r="YW23" s="84" t="s">
        <v>94</v>
      </c>
      <c r="YX23" s="84">
        <v>17500</v>
      </c>
      <c r="YY23" s="84" t="s">
        <v>94</v>
      </c>
      <c r="YZ23" s="84">
        <v>17500</v>
      </c>
      <c r="ZA23" s="84" t="s">
        <v>94</v>
      </c>
      <c r="ZB23" s="84">
        <v>17500</v>
      </c>
      <c r="ZC23" s="84" t="s">
        <v>94</v>
      </c>
      <c r="ZD23" s="84">
        <v>17500</v>
      </c>
      <c r="ZE23" s="84" t="s">
        <v>94</v>
      </c>
      <c r="ZF23" s="84">
        <v>17500</v>
      </c>
      <c r="ZG23" s="84" t="s">
        <v>94</v>
      </c>
      <c r="ZH23" s="84">
        <v>17500</v>
      </c>
      <c r="ZI23" s="84" t="s">
        <v>94</v>
      </c>
      <c r="ZJ23" s="84">
        <v>17500</v>
      </c>
      <c r="ZK23" s="84" t="s">
        <v>94</v>
      </c>
      <c r="ZL23" s="84">
        <v>17500</v>
      </c>
      <c r="ZM23" s="84" t="s">
        <v>94</v>
      </c>
      <c r="ZN23" s="84">
        <v>17500</v>
      </c>
      <c r="ZO23" s="84" t="s">
        <v>94</v>
      </c>
      <c r="ZP23" s="84">
        <v>17500</v>
      </c>
      <c r="ZQ23" s="84" t="s">
        <v>94</v>
      </c>
      <c r="ZR23" s="84">
        <v>17500</v>
      </c>
      <c r="ZS23" s="84" t="s">
        <v>94</v>
      </c>
      <c r="ZT23" s="84">
        <v>17500</v>
      </c>
      <c r="ZU23" s="84" t="s">
        <v>94</v>
      </c>
      <c r="ZV23" s="84">
        <v>17500</v>
      </c>
      <c r="ZW23" s="84" t="s">
        <v>94</v>
      </c>
      <c r="ZX23" s="84">
        <v>17500</v>
      </c>
      <c r="ZY23" s="84" t="s">
        <v>94</v>
      </c>
      <c r="ZZ23" s="84">
        <v>17500</v>
      </c>
      <c r="AAA23" s="84" t="s">
        <v>94</v>
      </c>
      <c r="AAB23" s="84">
        <v>17500</v>
      </c>
      <c r="AAC23" s="84" t="s">
        <v>94</v>
      </c>
      <c r="AAD23" s="84">
        <v>17500</v>
      </c>
      <c r="AAE23" s="84" t="s">
        <v>94</v>
      </c>
      <c r="AAF23" s="84">
        <v>17500</v>
      </c>
      <c r="AAG23" s="84" t="s">
        <v>94</v>
      </c>
      <c r="AAH23" s="84">
        <v>17500</v>
      </c>
      <c r="AAI23" s="84" t="s">
        <v>94</v>
      </c>
      <c r="AAJ23" s="84">
        <v>17500</v>
      </c>
      <c r="AAK23" s="84" t="s">
        <v>94</v>
      </c>
      <c r="AAL23" s="84">
        <v>17500</v>
      </c>
      <c r="AAM23" s="84" t="s">
        <v>94</v>
      </c>
      <c r="AAN23" s="84">
        <v>17500</v>
      </c>
      <c r="AAO23" s="84" t="s">
        <v>94</v>
      </c>
      <c r="AAP23" s="84">
        <v>17500</v>
      </c>
      <c r="AAQ23" s="84" t="s">
        <v>94</v>
      </c>
      <c r="AAR23" s="84">
        <v>17500</v>
      </c>
      <c r="AAS23" s="84" t="s">
        <v>94</v>
      </c>
      <c r="AAT23" s="84">
        <v>17500</v>
      </c>
      <c r="AAU23" s="84" t="s">
        <v>94</v>
      </c>
      <c r="AAV23" s="84">
        <v>17500</v>
      </c>
      <c r="AAW23" s="84" t="s">
        <v>94</v>
      </c>
      <c r="AAX23" s="84">
        <v>17500</v>
      </c>
      <c r="AAY23" s="84" t="s">
        <v>94</v>
      </c>
      <c r="AAZ23" s="84">
        <v>17500</v>
      </c>
      <c r="ABA23" s="84" t="s">
        <v>94</v>
      </c>
      <c r="ABB23" s="84">
        <v>17500</v>
      </c>
      <c r="ABC23" s="84" t="s">
        <v>94</v>
      </c>
      <c r="ABD23" s="84">
        <v>17500</v>
      </c>
      <c r="ABE23" s="84" t="s">
        <v>94</v>
      </c>
      <c r="ABF23" s="84">
        <v>17500</v>
      </c>
      <c r="ABG23" s="84" t="s">
        <v>94</v>
      </c>
      <c r="ABH23" s="84">
        <v>17500</v>
      </c>
      <c r="ABI23" s="84" t="s">
        <v>94</v>
      </c>
      <c r="ABJ23" s="84">
        <v>17500</v>
      </c>
      <c r="ABK23" s="84" t="s">
        <v>94</v>
      </c>
      <c r="ABL23" s="84">
        <v>17500</v>
      </c>
      <c r="ABM23" s="84" t="s">
        <v>94</v>
      </c>
      <c r="ABN23" s="84">
        <v>17500</v>
      </c>
      <c r="ABO23" s="84" t="s">
        <v>94</v>
      </c>
      <c r="ABP23" s="84">
        <v>17500</v>
      </c>
      <c r="ABQ23" s="84" t="s">
        <v>94</v>
      </c>
      <c r="ABR23" s="84">
        <v>17500</v>
      </c>
      <c r="ABS23" s="84" t="s">
        <v>94</v>
      </c>
      <c r="ABT23" s="84">
        <v>17500</v>
      </c>
      <c r="ABU23" s="84" t="s">
        <v>94</v>
      </c>
      <c r="ABV23" s="84">
        <v>17500</v>
      </c>
      <c r="ABW23" s="84" t="s">
        <v>94</v>
      </c>
      <c r="ABX23" s="84">
        <v>17500</v>
      </c>
      <c r="ABY23" s="84" t="s">
        <v>94</v>
      </c>
      <c r="ABZ23" s="84">
        <v>17500</v>
      </c>
      <c r="ACA23" s="84" t="s">
        <v>94</v>
      </c>
      <c r="ACB23" s="84">
        <v>17500</v>
      </c>
      <c r="ACC23" s="84" t="s">
        <v>94</v>
      </c>
      <c r="ACD23" s="84">
        <v>17500</v>
      </c>
      <c r="ACE23" s="84" t="s">
        <v>94</v>
      </c>
      <c r="ACF23" s="84">
        <v>17500</v>
      </c>
      <c r="ACG23" s="84">
        <v>17000</v>
      </c>
      <c r="ACH23" s="84">
        <v>17500</v>
      </c>
      <c r="ACI23" s="84">
        <v>17000</v>
      </c>
      <c r="ACJ23" s="84">
        <v>17500</v>
      </c>
      <c r="ACK23" s="84" t="s">
        <v>94</v>
      </c>
      <c r="ACL23" s="84">
        <v>17500</v>
      </c>
      <c r="ACM23" s="84" t="s">
        <v>94</v>
      </c>
      <c r="ACN23" s="84">
        <v>17500</v>
      </c>
      <c r="ACO23" s="84" t="s">
        <v>94</v>
      </c>
      <c r="ACP23" s="84">
        <v>17500</v>
      </c>
      <c r="ACQ23" s="84" t="s">
        <v>94</v>
      </c>
      <c r="ACR23" s="84">
        <v>17500</v>
      </c>
      <c r="ACS23" s="84" t="s">
        <v>94</v>
      </c>
      <c r="ACT23" s="84">
        <v>17500</v>
      </c>
      <c r="ACU23" s="84" t="s">
        <v>94</v>
      </c>
      <c r="ACV23" s="84">
        <v>17500</v>
      </c>
      <c r="ACW23" s="84" t="s">
        <v>94</v>
      </c>
      <c r="ACX23" s="84">
        <v>17500</v>
      </c>
      <c r="ACY23" s="84" t="s">
        <v>94</v>
      </c>
      <c r="ACZ23" s="84">
        <v>17500</v>
      </c>
      <c r="ADA23" s="84" t="s">
        <v>94</v>
      </c>
      <c r="ADB23" s="84">
        <v>17500</v>
      </c>
      <c r="ADC23" s="84" t="s">
        <v>94</v>
      </c>
      <c r="ADD23" s="84">
        <v>17500</v>
      </c>
      <c r="ADE23" s="84" t="s">
        <v>94</v>
      </c>
      <c r="ADF23" s="84">
        <v>17500</v>
      </c>
      <c r="ADG23" s="84" t="s">
        <v>94</v>
      </c>
      <c r="ADH23" s="84">
        <v>17500</v>
      </c>
      <c r="ADI23" s="84" t="s">
        <v>94</v>
      </c>
      <c r="ADJ23" s="84">
        <v>17500</v>
      </c>
      <c r="ADK23" s="84" t="s">
        <v>94</v>
      </c>
      <c r="ADL23" s="84">
        <v>17500</v>
      </c>
      <c r="ADM23" s="84" t="s">
        <v>94</v>
      </c>
      <c r="ADN23" s="84">
        <v>17500</v>
      </c>
      <c r="ADO23" s="84" t="s">
        <v>94</v>
      </c>
      <c r="ADP23" s="84">
        <v>17500</v>
      </c>
      <c r="ADQ23" s="84">
        <v>17500</v>
      </c>
      <c r="ADR23" s="84">
        <v>17500</v>
      </c>
      <c r="ADS23" s="84" t="s">
        <v>94</v>
      </c>
      <c r="ADT23" s="84">
        <v>17500</v>
      </c>
      <c r="ADU23" s="84" t="s">
        <v>94</v>
      </c>
      <c r="ADV23" s="84">
        <v>17500</v>
      </c>
      <c r="ADW23" s="84" t="s">
        <v>94</v>
      </c>
      <c r="ADX23" s="84">
        <v>17500</v>
      </c>
      <c r="ADY23" s="84" t="s">
        <v>94</v>
      </c>
      <c r="ADZ23" s="84">
        <v>17500</v>
      </c>
      <c r="AEA23" s="84" t="s">
        <v>94</v>
      </c>
      <c r="AEB23" s="84">
        <v>17500</v>
      </c>
      <c r="AEC23" s="84" t="s">
        <v>94</v>
      </c>
      <c r="AED23" s="84">
        <v>17500</v>
      </c>
      <c r="AEE23" s="84" t="s">
        <v>94</v>
      </c>
      <c r="AEF23" s="84">
        <v>17500</v>
      </c>
      <c r="AEG23" s="84" t="s">
        <v>94</v>
      </c>
      <c r="AEH23" s="84">
        <v>17500</v>
      </c>
      <c r="AEI23" s="84" t="s">
        <v>94</v>
      </c>
      <c r="AEJ23" s="84">
        <v>17500</v>
      </c>
      <c r="AEK23" s="84" t="s">
        <v>94</v>
      </c>
      <c r="AEL23" s="84">
        <v>17500</v>
      </c>
      <c r="AEM23" s="84" t="s">
        <v>94</v>
      </c>
      <c r="AEN23" s="84">
        <v>17500</v>
      </c>
      <c r="AEO23" s="84" t="s">
        <v>94</v>
      </c>
      <c r="AEP23" s="84">
        <v>17500</v>
      </c>
      <c r="AEQ23" s="84" t="s">
        <v>94</v>
      </c>
      <c r="AER23" s="84">
        <v>17500</v>
      </c>
      <c r="AES23" s="84" t="s">
        <v>94</v>
      </c>
      <c r="AET23" s="84">
        <v>17500</v>
      </c>
      <c r="AEU23" s="84" t="s">
        <v>94</v>
      </c>
      <c r="AEV23" s="84">
        <v>17500</v>
      </c>
      <c r="AEW23" s="84" t="s">
        <v>94</v>
      </c>
      <c r="AEX23" s="84">
        <v>17500</v>
      </c>
      <c r="AEY23" s="84" t="s">
        <v>94</v>
      </c>
      <c r="AEZ23" s="84">
        <v>17500</v>
      </c>
      <c r="AFA23" s="84" t="s">
        <v>94</v>
      </c>
      <c r="AFB23" s="84">
        <v>17500</v>
      </c>
      <c r="AFC23" s="84" t="s">
        <v>94</v>
      </c>
      <c r="AFD23" s="84">
        <v>17500</v>
      </c>
      <c r="AFE23" s="84" t="s">
        <v>94</v>
      </c>
      <c r="AFF23" s="84">
        <v>17500</v>
      </c>
      <c r="AFG23" s="84" t="s">
        <v>94</v>
      </c>
      <c r="AFH23" s="84">
        <v>17500</v>
      </c>
      <c r="AFI23" s="84" t="s">
        <v>94</v>
      </c>
      <c r="AFJ23" s="84">
        <v>18000</v>
      </c>
      <c r="AFK23" s="84" t="s">
        <v>94</v>
      </c>
      <c r="AFL23" s="84">
        <v>18000</v>
      </c>
      <c r="AFM23" s="84" t="s">
        <v>94</v>
      </c>
      <c r="AFN23" s="84">
        <v>18000</v>
      </c>
      <c r="AFO23" s="84" t="s">
        <v>94</v>
      </c>
      <c r="AFP23" s="84">
        <v>18000</v>
      </c>
      <c r="AFQ23" s="84" t="s">
        <v>94</v>
      </c>
      <c r="AFR23" s="84">
        <v>18000</v>
      </c>
      <c r="AFS23" s="84" t="s">
        <v>94</v>
      </c>
      <c r="AFT23" s="84">
        <v>18000</v>
      </c>
      <c r="AFU23" s="84" t="s">
        <v>94</v>
      </c>
      <c r="AFV23" s="84">
        <v>18000</v>
      </c>
      <c r="AFW23" s="84" t="s">
        <v>94</v>
      </c>
      <c r="AFX23" s="84">
        <v>18000</v>
      </c>
      <c r="AFY23" s="84" t="s">
        <v>94</v>
      </c>
      <c r="AFZ23" s="84">
        <v>18000</v>
      </c>
      <c r="AGA23" s="84" t="s">
        <v>94</v>
      </c>
      <c r="AGB23" s="84">
        <v>18000</v>
      </c>
      <c r="AGC23" s="84" t="s">
        <v>94</v>
      </c>
      <c r="AGD23" s="84">
        <v>18000</v>
      </c>
      <c r="AGE23" s="84" t="s">
        <v>94</v>
      </c>
      <c r="AGF23" s="84">
        <v>18000</v>
      </c>
      <c r="AGG23" s="84" t="s">
        <v>94</v>
      </c>
      <c r="AGH23" s="84">
        <v>18000</v>
      </c>
      <c r="AGI23" s="84" t="s">
        <v>94</v>
      </c>
      <c r="AGJ23" s="84">
        <v>18000</v>
      </c>
      <c r="AGK23" s="84" t="s">
        <v>94</v>
      </c>
      <c r="AGL23" s="84">
        <v>18000</v>
      </c>
      <c r="AGM23" s="84" t="s">
        <v>94</v>
      </c>
      <c r="AGN23" s="84">
        <v>18000</v>
      </c>
      <c r="AGO23" s="84" t="s">
        <v>94</v>
      </c>
      <c r="AGP23" s="84">
        <v>18000</v>
      </c>
      <c r="AGQ23" s="84" t="s">
        <v>94</v>
      </c>
      <c r="AGR23" s="84">
        <v>18000</v>
      </c>
      <c r="AGS23" s="84" t="s">
        <v>94</v>
      </c>
      <c r="AGT23" s="84">
        <v>18300</v>
      </c>
      <c r="AGU23" s="84" t="s">
        <v>94</v>
      </c>
      <c r="AGV23" s="84">
        <v>18300</v>
      </c>
      <c r="AGW23" s="84" t="s">
        <v>94</v>
      </c>
      <c r="AGX23" s="84">
        <v>18300</v>
      </c>
      <c r="AGY23" s="84" t="s">
        <v>94</v>
      </c>
      <c r="AGZ23" s="84">
        <v>18300</v>
      </c>
      <c r="AHA23" s="84" t="s">
        <v>94</v>
      </c>
      <c r="AHB23" s="84">
        <v>18300</v>
      </c>
      <c r="AHC23" s="84" t="s">
        <v>94</v>
      </c>
      <c r="AHD23" s="84">
        <v>18300</v>
      </c>
      <c r="AHE23" s="84" t="s">
        <v>94</v>
      </c>
      <c r="AHF23" s="84">
        <v>18300</v>
      </c>
      <c r="AHG23" s="84" t="s">
        <v>94</v>
      </c>
      <c r="AHH23" s="84">
        <v>18300</v>
      </c>
      <c r="AHI23" s="84" t="s">
        <v>94</v>
      </c>
      <c r="AHJ23" s="84">
        <v>18300</v>
      </c>
      <c r="AHK23" s="84" t="s">
        <v>94</v>
      </c>
      <c r="AHL23" s="84">
        <v>18300</v>
      </c>
      <c r="AHM23" s="84" t="s">
        <v>94</v>
      </c>
      <c r="AHN23" s="84">
        <v>18300</v>
      </c>
      <c r="AHO23" s="84" t="s">
        <v>94</v>
      </c>
      <c r="AHP23" s="84">
        <v>18300</v>
      </c>
      <c r="AHQ23" s="84" t="s">
        <v>94</v>
      </c>
      <c r="AHR23" s="84">
        <v>18300</v>
      </c>
      <c r="AHS23" s="84" t="s">
        <v>94</v>
      </c>
      <c r="AHT23" s="84">
        <v>18300</v>
      </c>
      <c r="AHU23" s="84" t="s">
        <v>94</v>
      </c>
      <c r="AHV23" s="84">
        <v>18300</v>
      </c>
      <c r="AHW23" s="84" t="s">
        <v>94</v>
      </c>
      <c r="AHX23" s="84">
        <v>18300</v>
      </c>
      <c r="AHY23" s="84" t="s">
        <v>94</v>
      </c>
      <c r="AHZ23" s="84">
        <v>18300</v>
      </c>
      <c r="AIA23" s="84" t="s">
        <v>94</v>
      </c>
      <c r="AIB23" s="84">
        <v>18300</v>
      </c>
      <c r="AIC23" s="84" t="s">
        <v>94</v>
      </c>
      <c r="AID23" s="84">
        <v>18300</v>
      </c>
      <c r="AIE23" s="84" t="s">
        <v>94</v>
      </c>
      <c r="AIF23" s="84">
        <v>18300</v>
      </c>
      <c r="AIG23" s="84" t="s">
        <v>94</v>
      </c>
      <c r="AIH23" s="84">
        <v>18300</v>
      </c>
      <c r="AII23" s="84" t="s">
        <v>94</v>
      </c>
      <c r="AIJ23" s="84">
        <v>18300</v>
      </c>
      <c r="AIK23" s="84" t="s">
        <v>94</v>
      </c>
      <c r="AIL23" s="84">
        <v>18300</v>
      </c>
      <c r="AIM23" s="84" t="s">
        <v>94</v>
      </c>
      <c r="AIN23" s="84">
        <v>18300</v>
      </c>
      <c r="AIO23" s="84" t="s">
        <v>94</v>
      </c>
      <c r="AIP23" s="84">
        <v>18300</v>
      </c>
      <c r="AIQ23" s="84" t="s">
        <v>94</v>
      </c>
      <c r="AIR23" s="84">
        <v>18300</v>
      </c>
      <c r="AIS23" s="84" t="s">
        <v>94</v>
      </c>
      <c r="AIT23" s="84">
        <v>18300</v>
      </c>
      <c r="AIU23" s="84" t="s">
        <v>94</v>
      </c>
      <c r="AIV23" s="84">
        <v>18300</v>
      </c>
      <c r="AIW23" s="84" t="s">
        <v>94</v>
      </c>
      <c r="AIX23" s="84">
        <v>18300</v>
      </c>
      <c r="AIY23" s="84" t="s">
        <v>94</v>
      </c>
      <c r="AIZ23" s="84">
        <v>18300</v>
      </c>
      <c r="AJA23" s="84" t="s">
        <v>94</v>
      </c>
      <c r="AJB23" s="84">
        <v>18300</v>
      </c>
      <c r="AJC23" s="84" t="s">
        <v>94</v>
      </c>
      <c r="AJD23" s="84">
        <v>18300</v>
      </c>
      <c r="AJE23" s="84" t="s">
        <v>94</v>
      </c>
      <c r="AJF23" s="84">
        <v>18300</v>
      </c>
      <c r="AJG23" s="84" t="s">
        <v>94</v>
      </c>
      <c r="AJH23" s="84">
        <v>18300</v>
      </c>
      <c r="AJI23" s="84" t="s">
        <v>94</v>
      </c>
      <c r="AJJ23" s="84">
        <v>18300</v>
      </c>
      <c r="AJK23" s="84" t="s">
        <v>94</v>
      </c>
      <c r="AJL23" s="84">
        <v>18300</v>
      </c>
      <c r="AJM23" s="84" t="s">
        <v>94</v>
      </c>
      <c r="AJN23" s="84">
        <v>18300</v>
      </c>
      <c r="AJO23" s="84" t="s">
        <v>94</v>
      </c>
      <c r="AJP23" s="84">
        <v>18300</v>
      </c>
      <c r="AJQ23" s="84" t="s">
        <v>94</v>
      </c>
      <c r="AJR23" s="84">
        <v>18300</v>
      </c>
      <c r="AJS23" s="84" t="s">
        <v>94</v>
      </c>
      <c r="AJT23" s="84">
        <v>18300</v>
      </c>
      <c r="AJU23" s="84" t="s">
        <v>94</v>
      </c>
      <c r="AJV23" s="84">
        <v>18300</v>
      </c>
      <c r="AJW23" s="84" t="s">
        <v>94</v>
      </c>
      <c r="AJX23" s="84">
        <v>18300</v>
      </c>
      <c r="AJY23" s="84" t="s">
        <v>94</v>
      </c>
      <c r="AJZ23" s="84">
        <v>18300</v>
      </c>
      <c r="AKA23" s="84" t="s">
        <v>94</v>
      </c>
      <c r="AKB23" s="84">
        <v>18300</v>
      </c>
      <c r="AKC23" s="84" t="s">
        <v>94</v>
      </c>
      <c r="AKD23" s="84">
        <v>18300</v>
      </c>
      <c r="AKE23" s="84" t="s">
        <v>94</v>
      </c>
      <c r="AKF23" s="84">
        <v>18300</v>
      </c>
      <c r="AKG23" s="84" t="s">
        <v>94</v>
      </c>
      <c r="AKH23" s="84">
        <v>18300</v>
      </c>
      <c r="AKI23" s="84" t="s">
        <v>94</v>
      </c>
      <c r="AKJ23" s="84">
        <v>18300</v>
      </c>
      <c r="AKK23" s="84" t="s">
        <v>94</v>
      </c>
      <c r="AKL23" s="84">
        <v>18300</v>
      </c>
      <c r="AKM23" s="84" t="s">
        <v>94</v>
      </c>
      <c r="AKN23" s="84">
        <v>18300</v>
      </c>
      <c r="AKO23" s="84" t="s">
        <v>94</v>
      </c>
      <c r="AKP23" s="84">
        <v>18300</v>
      </c>
      <c r="AKQ23" s="84" t="s">
        <v>94</v>
      </c>
      <c r="AKR23" s="84">
        <v>18300</v>
      </c>
      <c r="AKS23" s="84" t="s">
        <v>94</v>
      </c>
      <c r="AKT23" s="84">
        <v>18300</v>
      </c>
      <c r="AKU23" s="84" t="s">
        <v>94</v>
      </c>
      <c r="AKV23" s="84"/>
      <c r="AKW23" s="84" t="s">
        <v>94</v>
      </c>
      <c r="AKX23" s="84"/>
      <c r="AKY23" s="84" t="s">
        <v>94</v>
      </c>
      <c r="AKZ23" s="84"/>
      <c r="ALA23" s="84" t="s">
        <v>94</v>
      </c>
      <c r="ALB23" s="84"/>
      <c r="ALC23" s="84" t="s">
        <v>94</v>
      </c>
      <c r="ALD23" s="84"/>
      <c r="ALE23" s="84" t="s">
        <v>94</v>
      </c>
      <c r="ALF23" s="84"/>
      <c r="ALG23" s="84" t="s">
        <v>94</v>
      </c>
      <c r="ALH23" s="84"/>
      <c r="ALI23" s="84" t="s">
        <v>94</v>
      </c>
      <c r="ALJ23" s="84"/>
      <c r="ALK23" s="84" t="s">
        <v>94</v>
      </c>
      <c r="ALL23" s="84"/>
      <c r="ALM23" s="84" t="s">
        <v>94</v>
      </c>
      <c r="ALN23" s="84"/>
      <c r="ALO23" s="84" t="s">
        <v>94</v>
      </c>
      <c r="ALP23" s="84"/>
      <c r="ALQ23" s="84" t="s">
        <v>94</v>
      </c>
      <c r="ALR23" s="84"/>
      <c r="ALS23" s="84" t="s">
        <v>94</v>
      </c>
      <c r="ALT23" s="84"/>
      <c r="ALU23" s="84" t="s">
        <v>94</v>
      </c>
      <c r="ALV23" s="84"/>
      <c r="ALW23" s="84" t="s">
        <v>94</v>
      </c>
      <c r="ALX23" s="84"/>
      <c r="ALY23" s="84" t="s">
        <v>94</v>
      </c>
      <c r="ALZ23" s="84"/>
      <c r="AMA23" s="84" t="s">
        <v>94</v>
      </c>
      <c r="AMB23" s="84"/>
      <c r="AMC23" s="84" t="s">
        <v>94</v>
      </c>
      <c r="AMD23" s="84"/>
      <c r="AME23" s="84" t="s">
        <v>94</v>
      </c>
      <c r="AMF23" s="84"/>
      <c r="AMG23" s="84" t="s">
        <v>94</v>
      </c>
      <c r="AMH23" s="84"/>
      <c r="AMI23" s="84" t="s">
        <v>94</v>
      </c>
      <c r="AMJ23" s="84"/>
      <c r="AMK23" s="84" t="s">
        <v>94</v>
      </c>
      <c r="AML23" s="84"/>
      <c r="AMM23" s="84" t="s">
        <v>94</v>
      </c>
      <c r="AMN23" s="84"/>
      <c r="AMO23" s="84" t="s">
        <v>94</v>
      </c>
      <c r="AMP23" s="84"/>
      <c r="AMQ23" s="84" t="s">
        <v>94</v>
      </c>
      <c r="AMR23" s="84"/>
      <c r="AMS23" s="84" t="s">
        <v>94</v>
      </c>
      <c r="AMT23" s="84"/>
      <c r="AMU23" s="84" t="s">
        <v>94</v>
      </c>
      <c r="AMV23" s="84"/>
      <c r="AMW23" s="84" t="s">
        <v>94</v>
      </c>
      <c r="AMX23" s="84"/>
      <c r="AMY23" s="84" t="s">
        <v>94</v>
      </c>
      <c r="AMZ23" s="84"/>
      <c r="ANA23" s="84" t="s">
        <v>94</v>
      </c>
      <c r="ANB23" s="84"/>
      <c r="ANC23" s="84" t="s">
        <v>94</v>
      </c>
      <c r="AND23" s="84"/>
      <c r="ANE23" s="84" t="s">
        <v>94</v>
      </c>
      <c r="ANF23" s="84"/>
      <c r="ANG23" s="84" t="s">
        <v>94</v>
      </c>
      <c r="ANH23" s="84"/>
      <c r="ANI23" s="84" t="s">
        <v>94</v>
      </c>
      <c r="ANJ23" s="84"/>
      <c r="ANK23" s="84" t="s">
        <v>94</v>
      </c>
      <c r="ANL23" s="84"/>
      <c r="ANM23" s="84" t="s">
        <v>94</v>
      </c>
      <c r="ANN23" s="84"/>
      <c r="ANO23" s="84" t="s">
        <v>94</v>
      </c>
      <c r="ANP23" s="84"/>
      <c r="ANQ23" s="84" t="s">
        <v>94</v>
      </c>
      <c r="ANR23" s="84"/>
      <c r="ANS23" s="84" t="s">
        <v>94</v>
      </c>
      <c r="ANT23" s="84"/>
      <c r="ANU23" s="84" t="s">
        <v>94</v>
      </c>
      <c r="ANV23" s="84"/>
      <c r="ANW23" s="84" t="s">
        <v>94</v>
      </c>
      <c r="ANX23" s="84"/>
      <c r="ANY23" s="84" t="s">
        <v>94</v>
      </c>
      <c r="ANZ23" s="84"/>
      <c r="AOA23" s="84" t="s">
        <v>94</v>
      </c>
      <c r="AOB23" s="84"/>
      <c r="AOC23" s="84" t="s">
        <v>94</v>
      </c>
      <c r="AOD23" s="84"/>
      <c r="AOE23" s="84" t="s">
        <v>94</v>
      </c>
      <c r="AOF23" s="84"/>
      <c r="AOG23" s="84" t="s">
        <v>94</v>
      </c>
      <c r="AOH23" s="84"/>
      <c r="AOI23" s="84" t="s">
        <v>94</v>
      </c>
      <c r="AOJ23" s="84"/>
      <c r="AOK23" s="84" t="s">
        <v>94</v>
      </c>
      <c r="AOL23" s="84"/>
      <c r="AOM23" s="84" t="s">
        <v>94</v>
      </c>
      <c r="AON23" s="84"/>
      <c r="AOO23" s="84" t="s">
        <v>94</v>
      </c>
      <c r="AOP23" s="84"/>
      <c r="AOQ23" s="84" t="s">
        <v>94</v>
      </c>
      <c r="AOR23" s="84"/>
      <c r="AOS23" s="84" t="s">
        <v>94</v>
      </c>
      <c r="AOT23" s="84"/>
      <c r="AOU23" s="84" t="s">
        <v>94</v>
      </c>
      <c r="AOV23" s="84"/>
      <c r="AOW23" s="84" t="s">
        <v>94</v>
      </c>
      <c r="AOX23" s="84"/>
      <c r="AOY23" s="84" t="s">
        <v>94</v>
      </c>
      <c r="AOZ23" s="84"/>
      <c r="APA23" s="84" t="s">
        <v>94</v>
      </c>
      <c r="APB23" s="84"/>
      <c r="APC23" s="84" t="s">
        <v>94</v>
      </c>
      <c r="APD23" s="84"/>
      <c r="APE23" s="84" t="s">
        <v>94</v>
      </c>
      <c r="APF23" s="84"/>
      <c r="APG23" s="84" t="s">
        <v>94</v>
      </c>
      <c r="APH23" s="84"/>
      <c r="API23" s="84" t="s">
        <v>94</v>
      </c>
      <c r="APJ23" s="84"/>
      <c r="APK23" s="84" t="s">
        <v>94</v>
      </c>
      <c r="APL23" s="84"/>
      <c r="APM23" s="84" t="s">
        <v>94</v>
      </c>
      <c r="APN23" s="84"/>
      <c r="APO23" s="84" t="s">
        <v>94</v>
      </c>
      <c r="APP23" s="84"/>
      <c r="APQ23" s="84" t="s">
        <v>94</v>
      </c>
      <c r="APR23" s="84"/>
      <c r="APS23" s="84" t="s">
        <v>94</v>
      </c>
      <c r="APT23" s="84"/>
      <c r="APU23" s="84" t="s">
        <v>94</v>
      </c>
      <c r="APV23" s="84"/>
      <c r="APW23" s="84" t="s">
        <v>94</v>
      </c>
      <c r="APX23" s="84"/>
      <c r="APY23" s="84" t="s">
        <v>94</v>
      </c>
      <c r="APZ23" s="84"/>
      <c r="AQA23" s="84" t="s">
        <v>94</v>
      </c>
      <c r="AQB23" s="84"/>
      <c r="AQC23" s="84" t="s">
        <v>94</v>
      </c>
      <c r="AQD23" s="84"/>
      <c r="AQE23" s="86" t="s">
        <v>94</v>
      </c>
      <c r="AQF23" s="84"/>
      <c r="AQG23" s="86" t="s">
        <v>94</v>
      </c>
      <c r="AQH23" s="84"/>
      <c r="AQI23" s="86" t="s">
        <v>94</v>
      </c>
      <c r="AQJ23" s="84"/>
      <c r="AQK23" s="86" t="s">
        <v>94</v>
      </c>
      <c r="AQL23" s="84"/>
      <c r="AQM23" s="86" t="s">
        <v>94</v>
      </c>
      <c r="AQN23" s="84"/>
      <c r="AQO23" s="86" t="s">
        <v>94</v>
      </c>
      <c r="AQP23" s="84"/>
      <c r="AQQ23" s="86" t="s">
        <v>94</v>
      </c>
      <c r="AQR23" s="84"/>
      <c r="AQS23" s="86" t="s">
        <v>94</v>
      </c>
      <c r="AQT23" s="86"/>
      <c r="AQU23" s="86" t="s">
        <v>94</v>
      </c>
      <c r="AQV23" s="86"/>
      <c r="AQW23" s="86" t="s">
        <v>94</v>
      </c>
      <c r="AQX23" s="86"/>
      <c r="AQY23" s="86" t="s">
        <v>94</v>
      </c>
      <c r="AQZ23" s="86"/>
      <c r="ARA23" s="86" t="s">
        <v>94</v>
      </c>
      <c r="ARB23" s="86"/>
      <c r="ARC23" s="86" t="s">
        <v>94</v>
      </c>
      <c r="ARD23" s="86"/>
      <c r="ARE23" s="86" t="s">
        <v>94</v>
      </c>
      <c r="ARF23" s="86"/>
      <c r="ARG23" s="86" t="s">
        <v>94</v>
      </c>
      <c r="ARH23" s="86"/>
      <c r="ARI23" s="86" t="s">
        <v>94</v>
      </c>
      <c r="ARJ23" s="86"/>
      <c r="ARK23" s="86" t="s">
        <v>94</v>
      </c>
      <c r="ARL23" s="86"/>
      <c r="ARM23" s="86" t="s">
        <v>94</v>
      </c>
      <c r="ARN23" s="86"/>
      <c r="ARO23" s="86" t="s">
        <v>94</v>
      </c>
      <c r="ARP23" s="86"/>
      <c r="ARQ23" s="86" t="s">
        <v>94</v>
      </c>
      <c r="ARR23" s="86"/>
      <c r="ARS23" s="86" t="s">
        <v>94</v>
      </c>
      <c r="ART23" s="86"/>
      <c r="ARU23" s="86" t="s">
        <v>94</v>
      </c>
      <c r="ARV23" s="86"/>
      <c r="ARW23" s="86" t="s">
        <v>94</v>
      </c>
      <c r="ARX23" s="86"/>
      <c r="ARY23" s="86" t="s">
        <v>94</v>
      </c>
      <c r="ARZ23" s="86"/>
      <c r="ASA23" s="86" t="s">
        <v>94</v>
      </c>
      <c r="ASB23" s="86"/>
      <c r="ASC23" s="86" t="s">
        <v>94</v>
      </c>
      <c r="ASD23" s="86"/>
      <c r="ASE23" s="86" t="s">
        <v>94</v>
      </c>
      <c r="ASF23" s="86"/>
      <c r="ASG23" s="86" t="s">
        <v>94</v>
      </c>
      <c r="ASH23" s="86"/>
      <c r="ASI23" s="86" t="s">
        <v>94</v>
      </c>
      <c r="ASJ23" s="86"/>
      <c r="ASK23" s="86" t="s">
        <v>94</v>
      </c>
      <c r="ASL23" s="86"/>
      <c r="ASM23" s="86" t="s">
        <v>94</v>
      </c>
      <c r="ASN23" s="86"/>
      <c r="ASO23" s="86" t="s">
        <v>94</v>
      </c>
      <c r="ASP23" s="86"/>
      <c r="ASQ23" s="86" t="s">
        <v>94</v>
      </c>
      <c r="ASR23" s="86"/>
      <c r="ASS23" s="86" t="s">
        <v>94</v>
      </c>
      <c r="AST23" s="86"/>
      <c r="ASU23" s="86" t="s">
        <v>94</v>
      </c>
      <c r="ASV23" s="86"/>
      <c r="ASW23" s="86" t="s">
        <v>94</v>
      </c>
      <c r="ASX23" s="86"/>
      <c r="ASY23" s="86" t="s">
        <v>94</v>
      </c>
      <c r="ASZ23" s="86"/>
      <c r="ATA23" s="86" t="s">
        <v>94</v>
      </c>
      <c r="ATB23" s="86"/>
      <c r="ATC23" s="86" t="s">
        <v>94</v>
      </c>
      <c r="ATD23" s="86"/>
      <c r="ATE23" s="86" t="s">
        <v>94</v>
      </c>
      <c r="ATF23" s="86"/>
      <c r="ATG23" s="86" t="s">
        <v>94</v>
      </c>
      <c r="ATH23" s="86"/>
      <c r="ATI23" s="86" t="s">
        <v>94</v>
      </c>
      <c r="ATJ23" s="86"/>
      <c r="ATK23" s="86" t="s">
        <v>94</v>
      </c>
      <c r="ATL23" s="86"/>
      <c r="ATM23" s="86" t="s">
        <v>94</v>
      </c>
      <c r="ATN23" s="86"/>
      <c r="ATO23" s="86" t="s">
        <v>94</v>
      </c>
      <c r="ATP23" s="86"/>
      <c r="ATQ23" s="86" t="s">
        <v>94</v>
      </c>
      <c r="ATR23" s="86"/>
      <c r="ATS23" s="86" t="s">
        <v>94</v>
      </c>
      <c r="ATT23" s="86"/>
      <c r="ATU23" s="86" t="s">
        <v>94</v>
      </c>
      <c r="ATV23" s="86"/>
      <c r="ATW23" s="86" t="s">
        <v>94</v>
      </c>
      <c r="ATX23" s="86"/>
      <c r="ATY23" s="86" t="s">
        <v>94</v>
      </c>
      <c r="ATZ23" s="86"/>
      <c r="AUA23" s="86" t="s">
        <v>94</v>
      </c>
      <c r="AUB23" s="86"/>
      <c r="AUC23" s="86" t="s">
        <v>94</v>
      </c>
      <c r="AUD23" s="86"/>
      <c r="AUE23" s="86" t="s">
        <v>94</v>
      </c>
      <c r="AUF23" s="86"/>
      <c r="AUG23" s="86" t="s">
        <v>94</v>
      </c>
      <c r="AUH23" s="86"/>
      <c r="AUI23" s="86" t="s">
        <v>94</v>
      </c>
      <c r="AUJ23" s="86"/>
      <c r="AUK23" s="86" t="s">
        <v>94</v>
      </c>
      <c r="AUL23" s="86"/>
      <c r="AUM23" s="86" t="s">
        <v>94</v>
      </c>
      <c r="AUN23" s="86"/>
      <c r="AUO23" s="86" t="s">
        <v>94</v>
      </c>
      <c r="AUP23" s="86"/>
      <c r="AUQ23" s="86" t="s">
        <v>94</v>
      </c>
      <c r="AUR23" s="86"/>
      <c r="AUS23" s="86" t="s">
        <v>94</v>
      </c>
      <c r="AUT23" s="86"/>
      <c r="AUU23" s="86" t="s">
        <v>94</v>
      </c>
      <c r="AUV23" s="86"/>
      <c r="AUW23" s="86" t="s">
        <v>94</v>
      </c>
      <c r="AUX23" s="86"/>
      <c r="AUY23" s="86" t="s">
        <v>94</v>
      </c>
      <c r="AUZ23" s="86"/>
      <c r="AVA23" s="86" t="s">
        <v>94</v>
      </c>
      <c r="AVB23" s="86"/>
      <c r="AVC23" s="86" t="s">
        <v>94</v>
      </c>
      <c r="AVD23" s="86"/>
      <c r="AVE23" s="86" t="s">
        <v>94</v>
      </c>
      <c r="AVF23" s="86"/>
      <c r="AVG23" s="86" t="s">
        <v>94</v>
      </c>
      <c r="AVH23" s="86"/>
      <c r="AVI23" s="86" t="s">
        <v>94</v>
      </c>
      <c r="AVJ23" s="86"/>
      <c r="AVK23" s="86" t="s">
        <v>94</v>
      </c>
      <c r="AVL23" s="86"/>
      <c r="AVM23" s="86" t="s">
        <v>94</v>
      </c>
      <c r="AVN23" s="86"/>
      <c r="AVO23" s="86" t="s">
        <v>94</v>
      </c>
      <c r="AVP23" s="86"/>
      <c r="AVQ23" s="86" t="s">
        <v>94</v>
      </c>
      <c r="AVR23" s="86"/>
      <c r="AVS23" s="86" t="s">
        <v>94</v>
      </c>
      <c r="AVT23" s="86"/>
      <c r="AVU23" s="86" t="s">
        <v>94</v>
      </c>
      <c r="AVV23" s="86"/>
      <c r="AVW23" s="86" t="s">
        <v>94</v>
      </c>
      <c r="AVX23" s="86"/>
      <c r="AVY23" s="86" t="s">
        <v>94</v>
      </c>
      <c r="AVZ23" s="86"/>
      <c r="AWA23" s="86" t="s">
        <v>94</v>
      </c>
      <c r="AWB23" s="86"/>
      <c r="AWC23" s="86" t="s">
        <v>94</v>
      </c>
      <c r="AWD23" s="86"/>
      <c r="AWE23" s="86" t="s">
        <v>94</v>
      </c>
      <c r="AWF23" s="86"/>
      <c r="AWG23" s="86" t="s">
        <v>94</v>
      </c>
      <c r="AWH23" s="86"/>
      <c r="AWI23" s="86" t="s">
        <v>94</v>
      </c>
      <c r="AWJ23" s="86"/>
      <c r="AWK23" s="86" t="s">
        <v>94</v>
      </c>
      <c r="AWL23" s="86"/>
      <c r="AWM23" s="86" t="s">
        <v>94</v>
      </c>
      <c r="AWN23" s="86"/>
      <c r="AWO23" s="86" t="s">
        <v>94</v>
      </c>
      <c r="AWP23" s="86"/>
      <c r="AWQ23" s="86" t="s">
        <v>94</v>
      </c>
      <c r="AWR23" s="86"/>
      <c r="AWS23" s="86" t="s">
        <v>94</v>
      </c>
      <c r="AWT23" s="86"/>
      <c r="AWU23" s="86" t="s">
        <v>94</v>
      </c>
      <c r="AWV23" s="86"/>
      <c r="AWW23" s="86" t="s">
        <v>94</v>
      </c>
      <c r="AWX23" s="86"/>
      <c r="AWY23" s="86" t="s">
        <v>94</v>
      </c>
      <c r="AWZ23" s="103"/>
      <c r="AXA23" s="103" t="s">
        <v>94</v>
      </c>
      <c r="AXB23" s="103"/>
      <c r="AXC23" s="103" t="s">
        <v>94</v>
      </c>
      <c r="AXD23" s="103"/>
      <c r="AXE23" s="103" t="s">
        <v>94</v>
      </c>
      <c r="AXF23" s="103"/>
      <c r="AXG23" s="103" t="s">
        <v>94</v>
      </c>
      <c r="AXH23" s="103"/>
      <c r="AXI23" s="103" t="s">
        <v>94</v>
      </c>
      <c r="AXJ23" s="103"/>
      <c r="AXK23" s="103" t="s">
        <v>94</v>
      </c>
      <c r="AXL23" s="103"/>
      <c r="AXM23" s="103" t="s">
        <v>94</v>
      </c>
      <c r="AXN23" s="103"/>
      <c r="AXO23" s="103" t="s">
        <v>94</v>
      </c>
      <c r="AXP23" s="103"/>
      <c r="AXQ23" s="103" t="s">
        <v>94</v>
      </c>
      <c r="AXR23" s="103"/>
      <c r="AXS23" s="103" t="s">
        <v>94</v>
      </c>
      <c r="AXT23" s="103"/>
      <c r="AXU23" s="103" t="s">
        <v>94</v>
      </c>
      <c r="AXV23" s="103"/>
      <c r="AXW23" s="103" t="s">
        <v>94</v>
      </c>
      <c r="AXX23" s="103"/>
      <c r="AXY23" s="103" t="s">
        <v>94</v>
      </c>
      <c r="AXZ23" s="103"/>
      <c r="AYA23" s="103" t="s">
        <v>94</v>
      </c>
      <c r="AYB23" s="103"/>
      <c r="AYC23" s="103" t="s">
        <v>94</v>
      </c>
      <c r="AYD23" s="103"/>
      <c r="AYE23" s="103" t="s">
        <v>94</v>
      </c>
      <c r="AYF23" s="103"/>
      <c r="AYG23" s="103" t="s">
        <v>94</v>
      </c>
      <c r="AYH23" s="103"/>
      <c r="AYI23" s="103" t="s">
        <v>94</v>
      </c>
      <c r="AYJ23" s="103"/>
      <c r="AYK23" s="103"/>
      <c r="AYL23" s="103"/>
      <c r="AYM23" s="103"/>
      <c r="AYN23" s="103"/>
      <c r="AYO23" s="103"/>
      <c r="AYP23" s="103"/>
      <c r="AYQ23" s="103"/>
      <c r="AYR23" s="103"/>
      <c r="AYS23" s="103"/>
      <c r="AYT23" s="103"/>
      <c r="AYU23" s="103" t="s">
        <v>94</v>
      </c>
      <c r="AYV23" s="103"/>
      <c r="AYW23" s="103" t="s">
        <v>94</v>
      </c>
      <c r="AYX23" s="103"/>
      <c r="AYY23" s="103" t="s">
        <v>94</v>
      </c>
      <c r="AYZ23" s="103"/>
      <c r="AZA23" s="103" t="s">
        <v>94</v>
      </c>
      <c r="AZB23" s="103"/>
      <c r="AZC23" s="103" t="s">
        <v>94</v>
      </c>
      <c r="AZD23" s="103"/>
      <c r="AZE23" s="103" t="s">
        <v>94</v>
      </c>
      <c r="AZF23" s="103"/>
      <c r="AZG23" s="103" t="s">
        <v>94</v>
      </c>
      <c r="AZH23" s="103"/>
      <c r="AZI23" s="103" t="s">
        <v>94</v>
      </c>
      <c r="AZJ23" s="103"/>
      <c r="AZK23" s="103" t="s">
        <v>94</v>
      </c>
      <c r="AZL23" s="103"/>
      <c r="AZM23" s="103" t="s">
        <v>94</v>
      </c>
      <c r="AZN23" s="103"/>
      <c r="AZO23" s="103" t="s">
        <v>94</v>
      </c>
      <c r="AZP23" s="103"/>
      <c r="AZQ23" s="103" t="s">
        <v>94</v>
      </c>
      <c r="AZR23" s="103"/>
      <c r="AZS23" s="103" t="s">
        <v>94</v>
      </c>
      <c r="AZT23" s="103"/>
      <c r="AZU23" s="103" t="s">
        <v>94</v>
      </c>
      <c r="AZV23" s="103"/>
      <c r="AZW23" s="103" t="s">
        <v>94</v>
      </c>
      <c r="AZX23" s="103"/>
      <c r="AZY23" s="103" t="s">
        <v>94</v>
      </c>
      <c r="AZZ23" s="103"/>
      <c r="BAA23" s="103" t="s">
        <v>94</v>
      </c>
      <c r="BAB23" s="103"/>
      <c r="BAC23" s="103" t="s">
        <v>94</v>
      </c>
      <c r="BAD23" s="103"/>
      <c r="BAE23" s="103" t="s">
        <v>94</v>
      </c>
      <c r="BAF23" s="103"/>
      <c r="BAG23" s="103" t="s">
        <v>94</v>
      </c>
      <c r="BAH23" s="103"/>
      <c r="BAI23" s="103" t="s">
        <v>94</v>
      </c>
      <c r="BAJ23" s="103"/>
      <c r="BAK23" s="103" t="s">
        <v>94</v>
      </c>
      <c r="BAL23" s="103"/>
      <c r="BAM23" s="103" t="s">
        <v>94</v>
      </c>
      <c r="BAN23" s="103"/>
      <c r="BAO23" s="103" t="s">
        <v>94</v>
      </c>
      <c r="BAP23" s="103"/>
      <c r="BAQ23" s="103" t="s">
        <v>94</v>
      </c>
      <c r="BAR23" s="103"/>
      <c r="BAS23" s="103" t="s">
        <v>94</v>
      </c>
      <c r="BAT23" s="103"/>
      <c r="BAU23" s="103" t="s">
        <v>94</v>
      </c>
      <c r="BAV23" s="103"/>
      <c r="BAW23" s="103" t="s">
        <v>94</v>
      </c>
      <c r="BAX23" s="103"/>
      <c r="BAY23" s="103" t="s">
        <v>94</v>
      </c>
      <c r="BAZ23" s="103"/>
      <c r="BBA23" s="103" t="s">
        <v>94</v>
      </c>
      <c r="BBB23" s="103"/>
      <c r="BBC23" s="103" t="s">
        <v>94</v>
      </c>
      <c r="BBD23" s="103"/>
      <c r="BBE23" s="103" t="s">
        <v>94</v>
      </c>
      <c r="BBF23" s="103"/>
      <c r="BBG23" s="103" t="s">
        <v>94</v>
      </c>
      <c r="BBH23" s="103"/>
      <c r="BBI23" s="103" t="s">
        <v>94</v>
      </c>
      <c r="BBJ23" s="103"/>
      <c r="BBK23" s="103" t="s">
        <v>94</v>
      </c>
    </row>
    <row r="24" spans="1:1415" s="9" customFormat="1" ht="33" customHeight="1" x14ac:dyDescent="0.35">
      <c r="A24" s="82">
        <v>19</v>
      </c>
      <c r="B24" s="13">
        <v>150000018</v>
      </c>
      <c r="C24" s="89" t="s">
        <v>24</v>
      </c>
      <c r="D24" s="90" t="s">
        <v>153</v>
      </c>
      <c r="E24" s="84">
        <v>19000</v>
      </c>
      <c r="F24" s="84" t="s">
        <v>94</v>
      </c>
      <c r="G24" s="84">
        <v>19000</v>
      </c>
      <c r="H24" s="84" t="s">
        <v>94</v>
      </c>
      <c r="I24" s="84">
        <v>19000</v>
      </c>
      <c r="J24" s="84" t="s">
        <v>94</v>
      </c>
      <c r="K24" s="84">
        <v>19000</v>
      </c>
      <c r="L24" s="84" t="s">
        <v>94</v>
      </c>
      <c r="M24" s="84">
        <v>19000</v>
      </c>
      <c r="N24" s="84" t="s">
        <v>94</v>
      </c>
      <c r="O24" s="84">
        <v>19000</v>
      </c>
      <c r="P24" s="84" t="s">
        <v>94</v>
      </c>
      <c r="Q24" s="84">
        <v>19000</v>
      </c>
      <c r="R24" s="84" t="s">
        <v>94</v>
      </c>
      <c r="S24" s="84">
        <v>19000</v>
      </c>
      <c r="T24" s="84" t="s">
        <v>94</v>
      </c>
      <c r="U24" s="84">
        <v>19000</v>
      </c>
      <c r="V24" s="84" t="s">
        <v>94</v>
      </c>
      <c r="W24" s="84">
        <v>19000</v>
      </c>
      <c r="X24" s="84" t="s">
        <v>94</v>
      </c>
      <c r="Y24" s="84">
        <v>19000</v>
      </c>
      <c r="Z24" s="84" t="s">
        <v>94</v>
      </c>
      <c r="AA24" s="84">
        <v>19000</v>
      </c>
      <c r="AB24" s="84" t="s">
        <v>94</v>
      </c>
      <c r="AC24" s="84">
        <v>19000</v>
      </c>
      <c r="AD24" s="84" t="s">
        <v>94</v>
      </c>
      <c r="AE24" s="84">
        <v>19000</v>
      </c>
      <c r="AF24" s="84" t="s">
        <v>94</v>
      </c>
      <c r="AG24" s="84">
        <v>19000</v>
      </c>
      <c r="AH24" s="84" t="s">
        <v>94</v>
      </c>
      <c r="AI24" s="84">
        <v>19000</v>
      </c>
      <c r="AJ24" s="84" t="s">
        <v>94</v>
      </c>
      <c r="AK24" s="84">
        <v>19000</v>
      </c>
      <c r="AL24" s="84" t="s">
        <v>94</v>
      </c>
      <c r="AM24" s="84">
        <v>19000</v>
      </c>
      <c r="AN24" s="84" t="s">
        <v>94</v>
      </c>
      <c r="AO24" s="84">
        <v>19000</v>
      </c>
      <c r="AP24" s="84" t="s">
        <v>94</v>
      </c>
      <c r="AQ24" s="84">
        <v>19000</v>
      </c>
      <c r="AR24" s="84" t="s">
        <v>94</v>
      </c>
      <c r="AS24" s="84">
        <v>19000</v>
      </c>
      <c r="AT24" s="84" t="s">
        <v>94</v>
      </c>
      <c r="AU24" s="84">
        <v>19000</v>
      </c>
      <c r="AV24" s="84" t="s">
        <v>94</v>
      </c>
      <c r="AW24" s="84">
        <v>19000</v>
      </c>
      <c r="AX24" s="84" t="s">
        <v>94</v>
      </c>
      <c r="AY24" s="84">
        <v>19000</v>
      </c>
      <c r="AZ24" s="84" t="s">
        <v>94</v>
      </c>
      <c r="BA24" s="84">
        <v>19000</v>
      </c>
      <c r="BB24" s="84" t="s">
        <v>94</v>
      </c>
      <c r="BC24" s="84">
        <v>19000</v>
      </c>
      <c r="BD24" s="84" t="s">
        <v>94</v>
      </c>
      <c r="BE24" s="84">
        <v>19000</v>
      </c>
      <c r="BF24" s="84" t="s">
        <v>94</v>
      </c>
      <c r="BG24" s="84">
        <v>19000</v>
      </c>
      <c r="BH24" s="84" t="s">
        <v>94</v>
      </c>
      <c r="BI24" s="84">
        <v>19000</v>
      </c>
      <c r="BJ24" s="84" t="s">
        <v>94</v>
      </c>
      <c r="BK24" s="84">
        <v>19000</v>
      </c>
      <c r="BL24" s="84" t="s">
        <v>94</v>
      </c>
      <c r="BM24" s="84">
        <v>19000</v>
      </c>
      <c r="BN24" s="84" t="s">
        <v>94</v>
      </c>
      <c r="BO24" s="84">
        <v>19000</v>
      </c>
      <c r="BP24" s="84" t="s">
        <v>94</v>
      </c>
      <c r="BQ24" s="84">
        <v>19000</v>
      </c>
      <c r="BR24" s="84" t="s">
        <v>94</v>
      </c>
      <c r="BS24" s="84">
        <v>19000</v>
      </c>
      <c r="BT24" s="84" t="s">
        <v>94</v>
      </c>
      <c r="BU24" s="84">
        <v>19000</v>
      </c>
      <c r="BV24" s="84" t="s">
        <v>94</v>
      </c>
      <c r="BW24" s="84">
        <v>19000</v>
      </c>
      <c r="BX24" s="84" t="s">
        <v>94</v>
      </c>
      <c r="BY24" s="84">
        <v>19000</v>
      </c>
      <c r="BZ24" s="84" t="s">
        <v>94</v>
      </c>
      <c r="CA24" s="84">
        <v>19000</v>
      </c>
      <c r="CB24" s="84" t="s">
        <v>94</v>
      </c>
      <c r="CC24" s="84">
        <v>19000</v>
      </c>
      <c r="CD24" s="84" t="s">
        <v>94</v>
      </c>
      <c r="CE24" s="84">
        <v>19000</v>
      </c>
      <c r="CF24" s="84" t="s">
        <v>94</v>
      </c>
      <c r="CG24" s="84">
        <v>19000</v>
      </c>
      <c r="CH24" s="84" t="s">
        <v>94</v>
      </c>
      <c r="CI24" s="84">
        <v>19000</v>
      </c>
      <c r="CJ24" s="84" t="s">
        <v>94</v>
      </c>
      <c r="CK24" s="84">
        <v>19000</v>
      </c>
      <c r="CL24" s="84" t="s">
        <v>94</v>
      </c>
      <c r="CM24" s="84">
        <v>19000</v>
      </c>
      <c r="CN24" s="84" t="s">
        <v>94</v>
      </c>
      <c r="CO24" s="84">
        <v>19000</v>
      </c>
      <c r="CP24" s="84" t="s">
        <v>94</v>
      </c>
      <c r="CQ24" s="84">
        <v>19000</v>
      </c>
      <c r="CR24" s="84" t="s">
        <v>94</v>
      </c>
      <c r="CS24" s="84">
        <v>19000</v>
      </c>
      <c r="CT24" s="84" t="s">
        <v>94</v>
      </c>
      <c r="CU24" s="84">
        <v>19000</v>
      </c>
      <c r="CV24" s="84">
        <v>17800</v>
      </c>
      <c r="CW24" s="84">
        <v>19000</v>
      </c>
      <c r="CX24" s="84">
        <v>19000</v>
      </c>
      <c r="CY24" s="84">
        <v>19000</v>
      </c>
      <c r="CZ24" s="84" t="s">
        <v>94</v>
      </c>
      <c r="DA24" s="84">
        <v>19000</v>
      </c>
      <c r="DB24" s="84" t="s">
        <v>94</v>
      </c>
      <c r="DC24" s="84">
        <v>19000</v>
      </c>
      <c r="DD24" s="84" t="s">
        <v>94</v>
      </c>
      <c r="DE24" s="84">
        <v>19000</v>
      </c>
      <c r="DF24" s="84">
        <v>17500</v>
      </c>
      <c r="DG24" s="84" t="s">
        <v>94</v>
      </c>
      <c r="DH24" s="84">
        <v>19000</v>
      </c>
      <c r="DI24" s="84">
        <v>17500</v>
      </c>
      <c r="DJ24" s="84" t="s">
        <v>94</v>
      </c>
      <c r="DK24" s="84">
        <v>19000</v>
      </c>
      <c r="DL24" s="84">
        <v>17500</v>
      </c>
      <c r="DM24" s="84" t="s">
        <v>94</v>
      </c>
      <c r="DN24" s="84">
        <v>19000</v>
      </c>
      <c r="DO24" s="84">
        <v>17500</v>
      </c>
      <c r="DP24" s="84" t="s">
        <v>94</v>
      </c>
      <c r="DQ24" s="84">
        <v>19000</v>
      </c>
      <c r="DR24" s="84">
        <v>17500</v>
      </c>
      <c r="DS24" s="84" t="s">
        <v>94</v>
      </c>
      <c r="DT24" s="84">
        <v>19000</v>
      </c>
      <c r="DU24" s="84">
        <v>17500</v>
      </c>
      <c r="DV24" s="84" t="s">
        <v>94</v>
      </c>
      <c r="DW24" s="84">
        <v>19000</v>
      </c>
      <c r="DX24" s="84">
        <v>17500</v>
      </c>
      <c r="DY24" s="84" t="s">
        <v>94</v>
      </c>
      <c r="DZ24" s="84">
        <v>19000</v>
      </c>
      <c r="EA24" s="84">
        <v>17500</v>
      </c>
      <c r="EB24" s="84" t="s">
        <v>94</v>
      </c>
      <c r="EC24" s="84">
        <v>19000</v>
      </c>
      <c r="ED24" s="84">
        <v>17500</v>
      </c>
      <c r="EE24" s="84" t="s">
        <v>94</v>
      </c>
      <c r="EF24" s="84">
        <v>19000</v>
      </c>
      <c r="EG24" s="84">
        <v>17500</v>
      </c>
      <c r="EH24" s="84" t="s">
        <v>94</v>
      </c>
      <c r="EI24" s="84">
        <v>19000</v>
      </c>
      <c r="EJ24" s="84">
        <v>17500</v>
      </c>
      <c r="EK24" s="84" t="s">
        <v>94</v>
      </c>
      <c r="EL24" s="84">
        <v>19000</v>
      </c>
      <c r="EM24" s="84">
        <v>17500</v>
      </c>
      <c r="EN24" s="84" t="s">
        <v>94</v>
      </c>
      <c r="EO24" s="84">
        <v>19000</v>
      </c>
      <c r="EP24" s="84">
        <v>17500</v>
      </c>
      <c r="EQ24" s="84" t="s">
        <v>94</v>
      </c>
      <c r="ER24" s="84">
        <v>19000</v>
      </c>
      <c r="ES24" s="84">
        <v>17500</v>
      </c>
      <c r="ET24" s="84" t="s">
        <v>94</v>
      </c>
      <c r="EU24" s="84">
        <v>19000</v>
      </c>
      <c r="EV24" s="84">
        <v>17500</v>
      </c>
      <c r="EW24" s="84" t="s">
        <v>94</v>
      </c>
      <c r="EX24" s="84">
        <v>19000</v>
      </c>
      <c r="EY24" s="84">
        <v>17500</v>
      </c>
      <c r="EZ24" s="84" t="s">
        <v>94</v>
      </c>
      <c r="FA24" s="84">
        <v>19000</v>
      </c>
      <c r="FB24" s="84">
        <v>17500</v>
      </c>
      <c r="FC24" s="84" t="s">
        <v>94</v>
      </c>
      <c r="FD24" s="84">
        <v>19000</v>
      </c>
      <c r="FE24" s="84">
        <v>17500</v>
      </c>
      <c r="FF24" s="84" t="s">
        <v>94</v>
      </c>
      <c r="FG24" s="84">
        <v>19000</v>
      </c>
      <c r="FH24" s="84">
        <v>17500</v>
      </c>
      <c r="FI24" s="84" t="s">
        <v>94</v>
      </c>
      <c r="FJ24" s="84">
        <v>19000</v>
      </c>
      <c r="FK24" s="84">
        <v>17500</v>
      </c>
      <c r="FL24" s="84" t="s">
        <v>94</v>
      </c>
      <c r="FM24" s="84">
        <v>19000</v>
      </c>
      <c r="FN24" s="84">
        <v>17500</v>
      </c>
      <c r="FO24" s="84" t="s">
        <v>94</v>
      </c>
      <c r="FP24" s="84">
        <v>19000</v>
      </c>
      <c r="FQ24" s="84">
        <v>17500</v>
      </c>
      <c r="FR24" s="84" t="s">
        <v>94</v>
      </c>
      <c r="FS24" s="84">
        <v>19000</v>
      </c>
      <c r="FT24" s="84">
        <v>17500</v>
      </c>
      <c r="FU24" s="84" t="s">
        <v>94</v>
      </c>
      <c r="FV24" s="84">
        <v>19000</v>
      </c>
      <c r="FW24" s="84">
        <v>17500</v>
      </c>
      <c r="FX24" s="84" t="s">
        <v>94</v>
      </c>
      <c r="FY24" s="84">
        <v>19000</v>
      </c>
      <c r="FZ24" s="84">
        <v>17500</v>
      </c>
      <c r="GA24" s="84" t="s">
        <v>94</v>
      </c>
      <c r="GB24" s="84">
        <v>19000</v>
      </c>
      <c r="GC24" s="84">
        <v>17500</v>
      </c>
      <c r="GD24" s="84" t="s">
        <v>94</v>
      </c>
      <c r="GE24" s="84">
        <v>19000</v>
      </c>
      <c r="GF24" s="84">
        <v>17500</v>
      </c>
      <c r="GG24" s="84" t="s">
        <v>94</v>
      </c>
      <c r="GH24" s="84">
        <v>16500</v>
      </c>
      <c r="GI24" s="84" t="s">
        <v>94</v>
      </c>
      <c r="GJ24" s="84">
        <v>16500</v>
      </c>
      <c r="GK24" s="84" t="s">
        <v>94</v>
      </c>
      <c r="GL24" s="84">
        <v>16500</v>
      </c>
      <c r="GM24" s="84" t="s">
        <v>94</v>
      </c>
      <c r="GN24" s="84">
        <v>16500</v>
      </c>
      <c r="GO24" s="84" t="s">
        <v>94</v>
      </c>
      <c r="GP24" s="84">
        <v>16500</v>
      </c>
      <c r="GQ24" s="84" t="s">
        <v>94</v>
      </c>
      <c r="GR24" s="84">
        <v>16500</v>
      </c>
      <c r="GS24" s="84" t="s">
        <v>94</v>
      </c>
      <c r="GT24" s="84">
        <v>16500</v>
      </c>
      <c r="GU24" s="84" t="s">
        <v>94</v>
      </c>
      <c r="GV24" s="84">
        <v>16500</v>
      </c>
      <c r="GW24" s="84">
        <v>16000</v>
      </c>
      <c r="GX24" s="84">
        <v>16500</v>
      </c>
      <c r="GY24" s="84" t="s">
        <v>94</v>
      </c>
      <c r="GZ24" s="84">
        <v>16500</v>
      </c>
      <c r="HA24" s="84" t="s">
        <v>94</v>
      </c>
      <c r="HB24" s="84">
        <v>16500</v>
      </c>
      <c r="HC24" s="84" t="s">
        <v>94</v>
      </c>
      <c r="HD24" s="84">
        <v>16500</v>
      </c>
      <c r="HE24" s="84" t="s">
        <v>94</v>
      </c>
      <c r="HF24" s="84">
        <v>16500</v>
      </c>
      <c r="HG24" s="84" t="s">
        <v>94</v>
      </c>
      <c r="HH24" s="84">
        <v>16500</v>
      </c>
      <c r="HI24" s="84" t="s">
        <v>94</v>
      </c>
      <c r="HJ24" s="84">
        <v>16500</v>
      </c>
      <c r="HK24" s="84" t="s">
        <v>94</v>
      </c>
      <c r="HL24" s="84">
        <v>16500</v>
      </c>
      <c r="HM24" s="84" t="s">
        <v>94</v>
      </c>
      <c r="HN24" s="84">
        <v>16500</v>
      </c>
      <c r="HO24" s="84" t="s">
        <v>94</v>
      </c>
      <c r="HP24" s="84">
        <v>16500</v>
      </c>
      <c r="HQ24" s="84" t="s">
        <v>94</v>
      </c>
      <c r="HR24" s="84">
        <v>16500</v>
      </c>
      <c r="HS24" s="84" t="s">
        <v>94</v>
      </c>
      <c r="HT24" s="84">
        <v>16500</v>
      </c>
      <c r="HU24" s="84" t="s">
        <v>94</v>
      </c>
      <c r="HV24" s="84">
        <v>16500</v>
      </c>
      <c r="HW24" s="84" t="s">
        <v>94</v>
      </c>
      <c r="HX24" s="84">
        <v>16500</v>
      </c>
      <c r="HY24" s="84" t="s">
        <v>94</v>
      </c>
      <c r="HZ24" s="84">
        <v>16500</v>
      </c>
      <c r="IA24" s="84" t="s">
        <v>94</v>
      </c>
      <c r="IB24" s="84">
        <v>16500</v>
      </c>
      <c r="IC24" s="84" t="s">
        <v>94</v>
      </c>
      <c r="ID24" s="84">
        <v>16500</v>
      </c>
      <c r="IE24" s="84" t="s">
        <v>94</v>
      </c>
      <c r="IF24" s="84">
        <v>16500</v>
      </c>
      <c r="IG24" s="84" t="s">
        <v>94</v>
      </c>
      <c r="IH24" s="84">
        <v>16500</v>
      </c>
      <c r="II24" s="84" t="s">
        <v>94</v>
      </c>
      <c r="IJ24" s="84">
        <v>16500</v>
      </c>
      <c r="IK24" s="84" t="s">
        <v>94</v>
      </c>
      <c r="IL24" s="84">
        <v>16500</v>
      </c>
      <c r="IM24" s="84" t="s">
        <v>94</v>
      </c>
      <c r="IN24" s="84">
        <v>16500</v>
      </c>
      <c r="IO24" s="84" t="s">
        <v>94</v>
      </c>
      <c r="IP24" s="84">
        <v>16500</v>
      </c>
      <c r="IQ24" s="84" t="s">
        <v>94</v>
      </c>
      <c r="IR24" s="84">
        <v>16500</v>
      </c>
      <c r="IS24" s="84" t="s">
        <v>94</v>
      </c>
      <c r="IT24" s="84">
        <v>16500</v>
      </c>
      <c r="IU24" s="84" t="s">
        <v>94</v>
      </c>
      <c r="IV24" s="84">
        <v>16500</v>
      </c>
      <c r="IW24" s="84" t="s">
        <v>94</v>
      </c>
      <c r="IX24" s="84">
        <v>16500</v>
      </c>
      <c r="IY24" s="84" t="s">
        <v>94</v>
      </c>
      <c r="IZ24" s="84">
        <v>16500</v>
      </c>
      <c r="JA24" s="84" t="s">
        <v>94</v>
      </c>
      <c r="JB24" s="84">
        <v>16500</v>
      </c>
      <c r="JC24" s="84" t="s">
        <v>94</v>
      </c>
      <c r="JD24" s="84">
        <v>16500</v>
      </c>
      <c r="JE24" s="84">
        <v>16328</v>
      </c>
      <c r="JF24" s="84">
        <v>16500</v>
      </c>
      <c r="JG24" s="84">
        <v>16328</v>
      </c>
      <c r="JH24" s="84">
        <v>16500</v>
      </c>
      <c r="JI24" s="84" t="s">
        <v>94</v>
      </c>
      <c r="JJ24" s="84">
        <v>16500</v>
      </c>
      <c r="JK24" s="84" t="s">
        <v>94</v>
      </c>
      <c r="JL24" s="84">
        <v>16500</v>
      </c>
      <c r="JM24" s="84" t="s">
        <v>94</v>
      </c>
      <c r="JN24" s="84">
        <v>17200</v>
      </c>
      <c r="JO24" s="84" t="s">
        <v>94</v>
      </c>
      <c r="JP24" s="84">
        <v>17200</v>
      </c>
      <c r="JQ24" s="84" t="s">
        <v>94</v>
      </c>
      <c r="JR24" s="84">
        <v>17200</v>
      </c>
      <c r="JS24" s="84" t="s">
        <v>94</v>
      </c>
      <c r="JT24" s="84">
        <v>17200</v>
      </c>
      <c r="JU24" s="84" t="s">
        <v>94</v>
      </c>
      <c r="JV24" s="84">
        <v>17200</v>
      </c>
      <c r="JW24" s="84" t="s">
        <v>94</v>
      </c>
      <c r="JX24" s="84">
        <v>17200</v>
      </c>
      <c r="JY24" s="84" t="s">
        <v>94</v>
      </c>
      <c r="JZ24" s="84">
        <v>17200</v>
      </c>
      <c r="KA24" s="84" t="s">
        <v>94</v>
      </c>
      <c r="KB24" s="84">
        <v>17200</v>
      </c>
      <c r="KC24" s="84" t="s">
        <v>94</v>
      </c>
      <c r="KD24" s="84">
        <v>17200</v>
      </c>
      <c r="KE24" s="84" t="s">
        <v>94</v>
      </c>
      <c r="KF24" s="84">
        <v>17200</v>
      </c>
      <c r="KG24" s="84" t="s">
        <v>94</v>
      </c>
      <c r="KH24" s="84">
        <v>17200</v>
      </c>
      <c r="KI24" s="84">
        <v>16500</v>
      </c>
      <c r="KJ24" s="84">
        <v>17200</v>
      </c>
      <c r="KK24" s="84" t="s">
        <v>94</v>
      </c>
      <c r="KL24" s="84">
        <v>17200</v>
      </c>
      <c r="KM24" s="84" t="s">
        <v>94</v>
      </c>
      <c r="KN24" s="84">
        <v>17200</v>
      </c>
      <c r="KO24" s="84" t="s">
        <v>94</v>
      </c>
      <c r="KP24" s="84">
        <v>17200</v>
      </c>
      <c r="KQ24" s="84" t="s">
        <v>94</v>
      </c>
      <c r="KR24" s="84">
        <v>17200</v>
      </c>
      <c r="KS24" s="84" t="s">
        <v>94</v>
      </c>
      <c r="KT24" s="84">
        <v>17200</v>
      </c>
      <c r="KU24" s="84" t="s">
        <v>94</v>
      </c>
      <c r="KV24" s="84">
        <v>17200</v>
      </c>
      <c r="KW24" s="84">
        <v>16500</v>
      </c>
      <c r="KX24" s="84">
        <v>17200</v>
      </c>
      <c r="KY24" s="84" t="s">
        <v>94</v>
      </c>
      <c r="KZ24" s="84">
        <v>17200</v>
      </c>
      <c r="LA24" s="84" t="s">
        <v>94</v>
      </c>
      <c r="LB24" s="84">
        <v>17200</v>
      </c>
      <c r="LC24" s="84" t="s">
        <v>94</v>
      </c>
      <c r="LD24" s="84">
        <v>17200</v>
      </c>
      <c r="LE24" s="84" t="s">
        <v>94</v>
      </c>
      <c r="LF24" s="84">
        <v>17200</v>
      </c>
      <c r="LG24" s="84" t="s">
        <v>94</v>
      </c>
      <c r="LH24" s="84">
        <v>17200</v>
      </c>
      <c r="LI24" s="84" t="s">
        <v>94</v>
      </c>
      <c r="LJ24" s="84">
        <v>17200</v>
      </c>
      <c r="LK24" s="84" t="s">
        <v>94</v>
      </c>
      <c r="LL24" s="84">
        <v>17200</v>
      </c>
      <c r="LM24" s="84" t="s">
        <v>94</v>
      </c>
      <c r="LN24" s="84">
        <v>17200</v>
      </c>
      <c r="LO24" s="84" t="s">
        <v>94</v>
      </c>
      <c r="LP24" s="84">
        <v>17200</v>
      </c>
      <c r="LQ24" s="84" t="s">
        <v>94</v>
      </c>
      <c r="LR24" s="84">
        <v>17200</v>
      </c>
      <c r="LS24" s="84" t="s">
        <v>94</v>
      </c>
      <c r="LT24" s="84">
        <v>17200</v>
      </c>
      <c r="LU24" s="84" t="s">
        <v>94</v>
      </c>
      <c r="LV24" s="84">
        <v>17200</v>
      </c>
      <c r="LW24" s="84" t="s">
        <v>94</v>
      </c>
      <c r="LX24" s="84">
        <v>17200</v>
      </c>
      <c r="LY24" s="84" t="s">
        <v>94</v>
      </c>
      <c r="LZ24" s="84">
        <v>17200</v>
      </c>
      <c r="MA24" s="84" t="s">
        <v>94</v>
      </c>
      <c r="MB24" s="84">
        <v>17200</v>
      </c>
      <c r="MC24" s="84" t="s">
        <v>94</v>
      </c>
      <c r="MD24" s="84">
        <v>17200</v>
      </c>
      <c r="ME24" s="84" t="s">
        <v>94</v>
      </c>
      <c r="MF24" s="84">
        <v>17200</v>
      </c>
      <c r="MG24" s="84" t="s">
        <v>94</v>
      </c>
      <c r="MH24" s="84">
        <v>17200</v>
      </c>
      <c r="MI24" s="84" t="s">
        <v>94</v>
      </c>
      <c r="MJ24" s="84">
        <v>17200</v>
      </c>
      <c r="MK24" s="84" t="s">
        <v>94</v>
      </c>
      <c r="ML24" s="84">
        <v>17200</v>
      </c>
      <c r="MM24" s="84" t="s">
        <v>94</v>
      </c>
      <c r="MN24" s="84">
        <v>17200</v>
      </c>
      <c r="MO24" s="84" t="s">
        <v>94</v>
      </c>
      <c r="MP24" s="84">
        <v>17200</v>
      </c>
      <c r="MQ24" s="84" t="s">
        <v>94</v>
      </c>
      <c r="MR24" s="84">
        <v>17200</v>
      </c>
      <c r="MS24" s="84" t="s">
        <v>94</v>
      </c>
      <c r="MT24" s="84">
        <v>17200</v>
      </c>
      <c r="MU24" s="84" t="s">
        <v>94</v>
      </c>
      <c r="MV24" s="84">
        <v>17200</v>
      </c>
      <c r="MW24" s="84" t="s">
        <v>94</v>
      </c>
      <c r="MX24" s="84">
        <v>17200</v>
      </c>
      <c r="MY24" s="84" t="s">
        <v>94</v>
      </c>
      <c r="MZ24" s="84">
        <v>17200</v>
      </c>
      <c r="NA24" s="84" t="s">
        <v>94</v>
      </c>
      <c r="NB24" s="84">
        <v>17200</v>
      </c>
      <c r="NC24" s="84" t="s">
        <v>94</v>
      </c>
      <c r="ND24" s="84">
        <v>17200</v>
      </c>
      <c r="NE24" s="84" t="s">
        <v>94</v>
      </c>
      <c r="NF24" s="84">
        <v>17200</v>
      </c>
      <c r="NG24" s="84" t="s">
        <v>94</v>
      </c>
      <c r="NH24" s="84">
        <v>17200</v>
      </c>
      <c r="NI24" s="84">
        <v>17000</v>
      </c>
      <c r="NJ24" s="84">
        <v>17200</v>
      </c>
      <c r="NK24" s="84" t="s">
        <v>94</v>
      </c>
      <c r="NL24" s="84">
        <v>17200</v>
      </c>
      <c r="NM24" s="84" t="s">
        <v>94</v>
      </c>
      <c r="NN24" s="84">
        <v>17200</v>
      </c>
      <c r="NO24" s="84" t="s">
        <v>94</v>
      </c>
      <c r="NP24" s="84">
        <v>17200</v>
      </c>
      <c r="NQ24" s="84" t="s">
        <v>94</v>
      </c>
      <c r="NR24" s="84">
        <v>17200</v>
      </c>
      <c r="NS24" s="84" t="s">
        <v>94</v>
      </c>
      <c r="NT24" s="84">
        <v>17200</v>
      </c>
      <c r="NU24" s="84" t="s">
        <v>94</v>
      </c>
      <c r="NV24" s="84">
        <v>17200</v>
      </c>
      <c r="NW24" s="84" t="s">
        <v>94</v>
      </c>
      <c r="NX24" s="84">
        <v>17200</v>
      </c>
      <c r="NY24" s="84" t="s">
        <v>94</v>
      </c>
      <c r="NZ24" s="84">
        <v>17200</v>
      </c>
      <c r="OA24" s="84" t="s">
        <v>94</v>
      </c>
      <c r="OB24" s="84">
        <v>17200</v>
      </c>
      <c r="OC24" s="84" t="s">
        <v>94</v>
      </c>
      <c r="OD24" s="84">
        <v>17200</v>
      </c>
      <c r="OE24" s="84" t="s">
        <v>94</v>
      </c>
      <c r="OF24" s="84">
        <v>17200</v>
      </c>
      <c r="OG24" s="84" t="s">
        <v>94</v>
      </c>
      <c r="OH24" s="84">
        <v>17200</v>
      </c>
      <c r="OI24" s="84" t="s">
        <v>94</v>
      </c>
      <c r="OJ24" s="84">
        <v>17200</v>
      </c>
      <c r="OK24" s="84" t="s">
        <v>94</v>
      </c>
      <c r="OL24" s="84">
        <v>17200</v>
      </c>
      <c r="OM24" s="84" t="s">
        <v>94</v>
      </c>
      <c r="ON24" s="84">
        <v>17200</v>
      </c>
      <c r="OO24" s="84" t="s">
        <v>94</v>
      </c>
      <c r="OP24" s="84">
        <v>17200</v>
      </c>
      <c r="OQ24" s="84" t="s">
        <v>94</v>
      </c>
      <c r="OR24" s="84">
        <v>17200</v>
      </c>
      <c r="OS24" s="84" t="s">
        <v>94</v>
      </c>
      <c r="OT24" s="84">
        <v>17200</v>
      </c>
      <c r="OU24" s="84" t="s">
        <v>94</v>
      </c>
      <c r="OV24" s="84">
        <v>17200</v>
      </c>
      <c r="OW24" s="84" t="s">
        <v>94</v>
      </c>
      <c r="OX24" s="84">
        <v>17200</v>
      </c>
      <c r="OY24" s="84" t="s">
        <v>94</v>
      </c>
      <c r="OZ24" s="84">
        <v>17200</v>
      </c>
      <c r="PA24" s="84" t="s">
        <v>94</v>
      </c>
      <c r="PB24" s="84">
        <v>17200</v>
      </c>
      <c r="PC24" s="84" t="s">
        <v>94</v>
      </c>
      <c r="PD24" s="84">
        <v>17200</v>
      </c>
      <c r="PE24" s="84" t="s">
        <v>94</v>
      </c>
      <c r="PF24" s="84">
        <v>17200</v>
      </c>
      <c r="PG24" s="84" t="s">
        <v>94</v>
      </c>
      <c r="PH24" s="84">
        <v>17200</v>
      </c>
      <c r="PI24" s="84" t="s">
        <v>94</v>
      </c>
      <c r="PJ24" s="84">
        <v>16200</v>
      </c>
      <c r="PK24" s="84" t="s">
        <v>94</v>
      </c>
      <c r="PL24" s="84">
        <v>16200</v>
      </c>
      <c r="PM24" s="84" t="s">
        <v>94</v>
      </c>
      <c r="PN24" s="84">
        <v>16200</v>
      </c>
      <c r="PO24" s="84" t="s">
        <v>94</v>
      </c>
      <c r="PP24" s="84">
        <v>16200</v>
      </c>
      <c r="PQ24" s="84" t="s">
        <v>94</v>
      </c>
      <c r="PR24" s="84">
        <v>16200</v>
      </c>
      <c r="PS24" s="84" t="s">
        <v>94</v>
      </c>
      <c r="PT24" s="84">
        <v>16200</v>
      </c>
      <c r="PU24" s="84" t="s">
        <v>94</v>
      </c>
      <c r="PV24" s="84">
        <v>16200</v>
      </c>
      <c r="PW24" s="84" t="s">
        <v>94</v>
      </c>
      <c r="PX24" s="84">
        <v>16200</v>
      </c>
      <c r="PY24" s="84" t="s">
        <v>94</v>
      </c>
      <c r="PZ24" s="84">
        <v>16200</v>
      </c>
      <c r="QA24" s="84" t="s">
        <v>94</v>
      </c>
      <c r="QB24" s="84">
        <v>16200</v>
      </c>
      <c r="QC24" s="84" t="s">
        <v>94</v>
      </c>
      <c r="QD24" s="84">
        <v>16200</v>
      </c>
      <c r="QE24" s="84" t="s">
        <v>94</v>
      </c>
      <c r="QF24" s="84">
        <v>16200</v>
      </c>
      <c r="QG24" s="84" t="s">
        <v>94</v>
      </c>
      <c r="QH24" s="84">
        <v>16200</v>
      </c>
      <c r="QI24" s="84" t="s">
        <v>94</v>
      </c>
      <c r="QJ24" s="84">
        <v>16200</v>
      </c>
      <c r="QK24" s="84" t="s">
        <v>94</v>
      </c>
      <c r="QL24" s="84">
        <v>16200</v>
      </c>
      <c r="QM24" s="84" t="s">
        <v>94</v>
      </c>
      <c r="QN24" s="84">
        <v>16200</v>
      </c>
      <c r="QO24" s="84" t="s">
        <v>94</v>
      </c>
      <c r="QP24" s="84">
        <v>16200</v>
      </c>
      <c r="QQ24" s="84" t="s">
        <v>94</v>
      </c>
      <c r="QR24" s="84">
        <v>16200</v>
      </c>
      <c r="QS24" s="84" t="s">
        <v>94</v>
      </c>
      <c r="QT24" s="84">
        <v>16200</v>
      </c>
      <c r="QU24" s="84" t="s">
        <v>94</v>
      </c>
      <c r="QV24" s="84">
        <v>16200</v>
      </c>
      <c r="QW24" s="84" t="s">
        <v>94</v>
      </c>
      <c r="QX24" s="84">
        <v>16200</v>
      </c>
      <c r="QY24" s="84" t="s">
        <v>94</v>
      </c>
      <c r="QZ24" s="84">
        <v>16200</v>
      </c>
      <c r="RA24" s="84" t="s">
        <v>94</v>
      </c>
      <c r="RB24" s="84">
        <v>16200</v>
      </c>
      <c r="RC24" s="84">
        <v>16000</v>
      </c>
      <c r="RD24" s="84">
        <v>16200</v>
      </c>
      <c r="RE24" s="84" t="s">
        <v>94</v>
      </c>
      <c r="RF24" s="84">
        <v>16200</v>
      </c>
      <c r="RG24" s="84" t="s">
        <v>94</v>
      </c>
      <c r="RH24" s="84">
        <v>16200</v>
      </c>
      <c r="RI24" s="84" t="s">
        <v>94</v>
      </c>
      <c r="RJ24" s="84">
        <v>16000</v>
      </c>
      <c r="RK24" s="84" t="s">
        <v>94</v>
      </c>
      <c r="RL24" s="84">
        <v>16000</v>
      </c>
      <c r="RM24" s="84" t="s">
        <v>94</v>
      </c>
      <c r="RN24" s="84">
        <v>16000</v>
      </c>
      <c r="RO24" s="84" t="s">
        <v>94</v>
      </c>
      <c r="RP24" s="84">
        <v>16000</v>
      </c>
      <c r="RQ24" s="84" t="s">
        <v>94</v>
      </c>
      <c r="RR24" s="84">
        <v>16000</v>
      </c>
      <c r="RS24" s="84" t="s">
        <v>94</v>
      </c>
      <c r="RT24" s="84">
        <v>16000</v>
      </c>
      <c r="RU24" s="84" t="s">
        <v>94</v>
      </c>
      <c r="RV24" s="84">
        <v>16000</v>
      </c>
      <c r="RW24" s="84" t="s">
        <v>94</v>
      </c>
      <c r="RX24" s="84">
        <v>16000</v>
      </c>
      <c r="RY24" s="84" t="s">
        <v>94</v>
      </c>
      <c r="RZ24" s="84">
        <v>16000</v>
      </c>
      <c r="SA24" s="84" t="s">
        <v>94</v>
      </c>
      <c r="SB24" s="84">
        <v>16000</v>
      </c>
      <c r="SC24" s="84" t="s">
        <v>94</v>
      </c>
      <c r="SD24" s="84">
        <v>16000</v>
      </c>
      <c r="SE24" s="84" t="s">
        <v>94</v>
      </c>
      <c r="SF24" s="84">
        <v>16000</v>
      </c>
      <c r="SG24" s="84" t="s">
        <v>94</v>
      </c>
      <c r="SH24" s="84">
        <v>16000</v>
      </c>
      <c r="SI24" s="84" t="s">
        <v>94</v>
      </c>
      <c r="SJ24" s="84">
        <v>16000</v>
      </c>
      <c r="SK24" s="84" t="s">
        <v>94</v>
      </c>
      <c r="SL24" s="84">
        <v>16000</v>
      </c>
      <c r="SM24" s="84" t="s">
        <v>94</v>
      </c>
      <c r="SN24" s="84">
        <v>16000</v>
      </c>
      <c r="SO24" s="84" t="s">
        <v>94</v>
      </c>
      <c r="SP24" s="84">
        <v>16000</v>
      </c>
      <c r="SQ24" s="84" t="s">
        <v>94</v>
      </c>
      <c r="SR24" s="84">
        <v>16000</v>
      </c>
      <c r="SS24" s="84" t="s">
        <v>94</v>
      </c>
      <c r="ST24" s="84">
        <v>16000</v>
      </c>
      <c r="SU24" s="84" t="s">
        <v>94</v>
      </c>
      <c r="SV24" s="84">
        <v>16000</v>
      </c>
      <c r="SW24" s="84">
        <v>16000</v>
      </c>
      <c r="SX24" s="84">
        <v>16000</v>
      </c>
      <c r="SY24" s="84" t="s">
        <v>94</v>
      </c>
      <c r="SZ24" s="84">
        <v>16000</v>
      </c>
      <c r="TA24" s="84" t="s">
        <v>94</v>
      </c>
      <c r="TB24" s="84">
        <v>16000</v>
      </c>
      <c r="TC24" s="84">
        <v>16000</v>
      </c>
      <c r="TD24" s="84">
        <v>16000</v>
      </c>
      <c r="TE24" s="84" t="s">
        <v>94</v>
      </c>
      <c r="TF24" s="84">
        <v>16000</v>
      </c>
      <c r="TG24" s="84" t="s">
        <v>94</v>
      </c>
      <c r="TH24" s="84">
        <v>16000</v>
      </c>
      <c r="TI24" s="84" t="s">
        <v>94</v>
      </c>
      <c r="TJ24" s="84">
        <v>16000</v>
      </c>
      <c r="TK24" s="84" t="s">
        <v>94</v>
      </c>
      <c r="TL24" s="84">
        <v>16000</v>
      </c>
      <c r="TM24" s="84" t="s">
        <v>94</v>
      </c>
      <c r="TN24" s="84">
        <v>16000</v>
      </c>
      <c r="TO24" s="84" t="s">
        <v>94</v>
      </c>
      <c r="TP24" s="84">
        <v>16000</v>
      </c>
      <c r="TQ24" s="84" t="s">
        <v>94</v>
      </c>
      <c r="TR24" s="84">
        <v>16000</v>
      </c>
      <c r="TS24" s="84" t="s">
        <v>94</v>
      </c>
      <c r="TT24" s="84">
        <v>16000</v>
      </c>
      <c r="TU24" s="84" t="s">
        <v>94</v>
      </c>
      <c r="TV24" s="84">
        <v>16000</v>
      </c>
      <c r="TW24" s="84" t="s">
        <v>94</v>
      </c>
      <c r="TX24" s="84">
        <v>16000</v>
      </c>
      <c r="TY24" s="84" t="s">
        <v>94</v>
      </c>
      <c r="TZ24" s="84">
        <v>16000</v>
      </c>
      <c r="UA24" s="84" t="s">
        <v>94</v>
      </c>
      <c r="UB24" s="84">
        <v>16000</v>
      </c>
      <c r="UC24" s="84" t="s">
        <v>94</v>
      </c>
      <c r="UD24" s="84">
        <v>16000</v>
      </c>
      <c r="UE24" s="84" t="s">
        <v>94</v>
      </c>
      <c r="UF24" s="84">
        <v>16000</v>
      </c>
      <c r="UG24" s="84" t="s">
        <v>94</v>
      </c>
      <c r="UH24" s="84">
        <v>16000</v>
      </c>
      <c r="UI24" s="84" t="s">
        <v>94</v>
      </c>
      <c r="UJ24" s="84">
        <v>16000</v>
      </c>
      <c r="UK24" s="84" t="s">
        <v>94</v>
      </c>
      <c r="UL24" s="84">
        <v>16000</v>
      </c>
      <c r="UM24" s="84" t="s">
        <v>94</v>
      </c>
      <c r="UN24" s="84">
        <v>16000</v>
      </c>
      <c r="UO24" s="84" t="s">
        <v>94</v>
      </c>
      <c r="UP24" s="84">
        <v>16000</v>
      </c>
      <c r="UQ24" s="84" t="s">
        <v>94</v>
      </c>
      <c r="UR24" s="84">
        <v>16000</v>
      </c>
      <c r="US24" s="84">
        <v>16000</v>
      </c>
      <c r="UT24" s="84">
        <v>16000</v>
      </c>
      <c r="UU24" s="84" t="s">
        <v>94</v>
      </c>
      <c r="UV24" s="84">
        <v>16000</v>
      </c>
      <c r="UW24" s="84" t="s">
        <v>94</v>
      </c>
      <c r="UX24" s="84">
        <v>16000</v>
      </c>
      <c r="UY24" s="84" t="s">
        <v>94</v>
      </c>
      <c r="UZ24" s="84">
        <v>16000</v>
      </c>
      <c r="VA24" s="84" t="s">
        <v>94</v>
      </c>
      <c r="VB24" s="84">
        <v>16000</v>
      </c>
      <c r="VC24" s="84" t="s">
        <v>94</v>
      </c>
      <c r="VD24" s="84">
        <v>16000</v>
      </c>
      <c r="VE24" s="84" t="s">
        <v>94</v>
      </c>
      <c r="VF24" s="84">
        <v>16000</v>
      </c>
      <c r="VG24" s="84" t="s">
        <v>94</v>
      </c>
      <c r="VH24" s="84">
        <v>16000</v>
      </c>
      <c r="VI24" s="84" t="s">
        <v>94</v>
      </c>
      <c r="VJ24" s="84">
        <v>16000</v>
      </c>
      <c r="VK24" s="84" t="s">
        <v>94</v>
      </c>
      <c r="VL24" s="84">
        <v>16500</v>
      </c>
      <c r="VM24" s="84" t="s">
        <v>94</v>
      </c>
      <c r="VN24" s="84">
        <v>16500</v>
      </c>
      <c r="VO24" s="84" t="s">
        <v>94</v>
      </c>
      <c r="VP24" s="84">
        <v>16500</v>
      </c>
      <c r="VQ24" s="84" t="s">
        <v>94</v>
      </c>
      <c r="VR24" s="84">
        <v>16500</v>
      </c>
      <c r="VS24" s="84" t="s">
        <v>94</v>
      </c>
      <c r="VT24" s="84">
        <v>16500</v>
      </c>
      <c r="VU24" s="84" t="s">
        <v>94</v>
      </c>
      <c r="VV24" s="84">
        <v>16500</v>
      </c>
      <c r="VW24" s="84" t="s">
        <v>94</v>
      </c>
      <c r="VX24" s="84">
        <v>16500</v>
      </c>
      <c r="VY24" s="84">
        <v>16300</v>
      </c>
      <c r="VZ24" s="84">
        <v>16500</v>
      </c>
      <c r="WA24" s="84" t="s">
        <v>94</v>
      </c>
      <c r="WB24" s="84">
        <v>16500</v>
      </c>
      <c r="WC24" s="84" t="s">
        <v>94</v>
      </c>
      <c r="WD24" s="84">
        <v>16500</v>
      </c>
      <c r="WE24" s="84" t="s">
        <v>94</v>
      </c>
      <c r="WF24" s="84">
        <v>16500</v>
      </c>
      <c r="WG24" s="84" t="s">
        <v>94</v>
      </c>
      <c r="WH24" s="84">
        <v>16500</v>
      </c>
      <c r="WI24" s="84" t="s">
        <v>94</v>
      </c>
      <c r="WJ24" s="84">
        <v>16500</v>
      </c>
      <c r="WK24" s="84" t="s">
        <v>94</v>
      </c>
      <c r="WL24" s="84">
        <v>16500</v>
      </c>
      <c r="WM24" s="84" t="s">
        <v>94</v>
      </c>
      <c r="WN24" s="84">
        <v>16500</v>
      </c>
      <c r="WO24" s="84">
        <v>16300</v>
      </c>
      <c r="WP24" s="84">
        <v>16500</v>
      </c>
      <c r="WQ24" s="84" t="s">
        <v>94</v>
      </c>
      <c r="WR24" s="84">
        <v>16500</v>
      </c>
      <c r="WS24" s="84" t="s">
        <v>94</v>
      </c>
      <c r="WT24" s="84">
        <v>16500</v>
      </c>
      <c r="WU24" s="84" t="s">
        <v>94</v>
      </c>
      <c r="WV24" s="84">
        <v>16500</v>
      </c>
      <c r="WW24" s="84" t="s">
        <v>94</v>
      </c>
      <c r="WX24" s="84">
        <v>16500</v>
      </c>
      <c r="WY24" s="84" t="s">
        <v>94</v>
      </c>
      <c r="WZ24" s="84">
        <v>16500</v>
      </c>
      <c r="XA24" s="84">
        <v>16500</v>
      </c>
      <c r="XB24" s="84">
        <v>16500</v>
      </c>
      <c r="XC24" s="84" t="s">
        <v>94</v>
      </c>
      <c r="XD24" s="84">
        <v>16500</v>
      </c>
      <c r="XE24" s="84" t="s">
        <v>94</v>
      </c>
      <c r="XF24" s="84">
        <v>16500</v>
      </c>
      <c r="XG24" s="84" t="s">
        <v>94</v>
      </c>
      <c r="XH24" s="84">
        <v>16500</v>
      </c>
      <c r="XI24" s="84" t="s">
        <v>94</v>
      </c>
      <c r="XJ24" s="84">
        <v>16500</v>
      </c>
      <c r="XK24" s="84" t="s">
        <v>94</v>
      </c>
      <c r="XL24" s="84">
        <v>16500</v>
      </c>
      <c r="XM24" s="84" t="s">
        <v>94</v>
      </c>
      <c r="XN24" s="84">
        <v>17000</v>
      </c>
      <c r="XO24" s="84" t="s">
        <v>94</v>
      </c>
      <c r="XP24" s="84">
        <v>17000</v>
      </c>
      <c r="XQ24" s="84" t="s">
        <v>94</v>
      </c>
      <c r="XR24" s="84">
        <v>17000</v>
      </c>
      <c r="XS24" s="84" t="s">
        <v>94</v>
      </c>
      <c r="XT24" s="84">
        <v>17000</v>
      </c>
      <c r="XU24" s="84" t="s">
        <v>94</v>
      </c>
      <c r="XV24" s="84">
        <v>17000</v>
      </c>
      <c r="XW24" s="84" t="s">
        <v>94</v>
      </c>
      <c r="XX24" s="84">
        <v>17000</v>
      </c>
      <c r="XY24" s="84" t="s">
        <v>94</v>
      </c>
      <c r="XZ24" s="84">
        <v>17000</v>
      </c>
      <c r="YA24" s="84" t="s">
        <v>94</v>
      </c>
      <c r="YB24" s="84">
        <v>17000</v>
      </c>
      <c r="YC24" s="84" t="s">
        <v>94</v>
      </c>
      <c r="YD24" s="84">
        <v>17000</v>
      </c>
      <c r="YE24" s="84" t="s">
        <v>94</v>
      </c>
      <c r="YF24" s="84">
        <v>17000</v>
      </c>
      <c r="YG24" s="84" t="s">
        <v>94</v>
      </c>
      <c r="YH24" s="84">
        <v>17000</v>
      </c>
      <c r="YI24" s="84" t="s">
        <v>94</v>
      </c>
      <c r="YJ24" s="84">
        <v>17000</v>
      </c>
      <c r="YK24" s="84" t="s">
        <v>94</v>
      </c>
      <c r="YL24" s="84">
        <v>17000</v>
      </c>
      <c r="YM24" s="84" t="s">
        <v>94</v>
      </c>
      <c r="YN24" s="84">
        <v>17000</v>
      </c>
      <c r="YO24" s="84" t="s">
        <v>94</v>
      </c>
      <c r="YP24" s="84">
        <v>17000</v>
      </c>
      <c r="YQ24" s="84" t="s">
        <v>94</v>
      </c>
      <c r="YR24" s="84">
        <v>17000</v>
      </c>
      <c r="YS24" s="84" t="s">
        <v>94</v>
      </c>
      <c r="YT24" s="84">
        <v>17000</v>
      </c>
      <c r="YU24" s="84" t="s">
        <v>94</v>
      </c>
      <c r="YV24" s="84">
        <v>17000</v>
      </c>
      <c r="YW24" s="84" t="s">
        <v>94</v>
      </c>
      <c r="YX24" s="84">
        <v>17000</v>
      </c>
      <c r="YY24" s="84" t="s">
        <v>94</v>
      </c>
      <c r="YZ24" s="84">
        <v>17000</v>
      </c>
      <c r="ZA24" s="84" t="s">
        <v>94</v>
      </c>
      <c r="ZB24" s="84">
        <v>17000</v>
      </c>
      <c r="ZC24" s="84" t="s">
        <v>94</v>
      </c>
      <c r="ZD24" s="84">
        <v>17000</v>
      </c>
      <c r="ZE24" s="84">
        <v>16500</v>
      </c>
      <c r="ZF24" s="84">
        <v>17000</v>
      </c>
      <c r="ZG24" s="84">
        <v>16500</v>
      </c>
      <c r="ZH24" s="84">
        <v>17000</v>
      </c>
      <c r="ZI24" s="84" t="s">
        <v>94</v>
      </c>
      <c r="ZJ24" s="84">
        <v>17000</v>
      </c>
      <c r="ZK24" s="84" t="s">
        <v>94</v>
      </c>
      <c r="ZL24" s="84">
        <v>17000</v>
      </c>
      <c r="ZM24" s="84" t="s">
        <v>94</v>
      </c>
      <c r="ZN24" s="84">
        <v>17000</v>
      </c>
      <c r="ZO24" s="84" t="s">
        <v>94</v>
      </c>
      <c r="ZP24" s="84">
        <v>17000</v>
      </c>
      <c r="ZQ24" s="84" t="s">
        <v>94</v>
      </c>
      <c r="ZR24" s="84">
        <v>17000</v>
      </c>
      <c r="ZS24" s="84" t="s">
        <v>94</v>
      </c>
      <c r="ZT24" s="84">
        <v>17000</v>
      </c>
      <c r="ZU24" s="84" t="s">
        <v>94</v>
      </c>
      <c r="ZV24" s="84">
        <v>17000</v>
      </c>
      <c r="ZW24" s="84" t="s">
        <v>94</v>
      </c>
      <c r="ZX24" s="84">
        <v>17000</v>
      </c>
      <c r="ZY24" s="84" t="s">
        <v>94</v>
      </c>
      <c r="ZZ24" s="84">
        <v>17000</v>
      </c>
      <c r="AAA24" s="84" t="s">
        <v>94</v>
      </c>
      <c r="AAB24" s="84">
        <v>17000</v>
      </c>
      <c r="AAC24" s="84" t="s">
        <v>94</v>
      </c>
      <c r="AAD24" s="84">
        <v>17000</v>
      </c>
      <c r="AAE24" s="84" t="s">
        <v>94</v>
      </c>
      <c r="AAF24" s="84">
        <v>17000</v>
      </c>
      <c r="AAG24" s="84" t="s">
        <v>94</v>
      </c>
      <c r="AAH24" s="84">
        <v>17000</v>
      </c>
      <c r="AAI24" s="84" t="s">
        <v>94</v>
      </c>
      <c r="AAJ24" s="84">
        <v>17000</v>
      </c>
      <c r="AAK24" s="84" t="s">
        <v>94</v>
      </c>
      <c r="AAL24" s="84">
        <v>17000</v>
      </c>
      <c r="AAM24" s="84" t="s">
        <v>94</v>
      </c>
      <c r="AAN24" s="84">
        <v>17000</v>
      </c>
      <c r="AAO24" s="84" t="s">
        <v>94</v>
      </c>
      <c r="AAP24" s="84">
        <v>17000</v>
      </c>
      <c r="AAQ24" s="84">
        <v>16800</v>
      </c>
      <c r="AAR24" s="84">
        <v>17000</v>
      </c>
      <c r="AAS24" s="84" t="s">
        <v>94</v>
      </c>
      <c r="AAT24" s="84">
        <v>17000</v>
      </c>
      <c r="AAU24" s="84">
        <v>16800</v>
      </c>
      <c r="AAV24" s="84">
        <v>17000</v>
      </c>
      <c r="AAW24" s="84" t="s">
        <v>94</v>
      </c>
      <c r="AAX24" s="84">
        <v>17000</v>
      </c>
      <c r="AAY24" s="84" t="s">
        <v>94</v>
      </c>
      <c r="AAZ24" s="84">
        <v>17000</v>
      </c>
      <c r="ABA24" s="84">
        <v>16800</v>
      </c>
      <c r="ABB24" s="84">
        <v>17000</v>
      </c>
      <c r="ABC24" s="84" t="s">
        <v>94</v>
      </c>
      <c r="ABD24" s="84">
        <v>17000</v>
      </c>
      <c r="ABE24" s="84" t="s">
        <v>94</v>
      </c>
      <c r="ABF24" s="84">
        <v>17000</v>
      </c>
      <c r="ABG24" s="84" t="s">
        <v>94</v>
      </c>
      <c r="ABH24" s="84">
        <v>17000</v>
      </c>
      <c r="ABI24" s="84" t="s">
        <v>94</v>
      </c>
      <c r="ABJ24" s="84">
        <v>17000</v>
      </c>
      <c r="ABK24" s="84" t="s">
        <v>94</v>
      </c>
      <c r="ABL24" s="84">
        <v>17000</v>
      </c>
      <c r="ABM24" s="84" t="s">
        <v>94</v>
      </c>
      <c r="ABN24" s="84">
        <v>17000</v>
      </c>
      <c r="ABO24" s="84" t="s">
        <v>94</v>
      </c>
      <c r="ABP24" s="84">
        <v>17000</v>
      </c>
      <c r="ABQ24" s="84" t="s">
        <v>94</v>
      </c>
      <c r="ABR24" s="84">
        <v>17000</v>
      </c>
      <c r="ABS24" s="84" t="s">
        <v>94</v>
      </c>
      <c r="ABT24" s="84">
        <v>17000</v>
      </c>
      <c r="ABU24" s="84" t="s">
        <v>94</v>
      </c>
      <c r="ABV24" s="84">
        <v>17000</v>
      </c>
      <c r="ABW24" s="84" t="s">
        <v>94</v>
      </c>
      <c r="ABX24" s="84">
        <v>17000</v>
      </c>
      <c r="ABY24" s="84" t="s">
        <v>94</v>
      </c>
      <c r="ABZ24" s="84">
        <v>17000</v>
      </c>
      <c r="ACA24" s="84" t="s">
        <v>94</v>
      </c>
      <c r="ACB24" s="84">
        <v>17000</v>
      </c>
      <c r="ACC24" s="84">
        <v>16800</v>
      </c>
      <c r="ACD24" s="84">
        <v>17000</v>
      </c>
      <c r="ACE24" s="84" t="s">
        <v>94</v>
      </c>
      <c r="ACF24" s="84">
        <v>17000</v>
      </c>
      <c r="ACG24" s="84" t="s">
        <v>94</v>
      </c>
      <c r="ACH24" s="84">
        <v>17000</v>
      </c>
      <c r="ACI24" s="84">
        <v>16800</v>
      </c>
      <c r="ACJ24" s="84">
        <v>17000</v>
      </c>
      <c r="ACK24" s="84" t="s">
        <v>94</v>
      </c>
      <c r="ACL24" s="84">
        <v>17000</v>
      </c>
      <c r="ACM24" s="84" t="s">
        <v>94</v>
      </c>
      <c r="ACN24" s="84">
        <v>17000</v>
      </c>
      <c r="ACO24" s="84" t="s">
        <v>94</v>
      </c>
      <c r="ACP24" s="84">
        <v>17000</v>
      </c>
      <c r="ACQ24" s="84" t="s">
        <v>94</v>
      </c>
      <c r="ACR24" s="84">
        <v>17000</v>
      </c>
      <c r="ACS24" s="84" t="s">
        <v>94</v>
      </c>
      <c r="ACT24" s="84">
        <v>17000</v>
      </c>
      <c r="ACU24" s="84" t="s">
        <v>94</v>
      </c>
      <c r="ACV24" s="84">
        <v>17000</v>
      </c>
      <c r="ACW24" s="84" t="s">
        <v>94</v>
      </c>
      <c r="ACX24" s="84">
        <v>17000</v>
      </c>
      <c r="ACY24" s="84" t="s">
        <v>94</v>
      </c>
      <c r="ACZ24" s="84">
        <v>17000</v>
      </c>
      <c r="ADA24" s="84">
        <v>16800</v>
      </c>
      <c r="ADB24" s="84">
        <v>17000</v>
      </c>
      <c r="ADC24" s="84" t="s">
        <v>94</v>
      </c>
      <c r="ADD24" s="84">
        <v>17000</v>
      </c>
      <c r="ADE24" s="84" t="s">
        <v>94</v>
      </c>
      <c r="ADF24" s="84">
        <v>17000</v>
      </c>
      <c r="ADG24" s="84">
        <v>16800</v>
      </c>
      <c r="ADH24" s="103">
        <v>17300</v>
      </c>
      <c r="ADI24" s="84" t="s">
        <v>94</v>
      </c>
      <c r="ADJ24" s="103">
        <v>17300</v>
      </c>
      <c r="ADK24" s="84" t="s">
        <v>94</v>
      </c>
      <c r="ADL24" s="103">
        <v>17300</v>
      </c>
      <c r="ADM24" s="84" t="s">
        <v>94</v>
      </c>
      <c r="ADN24" s="103">
        <v>17300</v>
      </c>
      <c r="ADO24" s="84" t="s">
        <v>94</v>
      </c>
      <c r="ADP24" s="103">
        <v>17300</v>
      </c>
      <c r="ADQ24" s="84" t="s">
        <v>94</v>
      </c>
      <c r="ADR24" s="103">
        <v>17300</v>
      </c>
      <c r="ADS24" s="84" t="s">
        <v>94</v>
      </c>
      <c r="ADT24" s="103">
        <v>17300</v>
      </c>
      <c r="ADU24" s="84" t="s">
        <v>94</v>
      </c>
      <c r="ADV24" s="84">
        <v>17000</v>
      </c>
      <c r="ADW24" s="84">
        <v>17300</v>
      </c>
      <c r="ADX24" s="84">
        <v>17000</v>
      </c>
      <c r="ADY24" s="84" t="s">
        <v>94</v>
      </c>
      <c r="ADZ24" s="84">
        <v>17300</v>
      </c>
      <c r="AEA24" s="84" t="s">
        <v>94</v>
      </c>
      <c r="AEB24" s="84">
        <v>17300</v>
      </c>
      <c r="AEC24" s="84">
        <v>17300</v>
      </c>
      <c r="AED24" s="84">
        <v>17300</v>
      </c>
      <c r="AEE24" s="84">
        <v>17300</v>
      </c>
      <c r="AEF24" s="84">
        <v>17300</v>
      </c>
      <c r="AEG24" s="84" t="s">
        <v>94</v>
      </c>
      <c r="AEH24" s="84">
        <v>17300</v>
      </c>
      <c r="AEI24" s="84" t="s">
        <v>94</v>
      </c>
      <c r="AEJ24" s="84">
        <v>17300</v>
      </c>
      <c r="AEK24" s="84">
        <v>17300</v>
      </c>
      <c r="AEL24" s="84">
        <v>17300</v>
      </c>
      <c r="AEM24" s="84" t="s">
        <v>94</v>
      </c>
      <c r="AEN24" s="84">
        <v>17300</v>
      </c>
      <c r="AEO24" s="84" t="s">
        <v>94</v>
      </c>
      <c r="AEP24" s="84">
        <v>17300</v>
      </c>
      <c r="AEQ24" s="84">
        <v>17300</v>
      </c>
      <c r="AER24" s="84">
        <v>17300</v>
      </c>
      <c r="AES24" s="84" t="s">
        <v>94</v>
      </c>
      <c r="AET24" s="84">
        <v>17300</v>
      </c>
      <c r="AEU24" s="84" t="s">
        <v>94</v>
      </c>
      <c r="AEV24" s="84">
        <v>17300</v>
      </c>
      <c r="AEW24" s="84" t="s">
        <v>94</v>
      </c>
      <c r="AEX24" s="84">
        <v>17300</v>
      </c>
      <c r="AEY24" s="84" t="s">
        <v>94</v>
      </c>
      <c r="AEZ24" s="84">
        <v>17300</v>
      </c>
      <c r="AFA24" s="84" t="s">
        <v>94</v>
      </c>
      <c r="AFB24" s="84">
        <v>17300</v>
      </c>
      <c r="AFC24" s="84" t="s">
        <v>94</v>
      </c>
      <c r="AFD24" s="84">
        <v>17300</v>
      </c>
      <c r="AFE24" s="84">
        <v>17300</v>
      </c>
      <c r="AFF24" s="84">
        <v>17300</v>
      </c>
      <c r="AFG24" s="84" t="s">
        <v>94</v>
      </c>
      <c r="AFH24" s="84">
        <v>17300</v>
      </c>
      <c r="AFI24" s="84" t="s">
        <v>94</v>
      </c>
      <c r="AFJ24" s="84">
        <v>17500</v>
      </c>
      <c r="AFK24" s="84" t="s">
        <v>94</v>
      </c>
      <c r="AFL24" s="84">
        <v>17500</v>
      </c>
      <c r="AFM24" s="84" t="s">
        <v>94</v>
      </c>
      <c r="AFN24" s="84">
        <v>17500</v>
      </c>
      <c r="AFO24" s="84" t="s">
        <v>94</v>
      </c>
      <c r="AFP24" s="84">
        <v>17500</v>
      </c>
      <c r="AFQ24" s="84" t="s">
        <v>94</v>
      </c>
      <c r="AFR24" s="84">
        <v>17500</v>
      </c>
      <c r="AFS24" s="84" t="s">
        <v>94</v>
      </c>
      <c r="AFT24" s="84">
        <v>17500</v>
      </c>
      <c r="AFU24" s="84" t="s">
        <v>94</v>
      </c>
      <c r="AFV24" s="84">
        <v>17500</v>
      </c>
      <c r="AFW24" s="84" t="s">
        <v>94</v>
      </c>
      <c r="AFX24" s="84">
        <v>17500</v>
      </c>
      <c r="AFY24" s="84" t="s">
        <v>94</v>
      </c>
      <c r="AFZ24" s="84">
        <v>17500</v>
      </c>
      <c r="AGA24" s="84" t="s">
        <v>94</v>
      </c>
      <c r="AGB24" s="84">
        <v>17500</v>
      </c>
      <c r="AGC24" s="84" t="s">
        <v>94</v>
      </c>
      <c r="AGD24" s="84">
        <v>17500</v>
      </c>
      <c r="AGE24" s="84" t="s">
        <v>94</v>
      </c>
      <c r="AGF24" s="84">
        <v>17500</v>
      </c>
      <c r="AGG24" s="84" t="s">
        <v>94</v>
      </c>
      <c r="AGH24" s="84">
        <v>17500</v>
      </c>
      <c r="AGI24" s="84" t="s">
        <v>94</v>
      </c>
      <c r="AGJ24" s="84">
        <v>17500</v>
      </c>
      <c r="AGK24" s="84" t="s">
        <v>94</v>
      </c>
      <c r="AGL24" s="84">
        <v>17500</v>
      </c>
      <c r="AGM24" s="84" t="s">
        <v>94</v>
      </c>
      <c r="AGN24" s="84">
        <v>17500</v>
      </c>
      <c r="AGO24" s="84" t="s">
        <v>94</v>
      </c>
      <c r="AGP24" s="84">
        <v>17500</v>
      </c>
      <c r="AGQ24" s="84" t="s">
        <v>94</v>
      </c>
      <c r="AGR24" s="84">
        <v>17500</v>
      </c>
      <c r="AGS24" s="84" t="s">
        <v>94</v>
      </c>
      <c r="AGT24" s="84">
        <v>17500</v>
      </c>
      <c r="AGU24" s="84" t="s">
        <v>94</v>
      </c>
      <c r="AGV24" s="84">
        <v>17500</v>
      </c>
      <c r="AGW24" s="84" t="s">
        <v>94</v>
      </c>
      <c r="AGX24" s="84">
        <v>17500</v>
      </c>
      <c r="AGY24" s="84" t="s">
        <v>94</v>
      </c>
      <c r="AGZ24" s="84">
        <v>17500</v>
      </c>
      <c r="AHA24" s="84" t="s">
        <v>94</v>
      </c>
      <c r="AHB24" s="84">
        <v>17500</v>
      </c>
      <c r="AHC24" s="84" t="s">
        <v>94</v>
      </c>
      <c r="AHD24" s="84">
        <v>17500</v>
      </c>
      <c r="AHE24" s="84" t="s">
        <v>94</v>
      </c>
      <c r="AHF24" s="84">
        <v>17500</v>
      </c>
      <c r="AHG24" s="84" t="s">
        <v>94</v>
      </c>
      <c r="AHH24" s="84">
        <v>17500</v>
      </c>
      <c r="AHI24" s="84" t="s">
        <v>94</v>
      </c>
      <c r="AHJ24" s="84">
        <v>17500</v>
      </c>
      <c r="AHK24" s="84" t="s">
        <v>94</v>
      </c>
      <c r="AHL24" s="84">
        <v>17500</v>
      </c>
      <c r="AHM24" s="84" t="s">
        <v>94</v>
      </c>
      <c r="AHN24" s="84">
        <v>17500</v>
      </c>
      <c r="AHO24" s="84" t="s">
        <v>94</v>
      </c>
      <c r="AHP24" s="84">
        <v>17500</v>
      </c>
      <c r="AHQ24" s="84" t="s">
        <v>94</v>
      </c>
      <c r="AHR24" s="84">
        <v>17500</v>
      </c>
      <c r="AHS24" s="84" t="s">
        <v>94</v>
      </c>
      <c r="AHT24" s="84">
        <v>17500</v>
      </c>
      <c r="AHU24" s="84" t="s">
        <v>94</v>
      </c>
      <c r="AHV24" s="84">
        <v>17500</v>
      </c>
      <c r="AHW24" s="84" t="s">
        <v>94</v>
      </c>
      <c r="AHX24" s="84">
        <v>17500</v>
      </c>
      <c r="AHY24" s="84" t="s">
        <v>94</v>
      </c>
      <c r="AHZ24" s="84">
        <v>17500</v>
      </c>
      <c r="AIA24" s="84" t="s">
        <v>94</v>
      </c>
      <c r="AIB24" s="84">
        <v>17500</v>
      </c>
      <c r="AIC24" s="84" t="s">
        <v>94</v>
      </c>
      <c r="AID24" s="84">
        <v>17500</v>
      </c>
      <c r="AIE24" s="84" t="s">
        <v>94</v>
      </c>
      <c r="AIF24" s="84">
        <v>17500</v>
      </c>
      <c r="AIG24" s="84" t="s">
        <v>94</v>
      </c>
      <c r="AIH24" s="84">
        <v>17500</v>
      </c>
      <c r="AII24" s="84" t="s">
        <v>94</v>
      </c>
      <c r="AIJ24" s="84">
        <v>17500</v>
      </c>
      <c r="AIK24" s="84" t="s">
        <v>94</v>
      </c>
      <c r="AIL24" s="84">
        <v>17500</v>
      </c>
      <c r="AIM24" s="84" t="s">
        <v>94</v>
      </c>
      <c r="AIN24" s="84">
        <v>17500</v>
      </c>
      <c r="AIO24" s="84" t="s">
        <v>94</v>
      </c>
      <c r="AIP24" s="84">
        <v>17500</v>
      </c>
      <c r="AIQ24" s="84" t="s">
        <v>94</v>
      </c>
      <c r="AIR24" s="84">
        <v>17500</v>
      </c>
      <c r="AIS24" s="84" t="s">
        <v>94</v>
      </c>
      <c r="AIT24" s="84">
        <v>17800</v>
      </c>
      <c r="AIU24" s="84" t="s">
        <v>94</v>
      </c>
      <c r="AIV24" s="84">
        <v>17800</v>
      </c>
      <c r="AIW24" s="84" t="s">
        <v>94</v>
      </c>
      <c r="AIX24" s="84">
        <v>17800</v>
      </c>
      <c r="AIY24" s="84" t="s">
        <v>94</v>
      </c>
      <c r="AIZ24" s="84">
        <v>17800</v>
      </c>
      <c r="AJA24" s="84" t="s">
        <v>94</v>
      </c>
      <c r="AJB24" s="84">
        <v>17800</v>
      </c>
      <c r="AJC24" s="84" t="s">
        <v>94</v>
      </c>
      <c r="AJD24" s="84">
        <v>17800</v>
      </c>
      <c r="AJE24" s="84" t="s">
        <v>94</v>
      </c>
      <c r="AJF24" s="84">
        <v>17800</v>
      </c>
      <c r="AJG24" s="84" t="s">
        <v>94</v>
      </c>
      <c r="AJH24" s="84">
        <v>17800</v>
      </c>
      <c r="AJI24" s="84" t="s">
        <v>94</v>
      </c>
      <c r="AJJ24" s="84">
        <v>17800</v>
      </c>
      <c r="AJK24" s="84" t="s">
        <v>94</v>
      </c>
      <c r="AJL24" s="84">
        <v>17800</v>
      </c>
      <c r="AJM24" s="84" t="s">
        <v>94</v>
      </c>
      <c r="AJN24" s="84">
        <v>17800</v>
      </c>
      <c r="AJO24" s="84" t="s">
        <v>94</v>
      </c>
      <c r="AJP24" s="84">
        <v>17800</v>
      </c>
      <c r="AJQ24" s="84" t="s">
        <v>94</v>
      </c>
      <c r="AJR24" s="84">
        <v>17800</v>
      </c>
      <c r="AJS24" s="84" t="s">
        <v>94</v>
      </c>
      <c r="AJT24" s="84">
        <v>17800</v>
      </c>
      <c r="AJU24" s="84" t="s">
        <v>94</v>
      </c>
      <c r="AJV24" s="84">
        <v>17800</v>
      </c>
      <c r="AJW24" s="84" t="s">
        <v>94</v>
      </c>
      <c r="AJX24" s="84">
        <v>17800</v>
      </c>
      <c r="AJY24" s="84" t="s">
        <v>94</v>
      </c>
      <c r="AJZ24" s="84">
        <v>17800</v>
      </c>
      <c r="AKA24" s="84" t="s">
        <v>94</v>
      </c>
      <c r="AKB24" s="84">
        <v>17800</v>
      </c>
      <c r="AKC24" s="84" t="s">
        <v>94</v>
      </c>
      <c r="AKD24" s="84">
        <v>17800</v>
      </c>
      <c r="AKE24" s="84" t="s">
        <v>94</v>
      </c>
      <c r="AKF24" s="84">
        <v>17800</v>
      </c>
      <c r="AKG24" s="84" t="s">
        <v>94</v>
      </c>
      <c r="AKH24" s="84">
        <v>17800</v>
      </c>
      <c r="AKI24" s="84" t="s">
        <v>94</v>
      </c>
      <c r="AKJ24" s="84">
        <v>17800</v>
      </c>
      <c r="AKK24" s="84" t="s">
        <v>94</v>
      </c>
      <c r="AKL24" s="84">
        <v>17800</v>
      </c>
      <c r="AKM24" s="84" t="s">
        <v>94</v>
      </c>
      <c r="AKN24" s="84">
        <v>17800</v>
      </c>
      <c r="AKO24" s="84" t="s">
        <v>94</v>
      </c>
      <c r="AKP24" s="84">
        <v>17800</v>
      </c>
      <c r="AKQ24" s="84" t="s">
        <v>94</v>
      </c>
      <c r="AKR24" s="84">
        <v>17800</v>
      </c>
      <c r="AKS24" s="84" t="s">
        <v>94</v>
      </c>
      <c r="AKT24" s="84">
        <v>17800</v>
      </c>
      <c r="AKU24" s="84" t="s">
        <v>94</v>
      </c>
      <c r="AKV24" s="84"/>
      <c r="AKW24" s="84" t="s">
        <v>94</v>
      </c>
      <c r="AKX24" s="84"/>
      <c r="AKY24" s="84" t="s">
        <v>94</v>
      </c>
      <c r="AKZ24" s="84"/>
      <c r="ALA24" s="84" t="s">
        <v>94</v>
      </c>
      <c r="ALB24" s="84"/>
      <c r="ALC24" s="84" t="s">
        <v>94</v>
      </c>
      <c r="ALD24" s="84"/>
      <c r="ALE24" s="84" t="s">
        <v>94</v>
      </c>
      <c r="ALF24" s="84"/>
      <c r="ALG24" s="84" t="s">
        <v>94</v>
      </c>
      <c r="ALH24" s="84"/>
      <c r="ALI24" s="84" t="s">
        <v>94</v>
      </c>
      <c r="ALJ24" s="84"/>
      <c r="ALK24" s="84" t="s">
        <v>94</v>
      </c>
      <c r="ALL24" s="84"/>
      <c r="ALM24" s="84" t="s">
        <v>94</v>
      </c>
      <c r="ALN24" s="84"/>
      <c r="ALO24" s="84" t="s">
        <v>94</v>
      </c>
      <c r="ALP24" s="84"/>
      <c r="ALQ24" s="84" t="s">
        <v>94</v>
      </c>
      <c r="ALR24" s="84"/>
      <c r="ALS24" s="84" t="s">
        <v>94</v>
      </c>
      <c r="ALT24" s="84"/>
      <c r="ALU24" s="84" t="s">
        <v>94</v>
      </c>
      <c r="ALV24" s="84"/>
      <c r="ALW24" s="84" t="s">
        <v>94</v>
      </c>
      <c r="ALX24" s="84"/>
      <c r="ALY24" s="84" t="s">
        <v>94</v>
      </c>
      <c r="ALZ24" s="84"/>
      <c r="AMA24" s="84" t="s">
        <v>94</v>
      </c>
      <c r="AMB24" s="84"/>
      <c r="AMC24" s="84" t="s">
        <v>94</v>
      </c>
      <c r="AMD24" s="84"/>
      <c r="AME24" s="84" t="s">
        <v>94</v>
      </c>
      <c r="AMF24" s="84"/>
      <c r="AMG24" s="84" t="s">
        <v>94</v>
      </c>
      <c r="AMH24" s="84"/>
      <c r="AMI24" s="84" t="s">
        <v>94</v>
      </c>
      <c r="AMJ24" s="84"/>
      <c r="AMK24" s="84" t="s">
        <v>94</v>
      </c>
      <c r="AML24" s="84"/>
      <c r="AMM24" s="84" t="s">
        <v>94</v>
      </c>
      <c r="AMN24" s="84"/>
      <c r="AMO24" s="84" t="s">
        <v>94</v>
      </c>
      <c r="AMP24" s="84"/>
      <c r="AMQ24" s="84" t="s">
        <v>94</v>
      </c>
      <c r="AMR24" s="84"/>
      <c r="AMS24" s="84" t="s">
        <v>94</v>
      </c>
      <c r="AMT24" s="84"/>
      <c r="AMU24" s="84" t="s">
        <v>94</v>
      </c>
      <c r="AMV24" s="84"/>
      <c r="AMW24" s="84" t="s">
        <v>94</v>
      </c>
      <c r="AMX24" s="84"/>
      <c r="AMY24" s="84" t="s">
        <v>94</v>
      </c>
      <c r="AMZ24" s="84"/>
      <c r="ANA24" s="84" t="s">
        <v>94</v>
      </c>
      <c r="ANB24" s="84"/>
      <c r="ANC24" s="84" t="s">
        <v>94</v>
      </c>
      <c r="AND24" s="84"/>
      <c r="ANE24" s="84" t="s">
        <v>94</v>
      </c>
      <c r="ANF24" s="84"/>
      <c r="ANG24" s="84" t="s">
        <v>94</v>
      </c>
      <c r="ANH24" s="84"/>
      <c r="ANI24" s="84" t="s">
        <v>94</v>
      </c>
      <c r="ANJ24" s="84"/>
      <c r="ANK24" s="84" t="s">
        <v>94</v>
      </c>
      <c r="ANL24" s="84"/>
      <c r="ANM24" s="84" t="s">
        <v>94</v>
      </c>
      <c r="ANN24" s="84"/>
      <c r="ANO24" s="84" t="s">
        <v>94</v>
      </c>
      <c r="ANP24" s="84"/>
      <c r="ANQ24" s="84" t="s">
        <v>94</v>
      </c>
      <c r="ANR24" s="84"/>
      <c r="ANS24" s="84" t="s">
        <v>94</v>
      </c>
      <c r="ANT24" s="84"/>
      <c r="ANU24" s="84" t="s">
        <v>94</v>
      </c>
      <c r="ANV24" s="84"/>
      <c r="ANW24" s="84" t="s">
        <v>94</v>
      </c>
      <c r="ANX24" s="84"/>
      <c r="ANY24" s="84" t="s">
        <v>94</v>
      </c>
      <c r="ANZ24" s="84"/>
      <c r="AOA24" s="84" t="s">
        <v>94</v>
      </c>
      <c r="AOB24" s="84"/>
      <c r="AOC24" s="84" t="s">
        <v>94</v>
      </c>
      <c r="AOD24" s="84"/>
      <c r="AOE24" s="84" t="s">
        <v>94</v>
      </c>
      <c r="AOF24" s="84"/>
      <c r="AOG24" s="84" t="s">
        <v>94</v>
      </c>
      <c r="AOH24" s="84"/>
      <c r="AOI24" s="84" t="s">
        <v>94</v>
      </c>
      <c r="AOJ24" s="84"/>
      <c r="AOK24" s="84" t="s">
        <v>94</v>
      </c>
      <c r="AOL24" s="84"/>
      <c r="AOM24" s="84" t="s">
        <v>94</v>
      </c>
      <c r="AON24" s="84"/>
      <c r="AOO24" s="84" t="s">
        <v>94</v>
      </c>
      <c r="AOP24" s="84"/>
      <c r="AOQ24" s="84" t="s">
        <v>94</v>
      </c>
      <c r="AOR24" s="84"/>
      <c r="AOS24" s="84" t="s">
        <v>94</v>
      </c>
      <c r="AOT24" s="84"/>
      <c r="AOU24" s="84" t="s">
        <v>94</v>
      </c>
      <c r="AOV24" s="84"/>
      <c r="AOW24" s="84" t="s">
        <v>94</v>
      </c>
      <c r="AOX24" s="84"/>
      <c r="AOY24" s="84" t="s">
        <v>94</v>
      </c>
      <c r="AOZ24" s="84"/>
      <c r="APA24" s="84" t="s">
        <v>94</v>
      </c>
      <c r="APB24" s="84"/>
      <c r="APC24" s="84" t="s">
        <v>94</v>
      </c>
      <c r="APD24" s="84"/>
      <c r="APE24" s="84" t="s">
        <v>94</v>
      </c>
      <c r="APF24" s="84"/>
      <c r="APG24" s="84" t="s">
        <v>94</v>
      </c>
      <c r="APH24" s="84"/>
      <c r="API24" s="84" t="s">
        <v>94</v>
      </c>
      <c r="APJ24" s="84"/>
      <c r="APK24" s="84" t="s">
        <v>94</v>
      </c>
      <c r="APL24" s="84"/>
      <c r="APM24" s="84" t="s">
        <v>94</v>
      </c>
      <c r="APN24" s="84"/>
      <c r="APO24" s="84" t="s">
        <v>94</v>
      </c>
      <c r="APP24" s="84"/>
      <c r="APQ24" s="84" t="s">
        <v>94</v>
      </c>
      <c r="APR24" s="84"/>
      <c r="APS24" s="84" t="s">
        <v>94</v>
      </c>
      <c r="APT24" s="84"/>
      <c r="APU24" s="84" t="s">
        <v>94</v>
      </c>
      <c r="APV24" s="84"/>
      <c r="APW24" s="84" t="s">
        <v>94</v>
      </c>
      <c r="APX24" s="84"/>
      <c r="APY24" s="84" t="s">
        <v>94</v>
      </c>
      <c r="APZ24" s="84"/>
      <c r="AQA24" s="84" t="s">
        <v>94</v>
      </c>
      <c r="AQB24" s="84"/>
      <c r="AQC24" s="84" t="s">
        <v>94</v>
      </c>
      <c r="AQD24" s="84"/>
      <c r="AQE24" s="86" t="s">
        <v>94</v>
      </c>
      <c r="AQF24" s="84"/>
      <c r="AQG24" s="86" t="s">
        <v>94</v>
      </c>
      <c r="AQH24" s="84"/>
      <c r="AQI24" s="86" t="s">
        <v>94</v>
      </c>
      <c r="AQJ24" s="84"/>
      <c r="AQK24" s="86" t="s">
        <v>94</v>
      </c>
      <c r="AQL24" s="84"/>
      <c r="AQM24" s="86" t="s">
        <v>94</v>
      </c>
      <c r="AQN24" s="84"/>
      <c r="AQO24" s="86" t="s">
        <v>94</v>
      </c>
      <c r="AQP24" s="84"/>
      <c r="AQQ24" s="86" t="s">
        <v>94</v>
      </c>
      <c r="AQR24" s="84"/>
      <c r="AQS24" s="86" t="s">
        <v>94</v>
      </c>
      <c r="AQT24" s="86"/>
      <c r="AQU24" s="86" t="s">
        <v>94</v>
      </c>
      <c r="AQV24" s="86"/>
      <c r="AQW24" s="86" t="s">
        <v>94</v>
      </c>
      <c r="AQX24" s="86"/>
      <c r="AQY24" s="86" t="s">
        <v>94</v>
      </c>
      <c r="AQZ24" s="86"/>
      <c r="ARA24" s="86" t="s">
        <v>94</v>
      </c>
      <c r="ARB24" s="86"/>
      <c r="ARC24" s="86" t="s">
        <v>94</v>
      </c>
      <c r="ARD24" s="86"/>
      <c r="ARE24" s="86" t="s">
        <v>94</v>
      </c>
      <c r="ARF24" s="86"/>
      <c r="ARG24" s="86" t="s">
        <v>94</v>
      </c>
      <c r="ARH24" s="86"/>
      <c r="ARI24" s="86" t="s">
        <v>94</v>
      </c>
      <c r="ARJ24" s="86"/>
      <c r="ARK24" s="86" t="s">
        <v>94</v>
      </c>
      <c r="ARL24" s="86"/>
      <c r="ARM24" s="86" t="s">
        <v>94</v>
      </c>
      <c r="ARN24" s="86"/>
      <c r="ARO24" s="86" t="s">
        <v>94</v>
      </c>
      <c r="ARP24" s="86"/>
      <c r="ARQ24" s="86" t="s">
        <v>94</v>
      </c>
      <c r="ARR24" s="86"/>
      <c r="ARS24" s="86" t="s">
        <v>94</v>
      </c>
      <c r="ART24" s="86"/>
      <c r="ARU24" s="86" t="s">
        <v>94</v>
      </c>
      <c r="ARV24" s="86"/>
      <c r="ARW24" s="86" t="s">
        <v>94</v>
      </c>
      <c r="ARX24" s="86"/>
      <c r="ARY24" s="86" t="s">
        <v>94</v>
      </c>
      <c r="ARZ24" s="86"/>
      <c r="ASA24" s="86" t="s">
        <v>94</v>
      </c>
      <c r="ASB24" s="86"/>
      <c r="ASC24" s="86" t="s">
        <v>94</v>
      </c>
      <c r="ASD24" s="86"/>
      <c r="ASE24" s="86" t="s">
        <v>94</v>
      </c>
      <c r="ASF24" s="86"/>
      <c r="ASG24" s="86" t="s">
        <v>94</v>
      </c>
      <c r="ASH24" s="86"/>
      <c r="ASI24" s="86" t="s">
        <v>94</v>
      </c>
      <c r="ASJ24" s="86"/>
      <c r="ASK24" s="86" t="s">
        <v>94</v>
      </c>
      <c r="ASL24" s="86"/>
      <c r="ASM24" s="86" t="s">
        <v>94</v>
      </c>
      <c r="ASN24" s="86"/>
      <c r="ASO24" s="86" t="s">
        <v>94</v>
      </c>
      <c r="ASP24" s="86"/>
      <c r="ASQ24" s="86" t="s">
        <v>94</v>
      </c>
      <c r="ASR24" s="86"/>
      <c r="ASS24" s="86" t="s">
        <v>94</v>
      </c>
      <c r="AST24" s="86"/>
      <c r="ASU24" s="86" t="s">
        <v>94</v>
      </c>
      <c r="ASV24" s="86"/>
      <c r="ASW24" s="86" t="s">
        <v>94</v>
      </c>
      <c r="ASX24" s="86"/>
      <c r="ASY24" s="86" t="s">
        <v>94</v>
      </c>
      <c r="ASZ24" s="86"/>
      <c r="ATA24" s="86" t="s">
        <v>94</v>
      </c>
      <c r="ATB24" s="86"/>
      <c r="ATC24" s="86" t="s">
        <v>94</v>
      </c>
      <c r="ATD24" s="86"/>
      <c r="ATE24" s="86" t="s">
        <v>94</v>
      </c>
      <c r="ATF24" s="86"/>
      <c r="ATG24" s="86" t="s">
        <v>94</v>
      </c>
      <c r="ATH24" s="86"/>
      <c r="ATI24" s="86" t="s">
        <v>94</v>
      </c>
      <c r="ATJ24" s="86"/>
      <c r="ATK24" s="86" t="s">
        <v>94</v>
      </c>
      <c r="ATL24" s="86"/>
      <c r="ATM24" s="86" t="s">
        <v>94</v>
      </c>
      <c r="ATN24" s="86"/>
      <c r="ATO24" s="86" t="s">
        <v>94</v>
      </c>
      <c r="ATP24" s="86"/>
      <c r="ATQ24" s="86" t="s">
        <v>94</v>
      </c>
      <c r="ATR24" s="86"/>
      <c r="ATS24" s="86" t="s">
        <v>94</v>
      </c>
      <c r="ATT24" s="86"/>
      <c r="ATU24" s="86" t="s">
        <v>94</v>
      </c>
      <c r="ATV24" s="86"/>
      <c r="ATW24" s="86" t="s">
        <v>94</v>
      </c>
      <c r="ATX24" s="86"/>
      <c r="ATY24" s="86" t="s">
        <v>94</v>
      </c>
      <c r="ATZ24" s="86"/>
      <c r="AUA24" s="86" t="s">
        <v>94</v>
      </c>
      <c r="AUB24" s="86"/>
      <c r="AUC24" s="86" t="s">
        <v>94</v>
      </c>
      <c r="AUD24" s="86"/>
      <c r="AUE24" s="86" t="s">
        <v>94</v>
      </c>
      <c r="AUF24" s="86"/>
      <c r="AUG24" s="86" t="s">
        <v>94</v>
      </c>
      <c r="AUH24" s="86"/>
      <c r="AUI24" s="86" t="s">
        <v>94</v>
      </c>
      <c r="AUJ24" s="86"/>
      <c r="AUK24" s="86" t="s">
        <v>94</v>
      </c>
      <c r="AUL24" s="86"/>
      <c r="AUM24" s="86" t="s">
        <v>94</v>
      </c>
      <c r="AUN24" s="86"/>
      <c r="AUO24" s="86" t="s">
        <v>94</v>
      </c>
      <c r="AUP24" s="86"/>
      <c r="AUQ24" s="86" t="s">
        <v>94</v>
      </c>
      <c r="AUR24" s="86"/>
      <c r="AUS24" s="86" t="s">
        <v>94</v>
      </c>
      <c r="AUT24" s="86"/>
      <c r="AUU24" s="86" t="s">
        <v>94</v>
      </c>
      <c r="AUV24" s="86"/>
      <c r="AUW24" s="86" t="s">
        <v>94</v>
      </c>
      <c r="AUX24" s="86"/>
      <c r="AUY24" s="86" t="s">
        <v>94</v>
      </c>
      <c r="AUZ24" s="86"/>
      <c r="AVA24" s="86" t="s">
        <v>94</v>
      </c>
      <c r="AVB24" s="86"/>
      <c r="AVC24" s="86" t="s">
        <v>94</v>
      </c>
      <c r="AVD24" s="86"/>
      <c r="AVE24" s="86" t="s">
        <v>94</v>
      </c>
      <c r="AVF24" s="86"/>
      <c r="AVG24" s="86" t="s">
        <v>94</v>
      </c>
      <c r="AVH24" s="86"/>
      <c r="AVI24" s="86" t="s">
        <v>94</v>
      </c>
      <c r="AVJ24" s="86"/>
      <c r="AVK24" s="86" t="s">
        <v>94</v>
      </c>
      <c r="AVL24" s="86"/>
      <c r="AVM24" s="86" t="s">
        <v>94</v>
      </c>
      <c r="AVN24" s="86"/>
      <c r="AVO24" s="86" t="s">
        <v>94</v>
      </c>
      <c r="AVP24" s="86"/>
      <c r="AVQ24" s="86" t="s">
        <v>94</v>
      </c>
      <c r="AVR24" s="86"/>
      <c r="AVS24" s="86" t="s">
        <v>94</v>
      </c>
      <c r="AVT24" s="86"/>
      <c r="AVU24" s="86" t="s">
        <v>94</v>
      </c>
      <c r="AVV24" s="86"/>
      <c r="AVW24" s="86" t="s">
        <v>94</v>
      </c>
      <c r="AVX24" s="86"/>
      <c r="AVY24" s="86" t="s">
        <v>94</v>
      </c>
      <c r="AVZ24" s="86"/>
      <c r="AWA24" s="86" t="s">
        <v>94</v>
      </c>
      <c r="AWB24" s="86"/>
      <c r="AWC24" s="86" t="s">
        <v>94</v>
      </c>
      <c r="AWD24" s="86"/>
      <c r="AWE24" s="86" t="s">
        <v>94</v>
      </c>
      <c r="AWF24" s="86"/>
      <c r="AWG24" s="86" t="s">
        <v>94</v>
      </c>
      <c r="AWH24" s="86"/>
      <c r="AWI24" s="86" t="s">
        <v>94</v>
      </c>
      <c r="AWJ24" s="86"/>
      <c r="AWK24" s="86" t="s">
        <v>94</v>
      </c>
      <c r="AWL24" s="86"/>
      <c r="AWM24" s="86" t="s">
        <v>94</v>
      </c>
      <c r="AWN24" s="86"/>
      <c r="AWO24" s="86" t="s">
        <v>94</v>
      </c>
      <c r="AWP24" s="86"/>
      <c r="AWQ24" s="86" t="s">
        <v>94</v>
      </c>
      <c r="AWR24" s="86"/>
      <c r="AWS24" s="86" t="s">
        <v>94</v>
      </c>
      <c r="AWT24" s="86"/>
      <c r="AWU24" s="86" t="s">
        <v>94</v>
      </c>
      <c r="AWV24" s="86"/>
      <c r="AWW24" s="86" t="s">
        <v>94</v>
      </c>
      <c r="AWX24" s="86"/>
      <c r="AWY24" s="86" t="s">
        <v>94</v>
      </c>
      <c r="AWZ24" s="103"/>
      <c r="AXA24" s="103" t="s">
        <v>94</v>
      </c>
      <c r="AXB24" s="103"/>
      <c r="AXC24" s="103" t="s">
        <v>94</v>
      </c>
      <c r="AXD24" s="103"/>
      <c r="AXE24" s="103" t="s">
        <v>94</v>
      </c>
      <c r="AXF24" s="103"/>
      <c r="AXG24" s="103" t="s">
        <v>94</v>
      </c>
      <c r="AXH24" s="103"/>
      <c r="AXI24" s="103" t="s">
        <v>94</v>
      </c>
      <c r="AXJ24" s="103"/>
      <c r="AXK24" s="103" t="s">
        <v>94</v>
      </c>
      <c r="AXL24" s="103"/>
      <c r="AXM24" s="103" t="s">
        <v>94</v>
      </c>
      <c r="AXN24" s="103"/>
      <c r="AXO24" s="103" t="s">
        <v>94</v>
      </c>
      <c r="AXP24" s="103"/>
      <c r="AXQ24" s="103" t="s">
        <v>94</v>
      </c>
      <c r="AXR24" s="103"/>
      <c r="AXS24" s="103" t="s">
        <v>94</v>
      </c>
      <c r="AXT24" s="103"/>
      <c r="AXU24" s="103" t="s">
        <v>94</v>
      </c>
      <c r="AXV24" s="103"/>
      <c r="AXW24" s="103" t="s">
        <v>94</v>
      </c>
      <c r="AXX24" s="103"/>
      <c r="AXY24" s="103" t="s">
        <v>94</v>
      </c>
      <c r="AXZ24" s="103"/>
      <c r="AYA24" s="103" t="s">
        <v>94</v>
      </c>
      <c r="AYB24" s="103"/>
      <c r="AYC24" s="103" t="s">
        <v>94</v>
      </c>
      <c r="AYD24" s="103"/>
      <c r="AYE24" s="103" t="s">
        <v>94</v>
      </c>
      <c r="AYF24" s="103"/>
      <c r="AYG24" s="103" t="s">
        <v>94</v>
      </c>
      <c r="AYH24" s="103"/>
      <c r="AYI24" s="103" t="s">
        <v>94</v>
      </c>
      <c r="AYJ24" s="103"/>
      <c r="AYK24" s="103"/>
      <c r="AYL24" s="103"/>
      <c r="AYM24" s="103"/>
      <c r="AYN24" s="103"/>
      <c r="AYO24" s="103"/>
      <c r="AYP24" s="103"/>
      <c r="AYQ24" s="103"/>
      <c r="AYR24" s="103"/>
      <c r="AYS24" s="103"/>
      <c r="AYT24" s="103"/>
      <c r="AYU24" s="103" t="s">
        <v>94</v>
      </c>
      <c r="AYV24" s="103"/>
      <c r="AYW24" s="103" t="s">
        <v>94</v>
      </c>
      <c r="AYX24" s="103"/>
      <c r="AYY24" s="103" t="s">
        <v>94</v>
      </c>
      <c r="AYZ24" s="103"/>
      <c r="AZA24" s="103" t="s">
        <v>94</v>
      </c>
      <c r="AZB24" s="103"/>
      <c r="AZC24" s="103" t="s">
        <v>94</v>
      </c>
      <c r="AZD24" s="103"/>
      <c r="AZE24" s="103" t="s">
        <v>94</v>
      </c>
      <c r="AZF24" s="103"/>
      <c r="AZG24" s="103" t="s">
        <v>94</v>
      </c>
      <c r="AZH24" s="103"/>
      <c r="AZI24" s="103" t="s">
        <v>94</v>
      </c>
      <c r="AZJ24" s="103"/>
      <c r="AZK24" s="103" t="s">
        <v>94</v>
      </c>
      <c r="AZL24" s="103"/>
      <c r="AZM24" s="103" t="s">
        <v>94</v>
      </c>
      <c r="AZN24" s="103"/>
      <c r="AZO24" s="103" t="s">
        <v>94</v>
      </c>
      <c r="AZP24" s="103"/>
      <c r="AZQ24" s="103" t="s">
        <v>94</v>
      </c>
      <c r="AZR24" s="103"/>
      <c r="AZS24" s="103" t="s">
        <v>94</v>
      </c>
      <c r="AZT24" s="103"/>
      <c r="AZU24" s="103" t="s">
        <v>94</v>
      </c>
      <c r="AZV24" s="103"/>
      <c r="AZW24" s="103" t="s">
        <v>94</v>
      </c>
      <c r="AZX24" s="103"/>
      <c r="AZY24" s="103" t="s">
        <v>94</v>
      </c>
      <c r="AZZ24" s="103"/>
      <c r="BAA24" s="103" t="s">
        <v>94</v>
      </c>
      <c r="BAB24" s="103"/>
      <c r="BAC24" s="103" t="s">
        <v>94</v>
      </c>
      <c r="BAD24" s="103"/>
      <c r="BAE24" s="103" t="s">
        <v>94</v>
      </c>
      <c r="BAF24" s="103"/>
      <c r="BAG24" s="103" t="s">
        <v>94</v>
      </c>
      <c r="BAH24" s="103"/>
      <c r="BAI24" s="103" t="s">
        <v>94</v>
      </c>
      <c r="BAJ24" s="103"/>
      <c r="BAK24" s="103" t="s">
        <v>94</v>
      </c>
      <c r="BAL24" s="103"/>
      <c r="BAM24" s="103" t="s">
        <v>94</v>
      </c>
      <c r="BAN24" s="103"/>
      <c r="BAO24" s="103" t="s">
        <v>94</v>
      </c>
      <c r="BAP24" s="103"/>
      <c r="BAQ24" s="103" t="s">
        <v>94</v>
      </c>
      <c r="BAR24" s="103"/>
      <c r="BAS24" s="103" t="s">
        <v>94</v>
      </c>
      <c r="BAT24" s="103"/>
      <c r="BAU24" s="103" t="s">
        <v>94</v>
      </c>
      <c r="BAV24" s="103"/>
      <c r="BAW24" s="103" t="s">
        <v>94</v>
      </c>
      <c r="BAX24" s="103"/>
      <c r="BAY24" s="103" t="s">
        <v>94</v>
      </c>
      <c r="BAZ24" s="103"/>
      <c r="BBA24" s="103" t="s">
        <v>94</v>
      </c>
      <c r="BBB24" s="103"/>
      <c r="BBC24" s="103" t="s">
        <v>94</v>
      </c>
      <c r="BBD24" s="103"/>
      <c r="BBE24" s="103" t="s">
        <v>94</v>
      </c>
      <c r="BBF24" s="103"/>
      <c r="BBG24" s="103" t="s">
        <v>94</v>
      </c>
      <c r="BBH24" s="103"/>
      <c r="BBI24" s="103" t="s">
        <v>94</v>
      </c>
      <c r="BBJ24" s="103"/>
      <c r="BBK24" s="103" t="s">
        <v>94</v>
      </c>
    </row>
    <row r="25" spans="1:1415" s="9" customFormat="1" ht="33" customHeight="1" x14ac:dyDescent="0.35">
      <c r="A25" s="82">
        <v>20</v>
      </c>
      <c r="B25" s="13">
        <v>150000061</v>
      </c>
      <c r="C25" s="89" t="s">
        <v>11</v>
      </c>
      <c r="D25" s="90" t="s">
        <v>254</v>
      </c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4"/>
      <c r="AQ25" s="84"/>
      <c r="AR25" s="84"/>
      <c r="AS25" s="84"/>
      <c r="AT25" s="84"/>
      <c r="AU25" s="84"/>
      <c r="AV25" s="84"/>
      <c r="AW25" s="84"/>
      <c r="AX25" s="84"/>
      <c r="AY25" s="84"/>
      <c r="AZ25" s="84"/>
      <c r="BA25" s="84"/>
      <c r="BB25" s="84"/>
      <c r="BC25" s="84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84"/>
      <c r="BQ25" s="84"/>
      <c r="BR25" s="84"/>
      <c r="BS25" s="84"/>
      <c r="BT25" s="84"/>
      <c r="BU25" s="84"/>
      <c r="BV25" s="84"/>
      <c r="BW25" s="84"/>
      <c r="BX25" s="84"/>
      <c r="BY25" s="84"/>
      <c r="BZ25" s="84"/>
      <c r="CA25" s="84"/>
      <c r="CB25" s="84"/>
      <c r="CC25" s="84"/>
      <c r="CD25" s="84"/>
      <c r="CE25" s="84"/>
      <c r="CF25" s="84"/>
      <c r="CG25" s="84"/>
      <c r="CH25" s="84"/>
      <c r="CI25" s="84"/>
      <c r="CJ25" s="84"/>
      <c r="CK25" s="84"/>
      <c r="CL25" s="84"/>
      <c r="CM25" s="84"/>
      <c r="CN25" s="84"/>
      <c r="CO25" s="84"/>
      <c r="CP25" s="84"/>
      <c r="CQ25" s="84"/>
      <c r="CR25" s="84"/>
      <c r="CS25" s="84"/>
      <c r="CT25" s="84"/>
      <c r="CU25" s="84"/>
      <c r="CV25" s="84"/>
      <c r="CW25" s="84"/>
      <c r="CX25" s="84"/>
      <c r="CY25" s="84"/>
      <c r="CZ25" s="84"/>
      <c r="DA25" s="84"/>
      <c r="DB25" s="84"/>
      <c r="DC25" s="84"/>
      <c r="DD25" s="84"/>
      <c r="DE25" s="84"/>
      <c r="DF25" s="84"/>
      <c r="DG25" s="84"/>
      <c r="DH25" s="84"/>
      <c r="DI25" s="84"/>
      <c r="DJ25" s="84"/>
      <c r="DK25" s="84"/>
      <c r="DL25" s="84"/>
      <c r="DM25" s="84"/>
      <c r="DN25" s="84"/>
      <c r="DO25" s="84"/>
      <c r="DP25" s="84"/>
      <c r="DQ25" s="84"/>
      <c r="DR25" s="84"/>
      <c r="DS25" s="84"/>
      <c r="DT25" s="84"/>
      <c r="DU25" s="84"/>
      <c r="DV25" s="84"/>
      <c r="DW25" s="84"/>
      <c r="DX25" s="84"/>
      <c r="DY25" s="84"/>
      <c r="DZ25" s="84"/>
      <c r="EA25" s="84"/>
      <c r="EB25" s="84"/>
      <c r="EC25" s="84"/>
      <c r="ED25" s="84"/>
      <c r="EE25" s="84"/>
      <c r="EF25" s="84"/>
      <c r="EG25" s="84"/>
      <c r="EH25" s="84"/>
      <c r="EI25" s="84"/>
      <c r="EJ25" s="84"/>
      <c r="EK25" s="84"/>
      <c r="EL25" s="84"/>
      <c r="EM25" s="84"/>
      <c r="EN25" s="84"/>
      <c r="EO25" s="84"/>
      <c r="EP25" s="84"/>
      <c r="EQ25" s="84"/>
      <c r="ER25" s="84"/>
      <c r="ES25" s="84"/>
      <c r="ET25" s="84"/>
      <c r="EU25" s="84"/>
      <c r="EV25" s="84"/>
      <c r="EW25" s="84"/>
      <c r="EX25" s="84"/>
      <c r="EY25" s="84"/>
      <c r="EZ25" s="84"/>
      <c r="FA25" s="84"/>
      <c r="FB25" s="84"/>
      <c r="FC25" s="84"/>
      <c r="FD25" s="84"/>
      <c r="FE25" s="84"/>
      <c r="FF25" s="84"/>
      <c r="FG25" s="84"/>
      <c r="FH25" s="84"/>
      <c r="FI25" s="84"/>
      <c r="FJ25" s="84"/>
      <c r="FK25" s="84"/>
      <c r="FL25" s="84"/>
      <c r="FM25" s="84"/>
      <c r="FN25" s="84"/>
      <c r="FO25" s="84"/>
      <c r="FP25" s="84"/>
      <c r="FQ25" s="84"/>
      <c r="FR25" s="84"/>
      <c r="FS25" s="84"/>
      <c r="FT25" s="84"/>
      <c r="FU25" s="84"/>
      <c r="FV25" s="84"/>
      <c r="FW25" s="84"/>
      <c r="FX25" s="84"/>
      <c r="FY25" s="84"/>
      <c r="FZ25" s="84"/>
      <c r="GA25" s="84"/>
      <c r="GB25" s="84"/>
      <c r="GC25" s="84"/>
      <c r="GD25" s="84"/>
      <c r="GE25" s="84"/>
      <c r="GF25" s="84"/>
      <c r="GG25" s="84"/>
      <c r="GH25" s="84"/>
      <c r="GI25" s="84"/>
      <c r="GJ25" s="84"/>
      <c r="GK25" s="84"/>
      <c r="GL25" s="84"/>
      <c r="GM25" s="84"/>
      <c r="GN25" s="84"/>
      <c r="GO25" s="84"/>
      <c r="GP25" s="84"/>
      <c r="GQ25" s="84"/>
      <c r="GR25" s="84"/>
      <c r="GS25" s="84"/>
      <c r="GT25" s="84"/>
      <c r="GU25" s="84"/>
      <c r="GV25" s="84"/>
      <c r="GW25" s="84"/>
      <c r="GX25" s="84"/>
      <c r="GY25" s="84"/>
      <c r="GZ25" s="84"/>
      <c r="HA25" s="84"/>
      <c r="HB25" s="84"/>
      <c r="HC25" s="84"/>
      <c r="HD25" s="84"/>
      <c r="HE25" s="84"/>
      <c r="HF25" s="84"/>
      <c r="HG25" s="84"/>
      <c r="HH25" s="84"/>
      <c r="HI25" s="84"/>
      <c r="HJ25" s="84"/>
      <c r="HK25" s="84"/>
      <c r="HL25" s="84"/>
      <c r="HM25" s="84"/>
      <c r="HN25" s="84"/>
      <c r="HO25" s="84"/>
      <c r="HP25" s="84"/>
      <c r="HQ25" s="84"/>
      <c r="HR25" s="84"/>
      <c r="HS25" s="84"/>
      <c r="HT25" s="84"/>
      <c r="HU25" s="84"/>
      <c r="HV25" s="84"/>
      <c r="HW25" s="84"/>
      <c r="HX25" s="84"/>
      <c r="HY25" s="84"/>
      <c r="HZ25" s="84"/>
      <c r="IA25" s="84"/>
      <c r="IB25" s="84"/>
      <c r="IC25" s="84"/>
      <c r="ID25" s="84"/>
      <c r="IE25" s="84"/>
      <c r="IF25" s="84"/>
      <c r="IG25" s="84"/>
      <c r="IH25" s="84"/>
      <c r="II25" s="84"/>
      <c r="IJ25" s="84"/>
      <c r="IK25" s="84"/>
      <c r="IL25" s="84"/>
      <c r="IM25" s="84"/>
      <c r="IN25" s="84"/>
      <c r="IO25" s="84"/>
      <c r="IP25" s="84"/>
      <c r="IQ25" s="84"/>
      <c r="IR25" s="84"/>
      <c r="IS25" s="84"/>
      <c r="IT25" s="84"/>
      <c r="IU25" s="84"/>
      <c r="IV25" s="84"/>
      <c r="IW25" s="84"/>
      <c r="IX25" s="84"/>
      <c r="IY25" s="84"/>
      <c r="IZ25" s="84"/>
      <c r="JA25" s="84"/>
      <c r="JB25" s="84"/>
      <c r="JC25" s="84"/>
      <c r="JD25" s="84"/>
      <c r="JE25" s="84"/>
      <c r="JF25" s="84"/>
      <c r="JG25" s="84"/>
      <c r="JH25" s="84"/>
      <c r="JI25" s="84"/>
      <c r="JJ25" s="84"/>
      <c r="JK25" s="84"/>
      <c r="JL25" s="84"/>
      <c r="JM25" s="84"/>
      <c r="JN25" s="84"/>
      <c r="JO25" s="84"/>
      <c r="JP25" s="84"/>
      <c r="JQ25" s="84"/>
      <c r="JR25" s="84"/>
      <c r="JS25" s="84"/>
      <c r="JT25" s="84"/>
      <c r="JU25" s="84"/>
      <c r="JV25" s="84"/>
      <c r="JW25" s="84"/>
      <c r="JX25" s="84"/>
      <c r="JY25" s="84"/>
      <c r="JZ25" s="84"/>
      <c r="KA25" s="84"/>
      <c r="KB25" s="84"/>
      <c r="KC25" s="84"/>
      <c r="KD25" s="84"/>
      <c r="KE25" s="84"/>
      <c r="KF25" s="84"/>
      <c r="KG25" s="84"/>
      <c r="KH25" s="84"/>
      <c r="KI25" s="84"/>
      <c r="KJ25" s="84"/>
      <c r="KK25" s="84"/>
      <c r="KL25" s="84"/>
      <c r="KM25" s="84"/>
      <c r="KN25" s="84"/>
      <c r="KO25" s="84"/>
      <c r="KP25" s="84"/>
      <c r="KQ25" s="84"/>
      <c r="KR25" s="84"/>
      <c r="KS25" s="84"/>
      <c r="KT25" s="84"/>
      <c r="KU25" s="84"/>
      <c r="KV25" s="84"/>
      <c r="KW25" s="84"/>
      <c r="KX25" s="84"/>
      <c r="KY25" s="84"/>
      <c r="KZ25" s="84"/>
      <c r="LA25" s="84"/>
      <c r="LB25" s="84"/>
      <c r="LC25" s="84"/>
      <c r="LD25" s="84"/>
      <c r="LE25" s="84"/>
      <c r="LF25" s="84"/>
      <c r="LG25" s="84"/>
      <c r="LH25" s="84"/>
      <c r="LI25" s="84"/>
      <c r="LJ25" s="84"/>
      <c r="LK25" s="84"/>
      <c r="LL25" s="84"/>
      <c r="LM25" s="84"/>
      <c r="LN25" s="84"/>
      <c r="LO25" s="84"/>
      <c r="LP25" s="84"/>
      <c r="LQ25" s="84"/>
      <c r="LR25" s="84"/>
      <c r="LS25" s="84"/>
      <c r="LT25" s="84"/>
      <c r="LU25" s="84"/>
      <c r="LV25" s="84"/>
      <c r="LW25" s="84"/>
      <c r="LX25" s="84"/>
      <c r="LY25" s="84"/>
      <c r="LZ25" s="84"/>
      <c r="MA25" s="84"/>
      <c r="MB25" s="84"/>
      <c r="MC25" s="84"/>
      <c r="MD25" s="84"/>
      <c r="ME25" s="84"/>
      <c r="MF25" s="84"/>
      <c r="MG25" s="84"/>
      <c r="MH25" s="84"/>
      <c r="MI25" s="84"/>
      <c r="MJ25" s="84"/>
      <c r="MK25" s="84"/>
      <c r="ML25" s="84"/>
      <c r="MM25" s="84"/>
      <c r="MN25" s="84"/>
      <c r="MO25" s="84"/>
      <c r="MP25" s="84"/>
      <c r="MQ25" s="84"/>
      <c r="MR25" s="84"/>
      <c r="MS25" s="84"/>
      <c r="MT25" s="84"/>
      <c r="MU25" s="84"/>
      <c r="MV25" s="84"/>
      <c r="MW25" s="84"/>
      <c r="MX25" s="84"/>
      <c r="MY25" s="84"/>
      <c r="MZ25" s="84"/>
      <c r="NA25" s="84"/>
      <c r="NB25" s="84"/>
      <c r="NC25" s="84"/>
      <c r="ND25" s="84"/>
      <c r="NE25" s="84"/>
      <c r="NF25" s="84"/>
      <c r="NG25" s="84"/>
      <c r="NH25" s="84"/>
      <c r="NI25" s="84"/>
      <c r="NJ25" s="84"/>
      <c r="NK25" s="84"/>
      <c r="NL25" s="84"/>
      <c r="NM25" s="84"/>
      <c r="NN25" s="84"/>
      <c r="NO25" s="84"/>
      <c r="NP25" s="84"/>
      <c r="NQ25" s="84"/>
      <c r="NR25" s="84"/>
      <c r="NS25" s="84"/>
      <c r="NT25" s="84"/>
      <c r="NU25" s="84"/>
      <c r="NV25" s="84"/>
      <c r="NW25" s="84"/>
      <c r="NX25" s="84"/>
      <c r="NY25" s="84"/>
      <c r="NZ25" s="84"/>
      <c r="OA25" s="84"/>
      <c r="OB25" s="84"/>
      <c r="OC25" s="84"/>
      <c r="OD25" s="84"/>
      <c r="OE25" s="84"/>
      <c r="OF25" s="84"/>
      <c r="OG25" s="84"/>
      <c r="OH25" s="84"/>
      <c r="OI25" s="84"/>
      <c r="OJ25" s="84"/>
      <c r="OK25" s="84"/>
      <c r="OL25" s="84"/>
      <c r="OM25" s="84"/>
      <c r="ON25" s="84"/>
      <c r="OO25" s="84"/>
      <c r="OP25" s="84"/>
      <c r="OQ25" s="84"/>
      <c r="OR25" s="84"/>
      <c r="OS25" s="84"/>
      <c r="OT25" s="84"/>
      <c r="OU25" s="84"/>
      <c r="OV25" s="84"/>
      <c r="OW25" s="84"/>
      <c r="OX25" s="84"/>
      <c r="OY25" s="84"/>
      <c r="OZ25" s="84"/>
      <c r="PA25" s="84"/>
      <c r="PB25" s="84"/>
      <c r="PC25" s="84"/>
      <c r="PD25" s="84"/>
      <c r="PE25" s="84"/>
      <c r="PF25" s="84"/>
      <c r="PG25" s="84"/>
      <c r="PH25" s="84"/>
      <c r="PI25" s="84"/>
      <c r="PJ25" s="84"/>
      <c r="PK25" s="84"/>
      <c r="PL25" s="84"/>
      <c r="PM25" s="84"/>
      <c r="PN25" s="84"/>
      <c r="PO25" s="84"/>
      <c r="PP25" s="84"/>
      <c r="PQ25" s="84"/>
      <c r="PR25" s="84"/>
      <c r="PS25" s="84"/>
      <c r="PT25" s="84"/>
      <c r="PU25" s="84"/>
      <c r="PV25" s="84"/>
      <c r="PW25" s="84"/>
      <c r="PX25" s="84"/>
      <c r="PY25" s="84"/>
      <c r="PZ25" s="84"/>
      <c r="QA25" s="84"/>
      <c r="QB25" s="84"/>
      <c r="QC25" s="84"/>
      <c r="QD25" s="84"/>
      <c r="QE25" s="84"/>
      <c r="QF25" s="84"/>
      <c r="QG25" s="84"/>
      <c r="QH25" s="84"/>
      <c r="QI25" s="84"/>
      <c r="QJ25" s="84"/>
      <c r="QK25" s="84"/>
      <c r="QL25" s="84"/>
      <c r="QM25" s="84"/>
      <c r="QN25" s="84"/>
      <c r="QO25" s="84"/>
      <c r="QP25" s="84"/>
      <c r="QQ25" s="84"/>
      <c r="QR25" s="84"/>
      <c r="QS25" s="84"/>
      <c r="QT25" s="84"/>
      <c r="QU25" s="84"/>
      <c r="QV25" s="84"/>
      <c r="QW25" s="84"/>
      <c r="QX25" s="84"/>
      <c r="QY25" s="84"/>
      <c r="QZ25" s="84"/>
      <c r="RA25" s="84"/>
      <c r="RB25" s="84"/>
      <c r="RC25" s="84"/>
      <c r="RD25" s="84"/>
      <c r="RE25" s="84"/>
      <c r="RF25" s="84"/>
      <c r="RG25" s="84"/>
      <c r="RH25" s="84"/>
      <c r="RI25" s="84"/>
      <c r="RJ25" s="84"/>
      <c r="RK25" s="84"/>
      <c r="RL25" s="84"/>
      <c r="RM25" s="84"/>
      <c r="RN25" s="84"/>
      <c r="RO25" s="84"/>
      <c r="RP25" s="84"/>
      <c r="RQ25" s="84"/>
      <c r="RR25" s="84"/>
      <c r="RS25" s="84"/>
      <c r="RT25" s="84"/>
      <c r="RU25" s="84"/>
      <c r="RV25" s="84"/>
      <c r="RW25" s="84"/>
      <c r="RX25" s="84"/>
      <c r="RY25" s="84"/>
      <c r="RZ25" s="84"/>
      <c r="SA25" s="84"/>
      <c r="SB25" s="84"/>
      <c r="SC25" s="84"/>
      <c r="SD25" s="84"/>
      <c r="SE25" s="84"/>
      <c r="SF25" s="84"/>
      <c r="SG25" s="84"/>
      <c r="SH25" s="84"/>
      <c r="SI25" s="84"/>
      <c r="SJ25" s="84"/>
      <c r="SK25" s="84"/>
      <c r="SL25" s="84"/>
      <c r="SM25" s="84"/>
      <c r="SN25" s="84"/>
      <c r="SO25" s="84"/>
      <c r="SP25" s="84"/>
      <c r="SQ25" s="84"/>
      <c r="SR25" s="84"/>
      <c r="SS25" s="84"/>
      <c r="ST25" s="84"/>
      <c r="SU25" s="84"/>
      <c r="SV25" s="84"/>
      <c r="SW25" s="84"/>
      <c r="SX25" s="84"/>
      <c r="SY25" s="84"/>
      <c r="SZ25" s="84"/>
      <c r="TA25" s="84"/>
      <c r="TB25" s="84"/>
      <c r="TC25" s="84"/>
      <c r="TD25" s="84"/>
      <c r="TE25" s="84"/>
      <c r="TF25" s="84"/>
      <c r="TG25" s="84"/>
      <c r="TH25" s="84"/>
      <c r="TI25" s="84"/>
      <c r="TJ25" s="84"/>
      <c r="TK25" s="84"/>
      <c r="TL25" s="84"/>
      <c r="TM25" s="84"/>
      <c r="TN25" s="84"/>
      <c r="TO25" s="84"/>
      <c r="TP25" s="84"/>
      <c r="TQ25" s="84"/>
      <c r="TR25" s="84"/>
      <c r="TS25" s="84"/>
      <c r="TT25" s="84"/>
      <c r="TU25" s="84"/>
      <c r="TV25" s="84"/>
      <c r="TW25" s="84"/>
      <c r="TX25" s="84"/>
      <c r="TY25" s="84"/>
      <c r="TZ25" s="84"/>
      <c r="UA25" s="84"/>
      <c r="UB25" s="84"/>
      <c r="UC25" s="84"/>
      <c r="UD25" s="84"/>
      <c r="UE25" s="84"/>
      <c r="UF25" s="84"/>
      <c r="UG25" s="84"/>
      <c r="UH25" s="84"/>
      <c r="UI25" s="84"/>
      <c r="UJ25" s="84"/>
      <c r="UK25" s="84"/>
      <c r="UL25" s="84"/>
      <c r="UM25" s="84"/>
      <c r="UN25" s="84"/>
      <c r="UO25" s="84"/>
      <c r="UP25" s="84"/>
      <c r="UQ25" s="84"/>
      <c r="UR25" s="84"/>
      <c r="US25" s="84"/>
      <c r="UT25" s="84"/>
      <c r="UU25" s="84"/>
      <c r="UV25" s="84"/>
      <c r="UW25" s="84"/>
      <c r="UX25" s="84"/>
      <c r="UY25" s="84"/>
      <c r="UZ25" s="84"/>
      <c r="VA25" s="84"/>
      <c r="VB25" s="84"/>
      <c r="VC25" s="84"/>
      <c r="VD25" s="84"/>
      <c r="VE25" s="84"/>
      <c r="VF25" s="84"/>
      <c r="VG25" s="84"/>
      <c r="VH25" s="84"/>
      <c r="VI25" s="84"/>
      <c r="VJ25" s="84"/>
      <c r="VK25" s="84"/>
      <c r="VL25" s="84"/>
      <c r="VM25" s="84"/>
      <c r="VN25" s="84"/>
      <c r="VO25" s="84"/>
      <c r="VP25" s="84"/>
      <c r="VQ25" s="84"/>
      <c r="VR25" s="84"/>
      <c r="VS25" s="84"/>
      <c r="VT25" s="84"/>
      <c r="VU25" s="84"/>
      <c r="VV25" s="84"/>
      <c r="VW25" s="84"/>
      <c r="VX25" s="84"/>
      <c r="VY25" s="84"/>
      <c r="VZ25" s="84"/>
      <c r="WA25" s="84"/>
      <c r="WB25" s="84"/>
      <c r="WC25" s="84"/>
      <c r="WD25" s="84"/>
      <c r="WE25" s="84"/>
      <c r="WF25" s="84"/>
      <c r="WG25" s="84"/>
      <c r="WH25" s="84"/>
      <c r="WI25" s="84"/>
      <c r="WJ25" s="84"/>
      <c r="WK25" s="84"/>
      <c r="WL25" s="84"/>
      <c r="WM25" s="84"/>
      <c r="WN25" s="84"/>
      <c r="WO25" s="84"/>
      <c r="WP25" s="84"/>
      <c r="WQ25" s="84"/>
      <c r="WR25" s="84"/>
      <c r="WS25" s="84"/>
      <c r="WT25" s="84"/>
      <c r="WU25" s="84"/>
      <c r="WV25" s="84"/>
      <c r="WW25" s="84"/>
      <c r="WX25" s="84"/>
      <c r="WY25" s="84"/>
      <c r="WZ25" s="84"/>
      <c r="XA25" s="84"/>
      <c r="XB25" s="84"/>
      <c r="XC25" s="84"/>
      <c r="XD25" s="84"/>
      <c r="XE25" s="84"/>
      <c r="XF25" s="84"/>
      <c r="XG25" s="84"/>
      <c r="XH25" s="84"/>
      <c r="XI25" s="84"/>
      <c r="XJ25" s="84"/>
      <c r="XK25" s="84"/>
      <c r="XL25" s="84"/>
      <c r="XM25" s="84"/>
      <c r="XN25" s="84"/>
      <c r="XO25" s="84"/>
      <c r="XP25" s="84"/>
      <c r="XQ25" s="84"/>
      <c r="XR25" s="84"/>
      <c r="XS25" s="84"/>
      <c r="XT25" s="84"/>
      <c r="XU25" s="84"/>
      <c r="XV25" s="84"/>
      <c r="XW25" s="84"/>
      <c r="XX25" s="84"/>
      <c r="XY25" s="84"/>
      <c r="XZ25" s="84"/>
      <c r="YA25" s="84"/>
      <c r="YB25" s="84"/>
      <c r="YC25" s="84"/>
      <c r="YD25" s="84"/>
      <c r="YE25" s="84"/>
      <c r="YF25" s="84"/>
      <c r="YG25" s="84"/>
      <c r="YH25" s="84"/>
      <c r="YI25" s="84"/>
      <c r="YJ25" s="84"/>
      <c r="YK25" s="84"/>
      <c r="YL25" s="84"/>
      <c r="YM25" s="84"/>
      <c r="YN25" s="84"/>
      <c r="YO25" s="84"/>
      <c r="YP25" s="84"/>
      <c r="YQ25" s="84"/>
      <c r="YR25" s="84"/>
      <c r="YS25" s="84"/>
      <c r="YT25" s="84"/>
      <c r="YU25" s="84"/>
      <c r="YV25" s="84"/>
      <c r="YW25" s="84"/>
      <c r="YX25" s="84"/>
      <c r="YY25" s="84"/>
      <c r="YZ25" s="84"/>
      <c r="ZA25" s="84"/>
      <c r="ZB25" s="84"/>
      <c r="ZC25" s="84"/>
      <c r="ZD25" s="84"/>
      <c r="ZE25" s="84"/>
      <c r="ZF25" s="84"/>
      <c r="ZG25" s="84"/>
      <c r="ZH25" s="84">
        <v>16000</v>
      </c>
      <c r="ZI25" s="84" t="s">
        <v>94</v>
      </c>
      <c r="ZJ25" s="84">
        <v>16000</v>
      </c>
      <c r="ZK25" s="84" t="s">
        <v>94</v>
      </c>
      <c r="ZL25" s="84">
        <v>16000</v>
      </c>
      <c r="ZM25" s="84" t="s">
        <v>94</v>
      </c>
      <c r="ZN25" s="84">
        <v>16000</v>
      </c>
      <c r="ZO25" s="84" t="s">
        <v>94</v>
      </c>
      <c r="ZP25" s="84">
        <v>16000</v>
      </c>
      <c r="ZQ25" s="84" t="s">
        <v>94</v>
      </c>
      <c r="ZR25" s="84">
        <v>16000</v>
      </c>
      <c r="ZS25" s="84" t="s">
        <v>94</v>
      </c>
      <c r="ZT25" s="84">
        <v>16000</v>
      </c>
      <c r="ZU25" s="84" t="s">
        <v>94</v>
      </c>
      <c r="ZV25" s="84">
        <v>16000</v>
      </c>
      <c r="ZW25" s="84" t="s">
        <v>94</v>
      </c>
      <c r="ZX25" s="84">
        <v>16000</v>
      </c>
      <c r="ZY25" s="84" t="s">
        <v>94</v>
      </c>
      <c r="ZZ25" s="84">
        <v>16000</v>
      </c>
      <c r="AAA25" s="84" t="s">
        <v>94</v>
      </c>
      <c r="AAB25" s="84">
        <v>16000</v>
      </c>
      <c r="AAC25" s="84" t="s">
        <v>94</v>
      </c>
      <c r="AAD25" s="84">
        <v>16000</v>
      </c>
      <c r="AAE25" s="84" t="s">
        <v>94</v>
      </c>
      <c r="AAF25" s="84">
        <v>16000</v>
      </c>
      <c r="AAG25" s="84" t="s">
        <v>94</v>
      </c>
      <c r="AAH25" s="84">
        <v>16000</v>
      </c>
      <c r="AAI25" s="84" t="s">
        <v>94</v>
      </c>
      <c r="AAJ25" s="84">
        <v>16000</v>
      </c>
      <c r="AAK25" s="84" t="s">
        <v>94</v>
      </c>
      <c r="AAL25" s="84">
        <v>16000</v>
      </c>
      <c r="AAM25" s="84" t="s">
        <v>94</v>
      </c>
      <c r="AAN25" s="84">
        <v>16000</v>
      </c>
      <c r="AAO25" s="84" t="s">
        <v>94</v>
      </c>
      <c r="AAP25" s="84">
        <v>16000</v>
      </c>
      <c r="AAQ25" s="84" t="s">
        <v>94</v>
      </c>
      <c r="AAR25" s="84">
        <v>16000</v>
      </c>
      <c r="AAS25" s="84" t="s">
        <v>94</v>
      </c>
      <c r="AAT25" s="84">
        <v>16000</v>
      </c>
      <c r="AAU25" s="84" t="s">
        <v>94</v>
      </c>
      <c r="AAV25" s="84">
        <v>16000</v>
      </c>
      <c r="AAW25" s="84" t="s">
        <v>94</v>
      </c>
      <c r="AAX25" s="84">
        <v>16000</v>
      </c>
      <c r="AAY25" s="84" t="s">
        <v>94</v>
      </c>
      <c r="AAZ25" s="84">
        <v>16000</v>
      </c>
      <c r="ABA25" s="84" t="s">
        <v>94</v>
      </c>
      <c r="ABB25" s="84">
        <v>16000</v>
      </c>
      <c r="ABC25" s="84" t="s">
        <v>94</v>
      </c>
      <c r="ABD25" s="84">
        <v>16000</v>
      </c>
      <c r="ABE25" s="84" t="s">
        <v>94</v>
      </c>
      <c r="ABF25" s="84">
        <v>16000</v>
      </c>
      <c r="ABG25" s="84">
        <v>16000</v>
      </c>
      <c r="ABH25" s="84">
        <v>17000</v>
      </c>
      <c r="ABI25" s="84" t="s">
        <v>94</v>
      </c>
      <c r="ABJ25" s="84">
        <v>17000</v>
      </c>
      <c r="ABK25" s="84" t="s">
        <v>94</v>
      </c>
      <c r="ABL25" s="84">
        <v>17000</v>
      </c>
      <c r="ABM25" s="84" t="s">
        <v>94</v>
      </c>
      <c r="ABN25" s="84">
        <v>17000</v>
      </c>
      <c r="ABO25" s="84">
        <v>17000</v>
      </c>
      <c r="ABP25" s="84">
        <v>17000</v>
      </c>
      <c r="ABQ25" s="84" t="s">
        <v>94</v>
      </c>
      <c r="ABR25" s="84">
        <v>17000</v>
      </c>
      <c r="ABS25" s="84">
        <v>17000</v>
      </c>
      <c r="ABT25" s="84">
        <v>17000</v>
      </c>
      <c r="ABU25" s="84" t="s">
        <v>94</v>
      </c>
      <c r="ABV25" s="84">
        <v>17000</v>
      </c>
      <c r="ABW25" s="84">
        <v>17000</v>
      </c>
      <c r="ABX25" s="84">
        <v>17000</v>
      </c>
      <c r="ABY25" s="84">
        <v>17000</v>
      </c>
      <c r="ABZ25" s="84">
        <v>17000</v>
      </c>
      <c r="ACA25" s="84" t="s">
        <v>94</v>
      </c>
      <c r="ACB25" s="84">
        <v>17000</v>
      </c>
      <c r="ACC25" s="84">
        <v>17000</v>
      </c>
      <c r="ACD25" s="84">
        <v>17000</v>
      </c>
      <c r="ACE25" s="84">
        <v>17000</v>
      </c>
      <c r="ACF25" s="84">
        <v>17000</v>
      </c>
      <c r="ACG25" s="84" t="s">
        <v>94</v>
      </c>
      <c r="ACH25" s="84">
        <v>17000</v>
      </c>
      <c r="ACI25" s="84" t="s">
        <v>94</v>
      </c>
      <c r="ACJ25" s="84">
        <v>17000</v>
      </c>
      <c r="ACK25" s="84" t="s">
        <v>94</v>
      </c>
      <c r="ACL25" s="84">
        <v>17000</v>
      </c>
      <c r="ACM25" s="84" t="s">
        <v>94</v>
      </c>
      <c r="ACN25" s="84">
        <v>17000</v>
      </c>
      <c r="ACO25" s="84" t="s">
        <v>94</v>
      </c>
      <c r="ACP25" s="84">
        <v>17000</v>
      </c>
      <c r="ACQ25" s="84" t="s">
        <v>94</v>
      </c>
      <c r="ACR25" s="84">
        <v>17000</v>
      </c>
      <c r="ACS25" s="84">
        <v>17000</v>
      </c>
      <c r="ACT25" s="84">
        <v>17000</v>
      </c>
      <c r="ACU25" s="84">
        <v>17000</v>
      </c>
      <c r="ACV25" s="84">
        <v>17000</v>
      </c>
      <c r="ACW25" s="84" t="s">
        <v>94</v>
      </c>
      <c r="ACX25" s="84">
        <v>17000</v>
      </c>
      <c r="ACY25" s="84">
        <v>17000</v>
      </c>
      <c r="ACZ25" s="84">
        <v>17000</v>
      </c>
      <c r="ADA25" s="84">
        <v>17000</v>
      </c>
      <c r="ADB25" s="84">
        <v>17000</v>
      </c>
      <c r="ADC25" s="84">
        <v>17000</v>
      </c>
      <c r="ADD25" s="84">
        <v>17000</v>
      </c>
      <c r="ADE25" s="84">
        <v>17000</v>
      </c>
      <c r="ADF25" s="84">
        <v>17000</v>
      </c>
      <c r="ADG25" s="84" t="s">
        <v>94</v>
      </c>
      <c r="ADH25" s="84">
        <v>17000</v>
      </c>
      <c r="ADI25" s="84" t="s">
        <v>94</v>
      </c>
      <c r="ADJ25" s="84">
        <v>17000</v>
      </c>
      <c r="ADK25" s="84" t="s">
        <v>94</v>
      </c>
      <c r="ADL25" s="84">
        <v>17000</v>
      </c>
      <c r="ADM25" s="84" t="s">
        <v>94</v>
      </c>
      <c r="ADN25" s="84">
        <v>17000</v>
      </c>
      <c r="ADO25" s="84" t="s">
        <v>94</v>
      </c>
      <c r="ADP25" s="84">
        <v>17000</v>
      </c>
      <c r="ADQ25" s="84">
        <v>17000</v>
      </c>
      <c r="ADR25" s="84">
        <v>17000</v>
      </c>
      <c r="ADS25" s="84" t="s">
        <v>94</v>
      </c>
      <c r="ADT25" s="84">
        <v>17000</v>
      </c>
      <c r="ADU25" s="84" t="s">
        <v>94</v>
      </c>
      <c r="ADV25" s="84">
        <v>17000</v>
      </c>
      <c r="ADW25" s="84" t="s">
        <v>94</v>
      </c>
      <c r="ADX25" s="84">
        <v>17000</v>
      </c>
      <c r="ADY25" s="84">
        <v>18750</v>
      </c>
      <c r="ADZ25" s="84">
        <v>17000</v>
      </c>
      <c r="AEA25" s="84">
        <v>18750</v>
      </c>
      <c r="AEB25" s="84">
        <v>17000</v>
      </c>
      <c r="AEC25" s="84" t="s">
        <v>94</v>
      </c>
      <c r="AED25" s="84">
        <v>17000</v>
      </c>
      <c r="AEE25" s="84">
        <v>18750</v>
      </c>
      <c r="AEF25" s="84">
        <v>17000</v>
      </c>
      <c r="AEG25" s="84">
        <v>18750</v>
      </c>
      <c r="AEH25" s="84">
        <v>17000</v>
      </c>
      <c r="AEI25" s="84">
        <v>18750</v>
      </c>
      <c r="AEJ25" s="84">
        <v>17000</v>
      </c>
      <c r="AEK25" s="84" t="s">
        <v>94</v>
      </c>
      <c r="AEL25" s="84">
        <v>17000</v>
      </c>
      <c r="AEM25" s="84">
        <v>18750</v>
      </c>
      <c r="AEN25" s="84">
        <v>17000</v>
      </c>
      <c r="AEO25" s="84" t="s">
        <v>94</v>
      </c>
      <c r="AEP25" s="84">
        <v>17000</v>
      </c>
      <c r="AEQ25" s="84">
        <v>18750</v>
      </c>
      <c r="AER25" s="84">
        <v>17000</v>
      </c>
      <c r="AES25" s="84">
        <v>18750</v>
      </c>
      <c r="AET25" s="84">
        <v>17000</v>
      </c>
      <c r="AEU25" s="84">
        <v>18750</v>
      </c>
      <c r="AEV25" s="84">
        <v>17000</v>
      </c>
      <c r="AEW25" s="84" t="s">
        <v>94</v>
      </c>
      <c r="AEX25" s="84">
        <v>17000</v>
      </c>
      <c r="AEY25" s="84" t="s">
        <v>94</v>
      </c>
      <c r="AEZ25" s="84">
        <v>17000</v>
      </c>
      <c r="AFA25" s="84" t="s">
        <v>94</v>
      </c>
      <c r="AFB25" s="84">
        <v>17000</v>
      </c>
      <c r="AFC25" s="84" t="s">
        <v>94</v>
      </c>
      <c r="AFD25" s="84">
        <v>17000</v>
      </c>
      <c r="AFE25" s="84">
        <v>18750</v>
      </c>
      <c r="AFF25" s="84">
        <v>17000</v>
      </c>
      <c r="AFG25" s="84">
        <v>18750</v>
      </c>
      <c r="AFH25" s="84">
        <v>17000</v>
      </c>
      <c r="AFI25" s="84">
        <v>18750</v>
      </c>
      <c r="AFJ25" s="84">
        <v>18750</v>
      </c>
      <c r="AFK25" s="84" t="s">
        <v>94</v>
      </c>
      <c r="AFL25" s="84">
        <v>18750</v>
      </c>
      <c r="AFM25" s="84" t="s">
        <v>94</v>
      </c>
      <c r="AFN25" s="84">
        <v>18750</v>
      </c>
      <c r="AFO25" s="84">
        <v>18750</v>
      </c>
      <c r="AFP25" s="84">
        <v>18750</v>
      </c>
      <c r="AFQ25" s="84" t="s">
        <v>94</v>
      </c>
      <c r="AFR25" s="84">
        <v>18750</v>
      </c>
      <c r="AFS25" s="84" t="s">
        <v>94</v>
      </c>
      <c r="AFT25" s="84">
        <v>18750</v>
      </c>
      <c r="AFU25" s="84" t="s">
        <v>94</v>
      </c>
      <c r="AFV25" s="84">
        <v>18750</v>
      </c>
      <c r="AFW25" s="84" t="s">
        <v>94</v>
      </c>
      <c r="AFX25" s="84">
        <v>18750</v>
      </c>
      <c r="AFY25" s="84" t="s">
        <v>94</v>
      </c>
      <c r="AFZ25" s="84">
        <v>18750</v>
      </c>
      <c r="AGA25" s="84" t="s">
        <v>94</v>
      </c>
      <c r="AGB25" s="84">
        <v>18750</v>
      </c>
      <c r="AGC25" s="84" t="s">
        <v>94</v>
      </c>
      <c r="AGD25" s="84">
        <v>18750</v>
      </c>
      <c r="AGE25" s="84" t="s">
        <v>94</v>
      </c>
      <c r="AGF25" s="84">
        <v>18750</v>
      </c>
      <c r="AGG25" s="84" t="s">
        <v>94</v>
      </c>
      <c r="AGH25" s="84">
        <v>18750</v>
      </c>
      <c r="AGI25" s="84" t="s">
        <v>94</v>
      </c>
      <c r="AGJ25" s="84">
        <v>18750</v>
      </c>
      <c r="AGK25" s="84" t="s">
        <v>94</v>
      </c>
      <c r="AGL25" s="84">
        <v>18750</v>
      </c>
      <c r="AGM25" s="84" t="s">
        <v>94</v>
      </c>
      <c r="AGN25" s="84">
        <v>18750</v>
      </c>
      <c r="AGO25" s="84" t="s">
        <v>94</v>
      </c>
      <c r="AGP25" s="84">
        <v>18750</v>
      </c>
      <c r="AGQ25" s="84">
        <v>18750</v>
      </c>
      <c r="AGR25" s="84">
        <v>18750</v>
      </c>
      <c r="AGS25" s="84">
        <v>18750</v>
      </c>
      <c r="AGT25" s="84">
        <v>18750</v>
      </c>
      <c r="AGU25" s="84">
        <v>18750</v>
      </c>
      <c r="AGV25" s="84">
        <v>18750</v>
      </c>
      <c r="AGW25" s="84">
        <v>18750</v>
      </c>
      <c r="AGX25" s="84">
        <v>18750</v>
      </c>
      <c r="AGY25" s="84">
        <v>18750</v>
      </c>
      <c r="AGZ25" s="84">
        <v>18750</v>
      </c>
      <c r="AHA25" s="84">
        <v>18750</v>
      </c>
      <c r="AHB25" s="84">
        <v>18750</v>
      </c>
      <c r="AHC25" s="84">
        <v>18750</v>
      </c>
      <c r="AHD25" s="84">
        <v>18750</v>
      </c>
      <c r="AHE25" s="84">
        <v>18750</v>
      </c>
      <c r="AHF25" s="84">
        <v>18750</v>
      </c>
      <c r="AHG25" s="84">
        <v>18750</v>
      </c>
      <c r="AHH25" s="84">
        <v>18750</v>
      </c>
      <c r="AHI25" s="84">
        <v>18750</v>
      </c>
      <c r="AHJ25" s="84">
        <v>18750</v>
      </c>
      <c r="AHK25" s="84">
        <v>18750</v>
      </c>
      <c r="AHL25" s="84">
        <v>18750</v>
      </c>
      <c r="AHM25" s="84">
        <v>18750</v>
      </c>
      <c r="AHN25" s="84">
        <v>18750</v>
      </c>
      <c r="AHO25" s="84">
        <v>18750</v>
      </c>
      <c r="AHP25" s="84">
        <v>18750</v>
      </c>
      <c r="AHQ25" s="84">
        <v>18750</v>
      </c>
      <c r="AHR25" s="84">
        <v>18750</v>
      </c>
      <c r="AHS25" s="84" t="s">
        <v>94</v>
      </c>
      <c r="AHT25" s="84">
        <v>18750</v>
      </c>
      <c r="AHU25" s="84">
        <v>18750</v>
      </c>
      <c r="AHV25" s="84">
        <v>18750</v>
      </c>
      <c r="AHW25" s="84">
        <v>18750</v>
      </c>
      <c r="AHX25" s="84">
        <v>18750</v>
      </c>
      <c r="AHY25" s="84">
        <v>18750</v>
      </c>
      <c r="AHZ25" s="84">
        <v>18750</v>
      </c>
      <c r="AIA25" s="84">
        <v>18750</v>
      </c>
      <c r="AIB25" s="84">
        <v>18750</v>
      </c>
      <c r="AIC25" s="84">
        <v>18750</v>
      </c>
      <c r="AID25" s="84">
        <v>18750</v>
      </c>
      <c r="AIE25" s="84" t="s">
        <v>94</v>
      </c>
      <c r="AIF25" s="84">
        <v>18750</v>
      </c>
      <c r="AIG25" s="84">
        <v>18750</v>
      </c>
      <c r="AIH25" s="84">
        <v>18750</v>
      </c>
      <c r="AII25" s="84">
        <v>18750</v>
      </c>
      <c r="AIJ25" s="84">
        <v>18750</v>
      </c>
      <c r="AIK25" s="84">
        <v>18750</v>
      </c>
      <c r="AIL25" s="84">
        <v>18750</v>
      </c>
      <c r="AIM25" s="84" t="s">
        <v>94</v>
      </c>
      <c r="AIN25" s="84">
        <v>18750</v>
      </c>
      <c r="AIO25" s="84">
        <v>18750</v>
      </c>
      <c r="AIP25" s="84">
        <v>18750</v>
      </c>
      <c r="AIQ25" s="84">
        <v>18750</v>
      </c>
      <c r="AIR25" s="84">
        <v>18750</v>
      </c>
      <c r="AIS25" s="84">
        <v>18750</v>
      </c>
      <c r="AIT25" s="84">
        <v>18750</v>
      </c>
      <c r="AIU25" s="84">
        <v>18750</v>
      </c>
      <c r="AIV25" s="84">
        <v>18750</v>
      </c>
      <c r="AIW25" s="84">
        <v>18750</v>
      </c>
      <c r="AIX25" s="84">
        <v>18750</v>
      </c>
      <c r="AIY25" s="84" t="s">
        <v>94</v>
      </c>
      <c r="AIZ25" s="84">
        <v>18750</v>
      </c>
      <c r="AJA25" s="84">
        <v>18750</v>
      </c>
      <c r="AJB25" s="84">
        <v>18750</v>
      </c>
      <c r="AJC25" s="84">
        <v>18750</v>
      </c>
      <c r="AJD25" s="84">
        <v>18750</v>
      </c>
      <c r="AJE25" s="84">
        <v>18750</v>
      </c>
      <c r="AJF25" s="84">
        <v>18750</v>
      </c>
      <c r="AJG25" s="84" t="s">
        <v>94</v>
      </c>
      <c r="AJH25" s="84">
        <v>18750</v>
      </c>
      <c r="AJI25" s="84" t="s">
        <v>94</v>
      </c>
      <c r="AJJ25" s="84">
        <v>18750</v>
      </c>
      <c r="AJK25" s="84">
        <v>18750</v>
      </c>
      <c r="AJL25" s="84">
        <v>18750</v>
      </c>
      <c r="AJM25" s="84" t="s">
        <v>94</v>
      </c>
      <c r="AJN25" s="84">
        <v>18750</v>
      </c>
      <c r="AJO25" s="84">
        <v>18750</v>
      </c>
      <c r="AJP25" s="84">
        <v>18750</v>
      </c>
      <c r="AJQ25" s="84" t="s">
        <v>94</v>
      </c>
      <c r="AJR25" s="84">
        <v>18750</v>
      </c>
      <c r="AJS25" s="84">
        <v>18750</v>
      </c>
      <c r="AJT25" s="84">
        <v>18750</v>
      </c>
      <c r="AJU25" s="84">
        <v>18750</v>
      </c>
      <c r="AJV25" s="84">
        <v>18750</v>
      </c>
      <c r="AJW25" s="84">
        <v>18750</v>
      </c>
      <c r="AJX25" s="84">
        <v>18750</v>
      </c>
      <c r="AJY25" s="84" t="s">
        <v>94</v>
      </c>
      <c r="AJZ25" s="84">
        <v>18750</v>
      </c>
      <c r="AKA25" s="84" t="s">
        <v>94</v>
      </c>
      <c r="AKB25" s="84">
        <v>18750</v>
      </c>
      <c r="AKC25" s="84" t="s">
        <v>94</v>
      </c>
      <c r="AKD25" s="84">
        <v>18750</v>
      </c>
      <c r="AKE25" s="84" t="s">
        <v>94</v>
      </c>
      <c r="AKF25" s="84">
        <v>18750</v>
      </c>
      <c r="AKG25" s="84">
        <v>18750</v>
      </c>
      <c r="AKH25" s="84">
        <v>18750</v>
      </c>
      <c r="AKI25" s="84">
        <v>18750</v>
      </c>
      <c r="AKJ25" s="84">
        <v>18750</v>
      </c>
      <c r="AKK25" s="84">
        <v>18750</v>
      </c>
      <c r="AKL25" s="84">
        <v>18750</v>
      </c>
      <c r="AKM25" s="84">
        <v>18750</v>
      </c>
      <c r="AKN25" s="84">
        <v>18750</v>
      </c>
      <c r="AKO25" s="84">
        <v>18750</v>
      </c>
      <c r="AKP25" s="84">
        <v>18750</v>
      </c>
      <c r="AKQ25" s="84">
        <v>18750</v>
      </c>
      <c r="AKR25" s="84">
        <v>18750</v>
      </c>
      <c r="AKS25" s="84">
        <v>18750</v>
      </c>
      <c r="AKT25" s="84">
        <v>18750</v>
      </c>
      <c r="AKU25" s="84">
        <v>18750</v>
      </c>
      <c r="AKV25" s="84">
        <v>18750</v>
      </c>
      <c r="AKW25" s="84">
        <v>18750</v>
      </c>
      <c r="AKX25" s="84">
        <v>18750</v>
      </c>
      <c r="AKY25" s="84" t="s">
        <v>94</v>
      </c>
      <c r="AKZ25" s="84">
        <v>18750</v>
      </c>
      <c r="ALA25" s="84" t="s">
        <v>94</v>
      </c>
      <c r="ALB25" s="84">
        <v>18750</v>
      </c>
      <c r="ALC25" s="84" t="s">
        <v>94</v>
      </c>
      <c r="ALD25" s="84">
        <v>18750</v>
      </c>
      <c r="ALE25" s="84">
        <v>18750</v>
      </c>
      <c r="ALF25" s="84">
        <v>18750</v>
      </c>
      <c r="ALG25" s="84">
        <v>18750</v>
      </c>
      <c r="ALH25" s="84">
        <v>18750</v>
      </c>
      <c r="ALI25" s="84">
        <v>18750</v>
      </c>
      <c r="ALJ25" s="84">
        <v>18750</v>
      </c>
      <c r="ALK25" s="84">
        <v>18750</v>
      </c>
      <c r="ALL25" s="84">
        <v>18750</v>
      </c>
      <c r="ALM25" s="84" t="s">
        <v>94</v>
      </c>
      <c r="ALN25" s="84">
        <v>18750</v>
      </c>
      <c r="ALO25" s="84">
        <v>18750</v>
      </c>
      <c r="ALP25" s="84">
        <v>18750</v>
      </c>
      <c r="ALQ25" s="84" t="s">
        <v>94</v>
      </c>
      <c r="ALR25" s="84">
        <v>18750</v>
      </c>
      <c r="ALS25" s="84" t="s">
        <v>94</v>
      </c>
      <c r="ALT25" s="84">
        <v>18750</v>
      </c>
      <c r="ALU25" s="84">
        <v>18750</v>
      </c>
      <c r="ALV25" s="84">
        <v>18750</v>
      </c>
      <c r="ALW25" s="84" t="s">
        <v>94</v>
      </c>
      <c r="ALX25" s="84">
        <v>18750</v>
      </c>
      <c r="ALY25" s="84">
        <v>18750</v>
      </c>
      <c r="ALZ25" s="84">
        <v>18750</v>
      </c>
      <c r="AMA25" s="84" t="s">
        <v>94</v>
      </c>
      <c r="AMB25" s="84">
        <v>18750</v>
      </c>
      <c r="AMC25" s="84">
        <v>18750</v>
      </c>
      <c r="AMD25" s="84">
        <v>18750</v>
      </c>
      <c r="AME25" s="84">
        <v>18750</v>
      </c>
      <c r="AMF25" s="84">
        <v>18750</v>
      </c>
      <c r="AMG25" s="84" t="s">
        <v>94</v>
      </c>
      <c r="AMH25" s="84">
        <v>18750</v>
      </c>
      <c r="AMI25" s="84" t="s">
        <v>94</v>
      </c>
      <c r="AMJ25" s="84">
        <v>18750</v>
      </c>
      <c r="AMK25" s="84" t="s">
        <v>94</v>
      </c>
      <c r="AML25" s="84">
        <v>18750</v>
      </c>
      <c r="AMM25" s="84" t="s">
        <v>94</v>
      </c>
      <c r="AMN25" s="84">
        <v>18750</v>
      </c>
      <c r="AMO25" s="84" t="s">
        <v>94</v>
      </c>
      <c r="AMP25" s="84">
        <v>18750</v>
      </c>
      <c r="AMQ25" s="84">
        <v>18750</v>
      </c>
      <c r="AMR25" s="84">
        <v>18750</v>
      </c>
      <c r="AMS25" s="84">
        <v>18000</v>
      </c>
      <c r="AMT25" s="84">
        <v>18750</v>
      </c>
      <c r="AMU25" s="84">
        <v>18750</v>
      </c>
      <c r="AMV25" s="84">
        <v>18250</v>
      </c>
      <c r="AMW25" s="84" t="s">
        <v>94</v>
      </c>
      <c r="AMX25" s="84">
        <v>18250</v>
      </c>
      <c r="AMY25" s="84" t="s">
        <v>94</v>
      </c>
      <c r="AMZ25" s="84">
        <v>18250</v>
      </c>
      <c r="ANA25" s="84" t="s">
        <v>94</v>
      </c>
      <c r="ANB25" s="84">
        <v>18250</v>
      </c>
      <c r="ANC25" s="84" t="s">
        <v>94</v>
      </c>
      <c r="AND25" s="84">
        <v>18250</v>
      </c>
      <c r="ANE25" s="84" t="s">
        <v>94</v>
      </c>
      <c r="ANF25" s="84">
        <v>18250</v>
      </c>
      <c r="ANG25" s="84" t="s">
        <v>94</v>
      </c>
      <c r="ANH25" s="84">
        <v>18250</v>
      </c>
      <c r="ANI25" s="84" t="s">
        <v>94</v>
      </c>
      <c r="ANJ25" s="84">
        <v>18250</v>
      </c>
      <c r="ANK25" s="84">
        <v>18250</v>
      </c>
      <c r="ANL25" s="84">
        <v>18250</v>
      </c>
      <c r="ANM25" s="84">
        <v>18250</v>
      </c>
      <c r="ANN25" s="84">
        <v>18250</v>
      </c>
      <c r="ANO25" s="84" t="s">
        <v>94</v>
      </c>
      <c r="ANP25" s="84">
        <v>18250</v>
      </c>
      <c r="ANQ25" s="84" t="s">
        <v>94</v>
      </c>
      <c r="ANR25" s="84">
        <v>18250</v>
      </c>
      <c r="ANS25" s="84" t="s">
        <v>94</v>
      </c>
      <c r="ANT25" s="84">
        <v>18250</v>
      </c>
      <c r="ANU25" s="84" t="s">
        <v>94</v>
      </c>
      <c r="ANV25" s="84">
        <v>18250</v>
      </c>
      <c r="ANW25" s="84" t="s">
        <v>94</v>
      </c>
      <c r="ANX25" s="84">
        <v>18250</v>
      </c>
      <c r="ANY25" s="84" t="s">
        <v>94</v>
      </c>
      <c r="ANZ25" s="84">
        <v>18250</v>
      </c>
      <c r="AOA25" s="84" t="s">
        <v>94</v>
      </c>
      <c r="AOB25" s="84">
        <v>18250</v>
      </c>
      <c r="AOC25" s="84" t="s">
        <v>94</v>
      </c>
      <c r="AOD25" s="84">
        <v>18250</v>
      </c>
      <c r="AOE25" s="84" t="s">
        <v>94</v>
      </c>
      <c r="AOF25" s="84">
        <v>18250</v>
      </c>
      <c r="AOG25" s="84" t="s">
        <v>94</v>
      </c>
      <c r="AOH25" s="84">
        <v>18250</v>
      </c>
      <c r="AOI25" s="84" t="s">
        <v>94</v>
      </c>
      <c r="AOJ25" s="84">
        <v>18250</v>
      </c>
      <c r="AOK25" s="84">
        <v>18250</v>
      </c>
      <c r="AOL25" s="84">
        <v>18250</v>
      </c>
      <c r="AOM25" s="84" t="s">
        <v>94</v>
      </c>
      <c r="AON25" s="84">
        <v>18250</v>
      </c>
      <c r="AOO25" s="84">
        <v>18250</v>
      </c>
      <c r="AOP25" s="84">
        <v>18250</v>
      </c>
      <c r="AOQ25" s="84">
        <v>18250</v>
      </c>
      <c r="AOR25" s="84">
        <v>18250</v>
      </c>
      <c r="AOS25" s="84" t="s">
        <v>94</v>
      </c>
      <c r="AOT25" s="84">
        <v>18250</v>
      </c>
      <c r="AOU25" s="84" t="s">
        <v>94</v>
      </c>
      <c r="AOV25" s="84">
        <v>18250</v>
      </c>
      <c r="AOW25" s="84" t="s">
        <v>94</v>
      </c>
      <c r="AOX25" s="84">
        <v>18250</v>
      </c>
      <c r="AOY25" s="84" t="s">
        <v>94</v>
      </c>
      <c r="AOZ25" s="84">
        <v>18250</v>
      </c>
      <c r="APA25" s="84" t="s">
        <v>94</v>
      </c>
      <c r="APB25" s="84">
        <v>18250</v>
      </c>
      <c r="APC25" s="84">
        <v>18250</v>
      </c>
      <c r="APD25" s="84">
        <v>18250</v>
      </c>
      <c r="APE25" s="84">
        <v>18250</v>
      </c>
      <c r="APF25" s="84">
        <v>18250</v>
      </c>
      <c r="APG25" s="84">
        <v>18250</v>
      </c>
      <c r="APH25" s="84">
        <v>18250</v>
      </c>
      <c r="API25" s="84">
        <v>18250</v>
      </c>
      <c r="APJ25" s="84">
        <v>18250</v>
      </c>
      <c r="APK25" s="84">
        <v>18250</v>
      </c>
      <c r="APL25" s="84">
        <v>18250</v>
      </c>
      <c r="APM25" s="84">
        <v>18250</v>
      </c>
      <c r="APN25" s="84">
        <v>18250</v>
      </c>
      <c r="APO25" s="84">
        <v>18250</v>
      </c>
      <c r="APP25" s="84">
        <v>18250</v>
      </c>
      <c r="APQ25" s="84">
        <v>18250</v>
      </c>
      <c r="APR25" s="84">
        <v>18250</v>
      </c>
      <c r="APS25" s="84">
        <v>18250</v>
      </c>
      <c r="APT25" s="84">
        <v>18250</v>
      </c>
      <c r="APU25" s="84">
        <v>18250</v>
      </c>
      <c r="APV25" s="84">
        <v>18250</v>
      </c>
      <c r="APW25" s="84">
        <v>18250</v>
      </c>
      <c r="APX25" s="84">
        <v>18250</v>
      </c>
      <c r="APY25" s="84">
        <v>18250</v>
      </c>
      <c r="APZ25" s="84">
        <v>18250</v>
      </c>
      <c r="AQA25" s="84">
        <v>18250</v>
      </c>
      <c r="AQB25" s="84">
        <v>18250</v>
      </c>
      <c r="AQC25" s="84" t="s">
        <v>94</v>
      </c>
      <c r="AQD25" s="84">
        <v>18250</v>
      </c>
      <c r="AQE25" s="86">
        <v>18250</v>
      </c>
      <c r="AQF25" s="86">
        <v>18250</v>
      </c>
      <c r="AQG25" s="86">
        <v>18250</v>
      </c>
      <c r="AQH25" s="86">
        <v>18250</v>
      </c>
      <c r="AQI25" s="86">
        <v>18250</v>
      </c>
      <c r="AQJ25" s="86">
        <v>18250</v>
      </c>
      <c r="AQK25" s="86">
        <v>18250</v>
      </c>
      <c r="AQL25" s="86">
        <v>18250</v>
      </c>
      <c r="AQM25" s="86">
        <v>18250</v>
      </c>
      <c r="AQN25" s="86">
        <v>18250</v>
      </c>
      <c r="AQO25" s="86">
        <v>18250</v>
      </c>
      <c r="AQP25" s="86">
        <v>18250</v>
      </c>
      <c r="AQQ25" s="86">
        <v>18250</v>
      </c>
      <c r="AQR25" s="86">
        <v>18250</v>
      </c>
      <c r="AQS25" s="86">
        <v>18250</v>
      </c>
      <c r="AQT25" s="86">
        <v>18250</v>
      </c>
      <c r="AQU25" s="86" t="s">
        <v>94</v>
      </c>
      <c r="AQV25" s="86">
        <v>18250</v>
      </c>
      <c r="AQW25" s="86">
        <v>18250</v>
      </c>
      <c r="AQX25" s="86">
        <v>18250</v>
      </c>
      <c r="AQY25" s="86">
        <v>18250</v>
      </c>
      <c r="AQZ25" s="86">
        <v>18250</v>
      </c>
      <c r="ARA25" s="86" t="s">
        <v>94</v>
      </c>
      <c r="ARB25" s="86">
        <v>18250</v>
      </c>
      <c r="ARC25" s="86">
        <v>18250</v>
      </c>
      <c r="ARD25" s="86">
        <v>18250</v>
      </c>
      <c r="ARE25" s="86">
        <v>18250</v>
      </c>
      <c r="ARF25" s="86">
        <v>18250</v>
      </c>
      <c r="ARG25" s="86" t="s">
        <v>94</v>
      </c>
      <c r="ARH25" s="86">
        <v>18250</v>
      </c>
      <c r="ARI25" s="86">
        <v>18250</v>
      </c>
      <c r="ARJ25" s="86">
        <v>18250</v>
      </c>
      <c r="ARK25" s="86">
        <v>18250</v>
      </c>
      <c r="ARL25" s="86">
        <v>18250</v>
      </c>
      <c r="ARM25" s="86">
        <v>18250</v>
      </c>
      <c r="ARN25" s="86">
        <v>18250</v>
      </c>
      <c r="ARO25" s="86">
        <v>18250</v>
      </c>
      <c r="ARP25" s="86">
        <v>18250</v>
      </c>
      <c r="ARQ25" s="86" t="s">
        <v>94</v>
      </c>
      <c r="ARR25" s="86">
        <v>18250</v>
      </c>
      <c r="ARS25" s="86">
        <v>18250</v>
      </c>
      <c r="ART25" s="86">
        <v>18250</v>
      </c>
      <c r="ARU25" s="86">
        <v>18250</v>
      </c>
      <c r="ARV25" s="86">
        <v>18250</v>
      </c>
      <c r="ARW25" s="86" t="s">
        <v>94</v>
      </c>
      <c r="ARX25" s="86">
        <v>18250</v>
      </c>
      <c r="ARY25" s="86" t="s">
        <v>94</v>
      </c>
      <c r="ARZ25" s="86">
        <v>18250</v>
      </c>
      <c r="ASA25" s="86">
        <v>18250</v>
      </c>
      <c r="ASB25" s="86">
        <v>18250</v>
      </c>
      <c r="ASC25" s="86">
        <v>18250</v>
      </c>
      <c r="ASD25" s="86">
        <v>18250</v>
      </c>
      <c r="ASE25" s="86">
        <v>18250</v>
      </c>
      <c r="ASF25" s="86">
        <v>18250</v>
      </c>
      <c r="ASG25" s="86">
        <v>18250</v>
      </c>
      <c r="ASH25" s="86">
        <v>18250</v>
      </c>
      <c r="ASI25" s="86" t="s">
        <v>94</v>
      </c>
      <c r="ASJ25" s="86">
        <v>18250</v>
      </c>
      <c r="ASK25" s="86">
        <v>18250</v>
      </c>
      <c r="ASL25" s="86">
        <v>18250</v>
      </c>
      <c r="ASM25" s="86">
        <v>18250</v>
      </c>
      <c r="ASN25" s="86">
        <v>18250</v>
      </c>
      <c r="ASO25" s="86">
        <v>18250</v>
      </c>
      <c r="ASP25" s="86">
        <v>18250</v>
      </c>
      <c r="ASQ25" s="86">
        <v>18250</v>
      </c>
      <c r="ASR25" s="86">
        <v>18250</v>
      </c>
      <c r="ASS25" s="86" t="s">
        <v>94</v>
      </c>
      <c r="AST25" s="86">
        <v>18250</v>
      </c>
      <c r="ASU25" s="86">
        <v>18250</v>
      </c>
      <c r="ASV25" s="86">
        <v>18250</v>
      </c>
      <c r="ASW25" s="86">
        <v>18250</v>
      </c>
      <c r="ASX25" s="86">
        <v>18250</v>
      </c>
      <c r="ASY25" s="86">
        <v>18250</v>
      </c>
      <c r="ASZ25" s="86">
        <v>18250</v>
      </c>
      <c r="ATA25" s="86" t="s">
        <v>94</v>
      </c>
      <c r="ATB25" s="86">
        <v>18250</v>
      </c>
      <c r="ATC25" s="86">
        <v>18250</v>
      </c>
      <c r="ATD25" s="86">
        <v>18250</v>
      </c>
      <c r="ATE25" s="86">
        <v>18250</v>
      </c>
      <c r="ATF25" s="86">
        <v>18250</v>
      </c>
      <c r="ATG25" s="86">
        <v>18250</v>
      </c>
      <c r="ATH25" s="86">
        <v>18250</v>
      </c>
      <c r="ATI25" s="86">
        <v>18250</v>
      </c>
      <c r="ATJ25" s="86">
        <v>18250</v>
      </c>
      <c r="ATK25" s="86" t="s">
        <v>94</v>
      </c>
      <c r="ATL25" s="86">
        <v>18250</v>
      </c>
      <c r="ATM25" s="86" t="s">
        <v>94</v>
      </c>
      <c r="ATN25" s="86">
        <v>18250</v>
      </c>
      <c r="ATO25" s="86">
        <v>18250</v>
      </c>
      <c r="ATP25" s="86">
        <v>18250</v>
      </c>
      <c r="ATQ25" s="86">
        <v>18250</v>
      </c>
      <c r="ATR25" s="86">
        <v>18250</v>
      </c>
      <c r="ATS25" s="86">
        <v>18250</v>
      </c>
      <c r="ATT25" s="86">
        <v>18250</v>
      </c>
      <c r="ATU25" s="86">
        <v>18250</v>
      </c>
      <c r="ATV25" s="86">
        <v>18250</v>
      </c>
      <c r="ATW25" s="86">
        <v>18250</v>
      </c>
      <c r="ATX25" s="86">
        <v>18250</v>
      </c>
      <c r="ATY25" s="86">
        <v>18250</v>
      </c>
      <c r="ATZ25" s="86">
        <v>18250</v>
      </c>
      <c r="AUA25" s="86" t="s">
        <v>94</v>
      </c>
      <c r="AUB25" s="86">
        <v>18250</v>
      </c>
      <c r="AUC25" s="86">
        <v>18250</v>
      </c>
      <c r="AUD25" s="86">
        <v>18250</v>
      </c>
      <c r="AUE25" s="86">
        <v>18250</v>
      </c>
      <c r="AUF25" s="86">
        <v>18250</v>
      </c>
      <c r="AUG25" s="86">
        <v>18250</v>
      </c>
      <c r="AUH25" s="86">
        <v>18250</v>
      </c>
      <c r="AUI25" s="86">
        <v>18250</v>
      </c>
      <c r="AUJ25" s="86">
        <v>18250</v>
      </c>
      <c r="AUK25" s="86" t="s">
        <v>94</v>
      </c>
      <c r="AUL25" s="86">
        <v>18250</v>
      </c>
      <c r="AUM25" s="86">
        <v>18250</v>
      </c>
      <c r="AUN25" s="86">
        <v>18250</v>
      </c>
      <c r="AUO25" s="86">
        <v>18250</v>
      </c>
      <c r="AUP25" s="86">
        <v>18250</v>
      </c>
      <c r="AUQ25" s="86">
        <v>18250</v>
      </c>
      <c r="AUR25" s="86">
        <v>18250</v>
      </c>
      <c r="AUS25" s="86" t="s">
        <v>94</v>
      </c>
      <c r="AUT25" s="86">
        <v>18250</v>
      </c>
      <c r="AUU25" s="86">
        <v>18250</v>
      </c>
      <c r="AUV25" s="86">
        <v>18250</v>
      </c>
      <c r="AUW25" s="86">
        <v>18250</v>
      </c>
      <c r="AUX25" s="86">
        <v>18250</v>
      </c>
      <c r="AUY25" s="86" t="s">
        <v>94</v>
      </c>
      <c r="AUZ25" s="86">
        <v>18250</v>
      </c>
      <c r="AVA25" s="86">
        <v>18250</v>
      </c>
      <c r="AVB25" s="86">
        <v>18250</v>
      </c>
      <c r="AVC25" s="86">
        <v>18250</v>
      </c>
      <c r="AVD25" s="86">
        <v>18250</v>
      </c>
      <c r="AVE25" s="86">
        <v>18250</v>
      </c>
      <c r="AVF25" s="86">
        <v>18250</v>
      </c>
      <c r="AVG25" s="86">
        <v>18250</v>
      </c>
      <c r="AVH25" s="86">
        <v>18250</v>
      </c>
      <c r="AVI25" s="86">
        <v>18250</v>
      </c>
      <c r="AVJ25" s="86">
        <v>18250</v>
      </c>
      <c r="AVK25" s="86">
        <v>18250</v>
      </c>
      <c r="AVL25" s="86">
        <v>18250</v>
      </c>
      <c r="AVM25" s="86">
        <v>18250</v>
      </c>
      <c r="AVN25" s="86">
        <v>18250</v>
      </c>
      <c r="AVO25" s="86">
        <v>18250</v>
      </c>
      <c r="AVP25" s="86">
        <v>18250</v>
      </c>
      <c r="AVQ25" s="86">
        <v>18250</v>
      </c>
      <c r="AVR25" s="86">
        <v>18250</v>
      </c>
      <c r="AVS25" s="86">
        <v>18250</v>
      </c>
      <c r="AVT25" s="86">
        <v>18250</v>
      </c>
      <c r="AVU25" s="86">
        <v>18250</v>
      </c>
      <c r="AVV25" s="86">
        <v>18250</v>
      </c>
      <c r="AVW25" s="86">
        <v>18250</v>
      </c>
      <c r="AVX25" s="86">
        <v>18250</v>
      </c>
      <c r="AVY25" s="86">
        <v>18250</v>
      </c>
      <c r="AVZ25" s="86">
        <v>18250</v>
      </c>
      <c r="AWA25" s="86" t="s">
        <v>94</v>
      </c>
      <c r="AWB25" s="86">
        <v>18250</v>
      </c>
      <c r="AWC25" s="86">
        <v>18250</v>
      </c>
      <c r="AWD25" s="86">
        <v>18250</v>
      </c>
      <c r="AWE25" s="86">
        <v>18250</v>
      </c>
      <c r="AWF25" s="86">
        <v>18250</v>
      </c>
      <c r="AWG25" s="86" t="s">
        <v>94</v>
      </c>
      <c r="AWH25" s="86">
        <v>18250</v>
      </c>
      <c r="AWI25" s="86">
        <v>18250</v>
      </c>
      <c r="AWJ25" s="86">
        <v>18250</v>
      </c>
      <c r="AWK25" s="86">
        <v>18250</v>
      </c>
      <c r="AWL25" s="86">
        <v>18250</v>
      </c>
      <c r="AWM25" s="86" t="s">
        <v>94</v>
      </c>
      <c r="AWN25" s="86">
        <v>18250</v>
      </c>
      <c r="AWO25" s="86">
        <v>18250</v>
      </c>
      <c r="AWP25" s="86">
        <v>18250</v>
      </c>
      <c r="AWQ25" s="86">
        <v>18250</v>
      </c>
      <c r="AWR25" s="86">
        <v>18250</v>
      </c>
      <c r="AWS25" s="86">
        <v>18250</v>
      </c>
      <c r="AWT25" s="86">
        <v>18250</v>
      </c>
      <c r="AWU25" s="86" t="s">
        <v>94</v>
      </c>
      <c r="AWV25" s="86">
        <v>18250</v>
      </c>
      <c r="AWW25" s="86" t="s">
        <v>94</v>
      </c>
      <c r="AWX25" s="86">
        <v>18250</v>
      </c>
      <c r="AWY25" s="86" t="s">
        <v>94</v>
      </c>
      <c r="AWZ25" s="103">
        <v>18250</v>
      </c>
      <c r="AXA25" s="103" t="s">
        <v>94</v>
      </c>
      <c r="AXB25" s="103">
        <v>18250</v>
      </c>
      <c r="AXC25" s="103">
        <v>18250</v>
      </c>
      <c r="AXD25" s="103">
        <v>18250</v>
      </c>
      <c r="AXE25" s="103" t="s">
        <v>94</v>
      </c>
      <c r="AXF25" s="103">
        <v>18250</v>
      </c>
      <c r="AXG25" s="103">
        <v>18250</v>
      </c>
      <c r="AXH25" s="103">
        <v>18250</v>
      </c>
      <c r="AXI25" s="103" t="s">
        <v>94</v>
      </c>
      <c r="AXJ25" s="103">
        <v>18250</v>
      </c>
      <c r="AXK25" s="103">
        <v>18250</v>
      </c>
      <c r="AXL25" s="103">
        <v>18250</v>
      </c>
      <c r="AXM25" s="103">
        <v>18250</v>
      </c>
      <c r="AXN25" s="103">
        <v>18250</v>
      </c>
      <c r="AXO25" s="103" t="s">
        <v>94</v>
      </c>
      <c r="AXP25" s="103">
        <v>18250</v>
      </c>
      <c r="AXQ25" s="103" t="s">
        <v>94</v>
      </c>
      <c r="AXR25" s="103">
        <v>18250</v>
      </c>
      <c r="AXS25" s="103">
        <v>18250</v>
      </c>
      <c r="AXT25" s="103">
        <v>18250</v>
      </c>
      <c r="AXU25" s="103">
        <v>18250</v>
      </c>
      <c r="AXV25" s="103">
        <v>18250</v>
      </c>
      <c r="AXW25" s="103" t="s">
        <v>94</v>
      </c>
      <c r="AXX25" s="103">
        <v>18250</v>
      </c>
      <c r="AXY25" s="103">
        <v>18250</v>
      </c>
      <c r="AXZ25" s="103">
        <v>18250</v>
      </c>
      <c r="AYA25" s="103" t="s">
        <v>94</v>
      </c>
      <c r="AYB25" s="103">
        <v>18250</v>
      </c>
      <c r="AYC25" s="103">
        <v>18250</v>
      </c>
      <c r="AYD25" s="103">
        <v>18250</v>
      </c>
      <c r="AYE25" s="103" t="s">
        <v>94</v>
      </c>
      <c r="AYF25" s="103">
        <v>18250</v>
      </c>
      <c r="AYG25" s="103">
        <v>18250</v>
      </c>
      <c r="AYH25" s="103">
        <v>18250</v>
      </c>
      <c r="AYI25" s="103" t="s">
        <v>94</v>
      </c>
      <c r="AYJ25" s="103">
        <v>18250</v>
      </c>
      <c r="AYK25" s="103"/>
      <c r="AYL25" s="103">
        <v>18250</v>
      </c>
      <c r="AYM25" s="103"/>
      <c r="AYN25" s="103">
        <v>18250</v>
      </c>
      <c r="AYO25" s="103"/>
      <c r="AYP25" s="103">
        <v>18250</v>
      </c>
      <c r="AYQ25" s="103"/>
      <c r="AYR25" s="103">
        <v>18250</v>
      </c>
      <c r="AYS25" s="103"/>
      <c r="AYT25" s="103">
        <v>18250</v>
      </c>
      <c r="AYU25" s="103">
        <v>18250</v>
      </c>
      <c r="AYV25" s="103">
        <v>18250</v>
      </c>
      <c r="AYW25" s="103">
        <v>18250</v>
      </c>
      <c r="AYX25" s="103">
        <v>18250</v>
      </c>
      <c r="AYY25" s="103">
        <v>18250</v>
      </c>
      <c r="AYZ25" s="103">
        <v>18250</v>
      </c>
      <c r="AZA25" s="103" t="s">
        <v>94</v>
      </c>
      <c r="AZB25" s="103">
        <v>18250</v>
      </c>
      <c r="AZC25" s="103">
        <v>18250</v>
      </c>
      <c r="AZD25" s="103">
        <v>18250</v>
      </c>
      <c r="AZE25" s="103" t="s">
        <v>94</v>
      </c>
      <c r="AZF25" s="103">
        <v>18250</v>
      </c>
      <c r="AZG25" s="103" t="s">
        <v>94</v>
      </c>
      <c r="AZH25" s="103">
        <v>18250</v>
      </c>
      <c r="AZI25" s="103" t="s">
        <v>94</v>
      </c>
      <c r="AZJ25" s="103">
        <v>18250</v>
      </c>
      <c r="AZK25" s="103" t="s">
        <v>94</v>
      </c>
      <c r="AZL25" s="103">
        <v>18250</v>
      </c>
      <c r="AZM25" s="103" t="s">
        <v>94</v>
      </c>
      <c r="AZN25" s="103">
        <v>18250</v>
      </c>
      <c r="AZO25" s="103" t="s">
        <v>94</v>
      </c>
      <c r="AZP25" s="103">
        <v>18250</v>
      </c>
      <c r="AZQ25" s="103" t="s">
        <v>94</v>
      </c>
      <c r="AZR25" s="103">
        <v>18250</v>
      </c>
      <c r="AZS25" s="103">
        <v>18250</v>
      </c>
      <c r="AZT25" s="103">
        <v>18250</v>
      </c>
      <c r="AZU25" s="103">
        <v>18250</v>
      </c>
      <c r="AZV25" s="103">
        <v>18250</v>
      </c>
      <c r="AZW25" s="103" t="s">
        <v>94</v>
      </c>
      <c r="AZX25" s="103">
        <v>18250</v>
      </c>
      <c r="AZY25" s="103">
        <v>18250</v>
      </c>
      <c r="AZZ25" s="103">
        <v>18250</v>
      </c>
      <c r="BAA25" s="103" t="s">
        <v>94</v>
      </c>
      <c r="BAB25" s="103">
        <v>18250</v>
      </c>
      <c r="BAC25" s="103">
        <v>18250</v>
      </c>
      <c r="BAD25" s="103">
        <v>18250</v>
      </c>
      <c r="BAE25" s="103" t="s">
        <v>94</v>
      </c>
      <c r="BAF25" s="103">
        <v>18250</v>
      </c>
      <c r="BAG25" s="103">
        <v>18250</v>
      </c>
      <c r="BAH25" s="103">
        <v>18250</v>
      </c>
      <c r="BAI25" s="103">
        <v>18250</v>
      </c>
      <c r="BAJ25" s="103">
        <v>18250</v>
      </c>
      <c r="BAK25" s="103" t="s">
        <v>94</v>
      </c>
      <c r="BAL25" s="103">
        <v>18250</v>
      </c>
      <c r="BAM25" s="103">
        <v>18250</v>
      </c>
      <c r="BAN25" s="103">
        <v>18250</v>
      </c>
      <c r="BAO25" s="103">
        <v>18250</v>
      </c>
      <c r="BAP25" s="103">
        <v>18250</v>
      </c>
      <c r="BAQ25" s="103" t="s">
        <v>94</v>
      </c>
      <c r="BAR25" s="103">
        <v>18250</v>
      </c>
      <c r="BAS25" s="103" t="s">
        <v>94</v>
      </c>
      <c r="BAT25" s="103">
        <v>18250</v>
      </c>
      <c r="BAU25" s="103">
        <v>18250</v>
      </c>
      <c r="BAV25" s="103">
        <v>18250</v>
      </c>
      <c r="BAW25" s="103">
        <v>18250</v>
      </c>
      <c r="BAX25" s="103">
        <v>18250</v>
      </c>
      <c r="BAY25" s="103">
        <v>18250</v>
      </c>
      <c r="BAZ25" s="103">
        <v>18250</v>
      </c>
      <c r="BBA25" s="103">
        <v>18250</v>
      </c>
      <c r="BBB25" s="103">
        <v>18250</v>
      </c>
      <c r="BBC25" s="103">
        <v>18250</v>
      </c>
      <c r="BBD25" s="103">
        <v>18250</v>
      </c>
      <c r="BBE25" s="103" t="s">
        <v>94</v>
      </c>
      <c r="BBF25" s="103">
        <v>18250</v>
      </c>
      <c r="BBG25" s="103">
        <v>18250</v>
      </c>
      <c r="BBH25" s="103">
        <v>18250</v>
      </c>
      <c r="BBI25" s="103">
        <v>18250</v>
      </c>
      <c r="BBJ25" s="103">
        <v>18250</v>
      </c>
      <c r="BBK25" s="103">
        <v>18250</v>
      </c>
    </row>
    <row r="26" spans="1:1415" s="9" customFormat="1" ht="15.5" x14ac:dyDescent="0.35">
      <c r="A26" s="91" t="s">
        <v>150</v>
      </c>
      <c r="B26" s="91"/>
      <c r="C26" s="92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93"/>
      <c r="BB26" s="93"/>
      <c r="BC26" s="93"/>
      <c r="BD26" s="93"/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3"/>
      <c r="BQ26" s="93"/>
      <c r="BR26" s="93"/>
      <c r="BS26" s="93"/>
      <c r="BT26" s="93"/>
      <c r="BU26" s="93"/>
      <c r="BV26" s="93"/>
      <c r="BW26" s="93"/>
      <c r="BX26" s="93"/>
      <c r="BY26" s="93"/>
      <c r="BZ26" s="93"/>
      <c r="CA26" s="93"/>
      <c r="CB26" s="93"/>
      <c r="CC26" s="93"/>
      <c r="CD26" s="93"/>
      <c r="CE26" s="93"/>
      <c r="CF26" s="93"/>
      <c r="CG26" s="93"/>
      <c r="CH26" s="93"/>
      <c r="CI26" s="93"/>
      <c r="CJ26" s="93"/>
      <c r="CK26" s="93"/>
      <c r="CL26" s="93"/>
      <c r="CM26" s="93"/>
      <c r="CN26" s="93"/>
      <c r="CO26" s="93"/>
      <c r="CP26" s="93"/>
      <c r="CQ26" s="93"/>
      <c r="CR26" s="93"/>
      <c r="CS26" s="93"/>
      <c r="CT26" s="93"/>
      <c r="CU26" s="93"/>
      <c r="CV26" s="93"/>
      <c r="CW26" s="93"/>
      <c r="CX26" s="93"/>
      <c r="CY26" s="93"/>
      <c r="CZ26" s="93"/>
      <c r="DA26" s="93"/>
      <c r="DB26" s="93"/>
      <c r="DC26" s="93"/>
      <c r="DD26" s="93"/>
      <c r="DE26" s="93"/>
      <c r="DF26" s="93"/>
      <c r="DG26" s="93"/>
      <c r="DH26" s="93"/>
      <c r="DI26" s="93"/>
      <c r="DJ26" s="93"/>
      <c r="DK26" s="93"/>
      <c r="DL26" s="93"/>
      <c r="DM26" s="93"/>
      <c r="DN26" s="93"/>
      <c r="DO26" s="93"/>
      <c r="DP26" s="93"/>
      <c r="DQ26" s="93"/>
      <c r="DR26" s="93"/>
      <c r="DS26" s="93"/>
      <c r="DT26" s="93"/>
      <c r="DU26" s="93"/>
      <c r="DV26" s="93"/>
      <c r="DW26" s="93"/>
      <c r="DX26" s="93"/>
      <c r="DY26" s="93"/>
      <c r="DZ26" s="93"/>
      <c r="EA26" s="93"/>
      <c r="EB26" s="93"/>
      <c r="EC26" s="93"/>
      <c r="ED26" s="93"/>
      <c r="EE26" s="93"/>
      <c r="EF26" s="93"/>
      <c r="EG26" s="93"/>
      <c r="EH26" s="93"/>
      <c r="EI26" s="93"/>
      <c r="EJ26" s="93"/>
      <c r="EK26" s="93"/>
      <c r="EL26" s="93"/>
      <c r="EM26" s="93"/>
      <c r="EN26" s="93"/>
      <c r="EO26" s="93"/>
      <c r="EP26" s="93"/>
      <c r="EQ26" s="93"/>
      <c r="ER26" s="93"/>
      <c r="ES26" s="93"/>
      <c r="ET26" s="93"/>
      <c r="EU26" s="93"/>
      <c r="EV26" s="93"/>
      <c r="EW26" s="93"/>
      <c r="EX26" s="93"/>
      <c r="EY26" s="93"/>
      <c r="EZ26" s="93"/>
      <c r="FA26" s="93"/>
      <c r="FB26" s="93"/>
      <c r="FC26" s="93"/>
      <c r="FD26" s="93"/>
      <c r="FE26" s="93"/>
      <c r="FF26" s="93"/>
      <c r="FG26" s="93"/>
      <c r="FH26" s="93"/>
      <c r="FI26" s="93"/>
      <c r="FJ26" s="93"/>
      <c r="FK26" s="93"/>
      <c r="FL26" s="93"/>
      <c r="FM26" s="93"/>
      <c r="FN26" s="93"/>
      <c r="FO26" s="93"/>
      <c r="FP26" s="93"/>
      <c r="FQ26" s="93"/>
      <c r="FR26" s="93"/>
      <c r="FS26" s="93"/>
      <c r="FT26" s="93"/>
      <c r="FU26" s="93"/>
      <c r="FV26" s="93"/>
      <c r="FW26" s="93"/>
      <c r="FX26" s="93"/>
      <c r="FY26" s="93"/>
      <c r="FZ26" s="93"/>
      <c r="GA26" s="93"/>
      <c r="GB26" s="93"/>
      <c r="GC26" s="93"/>
      <c r="GD26" s="93"/>
      <c r="GE26" s="93"/>
      <c r="GF26" s="93"/>
      <c r="GG26" s="93"/>
      <c r="GH26" s="93"/>
      <c r="GI26" s="93"/>
      <c r="GJ26" s="93"/>
      <c r="GK26" s="93"/>
      <c r="GL26" s="93"/>
      <c r="GM26" s="93"/>
      <c r="GN26" s="93"/>
      <c r="GO26" s="93"/>
      <c r="GP26" s="93"/>
      <c r="GQ26" s="93"/>
      <c r="GR26" s="93"/>
      <c r="GS26" s="93"/>
      <c r="GT26" s="93"/>
      <c r="GU26" s="93"/>
      <c r="GV26" s="93"/>
      <c r="GW26" s="93"/>
      <c r="GX26" s="93"/>
      <c r="GY26" s="93"/>
      <c r="GZ26" s="93"/>
      <c r="HA26" s="93"/>
      <c r="HB26" s="93"/>
      <c r="HC26" s="93"/>
      <c r="HD26" s="93"/>
      <c r="HE26" s="93"/>
      <c r="HF26" s="93"/>
      <c r="HG26" s="93"/>
      <c r="HH26" s="93"/>
      <c r="HI26" s="93"/>
      <c r="HJ26" s="93"/>
      <c r="HK26" s="93"/>
      <c r="HL26" s="93"/>
      <c r="HM26" s="93"/>
      <c r="HN26" s="93"/>
      <c r="HO26" s="93"/>
      <c r="HP26" s="93"/>
      <c r="HQ26" s="93"/>
      <c r="HR26" s="93"/>
      <c r="HS26" s="93"/>
      <c r="HT26" s="93"/>
      <c r="HU26" s="93"/>
      <c r="HV26" s="93"/>
      <c r="HW26" s="93"/>
      <c r="HX26" s="93"/>
      <c r="HY26" s="93"/>
      <c r="HZ26" s="93"/>
      <c r="IA26" s="93"/>
      <c r="IB26" s="93"/>
      <c r="IC26" s="93"/>
      <c r="ID26" s="93"/>
      <c r="IE26" s="93"/>
      <c r="IF26" s="93"/>
      <c r="IG26" s="93"/>
      <c r="IH26" s="93"/>
      <c r="II26" s="93"/>
      <c r="IJ26" s="93"/>
      <c r="IK26" s="93"/>
      <c r="IL26" s="93"/>
      <c r="IM26" s="93"/>
      <c r="IN26" s="93"/>
      <c r="IO26" s="93"/>
      <c r="IP26" s="93"/>
      <c r="IQ26" s="93"/>
      <c r="IR26" s="93"/>
      <c r="IS26" s="93"/>
      <c r="IT26" s="93"/>
      <c r="IU26" s="93"/>
      <c r="IV26" s="93"/>
      <c r="IW26" s="93"/>
      <c r="IX26" s="93"/>
      <c r="IY26" s="93"/>
      <c r="IZ26" s="93"/>
      <c r="JA26" s="93"/>
      <c r="JB26" s="93"/>
      <c r="JC26" s="93"/>
      <c r="JD26" s="93"/>
      <c r="JE26" s="93"/>
      <c r="JF26" s="93"/>
      <c r="JG26" s="93"/>
      <c r="JH26" s="93"/>
      <c r="JI26" s="93"/>
      <c r="JJ26" s="93"/>
      <c r="JK26" s="93"/>
      <c r="JL26" s="93"/>
      <c r="JM26" s="93"/>
      <c r="JN26" s="93"/>
      <c r="JO26" s="93"/>
      <c r="JP26" s="93"/>
      <c r="JQ26" s="93"/>
      <c r="JR26" s="93"/>
      <c r="JS26" s="93"/>
      <c r="JT26" s="93"/>
      <c r="JU26" s="93"/>
      <c r="JV26" s="93"/>
      <c r="JW26" s="93"/>
      <c r="JX26" s="93"/>
      <c r="JY26" s="93"/>
      <c r="JZ26" s="93"/>
      <c r="KA26" s="93"/>
      <c r="KB26" s="93"/>
      <c r="KC26" s="93"/>
      <c r="KD26" s="93"/>
      <c r="KE26" s="93"/>
      <c r="KF26" s="93"/>
      <c r="KG26" s="93"/>
      <c r="KH26" s="93"/>
      <c r="KI26" s="93"/>
      <c r="KJ26" s="93"/>
      <c r="KK26" s="93"/>
      <c r="KL26" s="93"/>
      <c r="KM26" s="93"/>
      <c r="KN26" s="93"/>
      <c r="KO26" s="93"/>
      <c r="KP26" s="93"/>
      <c r="KQ26" s="93"/>
      <c r="KR26" s="93"/>
      <c r="KS26" s="93"/>
      <c r="KT26" s="93"/>
      <c r="KU26" s="93"/>
      <c r="KV26" s="93"/>
      <c r="KW26" s="93"/>
      <c r="KX26" s="93"/>
      <c r="KY26" s="93"/>
      <c r="KZ26" s="93"/>
      <c r="LA26" s="93"/>
      <c r="LB26" s="93"/>
      <c r="LC26" s="93"/>
      <c r="LD26" s="93"/>
      <c r="LE26" s="93"/>
      <c r="LF26" s="93"/>
      <c r="LG26" s="93"/>
      <c r="LH26" s="93"/>
      <c r="LI26" s="93"/>
      <c r="LJ26" s="93"/>
      <c r="LK26" s="93"/>
      <c r="LL26" s="93"/>
      <c r="LM26" s="93"/>
      <c r="LN26" s="93"/>
      <c r="LO26" s="93"/>
      <c r="LP26" s="93"/>
      <c r="LQ26" s="93"/>
      <c r="LR26" s="93"/>
      <c r="LS26" s="93"/>
      <c r="LT26" s="93"/>
      <c r="LU26" s="93"/>
      <c r="LV26" s="93"/>
      <c r="LW26" s="93"/>
      <c r="LX26" s="93"/>
      <c r="LY26" s="93"/>
      <c r="LZ26" s="93"/>
      <c r="MA26" s="93"/>
      <c r="MB26" s="93"/>
      <c r="MC26" s="93"/>
      <c r="MD26" s="93"/>
      <c r="ME26" s="93"/>
      <c r="MF26" s="93"/>
      <c r="MG26" s="93"/>
      <c r="MH26" s="93"/>
      <c r="MI26" s="93"/>
      <c r="MJ26" s="93"/>
      <c r="MK26" s="93"/>
      <c r="ML26" s="93"/>
      <c r="MM26" s="93"/>
      <c r="MN26" s="93"/>
      <c r="MO26" s="93"/>
      <c r="MP26" s="93"/>
      <c r="MQ26" s="93"/>
      <c r="MR26" s="93"/>
      <c r="MS26" s="93"/>
      <c r="MT26" s="93"/>
      <c r="MU26" s="93"/>
      <c r="MV26" s="93"/>
      <c r="MW26" s="93"/>
      <c r="MX26" s="93"/>
      <c r="MY26" s="93"/>
      <c r="MZ26" s="93"/>
      <c r="NA26" s="93"/>
      <c r="NB26" s="93"/>
      <c r="NC26" s="93"/>
      <c r="ND26" s="93"/>
      <c r="NE26" s="93"/>
      <c r="NF26" s="93"/>
      <c r="NG26" s="93"/>
      <c r="NH26" s="93"/>
      <c r="NI26" s="93"/>
      <c r="NJ26" s="93"/>
      <c r="NK26" s="93"/>
      <c r="NL26" s="93"/>
      <c r="NM26" s="93"/>
      <c r="NN26" s="93"/>
      <c r="NO26" s="93"/>
      <c r="NP26" s="93"/>
      <c r="NQ26" s="93"/>
      <c r="NR26" s="93"/>
      <c r="NS26" s="93"/>
      <c r="NT26" s="93"/>
      <c r="NU26" s="93"/>
      <c r="NV26" s="93"/>
      <c r="NW26" s="93"/>
      <c r="NX26" s="93"/>
      <c r="NY26" s="93"/>
      <c r="NZ26" s="93"/>
      <c r="OA26" s="93"/>
      <c r="OB26" s="93"/>
      <c r="OC26" s="93"/>
      <c r="OD26" s="93"/>
      <c r="OE26" s="93"/>
      <c r="OF26" s="93"/>
      <c r="OG26" s="93"/>
      <c r="OH26" s="93"/>
      <c r="OI26" s="93"/>
      <c r="OJ26" s="93"/>
      <c r="OK26" s="93"/>
      <c r="OL26" s="93"/>
      <c r="OM26" s="93"/>
      <c r="ON26" s="93"/>
      <c r="OO26" s="93"/>
      <c r="OP26" s="93"/>
      <c r="OQ26" s="93"/>
      <c r="OR26" s="93"/>
      <c r="OS26" s="93"/>
      <c r="OT26" s="93"/>
      <c r="OU26" s="93"/>
      <c r="OV26" s="93"/>
      <c r="OW26" s="93"/>
      <c r="OX26" s="93"/>
      <c r="OY26" s="93"/>
      <c r="OZ26" s="93"/>
      <c r="PA26" s="93"/>
      <c r="PB26" s="93"/>
      <c r="PC26" s="93"/>
      <c r="PD26" s="93"/>
      <c r="PE26" s="93"/>
      <c r="PF26" s="93"/>
      <c r="PG26" s="93"/>
      <c r="PH26" s="93"/>
      <c r="PI26" s="93"/>
      <c r="PJ26" s="93"/>
      <c r="PK26" s="93"/>
      <c r="PL26" s="93"/>
      <c r="PM26" s="93"/>
      <c r="PN26" s="93"/>
      <c r="PO26" s="93"/>
      <c r="PP26" s="93"/>
      <c r="PQ26" s="93"/>
      <c r="PR26" s="93"/>
      <c r="PS26" s="93"/>
      <c r="PT26" s="93"/>
      <c r="PU26" s="93"/>
      <c r="PV26" s="93"/>
      <c r="PW26" s="93"/>
      <c r="PX26" s="93"/>
      <c r="PY26" s="93"/>
      <c r="PZ26" s="93"/>
      <c r="QA26" s="93"/>
      <c r="QB26" s="93"/>
      <c r="QC26" s="93"/>
      <c r="QD26" s="93"/>
      <c r="QE26" s="93"/>
      <c r="QF26" s="93"/>
      <c r="QG26" s="93"/>
      <c r="QH26" s="93"/>
      <c r="QI26" s="93"/>
      <c r="QJ26" s="93"/>
      <c r="QK26" s="93"/>
      <c r="QL26" s="93"/>
      <c r="QM26" s="93"/>
      <c r="QN26" s="93"/>
      <c r="QO26" s="93"/>
      <c r="QP26" s="93"/>
      <c r="QQ26" s="93"/>
      <c r="QR26" s="93"/>
      <c r="QS26" s="93"/>
      <c r="QT26" s="93"/>
      <c r="QU26" s="93"/>
      <c r="QV26" s="93"/>
      <c r="QW26" s="93"/>
      <c r="QX26" s="93"/>
      <c r="QY26" s="93"/>
      <c r="QZ26" s="93"/>
      <c r="RA26" s="93"/>
      <c r="RB26" s="93"/>
      <c r="RC26" s="93"/>
      <c r="RD26" s="93"/>
      <c r="RE26" s="93"/>
      <c r="RF26" s="93"/>
      <c r="RG26" s="93"/>
      <c r="RH26" s="93"/>
      <c r="RI26" s="93"/>
      <c r="RJ26" s="93"/>
      <c r="RK26" s="93"/>
      <c r="RL26" s="93"/>
      <c r="RM26" s="93"/>
      <c r="RN26" s="93"/>
      <c r="RO26" s="93"/>
      <c r="RP26" s="93"/>
      <c r="RQ26" s="93"/>
      <c r="RR26" s="93"/>
      <c r="RS26" s="93"/>
      <c r="RT26" s="93"/>
      <c r="RU26" s="93"/>
      <c r="RV26" s="93"/>
      <c r="RW26" s="93"/>
      <c r="RX26" s="93"/>
      <c r="RY26" s="93"/>
      <c r="RZ26" s="93"/>
      <c r="SA26" s="93"/>
      <c r="SB26" s="93"/>
      <c r="SC26" s="93"/>
      <c r="SD26" s="93"/>
      <c r="SE26" s="93"/>
      <c r="SF26" s="93"/>
      <c r="SG26" s="93"/>
      <c r="SH26" s="93"/>
      <c r="SI26" s="93"/>
      <c r="SJ26" s="93"/>
      <c r="SK26" s="93"/>
      <c r="SL26" s="93"/>
      <c r="SM26" s="93"/>
      <c r="SN26" s="93"/>
      <c r="SO26" s="93"/>
      <c r="SP26" s="93"/>
      <c r="SQ26" s="93"/>
      <c r="SR26" s="93"/>
      <c r="SS26" s="93"/>
      <c r="ST26" s="93"/>
      <c r="SU26" s="93"/>
      <c r="SV26" s="93"/>
      <c r="SW26" s="93"/>
      <c r="SX26" s="93"/>
      <c r="SY26" s="93"/>
      <c r="SZ26" s="93"/>
      <c r="TA26" s="93"/>
      <c r="TB26" s="93"/>
      <c r="TC26" s="93"/>
      <c r="TD26" s="93"/>
      <c r="TE26" s="93"/>
      <c r="TF26" s="93"/>
      <c r="TG26" s="93"/>
      <c r="TH26" s="93"/>
      <c r="TI26" s="93"/>
      <c r="TJ26" s="93"/>
      <c r="TK26" s="93"/>
      <c r="TL26" s="93"/>
      <c r="TM26" s="93"/>
      <c r="TN26" s="93"/>
      <c r="TO26" s="93"/>
      <c r="TP26" s="93"/>
      <c r="TQ26" s="93"/>
      <c r="TR26" s="93"/>
      <c r="TS26" s="93"/>
      <c r="TT26" s="93"/>
      <c r="TU26" s="93"/>
      <c r="TV26" s="93"/>
      <c r="TW26" s="93"/>
      <c r="TX26" s="93"/>
      <c r="TY26" s="93"/>
      <c r="TZ26" s="93"/>
      <c r="UA26" s="93"/>
      <c r="UB26" s="93"/>
      <c r="UC26" s="93"/>
      <c r="UD26" s="93"/>
      <c r="UE26" s="93"/>
      <c r="UF26" s="93"/>
      <c r="UG26" s="93"/>
      <c r="UH26" s="93"/>
      <c r="UI26" s="93"/>
      <c r="UJ26" s="93"/>
      <c r="UK26" s="93"/>
      <c r="UL26" s="93"/>
      <c r="UM26" s="93"/>
      <c r="UN26" s="93"/>
      <c r="UO26" s="93"/>
      <c r="UP26" s="93"/>
      <c r="UQ26" s="93"/>
      <c r="UR26" s="93"/>
      <c r="US26" s="93"/>
      <c r="UT26" s="93"/>
      <c r="UU26" s="93"/>
      <c r="UV26" s="93"/>
      <c r="UW26" s="93"/>
      <c r="UX26" s="93"/>
      <c r="UY26" s="93"/>
      <c r="UZ26" s="93"/>
      <c r="VA26" s="93"/>
      <c r="VB26" s="93"/>
      <c r="VC26" s="93"/>
      <c r="VD26" s="93"/>
      <c r="VE26" s="93"/>
      <c r="VF26" s="93"/>
      <c r="VG26" s="93"/>
      <c r="VH26" s="93"/>
      <c r="VI26" s="93"/>
      <c r="VJ26" s="93"/>
      <c r="VK26" s="93"/>
      <c r="VL26" s="93"/>
      <c r="VM26" s="93"/>
      <c r="VN26" s="93"/>
      <c r="VO26" s="93"/>
      <c r="VP26" s="93"/>
      <c r="VQ26" s="93"/>
      <c r="VR26" s="93"/>
      <c r="VS26" s="93"/>
      <c r="VT26" s="93"/>
      <c r="VU26" s="93"/>
      <c r="VV26" s="93"/>
      <c r="VW26" s="93"/>
      <c r="VX26" s="93"/>
      <c r="VY26" s="93"/>
      <c r="VZ26" s="93"/>
      <c r="WA26" s="93"/>
      <c r="WB26" s="93"/>
      <c r="WC26" s="93"/>
      <c r="WD26" s="93"/>
      <c r="WE26" s="93"/>
      <c r="WF26" s="93"/>
      <c r="WG26" s="93"/>
      <c r="WH26" s="93"/>
      <c r="WI26" s="93"/>
      <c r="WJ26" s="93"/>
      <c r="WK26" s="93"/>
      <c r="WL26" s="93"/>
      <c r="WM26" s="93"/>
      <c r="WN26" s="93"/>
      <c r="WO26" s="93"/>
      <c r="WP26" s="93"/>
      <c r="WQ26" s="93"/>
      <c r="WR26" s="93"/>
      <c r="WS26" s="93"/>
      <c r="WT26" s="93"/>
      <c r="WU26" s="93"/>
      <c r="WV26" s="93"/>
      <c r="WW26" s="93"/>
      <c r="WX26" s="93"/>
      <c r="WY26" s="93"/>
      <c r="WZ26" s="93"/>
      <c r="XA26" s="93"/>
      <c r="XB26" s="93"/>
      <c r="XC26" s="93"/>
      <c r="XD26" s="93"/>
      <c r="XE26" s="93"/>
      <c r="XF26" s="93"/>
      <c r="XG26" s="93"/>
      <c r="XH26" s="93"/>
      <c r="XI26" s="93"/>
      <c r="XJ26" s="93"/>
      <c r="XK26" s="93"/>
      <c r="XL26" s="93"/>
      <c r="XM26" s="93"/>
      <c r="XN26" s="93"/>
      <c r="XO26" s="93"/>
      <c r="XP26" s="93"/>
      <c r="XQ26" s="93"/>
      <c r="XR26" s="93"/>
      <c r="XS26" s="93"/>
      <c r="XT26" s="93"/>
      <c r="XU26" s="93"/>
      <c r="XV26" s="93"/>
      <c r="XW26" s="93"/>
      <c r="XX26" s="93"/>
      <c r="XY26" s="93"/>
      <c r="XZ26" s="93"/>
      <c r="YA26" s="93"/>
      <c r="YB26" s="93"/>
      <c r="YC26" s="93"/>
      <c r="YD26" s="93"/>
      <c r="YE26" s="93"/>
      <c r="YF26" s="93"/>
      <c r="YG26" s="93"/>
      <c r="YH26" s="93"/>
      <c r="YI26" s="93"/>
      <c r="YJ26" s="93"/>
      <c r="YK26" s="93"/>
      <c r="YL26" s="93"/>
      <c r="YM26" s="93"/>
      <c r="YN26" s="93"/>
      <c r="YO26" s="93"/>
      <c r="YP26" s="93"/>
      <c r="YQ26" s="93"/>
      <c r="YR26" s="93"/>
      <c r="YS26" s="93"/>
      <c r="YT26" s="93"/>
      <c r="YU26" s="93"/>
      <c r="YV26" s="93"/>
      <c r="YW26" s="93"/>
      <c r="YX26" s="93"/>
      <c r="YY26" s="93"/>
      <c r="YZ26" s="93"/>
      <c r="ZA26" s="93"/>
      <c r="ZB26" s="93"/>
      <c r="ZC26" s="93"/>
      <c r="ZD26" s="93"/>
      <c r="ZE26" s="93"/>
      <c r="ZF26" s="93"/>
      <c r="ZG26" s="93"/>
      <c r="ZH26" s="93"/>
      <c r="ZI26" s="93"/>
      <c r="ZJ26" s="93"/>
      <c r="ZK26" s="93"/>
      <c r="ZL26" s="93"/>
      <c r="ZM26" s="93"/>
      <c r="ZN26" s="93"/>
      <c r="ZO26" s="93"/>
      <c r="ZP26" s="93"/>
      <c r="ZQ26" s="93"/>
      <c r="ZR26" s="93"/>
      <c r="ZS26" s="93"/>
      <c r="ZT26" s="93"/>
      <c r="ZU26" s="93"/>
      <c r="ZV26" s="93"/>
      <c r="ZW26" s="93"/>
      <c r="ZX26" s="93"/>
      <c r="ZY26" s="93"/>
      <c r="ZZ26" s="93"/>
      <c r="AAA26" s="93"/>
      <c r="AAB26" s="93"/>
      <c r="AAC26" s="93"/>
      <c r="AAD26" s="93"/>
      <c r="AAE26" s="93"/>
      <c r="AAF26" s="93"/>
      <c r="AAG26" s="93"/>
      <c r="AAH26" s="93"/>
      <c r="AAI26" s="93"/>
      <c r="AAJ26" s="93"/>
      <c r="AAK26" s="93"/>
      <c r="AAL26" s="93"/>
      <c r="AAM26" s="93"/>
      <c r="AAN26" s="93"/>
      <c r="AAO26" s="93"/>
      <c r="AAP26" s="93"/>
      <c r="AAQ26" s="93"/>
      <c r="AAR26" s="93"/>
      <c r="AAS26" s="93"/>
      <c r="AAT26" s="93"/>
      <c r="AAU26" s="93"/>
      <c r="AAV26" s="93"/>
      <c r="AAW26" s="93"/>
      <c r="AAX26" s="93"/>
      <c r="AAY26" s="93"/>
      <c r="AAZ26" s="93"/>
      <c r="ABA26" s="93"/>
      <c r="ABB26" s="93"/>
      <c r="ABC26" s="93"/>
      <c r="ABD26" s="93"/>
      <c r="ABE26" s="93"/>
      <c r="ABF26" s="93"/>
      <c r="ABG26" s="93"/>
      <c r="ABH26" s="93"/>
      <c r="ABI26" s="93"/>
      <c r="ABJ26" s="93"/>
      <c r="ABK26" s="93"/>
      <c r="ABL26" s="93"/>
      <c r="ABM26" s="93"/>
      <c r="ABN26" s="93"/>
      <c r="ABO26" s="93"/>
      <c r="ABP26" s="93"/>
      <c r="ABQ26" s="93"/>
      <c r="ABR26" s="93"/>
      <c r="ABS26" s="93"/>
      <c r="ABT26" s="93"/>
      <c r="ABU26" s="93"/>
      <c r="ABV26" s="93"/>
      <c r="ABW26" s="93"/>
      <c r="ABX26" s="93"/>
      <c r="ABY26" s="93"/>
      <c r="ABZ26" s="93"/>
      <c r="ACA26" s="93"/>
      <c r="ACB26" s="93"/>
      <c r="ACC26" s="93"/>
      <c r="ACD26" s="93"/>
      <c r="ACE26" s="93"/>
      <c r="ACF26" s="93"/>
      <c r="ACG26" s="93"/>
      <c r="ACH26" s="93"/>
      <c r="ACI26" s="93"/>
      <c r="ACJ26" s="93"/>
      <c r="ACK26" s="93"/>
      <c r="ACL26" s="93"/>
      <c r="ACM26" s="93"/>
      <c r="ACN26" s="93"/>
      <c r="ACO26" s="93"/>
      <c r="ACP26" s="93"/>
      <c r="ACQ26" s="93"/>
      <c r="ACR26" s="93"/>
      <c r="ACS26" s="93"/>
      <c r="ACT26" s="93"/>
      <c r="ACU26" s="93"/>
      <c r="ACV26" s="93"/>
      <c r="ACW26" s="93"/>
      <c r="ACX26" s="93"/>
      <c r="ACY26" s="93"/>
      <c r="ACZ26" s="93"/>
      <c r="ADA26" s="93"/>
      <c r="ADB26" s="93"/>
      <c r="ADC26" s="93"/>
      <c r="ADD26" s="93"/>
      <c r="ADE26" s="93"/>
      <c r="ADF26" s="93"/>
      <c r="ADG26" s="93"/>
      <c r="ADH26" s="93"/>
      <c r="ADI26" s="93"/>
      <c r="ADJ26" s="93"/>
      <c r="ADK26" s="93"/>
      <c r="ADL26" s="93"/>
      <c r="ADM26" s="93"/>
      <c r="ADN26" s="93"/>
      <c r="ADO26" s="93"/>
      <c r="ADP26" s="93"/>
      <c r="ADQ26" s="93"/>
      <c r="ADR26" s="93"/>
      <c r="ADS26" s="93"/>
      <c r="ADT26" s="93"/>
      <c r="ADU26" s="93"/>
      <c r="ADV26" s="93"/>
      <c r="ADW26" s="93"/>
      <c r="ADX26" s="93"/>
      <c r="ADY26" s="93"/>
      <c r="ADZ26" s="93"/>
      <c r="AEA26" s="93"/>
      <c r="AEB26" s="93"/>
      <c r="AEC26" s="93"/>
      <c r="AED26" s="93"/>
      <c r="AEE26" s="93"/>
      <c r="AEF26" s="93"/>
      <c r="AEG26" s="93"/>
      <c r="AEH26" s="93"/>
      <c r="AEI26" s="93"/>
      <c r="AEJ26" s="93"/>
      <c r="AEK26" s="93"/>
      <c r="AEL26" s="93"/>
      <c r="AEM26" s="93"/>
      <c r="AEN26" s="93"/>
      <c r="AEO26" s="93"/>
      <c r="AEP26" s="93"/>
      <c r="AEQ26" s="93"/>
      <c r="AER26" s="93"/>
      <c r="AES26" s="93"/>
      <c r="AET26" s="93"/>
      <c r="AEU26" s="93"/>
      <c r="AEV26" s="93"/>
      <c r="AEW26" s="93"/>
      <c r="AEX26" s="93"/>
      <c r="AEY26" s="93"/>
      <c r="AEZ26" s="93"/>
      <c r="AFA26" s="93"/>
      <c r="AFB26" s="93"/>
      <c r="AFC26" s="93"/>
      <c r="AFD26" s="93"/>
      <c r="AFE26" s="93"/>
      <c r="AFF26" s="93"/>
      <c r="AFG26" s="93"/>
      <c r="AFH26" s="93"/>
      <c r="AFI26" s="93"/>
      <c r="AFJ26" s="93"/>
      <c r="AFK26" s="93"/>
      <c r="AFL26" s="93"/>
      <c r="AFM26" s="93"/>
      <c r="AFN26" s="93"/>
      <c r="AFO26" s="93"/>
      <c r="AFP26" s="93"/>
      <c r="AFQ26" s="93"/>
      <c r="AFR26" s="93"/>
      <c r="AFS26" s="93"/>
      <c r="AFT26" s="93"/>
      <c r="AFU26" s="93"/>
      <c r="AFV26" s="93"/>
      <c r="AFW26" s="93"/>
      <c r="AFX26" s="93"/>
      <c r="AFY26" s="93"/>
      <c r="AFZ26" s="93"/>
      <c r="AGA26" s="93"/>
      <c r="AGB26" s="93"/>
      <c r="AGC26" s="93"/>
      <c r="AGD26" s="93"/>
      <c r="AGE26" s="93"/>
      <c r="AGF26" s="93"/>
      <c r="AGG26" s="93"/>
      <c r="AGH26" s="93"/>
      <c r="AGI26" s="93"/>
      <c r="AGJ26" s="93"/>
      <c r="AGK26" s="93"/>
      <c r="AGL26" s="93"/>
      <c r="AGM26" s="93"/>
      <c r="AGN26" s="93"/>
      <c r="AGO26" s="93"/>
      <c r="AGP26" s="93"/>
      <c r="AGQ26" s="93"/>
      <c r="AGR26" s="93"/>
      <c r="AGS26" s="93"/>
      <c r="AGT26" s="93"/>
      <c r="AGU26" s="93"/>
      <c r="AGV26" s="93"/>
      <c r="AGW26" s="93"/>
      <c r="AGX26" s="93"/>
      <c r="AGY26" s="93"/>
      <c r="AGZ26" s="93"/>
      <c r="AHA26" s="93"/>
      <c r="AHB26" s="93"/>
      <c r="AHC26" s="93"/>
      <c r="AHD26" s="93"/>
      <c r="AHE26" s="93"/>
      <c r="AHF26" s="93"/>
      <c r="AHG26" s="93"/>
      <c r="AHH26" s="93"/>
      <c r="AHI26" s="93"/>
      <c r="AHJ26" s="93"/>
      <c r="AHK26" s="93"/>
      <c r="AHL26" s="93"/>
      <c r="AHM26" s="93"/>
      <c r="AHN26" s="93"/>
      <c r="AHO26" s="93"/>
      <c r="AHP26" s="93"/>
      <c r="AHQ26" s="93"/>
      <c r="AHR26" s="93"/>
      <c r="AHS26" s="93"/>
      <c r="AHT26" s="93"/>
      <c r="AHU26" s="93"/>
      <c r="AHV26" s="93"/>
      <c r="AHW26" s="93"/>
      <c r="AHX26" s="93"/>
      <c r="AHY26" s="93"/>
      <c r="AHZ26" s="93"/>
      <c r="AIA26" s="93"/>
      <c r="AIB26" s="93"/>
      <c r="AIC26" s="93"/>
      <c r="AID26" s="93"/>
      <c r="AIE26" s="93"/>
      <c r="AIF26" s="93"/>
      <c r="AIG26" s="93"/>
      <c r="AIH26" s="93"/>
      <c r="AII26" s="93"/>
      <c r="AIJ26" s="93"/>
      <c r="AIK26" s="93"/>
      <c r="AIL26" s="93"/>
      <c r="AIM26" s="93"/>
      <c r="AIN26" s="93"/>
      <c r="AIO26" s="93"/>
      <c r="AIP26" s="93"/>
      <c r="AIQ26" s="93"/>
      <c r="AIR26" s="93"/>
      <c r="AIS26" s="93"/>
      <c r="AIT26" s="93"/>
      <c r="AIU26" s="93"/>
      <c r="AIV26" s="93"/>
      <c r="AIW26" s="93"/>
      <c r="AIX26" s="93"/>
      <c r="AIY26" s="93"/>
      <c r="AIZ26" s="93"/>
      <c r="AJA26" s="93"/>
      <c r="AJB26" s="93"/>
      <c r="AJC26" s="93"/>
      <c r="AJD26" s="93"/>
      <c r="AJE26" s="93"/>
      <c r="AJF26" s="93"/>
      <c r="AJG26" s="93"/>
      <c r="AJH26" s="93"/>
      <c r="AJI26" s="93"/>
      <c r="AJJ26" s="93"/>
      <c r="AJK26" s="93"/>
      <c r="AJL26" s="93"/>
      <c r="AJM26" s="93"/>
      <c r="AJN26" s="93"/>
      <c r="AJO26" s="93"/>
      <c r="AJP26" s="93"/>
      <c r="AJQ26" s="93"/>
      <c r="AJR26" s="93"/>
      <c r="AJS26" s="93"/>
      <c r="AJT26" s="93"/>
      <c r="AJU26" s="93"/>
      <c r="AJV26" s="93"/>
      <c r="AJW26" s="93"/>
      <c r="AJX26" s="93"/>
      <c r="AJY26" s="93"/>
      <c r="AJZ26" s="93"/>
      <c r="AKA26" s="93"/>
      <c r="AKB26" s="93"/>
      <c r="AKC26" s="93"/>
      <c r="AKD26" s="93"/>
      <c r="AKE26" s="93"/>
      <c r="AKF26" s="93"/>
      <c r="AKG26" s="93"/>
      <c r="AKH26" s="93"/>
      <c r="AKI26" s="93"/>
      <c r="AKJ26" s="93"/>
      <c r="AKK26" s="93"/>
      <c r="AKL26" s="93"/>
      <c r="AKM26" s="93"/>
      <c r="AKN26" s="93"/>
      <c r="AKO26" s="93"/>
      <c r="AKP26" s="93"/>
      <c r="AKQ26" s="93"/>
      <c r="AKR26" s="93"/>
      <c r="AKS26" s="93"/>
      <c r="AKT26" s="93"/>
      <c r="AKU26" s="93"/>
      <c r="AKV26" s="93"/>
      <c r="AKW26" s="93"/>
      <c r="AKX26" s="93"/>
      <c r="AKY26" s="93"/>
      <c r="AKZ26" s="93"/>
      <c r="ALA26" s="93"/>
      <c r="ALB26" s="93"/>
      <c r="ALC26" s="93"/>
      <c r="ALD26" s="93"/>
      <c r="ALE26" s="93"/>
      <c r="ALF26" s="93"/>
      <c r="ALG26" s="93"/>
      <c r="ALH26" s="93"/>
      <c r="ALI26" s="93"/>
      <c r="ALJ26" s="93"/>
      <c r="ALK26" s="93"/>
      <c r="ALL26" s="93"/>
      <c r="ALM26" s="93"/>
      <c r="ALN26" s="93"/>
      <c r="ALO26" s="93"/>
      <c r="ALP26" s="93"/>
      <c r="ALQ26" s="93"/>
      <c r="ALR26" s="93"/>
      <c r="ALS26" s="93"/>
      <c r="ALT26" s="93"/>
      <c r="ALU26" s="93"/>
      <c r="ALV26" s="93"/>
      <c r="ALW26" s="93"/>
      <c r="ALX26" s="93"/>
      <c r="ALY26" s="93"/>
      <c r="ALZ26" s="93"/>
      <c r="AMA26" s="93"/>
      <c r="AMB26" s="93"/>
      <c r="AMC26" s="93"/>
      <c r="AMD26" s="93"/>
      <c r="AME26" s="93"/>
      <c r="AMF26" s="93"/>
      <c r="AMG26" s="93"/>
      <c r="AMH26" s="93"/>
      <c r="AMI26" s="93"/>
      <c r="AMJ26" s="93"/>
      <c r="AMK26" s="93"/>
      <c r="AML26" s="93"/>
      <c r="AMM26" s="93"/>
      <c r="AMN26" s="93"/>
      <c r="AMO26" s="93"/>
      <c r="AMP26" s="93"/>
      <c r="AMQ26" s="93"/>
      <c r="AMR26" s="93"/>
      <c r="AMS26" s="93"/>
      <c r="AMT26" s="93"/>
      <c r="AMU26" s="93"/>
      <c r="AMV26" s="93"/>
      <c r="AMW26" s="93"/>
      <c r="AMX26" s="93"/>
      <c r="AMY26" s="93"/>
      <c r="AMZ26" s="93"/>
      <c r="ANA26" s="93"/>
      <c r="ANB26" s="93"/>
      <c r="ANC26" s="93"/>
      <c r="AND26" s="93"/>
      <c r="ANE26" s="93"/>
      <c r="ANF26" s="93"/>
      <c r="ANG26" s="93"/>
      <c r="ANH26" s="93"/>
      <c r="ANI26" s="93"/>
      <c r="ANJ26" s="93"/>
      <c r="ANK26" s="93"/>
      <c r="ANL26" s="93"/>
      <c r="ANM26" s="93"/>
      <c r="ANN26" s="93"/>
      <c r="ANO26" s="93"/>
      <c r="ANP26" s="93"/>
      <c r="ANQ26" s="93"/>
      <c r="ANR26" s="93"/>
      <c r="ANS26" s="93"/>
      <c r="ANT26" s="93"/>
      <c r="ANU26" s="93"/>
      <c r="ANV26" s="93"/>
      <c r="ANW26" s="93"/>
      <c r="ANX26" s="93"/>
      <c r="ANY26" s="93"/>
      <c r="ANZ26" s="93"/>
      <c r="AOA26" s="93"/>
      <c r="AOB26" s="93"/>
      <c r="AOC26" s="93"/>
      <c r="AOD26" s="93"/>
      <c r="AOE26" s="93"/>
      <c r="AOF26" s="93"/>
      <c r="AOG26" s="93"/>
      <c r="AOH26" s="93"/>
      <c r="AOI26" s="93"/>
      <c r="AOJ26" s="93"/>
      <c r="AOK26" s="93"/>
      <c r="AOL26" s="93"/>
      <c r="AOM26" s="93"/>
      <c r="AON26" s="93"/>
      <c r="AOO26" s="93"/>
      <c r="AOP26" s="93"/>
      <c r="AOQ26" s="93"/>
      <c r="AOR26" s="93"/>
      <c r="AOS26" s="93"/>
      <c r="AOT26" s="93"/>
      <c r="AOU26" s="93"/>
      <c r="AOV26" s="93"/>
      <c r="AOW26" s="93"/>
      <c r="AOX26" s="93"/>
      <c r="AOY26" s="93"/>
      <c r="AOZ26" s="93"/>
      <c r="APA26" s="93"/>
      <c r="APB26" s="93"/>
      <c r="APC26" s="93"/>
      <c r="APD26" s="93"/>
      <c r="APE26" s="93"/>
      <c r="APF26" s="93"/>
      <c r="APG26" s="93"/>
      <c r="APH26" s="93"/>
      <c r="API26" s="93"/>
      <c r="APJ26" s="93"/>
      <c r="APK26" s="93"/>
      <c r="APL26" s="93"/>
      <c r="APM26" s="93"/>
      <c r="APN26" s="93"/>
      <c r="APO26" s="93"/>
      <c r="APP26" s="93"/>
      <c r="APQ26" s="93"/>
      <c r="APR26" s="93"/>
      <c r="APS26" s="93"/>
      <c r="APT26" s="93"/>
      <c r="APU26" s="93"/>
      <c r="APV26" s="93"/>
      <c r="APW26" s="93"/>
      <c r="APX26" s="93"/>
      <c r="APY26" s="93"/>
      <c r="APZ26" s="93"/>
      <c r="AQA26" s="93"/>
      <c r="AQB26" s="93"/>
      <c r="AQC26" s="93"/>
      <c r="AQD26" s="93"/>
      <c r="AQE26" s="196"/>
      <c r="AQF26" s="196"/>
      <c r="AQG26" s="196"/>
      <c r="AQH26" s="196"/>
      <c r="AQI26" s="196"/>
      <c r="AQJ26" s="196"/>
      <c r="AQK26" s="196"/>
      <c r="AQL26" s="196"/>
      <c r="AQM26" s="196"/>
      <c r="AQN26" s="196"/>
      <c r="AQO26" s="196"/>
      <c r="AQP26" s="196"/>
      <c r="AQQ26" s="196"/>
      <c r="AQR26" s="196"/>
      <c r="AQS26" s="196"/>
      <c r="AQT26" s="196"/>
      <c r="AQU26" s="86"/>
      <c r="AQV26" s="196"/>
      <c r="AQW26" s="86"/>
      <c r="AQX26" s="196"/>
      <c r="AQY26" s="86"/>
      <c r="AQZ26" s="196"/>
      <c r="ARA26" s="86"/>
      <c r="ARB26" s="196"/>
      <c r="ARC26" s="86"/>
      <c r="ARD26" s="196"/>
      <c r="ARE26" s="86"/>
      <c r="ARF26" s="196"/>
      <c r="ARG26" s="86"/>
      <c r="ARH26" s="196"/>
      <c r="ARI26" s="86"/>
      <c r="ARJ26" s="196"/>
      <c r="ARK26" s="86"/>
      <c r="ARL26" s="196"/>
      <c r="ARM26" s="86"/>
      <c r="ARN26" s="196"/>
      <c r="ARO26" s="86"/>
      <c r="ARP26" s="196"/>
      <c r="ARQ26" s="86"/>
      <c r="ARR26" s="196"/>
      <c r="ARS26" s="86"/>
      <c r="ART26" s="196"/>
      <c r="ARU26" s="86"/>
      <c r="ARV26" s="196"/>
      <c r="ARW26" s="86"/>
      <c r="ARX26" s="196"/>
      <c r="ARY26" s="86"/>
      <c r="ARZ26" s="196"/>
      <c r="ASA26" s="86"/>
      <c r="ASB26" s="196"/>
      <c r="ASC26" s="86"/>
      <c r="ASD26" s="196"/>
      <c r="ASE26" s="86"/>
      <c r="ASF26" s="196"/>
      <c r="ASG26" s="86"/>
      <c r="ASH26" s="196"/>
      <c r="ASI26" s="86"/>
      <c r="ASJ26" s="196"/>
      <c r="ASK26" s="86"/>
      <c r="ASL26" s="196"/>
      <c r="ASM26" s="86"/>
      <c r="ASN26" s="196"/>
      <c r="ASO26" s="86"/>
      <c r="ASP26" s="196"/>
      <c r="ASQ26" s="86"/>
      <c r="ASR26" s="196"/>
      <c r="ASS26" s="86"/>
      <c r="AST26" s="196"/>
      <c r="ASU26" s="86"/>
      <c r="ASV26" s="196"/>
      <c r="ASW26" s="86"/>
      <c r="ASX26" s="196"/>
      <c r="ASY26" s="86"/>
      <c r="ASZ26" s="196"/>
      <c r="ATA26" s="86"/>
      <c r="ATB26" s="196"/>
      <c r="ATC26" s="86"/>
      <c r="ATD26" s="196"/>
      <c r="ATE26" s="86"/>
      <c r="ATF26" s="196"/>
      <c r="ATG26" s="86"/>
      <c r="ATH26" s="196"/>
      <c r="ATI26" s="86"/>
      <c r="ATJ26" s="196"/>
      <c r="ATK26" s="86"/>
      <c r="ATL26" s="196"/>
      <c r="ATM26" s="86"/>
      <c r="ATN26" s="196"/>
      <c r="ATO26" s="86"/>
      <c r="ATP26" s="196"/>
      <c r="ATQ26" s="86"/>
      <c r="ATR26" s="196"/>
      <c r="ATS26" s="86"/>
      <c r="ATT26" s="196"/>
      <c r="ATU26" s="86"/>
      <c r="ATV26" s="196"/>
      <c r="ATW26" s="86"/>
      <c r="ATX26" s="196"/>
      <c r="ATY26" s="86"/>
      <c r="ATZ26" s="196"/>
      <c r="AUA26" s="86"/>
      <c r="AUB26" s="196"/>
      <c r="AUC26" s="86"/>
      <c r="AUD26" s="196"/>
      <c r="AUE26" s="86"/>
      <c r="AUF26" s="196"/>
      <c r="AUG26" s="86"/>
      <c r="AUH26" s="196"/>
      <c r="AUI26" s="86"/>
      <c r="AUJ26" s="196"/>
      <c r="AUK26" s="86"/>
      <c r="AUL26" s="196"/>
      <c r="AUM26" s="86"/>
      <c r="AUN26" s="196"/>
      <c r="AUO26" s="86"/>
      <c r="AUP26" s="196"/>
      <c r="AUQ26" s="86"/>
      <c r="AUR26" s="196"/>
      <c r="AUS26" s="86"/>
      <c r="AUT26" s="196"/>
      <c r="AUU26" s="86"/>
      <c r="AUV26" s="196"/>
      <c r="AUW26" s="86"/>
      <c r="AUX26" s="196"/>
      <c r="AUY26" s="86"/>
      <c r="AUZ26" s="196"/>
      <c r="AVA26" s="86"/>
      <c r="AVB26" s="196"/>
      <c r="AVC26" s="86"/>
      <c r="AVD26" s="196"/>
      <c r="AVE26" s="86"/>
      <c r="AVF26" s="196"/>
      <c r="AVG26" s="86"/>
      <c r="AVH26" s="196"/>
      <c r="AVI26" s="86"/>
      <c r="AVJ26" s="196"/>
      <c r="AVK26" s="86"/>
      <c r="AVL26" s="196"/>
      <c r="AVM26" s="86"/>
      <c r="AVN26" s="196"/>
      <c r="AVO26" s="86"/>
      <c r="AVP26" s="196"/>
      <c r="AVQ26" s="86"/>
      <c r="AVR26" s="196"/>
      <c r="AVS26" s="86"/>
      <c r="AVT26" s="196"/>
      <c r="AVU26" s="86"/>
      <c r="AVV26" s="196"/>
      <c r="AVW26" s="86"/>
      <c r="AVX26" s="196"/>
      <c r="AVY26" s="86"/>
      <c r="AVZ26" s="196"/>
      <c r="AWA26" s="86"/>
      <c r="AWB26" s="196"/>
      <c r="AWC26" s="86"/>
      <c r="AWD26" s="196"/>
      <c r="AWE26" s="86"/>
      <c r="AWF26" s="196"/>
      <c r="AWG26" s="86"/>
      <c r="AWH26" s="196"/>
      <c r="AWI26" s="86"/>
      <c r="AWJ26" s="196"/>
      <c r="AWK26" s="86"/>
      <c r="AWL26" s="196"/>
      <c r="AWM26" s="86"/>
      <c r="AWN26" s="196"/>
      <c r="AWO26" s="86"/>
      <c r="AWP26" s="196"/>
      <c r="AWQ26" s="86"/>
      <c r="AWR26" s="196"/>
      <c r="AWS26" s="86"/>
      <c r="AWT26" s="196"/>
      <c r="AWU26" s="86"/>
      <c r="AWV26" s="196"/>
      <c r="AWW26" s="86"/>
      <c r="AWX26" s="196"/>
      <c r="AWY26" s="86"/>
      <c r="AWZ26" s="196"/>
      <c r="AXA26" s="103"/>
      <c r="AXB26" s="196"/>
      <c r="AXC26" s="103"/>
      <c r="AXD26" s="196"/>
      <c r="AXE26" s="103"/>
      <c r="AXF26" s="196"/>
      <c r="AXG26" s="103"/>
      <c r="AXH26" s="196"/>
      <c r="AXI26" s="103"/>
      <c r="AXJ26" s="196"/>
      <c r="AXK26" s="103"/>
      <c r="AXL26" s="196"/>
      <c r="AXM26" s="103"/>
      <c r="AXN26" s="196"/>
      <c r="AXO26" s="103"/>
      <c r="AXP26" s="196"/>
      <c r="AXQ26" s="103"/>
      <c r="AXR26" s="196"/>
      <c r="AXS26" s="103"/>
      <c r="AXT26" s="196"/>
      <c r="AXU26" s="103"/>
      <c r="AXV26" s="196"/>
      <c r="AXW26" s="103"/>
      <c r="AXX26" s="196"/>
      <c r="AXY26" s="103"/>
      <c r="AXZ26" s="196"/>
      <c r="AYA26" s="103"/>
      <c r="AYB26" s="196"/>
      <c r="AYC26" s="103"/>
      <c r="AYD26" s="196"/>
      <c r="AYE26" s="103"/>
      <c r="AYF26" s="196"/>
      <c r="AYG26" s="103"/>
      <c r="AYH26" s="196"/>
      <c r="AYI26" s="103"/>
      <c r="AYJ26" s="196"/>
      <c r="AYK26" s="103"/>
      <c r="AYL26" s="196"/>
      <c r="AYM26" s="103"/>
      <c r="AYN26" s="196"/>
      <c r="AYO26" s="103"/>
      <c r="AYP26" s="196"/>
      <c r="AYQ26" s="103"/>
      <c r="AYR26" s="196"/>
      <c r="AYS26" s="103"/>
      <c r="AYT26" s="196"/>
      <c r="AYU26" s="103"/>
      <c r="AYV26" s="196"/>
      <c r="AYW26" s="103"/>
      <c r="AYX26" s="196"/>
      <c r="AYY26" s="103"/>
      <c r="AYZ26" s="196"/>
      <c r="AZA26" s="103"/>
      <c r="AZB26" s="196"/>
      <c r="AZC26" s="103"/>
      <c r="AZD26" s="196"/>
      <c r="AZE26" s="103"/>
      <c r="AZF26" s="196"/>
      <c r="AZG26" s="103"/>
      <c r="AZH26" s="196"/>
      <c r="AZI26" s="103"/>
      <c r="AZJ26" s="196"/>
      <c r="AZK26" s="103"/>
      <c r="AZL26" s="196"/>
      <c r="AZM26" s="103"/>
      <c r="AZN26" s="196"/>
      <c r="AZO26" s="103"/>
      <c r="AZP26" s="196"/>
      <c r="AZQ26" s="103"/>
      <c r="AZR26" s="196"/>
      <c r="AZS26" s="103"/>
      <c r="AZT26" s="196"/>
      <c r="AZU26" s="103"/>
      <c r="AZV26" s="196"/>
      <c r="AZW26" s="103"/>
      <c r="AZX26" s="196"/>
      <c r="AZY26" s="103"/>
      <c r="AZZ26" s="196"/>
      <c r="BAA26" s="103"/>
      <c r="BAB26" s="196"/>
      <c r="BAC26" s="103"/>
      <c r="BAD26" s="196"/>
      <c r="BAE26" s="103"/>
      <c r="BAF26" s="196"/>
      <c r="BAG26" s="103"/>
      <c r="BAH26" s="196"/>
      <c r="BAI26" s="103"/>
      <c r="BAJ26" s="196"/>
      <c r="BAK26" s="103"/>
      <c r="BAL26" s="196"/>
      <c r="BAM26" s="103"/>
      <c r="BAN26" s="196"/>
      <c r="BAO26" s="103"/>
      <c r="BAP26" s="196"/>
      <c r="BAQ26" s="103"/>
      <c r="BAR26" s="196"/>
      <c r="BAS26" s="103"/>
      <c r="BAT26" s="196"/>
      <c r="BAU26" s="103"/>
      <c r="BAV26" s="196"/>
      <c r="BAW26" s="103"/>
      <c r="BAX26" s="196"/>
      <c r="BAY26" s="103"/>
      <c r="BAZ26" s="196"/>
      <c r="BBA26" s="103"/>
      <c r="BBB26" s="196"/>
      <c r="BBC26" s="103"/>
      <c r="BBD26" s="196"/>
      <c r="BBE26" s="103"/>
      <c r="BBF26" s="196"/>
      <c r="BBG26" s="103"/>
      <c r="BBH26" s="196"/>
      <c r="BBI26" s="103"/>
      <c r="BBJ26" s="196"/>
      <c r="BBK26" s="103"/>
    </row>
    <row r="27" spans="1:1415" s="9" customFormat="1" ht="33" customHeight="1" x14ac:dyDescent="0.35">
      <c r="A27" s="82">
        <v>1</v>
      </c>
      <c r="B27" s="13">
        <v>150000008</v>
      </c>
      <c r="C27" s="89" t="s">
        <v>15</v>
      </c>
      <c r="D27" s="90" t="s">
        <v>16</v>
      </c>
      <c r="E27" s="84">
        <v>22500</v>
      </c>
      <c r="F27" s="84" t="s">
        <v>94</v>
      </c>
      <c r="G27" s="84">
        <v>22500</v>
      </c>
      <c r="H27" s="84" t="s">
        <v>94</v>
      </c>
      <c r="I27" s="84">
        <v>22500</v>
      </c>
      <c r="J27" s="84">
        <v>22500</v>
      </c>
      <c r="K27" s="84">
        <v>22500</v>
      </c>
      <c r="L27" s="84" t="s">
        <v>94</v>
      </c>
      <c r="M27" s="84">
        <v>22500</v>
      </c>
      <c r="N27" s="84" t="s">
        <v>94</v>
      </c>
      <c r="O27" s="84">
        <v>22500</v>
      </c>
      <c r="P27" s="84" t="s">
        <v>94</v>
      </c>
      <c r="Q27" s="84">
        <v>22500</v>
      </c>
      <c r="R27" s="84">
        <v>22000</v>
      </c>
      <c r="S27" s="84">
        <v>22500</v>
      </c>
      <c r="T27" s="84" t="s">
        <v>94</v>
      </c>
      <c r="U27" s="84">
        <v>22500</v>
      </c>
      <c r="V27" s="84">
        <v>22000</v>
      </c>
      <c r="W27" s="84">
        <v>22500</v>
      </c>
      <c r="X27" s="84" t="s">
        <v>94</v>
      </c>
      <c r="Y27" s="84">
        <v>22500</v>
      </c>
      <c r="Z27" s="84">
        <v>22000</v>
      </c>
      <c r="AA27" s="84">
        <v>22500</v>
      </c>
      <c r="AB27" s="84" t="s">
        <v>94</v>
      </c>
      <c r="AC27" s="84">
        <v>22500</v>
      </c>
      <c r="AD27" s="84">
        <v>22000</v>
      </c>
      <c r="AE27" s="84">
        <v>22500</v>
      </c>
      <c r="AF27" s="84" t="s">
        <v>94</v>
      </c>
      <c r="AG27" s="84">
        <v>22500</v>
      </c>
      <c r="AH27" s="84">
        <v>22500</v>
      </c>
      <c r="AI27" s="84">
        <v>22500</v>
      </c>
      <c r="AJ27" s="84">
        <v>23000</v>
      </c>
      <c r="AK27" s="84">
        <v>22500</v>
      </c>
      <c r="AL27" s="84" t="s">
        <v>94</v>
      </c>
      <c r="AM27" s="84">
        <v>22500</v>
      </c>
      <c r="AN27" s="84">
        <v>22000</v>
      </c>
      <c r="AO27" s="84">
        <v>22500</v>
      </c>
      <c r="AP27" s="84">
        <v>22500</v>
      </c>
      <c r="AQ27" s="84">
        <v>22500</v>
      </c>
      <c r="AR27" s="84">
        <v>21800</v>
      </c>
      <c r="AS27" s="84">
        <v>22500</v>
      </c>
      <c r="AT27" s="84" t="s">
        <v>94</v>
      </c>
      <c r="AU27" s="84">
        <v>22500</v>
      </c>
      <c r="AV27" s="84" t="s">
        <v>94</v>
      </c>
      <c r="AW27" s="84">
        <v>22500</v>
      </c>
      <c r="AX27" s="84">
        <v>21400</v>
      </c>
      <c r="AY27" s="84">
        <v>22500</v>
      </c>
      <c r="AZ27" s="84">
        <v>22500</v>
      </c>
      <c r="BA27" s="84">
        <v>22500</v>
      </c>
      <c r="BB27" s="84" t="s">
        <v>94</v>
      </c>
      <c r="BC27" s="84">
        <v>22500</v>
      </c>
      <c r="BD27" s="84" t="s">
        <v>94</v>
      </c>
      <c r="BE27" s="84">
        <v>22500</v>
      </c>
      <c r="BF27" s="84" t="s">
        <v>94</v>
      </c>
      <c r="BG27" s="84">
        <v>22500</v>
      </c>
      <c r="BH27" s="84" t="s">
        <v>94</v>
      </c>
      <c r="BI27" s="84">
        <v>22500</v>
      </c>
      <c r="BJ27" s="84">
        <v>22500</v>
      </c>
      <c r="BK27" s="84">
        <v>22500</v>
      </c>
      <c r="BL27" s="84" t="s">
        <v>94</v>
      </c>
      <c r="BM27" s="84">
        <v>22500</v>
      </c>
      <c r="BN27" s="84" t="s">
        <v>94</v>
      </c>
      <c r="BO27" s="84">
        <v>22500</v>
      </c>
      <c r="BP27" s="84" t="s">
        <v>94</v>
      </c>
      <c r="BQ27" s="84">
        <v>22500</v>
      </c>
      <c r="BR27" s="84" t="s">
        <v>94</v>
      </c>
      <c r="BS27" s="84">
        <v>22500</v>
      </c>
      <c r="BT27" s="84">
        <v>22200</v>
      </c>
      <c r="BU27" s="84">
        <v>22500</v>
      </c>
      <c r="BV27" s="84">
        <v>22200</v>
      </c>
      <c r="BW27" s="84">
        <v>22500</v>
      </c>
      <c r="BX27" s="84">
        <v>22500</v>
      </c>
      <c r="BY27" s="84">
        <v>22500</v>
      </c>
      <c r="BZ27" s="84">
        <v>22100</v>
      </c>
      <c r="CA27" s="84">
        <v>22500</v>
      </c>
      <c r="CB27" s="84">
        <v>22000</v>
      </c>
      <c r="CC27" s="84">
        <v>22500</v>
      </c>
      <c r="CD27" s="84">
        <v>22000</v>
      </c>
      <c r="CE27" s="84">
        <v>22500</v>
      </c>
      <c r="CF27" s="84">
        <v>21800</v>
      </c>
      <c r="CG27" s="84">
        <v>22500</v>
      </c>
      <c r="CH27" s="84" t="s">
        <v>94</v>
      </c>
      <c r="CI27" s="84">
        <v>22500</v>
      </c>
      <c r="CJ27" s="84" t="s">
        <v>94</v>
      </c>
      <c r="CK27" s="84">
        <v>22500</v>
      </c>
      <c r="CL27" s="84">
        <v>22300</v>
      </c>
      <c r="CM27" s="84">
        <v>22500</v>
      </c>
      <c r="CN27" s="84">
        <v>22000</v>
      </c>
      <c r="CO27" s="84">
        <v>22500</v>
      </c>
      <c r="CP27" s="84" t="s">
        <v>94</v>
      </c>
      <c r="CQ27" s="84">
        <v>22500</v>
      </c>
      <c r="CR27" s="84" t="s">
        <v>94</v>
      </c>
      <c r="CS27" s="84">
        <v>22500</v>
      </c>
      <c r="CT27" s="84" t="s">
        <v>94</v>
      </c>
      <c r="CU27" s="84">
        <v>22500</v>
      </c>
      <c r="CV27" s="84" t="s">
        <v>94</v>
      </c>
      <c r="CW27" s="84">
        <v>22500</v>
      </c>
      <c r="CX27" s="84" t="s">
        <v>94</v>
      </c>
      <c r="CY27" s="84">
        <v>22500</v>
      </c>
      <c r="CZ27" s="84" t="s">
        <v>94</v>
      </c>
      <c r="DA27" s="84">
        <v>22500</v>
      </c>
      <c r="DB27" s="84" t="s">
        <v>94</v>
      </c>
      <c r="DC27" s="84">
        <v>22500</v>
      </c>
      <c r="DD27" s="84" t="s">
        <v>94</v>
      </c>
      <c r="DE27" s="84"/>
      <c r="DF27" s="84"/>
      <c r="DG27" s="84" t="s">
        <v>94</v>
      </c>
      <c r="DH27" s="84"/>
      <c r="DI27" s="84"/>
      <c r="DJ27" s="84" t="s">
        <v>94</v>
      </c>
      <c r="DK27" s="84"/>
      <c r="DL27" s="84"/>
      <c r="DM27" s="84" t="s">
        <v>94</v>
      </c>
      <c r="DN27" s="84"/>
      <c r="DO27" s="84"/>
      <c r="DP27" s="84" t="s">
        <v>94</v>
      </c>
      <c r="DQ27" s="84"/>
      <c r="DR27" s="84"/>
      <c r="DS27" s="84" t="s">
        <v>94</v>
      </c>
      <c r="DT27" s="84"/>
      <c r="DU27" s="84"/>
      <c r="DV27" s="84" t="s">
        <v>94</v>
      </c>
      <c r="DW27" s="84"/>
      <c r="DX27" s="84"/>
      <c r="DY27" s="84" t="s">
        <v>94</v>
      </c>
      <c r="DZ27" s="84"/>
      <c r="EA27" s="84"/>
      <c r="EB27" s="84" t="s">
        <v>94</v>
      </c>
      <c r="EC27" s="84"/>
      <c r="ED27" s="84"/>
      <c r="EE27" s="84" t="s">
        <v>94</v>
      </c>
      <c r="EF27" s="84"/>
      <c r="EG27" s="84"/>
      <c r="EH27" s="84" t="s">
        <v>94</v>
      </c>
      <c r="EI27" s="84"/>
      <c r="EJ27" s="84"/>
      <c r="EK27" s="84" t="s">
        <v>94</v>
      </c>
      <c r="EL27" s="84"/>
      <c r="EM27" s="84"/>
      <c r="EN27" s="84" t="s">
        <v>94</v>
      </c>
      <c r="EO27" s="84"/>
      <c r="EP27" s="84"/>
      <c r="EQ27" s="84" t="s">
        <v>94</v>
      </c>
      <c r="ER27" s="84"/>
      <c r="ES27" s="84"/>
      <c r="ET27" s="84" t="s">
        <v>94</v>
      </c>
      <c r="EU27" s="84"/>
      <c r="EV27" s="84"/>
      <c r="EW27" s="84" t="s">
        <v>94</v>
      </c>
      <c r="EX27" s="84"/>
      <c r="EY27" s="84"/>
      <c r="EZ27" s="84" t="s">
        <v>94</v>
      </c>
      <c r="FA27" s="84"/>
      <c r="FB27" s="84">
        <v>22500</v>
      </c>
      <c r="FC27" s="84">
        <v>22500</v>
      </c>
      <c r="FD27" s="84"/>
      <c r="FE27" s="84"/>
      <c r="FF27" s="84" t="s">
        <v>94</v>
      </c>
      <c r="FG27" s="84"/>
      <c r="FH27" s="84"/>
      <c r="FI27" s="84" t="s">
        <v>94</v>
      </c>
      <c r="FJ27" s="84"/>
      <c r="FK27" s="84"/>
      <c r="FL27" s="84" t="s">
        <v>94</v>
      </c>
      <c r="FM27" s="84"/>
      <c r="FN27" s="84"/>
      <c r="FO27" s="84" t="s">
        <v>94</v>
      </c>
      <c r="FP27" s="84"/>
      <c r="FQ27" s="84"/>
      <c r="FR27" s="84" t="s">
        <v>94</v>
      </c>
      <c r="FS27" s="84"/>
      <c r="FT27" s="84"/>
      <c r="FU27" s="84" t="s">
        <v>94</v>
      </c>
      <c r="FV27" s="84"/>
      <c r="FW27" s="84"/>
      <c r="FX27" s="84" t="s">
        <v>94</v>
      </c>
      <c r="FY27" s="84"/>
      <c r="FZ27" s="84"/>
      <c r="GA27" s="84" t="s">
        <v>94</v>
      </c>
      <c r="GB27" s="84"/>
      <c r="GC27" s="84"/>
      <c r="GD27" s="84" t="s">
        <v>94</v>
      </c>
      <c r="GE27" s="84"/>
      <c r="GF27" s="84"/>
      <c r="GG27" s="84" t="s">
        <v>94</v>
      </c>
      <c r="GH27" s="84"/>
      <c r="GI27" s="84" t="s">
        <v>94</v>
      </c>
      <c r="GJ27" s="84"/>
      <c r="GK27" s="84" t="s">
        <v>94</v>
      </c>
      <c r="GL27" s="84"/>
      <c r="GM27" s="84" t="s">
        <v>94</v>
      </c>
      <c r="GN27" s="84"/>
      <c r="GO27" s="84" t="s">
        <v>94</v>
      </c>
      <c r="GP27" s="84"/>
      <c r="GQ27" s="84" t="s">
        <v>94</v>
      </c>
      <c r="GR27" s="84"/>
      <c r="GS27" s="84" t="s">
        <v>94</v>
      </c>
      <c r="GT27" s="84"/>
      <c r="GU27" s="84" t="s">
        <v>94</v>
      </c>
      <c r="GV27" s="84"/>
      <c r="GW27" s="84" t="s">
        <v>94</v>
      </c>
      <c r="GX27" s="84"/>
      <c r="GY27" s="84" t="s">
        <v>94</v>
      </c>
      <c r="GZ27" s="84"/>
      <c r="HA27" s="84" t="s">
        <v>94</v>
      </c>
      <c r="HB27" s="84"/>
      <c r="HC27" s="84" t="s">
        <v>94</v>
      </c>
      <c r="HD27" s="84"/>
      <c r="HE27" s="84" t="s">
        <v>94</v>
      </c>
      <c r="HF27" s="84"/>
      <c r="HG27" s="84" t="s">
        <v>94</v>
      </c>
      <c r="HH27" s="84"/>
      <c r="HI27" s="84" t="s">
        <v>94</v>
      </c>
      <c r="HJ27" s="84"/>
      <c r="HK27" s="84" t="s">
        <v>94</v>
      </c>
      <c r="HL27" s="84"/>
      <c r="HM27" s="84" t="s">
        <v>94</v>
      </c>
      <c r="HN27" s="84"/>
      <c r="HO27" s="84" t="s">
        <v>94</v>
      </c>
      <c r="HP27" s="84"/>
      <c r="HQ27" s="84" t="s">
        <v>94</v>
      </c>
      <c r="HR27" s="84"/>
      <c r="HS27" s="84" t="s">
        <v>94</v>
      </c>
      <c r="HT27" s="84"/>
      <c r="HU27" s="84" t="s">
        <v>94</v>
      </c>
      <c r="HV27" s="84"/>
      <c r="HW27" s="84" t="s">
        <v>94</v>
      </c>
      <c r="HX27" s="84"/>
      <c r="HY27" s="84" t="s">
        <v>94</v>
      </c>
      <c r="HZ27" s="84"/>
      <c r="IA27" s="84" t="s">
        <v>94</v>
      </c>
      <c r="IB27" s="84"/>
      <c r="IC27" s="84" t="s">
        <v>94</v>
      </c>
      <c r="ID27" s="84"/>
      <c r="IE27" s="84" t="s">
        <v>94</v>
      </c>
      <c r="IF27" s="84"/>
      <c r="IG27" s="84" t="s">
        <v>94</v>
      </c>
      <c r="IH27" s="84"/>
      <c r="II27" s="84" t="s">
        <v>94</v>
      </c>
      <c r="IJ27" s="84"/>
      <c r="IK27" s="84" t="s">
        <v>94</v>
      </c>
      <c r="IL27" s="84"/>
      <c r="IM27" s="84" t="s">
        <v>94</v>
      </c>
      <c r="IN27" s="84"/>
      <c r="IO27" s="84" t="s">
        <v>94</v>
      </c>
      <c r="IP27" s="84"/>
      <c r="IQ27" s="84" t="s">
        <v>94</v>
      </c>
      <c r="IR27" s="84"/>
      <c r="IS27" s="84" t="s">
        <v>94</v>
      </c>
      <c r="IT27" s="84"/>
      <c r="IU27" s="84" t="s">
        <v>94</v>
      </c>
      <c r="IV27" s="84"/>
      <c r="IW27" s="84" t="s">
        <v>94</v>
      </c>
      <c r="IX27" s="84"/>
      <c r="IY27" s="84" t="s">
        <v>94</v>
      </c>
      <c r="IZ27" s="84">
        <v>21500</v>
      </c>
      <c r="JA27" s="84">
        <v>21500</v>
      </c>
      <c r="JB27" s="84"/>
      <c r="JC27" s="84">
        <v>21500</v>
      </c>
      <c r="JD27" s="84"/>
      <c r="JE27" s="84">
        <v>21500</v>
      </c>
      <c r="JF27" s="84"/>
      <c r="JG27" s="84" t="s">
        <v>94</v>
      </c>
      <c r="JH27" s="84"/>
      <c r="JI27" s="84">
        <v>21500</v>
      </c>
      <c r="JJ27" s="84"/>
      <c r="JK27" s="84" t="s">
        <v>94</v>
      </c>
      <c r="JL27" s="84"/>
      <c r="JM27" s="84">
        <v>24500</v>
      </c>
      <c r="JN27" s="84">
        <v>21500</v>
      </c>
      <c r="JO27" s="84" t="s">
        <v>94</v>
      </c>
      <c r="JP27" s="84">
        <v>21500</v>
      </c>
      <c r="JQ27" s="84" t="s">
        <v>94</v>
      </c>
      <c r="JR27" s="84">
        <v>21500</v>
      </c>
      <c r="JS27" s="84" t="s">
        <v>94</v>
      </c>
      <c r="JT27" s="84">
        <v>21500</v>
      </c>
      <c r="JU27" s="84" t="s">
        <v>94</v>
      </c>
      <c r="JV27" s="84">
        <v>21500</v>
      </c>
      <c r="JW27" s="84">
        <v>21500</v>
      </c>
      <c r="JX27" s="84">
        <v>21500</v>
      </c>
      <c r="JY27" s="84" t="s">
        <v>94</v>
      </c>
      <c r="JZ27" s="84">
        <v>21500</v>
      </c>
      <c r="KA27" s="84" t="s">
        <v>94</v>
      </c>
      <c r="KB27" s="84">
        <v>21500</v>
      </c>
      <c r="KC27" s="84">
        <v>21000</v>
      </c>
      <c r="KD27" s="84">
        <v>21500</v>
      </c>
      <c r="KE27" s="84" t="s">
        <v>94</v>
      </c>
      <c r="KF27" s="84">
        <v>21500</v>
      </c>
      <c r="KG27" s="84" t="s">
        <v>94</v>
      </c>
      <c r="KH27" s="84">
        <v>21500</v>
      </c>
      <c r="KI27" s="84" t="s">
        <v>94</v>
      </c>
      <c r="KJ27" s="84">
        <v>21500</v>
      </c>
      <c r="KK27" s="84" t="s">
        <v>94</v>
      </c>
      <c r="KL27" s="84">
        <v>21500</v>
      </c>
      <c r="KM27" s="84" t="s">
        <v>94</v>
      </c>
      <c r="KN27" s="84">
        <v>21500</v>
      </c>
      <c r="KO27" s="84">
        <v>21500</v>
      </c>
      <c r="KP27" s="84">
        <v>21500</v>
      </c>
      <c r="KQ27" s="84">
        <v>21500</v>
      </c>
      <c r="KR27" s="84">
        <v>21500</v>
      </c>
      <c r="KS27" s="84" t="s">
        <v>94</v>
      </c>
      <c r="KT27" s="84">
        <v>21500</v>
      </c>
      <c r="KU27" s="84">
        <v>21000</v>
      </c>
      <c r="KV27" s="84">
        <v>21500</v>
      </c>
      <c r="KW27" s="84" t="s">
        <v>94</v>
      </c>
      <c r="KX27" s="84">
        <v>21500</v>
      </c>
      <c r="KY27" s="84" t="s">
        <v>94</v>
      </c>
      <c r="KZ27" s="84">
        <v>21500</v>
      </c>
      <c r="LA27" s="84" t="s">
        <v>94</v>
      </c>
      <c r="LB27" s="84">
        <v>21500</v>
      </c>
      <c r="LC27" s="84" t="s">
        <v>94</v>
      </c>
      <c r="LD27" s="84">
        <v>21500</v>
      </c>
      <c r="LE27" s="84" t="s">
        <v>94</v>
      </c>
      <c r="LF27" s="84">
        <v>21500</v>
      </c>
      <c r="LG27" s="84" t="s">
        <v>94</v>
      </c>
      <c r="LH27" s="84">
        <v>21500</v>
      </c>
      <c r="LI27" s="84" t="s">
        <v>94</v>
      </c>
      <c r="LJ27" s="84">
        <v>21500</v>
      </c>
      <c r="LK27" s="84" t="s">
        <v>94</v>
      </c>
      <c r="LL27" s="84">
        <v>21500</v>
      </c>
      <c r="LM27" s="84" t="s">
        <v>94</v>
      </c>
      <c r="LN27" s="84">
        <v>21500</v>
      </c>
      <c r="LO27" s="84" t="s">
        <v>94</v>
      </c>
      <c r="LP27" s="84">
        <v>21500</v>
      </c>
      <c r="LQ27" s="84" t="s">
        <v>94</v>
      </c>
      <c r="LR27" s="84">
        <v>21500</v>
      </c>
      <c r="LS27" s="84" t="s">
        <v>94</v>
      </c>
      <c r="LT27" s="84">
        <v>21500</v>
      </c>
      <c r="LU27" s="84" t="s">
        <v>94</v>
      </c>
      <c r="LV27" s="84">
        <v>21500</v>
      </c>
      <c r="LW27" s="84" t="s">
        <v>94</v>
      </c>
      <c r="LX27" s="84">
        <v>21500</v>
      </c>
      <c r="LY27" s="84" t="s">
        <v>94</v>
      </c>
      <c r="LZ27" s="84">
        <v>21500</v>
      </c>
      <c r="MA27" s="84" t="s">
        <v>94</v>
      </c>
      <c r="MB27" s="84">
        <v>21500</v>
      </c>
      <c r="MC27" s="84">
        <v>25000</v>
      </c>
      <c r="MD27" s="84">
        <v>21500</v>
      </c>
      <c r="ME27" s="84" t="s">
        <v>94</v>
      </c>
      <c r="MF27" s="84">
        <v>21500</v>
      </c>
      <c r="MG27" s="84">
        <v>25000</v>
      </c>
      <c r="MH27" s="84">
        <v>21500</v>
      </c>
      <c r="MI27" s="84" t="s">
        <v>94</v>
      </c>
      <c r="MJ27" s="84">
        <v>21500</v>
      </c>
      <c r="MK27" s="84" t="s">
        <v>94</v>
      </c>
      <c r="ML27" s="84">
        <v>21500</v>
      </c>
      <c r="MM27" s="84">
        <v>25000</v>
      </c>
      <c r="MN27" s="84">
        <v>21500</v>
      </c>
      <c r="MO27" s="84" t="s">
        <v>94</v>
      </c>
      <c r="MP27" s="84">
        <v>21500</v>
      </c>
      <c r="MQ27" s="84" t="s">
        <v>94</v>
      </c>
      <c r="MR27" s="84">
        <v>21500</v>
      </c>
      <c r="MS27" s="84">
        <v>25000</v>
      </c>
      <c r="MT27" s="84">
        <v>21500</v>
      </c>
      <c r="MU27" s="84" t="s">
        <v>94</v>
      </c>
      <c r="MV27" s="84">
        <v>21500</v>
      </c>
      <c r="MW27" s="84" t="s">
        <v>94</v>
      </c>
      <c r="MX27" s="84">
        <v>21500</v>
      </c>
      <c r="MY27" s="84" t="s">
        <v>94</v>
      </c>
      <c r="MZ27" s="84">
        <v>21500</v>
      </c>
      <c r="NA27" s="84" t="s">
        <v>94</v>
      </c>
      <c r="NB27" s="84">
        <v>21500</v>
      </c>
      <c r="NC27" s="84" t="s">
        <v>94</v>
      </c>
      <c r="ND27" s="84">
        <v>21500</v>
      </c>
      <c r="NE27" s="84" t="s">
        <v>94</v>
      </c>
      <c r="NF27" s="84">
        <v>21500</v>
      </c>
      <c r="NG27" s="84" t="s">
        <v>94</v>
      </c>
      <c r="NH27" s="84">
        <v>21500</v>
      </c>
      <c r="NI27" s="84" t="s">
        <v>94</v>
      </c>
      <c r="NJ27" s="84">
        <v>21500</v>
      </c>
      <c r="NK27" s="84" t="s">
        <v>94</v>
      </c>
      <c r="NL27" s="84">
        <v>21500</v>
      </c>
      <c r="NM27" s="84">
        <v>21500</v>
      </c>
      <c r="NN27" s="84">
        <v>21500</v>
      </c>
      <c r="NO27" s="84">
        <v>21000</v>
      </c>
      <c r="NP27" s="84">
        <v>21500</v>
      </c>
      <c r="NQ27" s="84" t="s">
        <v>94</v>
      </c>
      <c r="NR27" s="84">
        <v>21500</v>
      </c>
      <c r="NS27" s="84" t="s">
        <v>94</v>
      </c>
      <c r="NT27" s="84">
        <v>21500</v>
      </c>
      <c r="NU27" s="84" t="s">
        <v>94</v>
      </c>
      <c r="NV27" s="84">
        <v>21500</v>
      </c>
      <c r="NW27" s="84" t="s">
        <v>94</v>
      </c>
      <c r="NX27" s="84">
        <v>21500</v>
      </c>
      <c r="NY27" s="84">
        <v>21000</v>
      </c>
      <c r="NZ27" s="84">
        <v>21500</v>
      </c>
      <c r="OA27" s="84" t="s">
        <v>94</v>
      </c>
      <c r="OB27" s="84">
        <v>21500</v>
      </c>
      <c r="OC27" s="84" t="s">
        <v>94</v>
      </c>
      <c r="OD27" s="84">
        <v>21500</v>
      </c>
      <c r="OE27" s="84">
        <v>21000</v>
      </c>
      <c r="OF27" s="84">
        <v>21500</v>
      </c>
      <c r="OG27" s="84" t="s">
        <v>94</v>
      </c>
      <c r="OH27" s="84">
        <v>21500</v>
      </c>
      <c r="OI27" s="84">
        <v>24500</v>
      </c>
      <c r="OJ27" s="84">
        <v>21500</v>
      </c>
      <c r="OK27" s="84" t="s">
        <v>94</v>
      </c>
      <c r="OL27" s="84">
        <v>21500</v>
      </c>
      <c r="OM27" s="84" t="s">
        <v>94</v>
      </c>
      <c r="ON27" s="84">
        <v>21500</v>
      </c>
      <c r="OO27" s="84" t="s">
        <v>94</v>
      </c>
      <c r="OP27" s="84">
        <v>21500</v>
      </c>
      <c r="OQ27" s="84" t="s">
        <v>94</v>
      </c>
      <c r="OR27" s="84">
        <v>21500</v>
      </c>
      <c r="OS27" s="84" t="s">
        <v>94</v>
      </c>
      <c r="OT27" s="84">
        <v>21500</v>
      </c>
      <c r="OU27" s="84" t="s">
        <v>94</v>
      </c>
      <c r="OV27" s="84">
        <v>21500</v>
      </c>
      <c r="OW27" s="84" t="s">
        <v>94</v>
      </c>
      <c r="OX27" s="84">
        <v>21500</v>
      </c>
      <c r="OY27" s="84">
        <v>21000</v>
      </c>
      <c r="OZ27" s="84">
        <v>21500</v>
      </c>
      <c r="PA27" s="84">
        <v>21000</v>
      </c>
      <c r="PB27" s="84">
        <v>21500</v>
      </c>
      <c r="PC27" s="84" t="s">
        <v>94</v>
      </c>
      <c r="PD27" s="84">
        <v>21500</v>
      </c>
      <c r="PE27" s="84" t="s">
        <v>94</v>
      </c>
      <c r="PF27" s="84">
        <v>21500</v>
      </c>
      <c r="PG27" s="84" t="s">
        <v>94</v>
      </c>
      <c r="PH27" s="84">
        <v>21500</v>
      </c>
      <c r="PI27" s="84" t="s">
        <v>94</v>
      </c>
      <c r="PJ27" s="84">
        <v>25000</v>
      </c>
      <c r="PK27" s="84" t="s">
        <v>94</v>
      </c>
      <c r="PL27" s="84">
        <v>25000</v>
      </c>
      <c r="PM27" s="84" t="s">
        <v>94</v>
      </c>
      <c r="PN27" s="84">
        <v>25000</v>
      </c>
      <c r="PO27" s="84">
        <v>23000</v>
      </c>
      <c r="PP27" s="84">
        <v>25000</v>
      </c>
      <c r="PQ27" s="84" t="s">
        <v>94</v>
      </c>
      <c r="PR27" s="84">
        <v>25000</v>
      </c>
      <c r="PS27" s="84" t="s">
        <v>94</v>
      </c>
      <c r="PT27" s="84">
        <v>25000</v>
      </c>
      <c r="PU27" s="84" t="s">
        <v>94</v>
      </c>
      <c r="PV27" s="84">
        <v>25000</v>
      </c>
      <c r="PW27" s="84" t="s">
        <v>94</v>
      </c>
      <c r="PX27" s="84">
        <v>25000</v>
      </c>
      <c r="PY27" s="84" t="s">
        <v>94</v>
      </c>
      <c r="PZ27" s="84">
        <v>25000</v>
      </c>
      <c r="QA27" s="84" t="s">
        <v>94</v>
      </c>
      <c r="QB27" s="84">
        <v>25000</v>
      </c>
      <c r="QC27" s="84" t="s">
        <v>94</v>
      </c>
      <c r="QD27" s="84">
        <v>25000</v>
      </c>
      <c r="QE27" s="84">
        <v>23000</v>
      </c>
      <c r="QF27" s="84">
        <v>25000</v>
      </c>
      <c r="QG27" s="84">
        <v>25000</v>
      </c>
      <c r="QH27" s="84">
        <v>25000</v>
      </c>
      <c r="QI27" s="84">
        <v>23000</v>
      </c>
      <c r="QJ27" s="84">
        <v>25000</v>
      </c>
      <c r="QK27" s="129" t="s">
        <v>151</v>
      </c>
      <c r="QL27" s="84">
        <v>25000</v>
      </c>
      <c r="QM27" s="84" t="s">
        <v>94</v>
      </c>
      <c r="QN27" s="84">
        <v>25000</v>
      </c>
      <c r="QO27" s="84" t="s">
        <v>94</v>
      </c>
      <c r="QP27" s="84">
        <v>25000</v>
      </c>
      <c r="QQ27" s="84" t="s">
        <v>94</v>
      </c>
      <c r="QR27" s="84">
        <v>25000</v>
      </c>
      <c r="QS27" s="84">
        <v>22856.346797416143</v>
      </c>
      <c r="QT27" s="84">
        <v>25000</v>
      </c>
      <c r="QU27" s="84">
        <v>23000</v>
      </c>
      <c r="QV27" s="84">
        <v>25000</v>
      </c>
      <c r="QW27" s="84">
        <v>21416.219439475255</v>
      </c>
      <c r="QX27" s="84">
        <v>25000</v>
      </c>
      <c r="QY27" s="84">
        <v>24292.478421701602</v>
      </c>
      <c r="QZ27" s="84">
        <v>25000</v>
      </c>
      <c r="RA27" s="84">
        <v>23000</v>
      </c>
      <c r="RB27" s="84">
        <v>25000</v>
      </c>
      <c r="RC27" s="84">
        <v>23000</v>
      </c>
      <c r="RD27" s="84">
        <v>25000</v>
      </c>
      <c r="RE27" s="84">
        <v>23000</v>
      </c>
      <c r="RF27" s="84">
        <v>25000</v>
      </c>
      <c r="RG27" s="84" t="s">
        <v>94</v>
      </c>
      <c r="RH27" s="84">
        <v>25000</v>
      </c>
      <c r="RI27" s="84">
        <v>23000</v>
      </c>
      <c r="RJ27" s="84">
        <v>25000</v>
      </c>
      <c r="RK27" s="84" t="s">
        <v>94</v>
      </c>
      <c r="RL27" s="84">
        <v>25000</v>
      </c>
      <c r="RM27" s="84" t="s">
        <v>94</v>
      </c>
      <c r="RN27" s="84">
        <v>25000</v>
      </c>
      <c r="RO27" s="84" t="s">
        <v>94</v>
      </c>
      <c r="RP27" s="84">
        <v>25000</v>
      </c>
      <c r="RQ27" s="84" t="s">
        <v>94</v>
      </c>
      <c r="RR27" s="84">
        <v>25000</v>
      </c>
      <c r="RS27" s="84" t="s">
        <v>94</v>
      </c>
      <c r="RT27" s="84">
        <v>25000</v>
      </c>
      <c r="RU27" s="84" t="s">
        <v>94</v>
      </c>
      <c r="RV27" s="84">
        <v>25000</v>
      </c>
      <c r="RW27" s="84" t="s">
        <v>94</v>
      </c>
      <c r="RX27" s="84">
        <v>25000</v>
      </c>
      <c r="RY27" s="84" t="s">
        <v>94</v>
      </c>
      <c r="RZ27" s="84">
        <v>25000</v>
      </c>
      <c r="SA27" s="84" t="s">
        <v>94</v>
      </c>
      <c r="SB27" s="84">
        <v>25000</v>
      </c>
      <c r="SC27" s="84" t="s">
        <v>94</v>
      </c>
      <c r="SD27" s="84">
        <v>25000</v>
      </c>
      <c r="SE27" s="84" t="s">
        <v>94</v>
      </c>
      <c r="SF27" s="84">
        <v>25000</v>
      </c>
      <c r="SG27" s="84" t="s">
        <v>94</v>
      </c>
      <c r="SH27" s="84">
        <v>25000</v>
      </c>
      <c r="SI27" s="84" t="s">
        <v>94</v>
      </c>
      <c r="SJ27" s="84">
        <v>25000</v>
      </c>
      <c r="SK27" s="84" t="s">
        <v>94</v>
      </c>
      <c r="SL27" s="84">
        <v>25000</v>
      </c>
      <c r="SM27" s="84" t="s">
        <v>94</v>
      </c>
      <c r="SN27" s="84">
        <v>25000</v>
      </c>
      <c r="SO27" s="84" t="s">
        <v>94</v>
      </c>
      <c r="SP27" s="84">
        <v>25000</v>
      </c>
      <c r="SQ27" s="84" t="s">
        <v>94</v>
      </c>
      <c r="SR27" s="84">
        <v>25000</v>
      </c>
      <c r="SS27" s="84" t="s">
        <v>94</v>
      </c>
      <c r="ST27" s="84">
        <v>25000</v>
      </c>
      <c r="SU27" s="84" t="s">
        <v>94</v>
      </c>
      <c r="SV27" s="84">
        <v>25000</v>
      </c>
      <c r="SW27" s="84" t="s">
        <v>94</v>
      </c>
      <c r="SX27" s="84">
        <v>25000</v>
      </c>
      <c r="SY27" s="84" t="s">
        <v>94</v>
      </c>
      <c r="SZ27" s="84">
        <v>25000</v>
      </c>
      <c r="TA27" s="84" t="s">
        <v>94</v>
      </c>
      <c r="TB27" s="84">
        <v>25000</v>
      </c>
      <c r="TC27" s="84" t="s">
        <v>94</v>
      </c>
      <c r="TD27" s="84">
        <v>25000</v>
      </c>
      <c r="TE27" s="84" t="s">
        <v>94</v>
      </c>
      <c r="TF27" s="84">
        <v>25000</v>
      </c>
      <c r="TG27" s="84" t="s">
        <v>94</v>
      </c>
      <c r="TH27" s="84">
        <v>25000</v>
      </c>
      <c r="TI27" s="84" t="s">
        <v>94</v>
      </c>
      <c r="TJ27" s="84"/>
      <c r="TK27" s="84" t="s">
        <v>94</v>
      </c>
      <c r="TL27" s="84"/>
      <c r="TM27" s="84" t="s">
        <v>94</v>
      </c>
      <c r="TN27" s="84"/>
      <c r="TO27" s="84" t="s">
        <v>94</v>
      </c>
      <c r="TP27" s="84"/>
      <c r="TQ27" s="84" t="s">
        <v>94</v>
      </c>
      <c r="TR27" s="84"/>
      <c r="TS27" s="84" t="s">
        <v>94</v>
      </c>
      <c r="TT27" s="84"/>
      <c r="TU27" s="84" t="s">
        <v>94</v>
      </c>
      <c r="TV27" s="84"/>
      <c r="TW27" s="84" t="s">
        <v>94</v>
      </c>
      <c r="TX27" s="84"/>
      <c r="TY27" s="84" t="s">
        <v>94</v>
      </c>
      <c r="TZ27" s="84"/>
      <c r="UA27" s="84" t="s">
        <v>94</v>
      </c>
      <c r="UB27" s="84"/>
      <c r="UC27" s="84" t="s">
        <v>94</v>
      </c>
      <c r="UD27" s="84"/>
      <c r="UE27" s="84" t="s">
        <v>94</v>
      </c>
      <c r="UF27" s="84"/>
      <c r="UG27" s="84" t="s">
        <v>94</v>
      </c>
      <c r="UH27" s="84"/>
      <c r="UI27" s="84" t="s">
        <v>94</v>
      </c>
      <c r="UJ27" s="84"/>
      <c r="UK27" s="84" t="s">
        <v>94</v>
      </c>
      <c r="UL27" s="84"/>
      <c r="UM27" s="84" t="s">
        <v>94</v>
      </c>
      <c r="UN27" s="84"/>
      <c r="UO27" s="84" t="s">
        <v>94</v>
      </c>
      <c r="UP27" s="84"/>
      <c r="UQ27" s="84" t="s">
        <v>94</v>
      </c>
      <c r="UR27" s="84"/>
      <c r="US27" s="84" t="s">
        <v>94</v>
      </c>
      <c r="UT27" s="84"/>
      <c r="UU27" s="84" t="s">
        <v>94</v>
      </c>
      <c r="UV27" s="84"/>
      <c r="UW27" s="84">
        <v>25000</v>
      </c>
      <c r="UX27" s="84"/>
      <c r="UY27" s="84" t="s">
        <v>94</v>
      </c>
      <c r="UZ27" s="84"/>
      <c r="VA27" s="84" t="s">
        <v>94</v>
      </c>
      <c r="VB27" s="84"/>
      <c r="VC27" s="84" t="s">
        <v>94</v>
      </c>
      <c r="VD27" s="84"/>
      <c r="VE27" s="84" t="s">
        <v>94</v>
      </c>
      <c r="VF27" s="84"/>
      <c r="VG27" s="84" t="s">
        <v>94</v>
      </c>
      <c r="VH27" s="84"/>
      <c r="VI27" s="84" t="s">
        <v>94</v>
      </c>
      <c r="VJ27" s="84"/>
      <c r="VK27" s="84" t="s">
        <v>94</v>
      </c>
      <c r="VL27" s="84">
        <v>22500</v>
      </c>
      <c r="VM27" s="84" t="s">
        <v>94</v>
      </c>
      <c r="VN27" s="84">
        <v>22500</v>
      </c>
      <c r="VO27" s="84" t="s">
        <v>94</v>
      </c>
      <c r="VP27" s="84">
        <v>22500</v>
      </c>
      <c r="VQ27" s="84">
        <v>22500</v>
      </c>
      <c r="VR27" s="84">
        <v>22500</v>
      </c>
      <c r="VS27" s="84" t="s">
        <v>94</v>
      </c>
      <c r="VT27" s="84">
        <v>22500</v>
      </c>
      <c r="VU27" s="84" t="s">
        <v>94</v>
      </c>
      <c r="VV27" s="84">
        <v>22500</v>
      </c>
      <c r="VW27" s="84" t="s">
        <v>94</v>
      </c>
      <c r="VX27" s="84">
        <v>22500</v>
      </c>
      <c r="VY27" s="84" t="s">
        <v>94</v>
      </c>
      <c r="VZ27" s="84">
        <v>22500</v>
      </c>
      <c r="WA27" s="84" t="s">
        <v>94</v>
      </c>
      <c r="WB27" s="84">
        <v>22500</v>
      </c>
      <c r="WC27" s="84" t="s">
        <v>94</v>
      </c>
      <c r="WD27" s="84">
        <v>22500</v>
      </c>
      <c r="WE27" s="84" t="s">
        <v>94</v>
      </c>
      <c r="WF27" s="84">
        <v>22500</v>
      </c>
      <c r="WG27" s="84" t="s">
        <v>94</v>
      </c>
      <c r="WH27" s="84">
        <v>22500</v>
      </c>
      <c r="WI27" s="84" t="s">
        <v>94</v>
      </c>
      <c r="WJ27" s="84">
        <v>22500</v>
      </c>
      <c r="WK27" s="84" t="s">
        <v>94</v>
      </c>
      <c r="WL27" s="84">
        <v>22500</v>
      </c>
      <c r="WM27" s="84" t="s">
        <v>94</v>
      </c>
      <c r="WN27" s="84">
        <v>22500</v>
      </c>
      <c r="WO27" s="84" t="s">
        <v>94</v>
      </c>
      <c r="WP27" s="84">
        <v>22500</v>
      </c>
      <c r="WQ27" s="84" t="s">
        <v>94</v>
      </c>
      <c r="WR27" s="84">
        <v>22500</v>
      </c>
      <c r="WS27" s="84" t="s">
        <v>94</v>
      </c>
      <c r="WT27" s="84">
        <v>22500</v>
      </c>
      <c r="WU27" s="84" t="s">
        <v>94</v>
      </c>
      <c r="WV27" s="84">
        <v>22500</v>
      </c>
      <c r="WW27" s="84" t="s">
        <v>94</v>
      </c>
      <c r="WX27" s="84">
        <v>22500</v>
      </c>
      <c r="WY27" s="84" t="s">
        <v>94</v>
      </c>
      <c r="WZ27" s="84">
        <v>22500</v>
      </c>
      <c r="XA27" s="84" t="s">
        <v>94</v>
      </c>
      <c r="XB27" s="84">
        <v>22500</v>
      </c>
      <c r="XC27" s="84" t="s">
        <v>94</v>
      </c>
      <c r="XD27" s="84">
        <v>22500</v>
      </c>
      <c r="XE27" s="84" t="s">
        <v>94</v>
      </c>
      <c r="XF27" s="84">
        <v>22500</v>
      </c>
      <c r="XG27" s="84" t="s">
        <v>94</v>
      </c>
      <c r="XH27" s="84">
        <v>22500</v>
      </c>
      <c r="XI27" s="84" t="s">
        <v>94</v>
      </c>
      <c r="XJ27" s="84">
        <v>22500</v>
      </c>
      <c r="XK27" s="84" t="s">
        <v>94</v>
      </c>
      <c r="XL27" s="84">
        <v>22500</v>
      </c>
      <c r="XM27" s="84" t="s">
        <v>94</v>
      </c>
      <c r="XN27" s="84">
        <v>22500</v>
      </c>
      <c r="XO27" s="84" t="s">
        <v>94</v>
      </c>
      <c r="XP27" s="84">
        <v>22500</v>
      </c>
      <c r="XQ27" s="84" t="s">
        <v>94</v>
      </c>
      <c r="XR27" s="84">
        <v>22500</v>
      </c>
      <c r="XS27" s="84" t="s">
        <v>94</v>
      </c>
      <c r="XT27" s="84">
        <v>22500</v>
      </c>
      <c r="XU27" s="84" t="s">
        <v>94</v>
      </c>
      <c r="XV27" s="84">
        <v>22500</v>
      </c>
      <c r="XW27" s="84" t="s">
        <v>94</v>
      </c>
      <c r="XX27" s="84">
        <v>22500</v>
      </c>
      <c r="XY27" s="84" t="s">
        <v>94</v>
      </c>
      <c r="XZ27" s="84">
        <v>22500</v>
      </c>
      <c r="YA27" s="84" t="s">
        <v>94</v>
      </c>
      <c r="YB27" s="84">
        <v>22500</v>
      </c>
      <c r="YC27" s="84" t="s">
        <v>94</v>
      </c>
      <c r="YD27" s="84">
        <v>22500</v>
      </c>
      <c r="YE27" s="84" t="s">
        <v>94</v>
      </c>
      <c r="YF27" s="84">
        <v>22500</v>
      </c>
      <c r="YG27" s="84" t="s">
        <v>94</v>
      </c>
      <c r="YH27" s="84">
        <v>22500</v>
      </c>
      <c r="YI27" s="84" t="s">
        <v>94</v>
      </c>
      <c r="YJ27" s="84">
        <v>22500</v>
      </c>
      <c r="YK27" s="84">
        <v>22500</v>
      </c>
      <c r="YL27" s="84">
        <v>22500</v>
      </c>
      <c r="YM27" s="84">
        <v>22500</v>
      </c>
      <c r="YN27" s="84">
        <v>22500</v>
      </c>
      <c r="YO27" s="84" t="s">
        <v>94</v>
      </c>
      <c r="YP27" s="84">
        <v>22500</v>
      </c>
      <c r="YQ27" s="84" t="s">
        <v>94</v>
      </c>
      <c r="YR27" s="84">
        <v>22500</v>
      </c>
      <c r="YS27" s="84" t="s">
        <v>94</v>
      </c>
      <c r="YT27" s="84">
        <v>22500</v>
      </c>
      <c r="YU27" s="84" t="s">
        <v>94</v>
      </c>
      <c r="YV27" s="84">
        <v>22500</v>
      </c>
      <c r="YW27" s="84" t="s">
        <v>94</v>
      </c>
      <c r="YX27" s="84">
        <v>22500</v>
      </c>
      <c r="YY27" s="84">
        <v>22500</v>
      </c>
      <c r="YZ27" s="84">
        <v>22500</v>
      </c>
      <c r="ZA27" s="84">
        <v>22500</v>
      </c>
      <c r="ZB27" s="84">
        <v>22500</v>
      </c>
      <c r="ZC27" s="84" t="s">
        <v>94</v>
      </c>
      <c r="ZD27" s="84">
        <v>22500</v>
      </c>
      <c r="ZE27" s="84" t="s">
        <v>94</v>
      </c>
      <c r="ZF27" s="84">
        <v>22500</v>
      </c>
      <c r="ZG27" s="84" t="s">
        <v>94</v>
      </c>
      <c r="ZH27" s="84">
        <v>22500</v>
      </c>
      <c r="ZI27" s="84" t="s">
        <v>94</v>
      </c>
      <c r="ZJ27" s="84">
        <v>22500</v>
      </c>
      <c r="ZK27" s="84" t="s">
        <v>94</v>
      </c>
      <c r="ZL27" s="84">
        <v>22500</v>
      </c>
      <c r="ZM27" s="84">
        <v>22500</v>
      </c>
      <c r="ZN27" s="84">
        <v>22500</v>
      </c>
      <c r="ZO27" s="84" t="s">
        <v>94</v>
      </c>
      <c r="ZP27" s="84">
        <v>22500</v>
      </c>
      <c r="ZQ27" s="84" t="s">
        <v>94</v>
      </c>
      <c r="ZR27" s="84">
        <v>22500</v>
      </c>
      <c r="ZS27" s="84" t="s">
        <v>94</v>
      </c>
      <c r="ZT27" s="84">
        <v>22500</v>
      </c>
      <c r="ZU27" s="84">
        <v>22500</v>
      </c>
      <c r="ZV27" s="84">
        <v>22500</v>
      </c>
      <c r="ZW27" s="84" t="s">
        <v>94</v>
      </c>
      <c r="ZX27" s="84">
        <v>22500</v>
      </c>
      <c r="ZY27" s="84" t="s">
        <v>94</v>
      </c>
      <c r="ZZ27" s="84">
        <v>22500</v>
      </c>
      <c r="AAA27" s="84" t="s">
        <v>94</v>
      </c>
      <c r="AAB27" s="84">
        <v>22500</v>
      </c>
      <c r="AAC27" s="84" t="s">
        <v>94</v>
      </c>
      <c r="AAD27" s="84">
        <v>22500</v>
      </c>
      <c r="AAE27" s="84" t="s">
        <v>94</v>
      </c>
      <c r="AAF27" s="84">
        <v>22500</v>
      </c>
      <c r="AAG27" s="84" t="s">
        <v>94</v>
      </c>
      <c r="AAH27" s="84">
        <v>22500</v>
      </c>
      <c r="AAI27" s="84" t="s">
        <v>94</v>
      </c>
      <c r="AAJ27" s="84">
        <v>22500</v>
      </c>
      <c r="AAK27" s="84" t="s">
        <v>94</v>
      </c>
      <c r="AAL27" s="84">
        <v>22500</v>
      </c>
      <c r="AAM27" s="84" t="s">
        <v>94</v>
      </c>
      <c r="AAN27" s="84">
        <v>22500</v>
      </c>
      <c r="AAO27" s="84" t="s">
        <v>94</v>
      </c>
      <c r="AAP27" s="84">
        <v>22500</v>
      </c>
      <c r="AAQ27" s="84" t="s">
        <v>94</v>
      </c>
      <c r="AAR27" s="84">
        <v>22500</v>
      </c>
      <c r="AAS27" s="84" t="s">
        <v>94</v>
      </c>
      <c r="AAT27" s="84">
        <v>22500</v>
      </c>
      <c r="AAU27" s="84" t="s">
        <v>94</v>
      </c>
      <c r="AAV27" s="84">
        <v>22500</v>
      </c>
      <c r="AAW27" s="84" t="s">
        <v>94</v>
      </c>
      <c r="AAX27" s="84">
        <v>22500</v>
      </c>
      <c r="AAY27" s="84" t="s">
        <v>94</v>
      </c>
      <c r="AAZ27" s="84">
        <v>22500</v>
      </c>
      <c r="ABA27" s="84">
        <v>21500</v>
      </c>
      <c r="ABB27" s="84">
        <v>22500</v>
      </c>
      <c r="ABC27" s="84" t="s">
        <v>94</v>
      </c>
      <c r="ABD27" s="84">
        <v>22500</v>
      </c>
      <c r="ABE27" s="84" t="s">
        <v>94</v>
      </c>
      <c r="ABF27" s="84">
        <v>22500</v>
      </c>
      <c r="ABG27" s="84" t="s">
        <v>94</v>
      </c>
      <c r="ABH27" s="84">
        <v>22500</v>
      </c>
      <c r="ABI27" s="84" t="s">
        <v>94</v>
      </c>
      <c r="ABJ27" s="84">
        <v>22500</v>
      </c>
      <c r="ABK27" s="84" t="s">
        <v>94</v>
      </c>
      <c r="ABL27" s="84">
        <v>22500</v>
      </c>
      <c r="ABM27" s="84" t="s">
        <v>94</v>
      </c>
      <c r="ABN27" s="84">
        <v>22500</v>
      </c>
      <c r="ABO27" s="84" t="s">
        <v>94</v>
      </c>
      <c r="ABP27" s="84">
        <v>22500</v>
      </c>
      <c r="ABQ27" s="84">
        <v>22500</v>
      </c>
      <c r="ABR27" s="84">
        <v>22500</v>
      </c>
      <c r="ABS27" s="84">
        <v>22500</v>
      </c>
      <c r="ABT27" s="84">
        <v>22500</v>
      </c>
      <c r="ABU27" s="84">
        <v>22500</v>
      </c>
      <c r="ABV27" s="84">
        <v>22500</v>
      </c>
      <c r="ABW27" s="84">
        <v>22500</v>
      </c>
      <c r="ABX27" s="84">
        <v>22500</v>
      </c>
      <c r="ABY27" s="84">
        <v>22500</v>
      </c>
      <c r="ABZ27" s="84">
        <v>22500</v>
      </c>
      <c r="ACA27" s="84">
        <v>22500</v>
      </c>
      <c r="ACB27" s="84">
        <v>22500</v>
      </c>
      <c r="ACC27" s="84">
        <v>22500</v>
      </c>
      <c r="ACD27" s="84">
        <v>22500</v>
      </c>
      <c r="ACE27" s="84" t="s">
        <v>94</v>
      </c>
      <c r="ACF27" s="84">
        <v>22500</v>
      </c>
      <c r="ACG27" s="84" t="s">
        <v>94</v>
      </c>
      <c r="ACH27" s="84">
        <v>22500</v>
      </c>
      <c r="ACI27" s="84" t="s">
        <v>94</v>
      </c>
      <c r="ACJ27" s="84">
        <v>22500</v>
      </c>
      <c r="ACK27" s="84">
        <v>22500</v>
      </c>
      <c r="ACL27" s="84">
        <v>22500</v>
      </c>
      <c r="ACM27" s="84" t="s">
        <v>94</v>
      </c>
      <c r="ACN27" s="84">
        <v>22500</v>
      </c>
      <c r="ACO27" s="84">
        <v>22500</v>
      </c>
      <c r="ACP27" s="84">
        <v>22500</v>
      </c>
      <c r="ACQ27" s="84">
        <v>22500</v>
      </c>
      <c r="ACR27" s="84">
        <v>22500</v>
      </c>
      <c r="ACS27" s="84" t="s">
        <v>94</v>
      </c>
      <c r="ACT27" s="84">
        <v>22500</v>
      </c>
      <c r="ACU27" s="84" t="s">
        <v>94</v>
      </c>
      <c r="ACV27" s="84">
        <v>22500</v>
      </c>
      <c r="ACW27" s="84" t="s">
        <v>94</v>
      </c>
      <c r="ACX27" s="84">
        <v>22500</v>
      </c>
      <c r="ACY27" s="84">
        <v>22500</v>
      </c>
      <c r="ACZ27" s="84">
        <v>22500</v>
      </c>
      <c r="ADA27" s="84" t="s">
        <v>94</v>
      </c>
      <c r="ADB27" s="84">
        <v>22500</v>
      </c>
      <c r="ADC27" s="84">
        <v>22500</v>
      </c>
      <c r="ADD27" s="84">
        <v>22500</v>
      </c>
      <c r="ADE27" s="84">
        <v>22500</v>
      </c>
      <c r="ADF27" s="84">
        <v>22500</v>
      </c>
      <c r="ADG27" s="84">
        <v>22500</v>
      </c>
      <c r="ADH27" s="84">
        <v>22500</v>
      </c>
      <c r="ADI27" s="84" t="s">
        <v>94</v>
      </c>
      <c r="ADJ27" s="84">
        <v>22500</v>
      </c>
      <c r="ADK27" s="84" t="s">
        <v>94</v>
      </c>
      <c r="ADL27" s="84">
        <v>22500</v>
      </c>
      <c r="ADM27" s="84" t="s">
        <v>94</v>
      </c>
      <c r="ADN27" s="84">
        <v>22500</v>
      </c>
      <c r="ADO27" s="84">
        <v>22500</v>
      </c>
      <c r="ADP27" s="84">
        <v>22500</v>
      </c>
      <c r="ADQ27" s="84" t="s">
        <v>94</v>
      </c>
      <c r="ADR27" s="84">
        <v>22500</v>
      </c>
      <c r="ADS27" s="84" t="s">
        <v>94</v>
      </c>
      <c r="ADT27" s="84">
        <v>22500</v>
      </c>
      <c r="ADU27" s="84">
        <v>22500</v>
      </c>
      <c r="ADV27" s="84">
        <v>22500</v>
      </c>
      <c r="ADW27" s="84" t="s">
        <v>94</v>
      </c>
      <c r="ADX27" s="84">
        <v>22500</v>
      </c>
      <c r="ADY27" s="84">
        <v>22500</v>
      </c>
      <c r="ADZ27" s="84">
        <v>22500</v>
      </c>
      <c r="AEA27" s="84" t="s">
        <v>94</v>
      </c>
      <c r="AEB27" s="84">
        <v>22500</v>
      </c>
      <c r="AEC27" s="84" t="s">
        <v>94</v>
      </c>
      <c r="AED27" s="84">
        <v>22500</v>
      </c>
      <c r="AEE27" s="84" t="s">
        <v>94</v>
      </c>
      <c r="AEF27" s="84">
        <v>22500</v>
      </c>
      <c r="AEG27" s="84" t="s">
        <v>94</v>
      </c>
      <c r="AEH27" s="84">
        <v>22500</v>
      </c>
      <c r="AEI27" s="84" t="s">
        <v>94</v>
      </c>
      <c r="AEJ27" s="84">
        <v>22500</v>
      </c>
      <c r="AEK27" s="84">
        <v>22500</v>
      </c>
      <c r="AEL27" s="84">
        <v>22500</v>
      </c>
      <c r="AEM27" s="84" t="s">
        <v>94</v>
      </c>
      <c r="AEN27" s="84">
        <v>22500</v>
      </c>
      <c r="AEO27" s="84">
        <v>22500</v>
      </c>
      <c r="AEP27" s="84">
        <v>22500</v>
      </c>
      <c r="AEQ27" s="84" t="s">
        <v>94</v>
      </c>
      <c r="AER27" s="84">
        <v>22500</v>
      </c>
      <c r="AES27" s="84">
        <v>22500</v>
      </c>
      <c r="AET27" s="84">
        <v>22500</v>
      </c>
      <c r="AEU27" s="84" t="s">
        <v>94</v>
      </c>
      <c r="AEV27" s="84">
        <v>22500</v>
      </c>
      <c r="AEW27" s="84" t="s">
        <v>94</v>
      </c>
      <c r="AEX27" s="84">
        <v>22500</v>
      </c>
      <c r="AEY27" s="84" t="s">
        <v>94</v>
      </c>
      <c r="AEZ27" s="84">
        <v>22500</v>
      </c>
      <c r="AFA27" s="84" t="s">
        <v>94</v>
      </c>
      <c r="AFB27" s="84">
        <v>22500</v>
      </c>
      <c r="AFC27" s="84" t="s">
        <v>94</v>
      </c>
      <c r="AFD27" s="84">
        <v>22500</v>
      </c>
      <c r="AFE27" s="84" t="s">
        <v>94</v>
      </c>
      <c r="AFF27" s="84">
        <v>22500</v>
      </c>
      <c r="AFG27" s="84" t="s">
        <v>94</v>
      </c>
      <c r="AFH27" s="84">
        <v>22500</v>
      </c>
      <c r="AFI27" s="84" t="s">
        <v>94</v>
      </c>
      <c r="AFJ27" s="84">
        <v>22500</v>
      </c>
      <c r="AFK27" s="84" t="s">
        <v>94</v>
      </c>
      <c r="AFL27" s="84">
        <v>22500</v>
      </c>
      <c r="AFM27" s="84" t="s">
        <v>94</v>
      </c>
      <c r="AFN27" s="84">
        <v>22500</v>
      </c>
      <c r="AFO27" s="84">
        <v>22500</v>
      </c>
      <c r="AFP27" s="84">
        <v>22500</v>
      </c>
      <c r="AFQ27" s="84" t="s">
        <v>94</v>
      </c>
      <c r="AFR27" s="84">
        <v>22500</v>
      </c>
      <c r="AFS27" s="84" t="s">
        <v>94</v>
      </c>
      <c r="AFT27" s="84">
        <v>22500</v>
      </c>
      <c r="AFU27" s="84" t="s">
        <v>94</v>
      </c>
      <c r="AFV27" s="84">
        <v>22500</v>
      </c>
      <c r="AFW27" s="84" t="s">
        <v>94</v>
      </c>
      <c r="AFX27" s="84">
        <v>22500</v>
      </c>
      <c r="AFY27" s="84" t="s">
        <v>94</v>
      </c>
      <c r="AFZ27" s="84">
        <v>22500</v>
      </c>
      <c r="AGA27" s="84" t="s">
        <v>94</v>
      </c>
      <c r="AGB27" s="84">
        <v>22500</v>
      </c>
      <c r="AGC27" s="84">
        <v>22500</v>
      </c>
      <c r="AGD27" s="84">
        <v>22500</v>
      </c>
      <c r="AGE27" s="84" t="s">
        <v>94</v>
      </c>
      <c r="AGF27" s="84">
        <v>22500</v>
      </c>
      <c r="AGG27" s="84">
        <v>22500</v>
      </c>
      <c r="AGH27" s="84">
        <v>22500</v>
      </c>
      <c r="AGI27" s="84" t="s">
        <v>94</v>
      </c>
      <c r="AGJ27" s="84">
        <v>22500</v>
      </c>
      <c r="AGK27" s="84" t="s">
        <v>94</v>
      </c>
      <c r="AGL27" s="84">
        <v>22500</v>
      </c>
      <c r="AGM27" s="84">
        <v>22500</v>
      </c>
      <c r="AGN27" s="84">
        <v>22500</v>
      </c>
      <c r="AGO27" s="84" t="s">
        <v>94</v>
      </c>
      <c r="AGP27" s="84">
        <v>22500</v>
      </c>
      <c r="AGQ27" s="84" t="s">
        <v>94</v>
      </c>
      <c r="AGR27" s="84">
        <v>22500</v>
      </c>
      <c r="AGS27" s="84" t="s">
        <v>94</v>
      </c>
      <c r="AGT27" s="84">
        <v>22000</v>
      </c>
      <c r="AGU27" s="84" t="s">
        <v>94</v>
      </c>
      <c r="AGV27" s="84">
        <v>22000</v>
      </c>
      <c r="AGW27" s="84" t="s">
        <v>94</v>
      </c>
      <c r="AGX27" s="84">
        <v>22000</v>
      </c>
      <c r="AGY27" s="84" t="s">
        <v>94</v>
      </c>
      <c r="AGZ27" s="84">
        <v>22000</v>
      </c>
      <c r="AHA27" s="84" t="s">
        <v>94</v>
      </c>
      <c r="AHB27" s="84">
        <v>22000</v>
      </c>
      <c r="AHC27" s="84" t="s">
        <v>94</v>
      </c>
      <c r="AHD27" s="84">
        <v>22000</v>
      </c>
      <c r="AHE27" s="84">
        <v>22000</v>
      </c>
      <c r="AHF27" s="84">
        <v>22000</v>
      </c>
      <c r="AHG27" s="84">
        <v>22000</v>
      </c>
      <c r="AHH27" s="84">
        <v>22000</v>
      </c>
      <c r="AHI27" s="84" t="s">
        <v>94</v>
      </c>
      <c r="AHJ27" s="84">
        <v>22000</v>
      </c>
      <c r="AHK27" s="84" t="s">
        <v>94</v>
      </c>
      <c r="AHL27" s="84">
        <v>22000</v>
      </c>
      <c r="AHM27" s="84" t="s">
        <v>94</v>
      </c>
      <c r="AHN27" s="84">
        <v>22000</v>
      </c>
      <c r="AHO27" s="84" t="s">
        <v>94</v>
      </c>
      <c r="AHP27" s="84">
        <v>22000</v>
      </c>
      <c r="AHQ27" s="84">
        <v>22000</v>
      </c>
      <c r="AHR27" s="84">
        <v>22000</v>
      </c>
      <c r="AHS27" s="84" t="s">
        <v>94</v>
      </c>
      <c r="AHT27" s="84">
        <v>22000</v>
      </c>
      <c r="AHU27" s="84" t="s">
        <v>94</v>
      </c>
      <c r="AHV27" s="84">
        <v>22000</v>
      </c>
      <c r="AHW27" s="84" t="s">
        <v>94</v>
      </c>
      <c r="AHX27" s="84">
        <v>22000</v>
      </c>
      <c r="AHY27" s="84" t="s">
        <v>94</v>
      </c>
      <c r="AHZ27" s="84">
        <v>22000</v>
      </c>
      <c r="AIA27" s="84">
        <v>22000</v>
      </c>
      <c r="AIB27" s="84">
        <v>22000</v>
      </c>
      <c r="AIC27" s="84" t="s">
        <v>94</v>
      </c>
      <c r="AID27" s="84">
        <v>22000</v>
      </c>
      <c r="AIE27" s="84">
        <v>22000</v>
      </c>
      <c r="AIF27" s="84">
        <v>22000</v>
      </c>
      <c r="AIG27" s="84" t="s">
        <v>94</v>
      </c>
      <c r="AIH27" s="84">
        <v>22000</v>
      </c>
      <c r="AII27" s="84" t="s">
        <v>94</v>
      </c>
      <c r="AIJ27" s="84">
        <v>22000</v>
      </c>
      <c r="AIK27" s="84" t="s">
        <v>94</v>
      </c>
      <c r="AIL27" s="84">
        <v>22000</v>
      </c>
      <c r="AIM27" s="84" t="s">
        <v>94</v>
      </c>
      <c r="AIN27" s="84">
        <v>22000</v>
      </c>
      <c r="AIO27" s="84">
        <v>22000</v>
      </c>
      <c r="AIP27" s="84">
        <v>22000</v>
      </c>
      <c r="AIQ27" s="84" t="s">
        <v>94</v>
      </c>
      <c r="AIR27" s="84">
        <v>22000</v>
      </c>
      <c r="AIS27" s="84" t="s">
        <v>94</v>
      </c>
      <c r="AIT27" s="84">
        <v>22000</v>
      </c>
      <c r="AIU27" s="84" t="s">
        <v>94</v>
      </c>
      <c r="AIV27" s="84">
        <v>22000</v>
      </c>
      <c r="AIW27" s="84" t="s">
        <v>94</v>
      </c>
      <c r="AIX27" s="84">
        <v>22000</v>
      </c>
      <c r="AIY27" s="84" t="s">
        <v>94</v>
      </c>
      <c r="AIZ27" s="84">
        <v>22000</v>
      </c>
      <c r="AJA27" s="84" t="s">
        <v>94</v>
      </c>
      <c r="AJB27" s="84">
        <v>22000</v>
      </c>
      <c r="AJC27" s="84" t="s">
        <v>94</v>
      </c>
      <c r="AJD27" s="84">
        <v>22000</v>
      </c>
      <c r="AJE27" s="84" t="s">
        <v>94</v>
      </c>
      <c r="AJF27" s="84">
        <v>22000</v>
      </c>
      <c r="AJG27" s="84" t="s">
        <v>94</v>
      </c>
      <c r="AJH27" s="84">
        <v>22000</v>
      </c>
      <c r="AJI27" s="84" t="s">
        <v>94</v>
      </c>
      <c r="AJJ27" s="84">
        <v>22000</v>
      </c>
      <c r="AJK27" s="84" t="s">
        <v>94</v>
      </c>
      <c r="AJL27" s="84">
        <v>22000</v>
      </c>
      <c r="AJM27" s="84" t="s">
        <v>94</v>
      </c>
      <c r="AJN27" s="84">
        <v>22000</v>
      </c>
      <c r="AJO27" s="84" t="s">
        <v>94</v>
      </c>
      <c r="AJP27" s="84">
        <v>22000</v>
      </c>
      <c r="AJQ27" s="84" t="s">
        <v>94</v>
      </c>
      <c r="AJR27" s="84">
        <v>22000</v>
      </c>
      <c r="AJS27" s="84" t="s">
        <v>94</v>
      </c>
      <c r="AJT27" s="84">
        <v>22000</v>
      </c>
      <c r="AJU27" s="84" t="s">
        <v>94</v>
      </c>
      <c r="AJV27" s="84">
        <v>22000</v>
      </c>
      <c r="AJW27" s="84" t="s">
        <v>94</v>
      </c>
      <c r="AJX27" s="84">
        <v>22000</v>
      </c>
      <c r="AJY27" s="84" t="s">
        <v>94</v>
      </c>
      <c r="AJZ27" s="84">
        <v>22000</v>
      </c>
      <c r="AKA27" s="84">
        <v>22000</v>
      </c>
      <c r="AKB27" s="84">
        <v>22000</v>
      </c>
      <c r="AKC27" s="84" t="s">
        <v>94</v>
      </c>
      <c r="AKD27" s="84">
        <v>22000</v>
      </c>
      <c r="AKE27" s="84" t="s">
        <v>94</v>
      </c>
      <c r="AKF27" s="84">
        <v>22000</v>
      </c>
      <c r="AKG27" s="84">
        <v>22000</v>
      </c>
      <c r="AKH27" s="84">
        <v>22000</v>
      </c>
      <c r="AKI27" s="84" t="s">
        <v>94</v>
      </c>
      <c r="AKJ27" s="84">
        <v>22000</v>
      </c>
      <c r="AKK27" s="84" t="s">
        <v>94</v>
      </c>
      <c r="AKL27" s="84">
        <v>22000</v>
      </c>
      <c r="AKM27" s="84" t="s">
        <v>94</v>
      </c>
      <c r="AKN27" s="84">
        <v>22000</v>
      </c>
      <c r="AKO27" s="84" t="s">
        <v>94</v>
      </c>
      <c r="AKP27" s="84">
        <v>22000</v>
      </c>
      <c r="AKQ27" s="84">
        <v>22000</v>
      </c>
      <c r="AKR27" s="84">
        <v>22000</v>
      </c>
      <c r="AKS27" s="84" t="s">
        <v>94</v>
      </c>
      <c r="AKT27" s="84">
        <v>22000</v>
      </c>
      <c r="AKU27" s="84" t="s">
        <v>94</v>
      </c>
      <c r="AKV27" s="84">
        <v>22000</v>
      </c>
      <c r="AKW27" s="84" t="s">
        <v>94</v>
      </c>
      <c r="AKX27" s="84">
        <v>22000</v>
      </c>
      <c r="AKY27" s="84" t="s">
        <v>94</v>
      </c>
      <c r="AKZ27" s="84">
        <v>22000</v>
      </c>
      <c r="ALA27" s="84" t="s">
        <v>94</v>
      </c>
      <c r="ALB27" s="84">
        <v>22000</v>
      </c>
      <c r="ALC27" s="84" t="s">
        <v>94</v>
      </c>
      <c r="ALD27" s="84">
        <v>22000</v>
      </c>
      <c r="ALE27" s="84">
        <v>22000</v>
      </c>
      <c r="ALF27" s="84">
        <v>22000</v>
      </c>
      <c r="ALG27" s="84" t="s">
        <v>94</v>
      </c>
      <c r="ALH27" s="84">
        <v>22000</v>
      </c>
      <c r="ALI27" s="84" t="s">
        <v>94</v>
      </c>
      <c r="ALJ27" s="84">
        <v>22000</v>
      </c>
      <c r="ALK27" s="84">
        <v>22000</v>
      </c>
      <c r="ALL27" s="84">
        <v>22000</v>
      </c>
      <c r="ALM27" s="84" t="s">
        <v>94</v>
      </c>
      <c r="ALN27" s="84">
        <v>22000</v>
      </c>
      <c r="ALO27" s="84" t="s">
        <v>94</v>
      </c>
      <c r="ALP27" s="84">
        <v>22000</v>
      </c>
      <c r="ALQ27" s="84" t="s">
        <v>94</v>
      </c>
      <c r="ALR27" s="84">
        <v>22000</v>
      </c>
      <c r="ALS27" s="84">
        <v>22000</v>
      </c>
      <c r="ALT27" s="84">
        <v>22000</v>
      </c>
      <c r="ALU27" s="84">
        <v>22000</v>
      </c>
      <c r="ALV27" s="84">
        <v>22000</v>
      </c>
      <c r="ALW27" s="84" t="s">
        <v>94</v>
      </c>
      <c r="ALX27" s="84">
        <v>22000</v>
      </c>
      <c r="ALY27" s="84" t="s">
        <v>94</v>
      </c>
      <c r="ALZ27" s="84">
        <v>22000</v>
      </c>
      <c r="AMA27" s="84" t="s">
        <v>94</v>
      </c>
      <c r="AMB27" s="84">
        <v>22000</v>
      </c>
      <c r="AMC27" s="84">
        <v>22000</v>
      </c>
      <c r="AMD27" s="84">
        <v>22000</v>
      </c>
      <c r="AME27" s="84" t="s">
        <v>94</v>
      </c>
      <c r="AMF27" s="84">
        <v>22000</v>
      </c>
      <c r="AMG27" s="84" t="s">
        <v>94</v>
      </c>
      <c r="AMH27" s="84">
        <v>22000</v>
      </c>
      <c r="AMI27" s="84" t="s">
        <v>94</v>
      </c>
      <c r="AMJ27" s="84">
        <v>22000</v>
      </c>
      <c r="AMK27" s="84" t="s">
        <v>94</v>
      </c>
      <c r="AML27" s="84">
        <v>22000</v>
      </c>
      <c r="AMM27" s="84" t="s">
        <v>94</v>
      </c>
      <c r="AMN27" s="84">
        <v>22000</v>
      </c>
      <c r="AMO27" s="84">
        <v>22000</v>
      </c>
      <c r="AMP27" s="84">
        <v>22000</v>
      </c>
      <c r="AMQ27" s="84" t="s">
        <v>94</v>
      </c>
      <c r="AMR27" s="84">
        <v>22000</v>
      </c>
      <c r="AMS27" s="84">
        <v>22000</v>
      </c>
      <c r="AMT27" s="84">
        <v>22000</v>
      </c>
      <c r="AMU27" s="84" t="s">
        <v>94</v>
      </c>
      <c r="AMV27" s="84">
        <v>22000</v>
      </c>
      <c r="AMW27" s="84" t="s">
        <v>94</v>
      </c>
      <c r="AMX27" s="84">
        <v>22000</v>
      </c>
      <c r="AMY27" s="84" t="s">
        <v>94</v>
      </c>
      <c r="AMZ27" s="84">
        <v>22000</v>
      </c>
      <c r="ANA27" s="84" t="s">
        <v>94</v>
      </c>
      <c r="ANB27" s="84">
        <v>22000</v>
      </c>
      <c r="ANC27" s="84" t="s">
        <v>94</v>
      </c>
      <c r="AND27" s="84">
        <v>22000</v>
      </c>
      <c r="ANE27" s="84">
        <v>22000</v>
      </c>
      <c r="ANF27" s="84">
        <v>22000</v>
      </c>
      <c r="ANG27" s="84" t="s">
        <v>94</v>
      </c>
      <c r="ANH27" s="84">
        <v>22000</v>
      </c>
      <c r="ANI27" s="84" t="s">
        <v>94</v>
      </c>
      <c r="ANJ27" s="84">
        <v>22000</v>
      </c>
      <c r="ANK27" s="84" t="s">
        <v>94</v>
      </c>
      <c r="ANL27" s="84">
        <v>22000</v>
      </c>
      <c r="ANM27" s="84" t="s">
        <v>94</v>
      </c>
      <c r="ANN27" s="84">
        <v>22000</v>
      </c>
      <c r="ANO27" s="84" t="s">
        <v>94</v>
      </c>
      <c r="ANP27" s="84">
        <v>22000</v>
      </c>
      <c r="ANQ27" s="84" t="s">
        <v>94</v>
      </c>
      <c r="ANR27" s="84">
        <v>22000</v>
      </c>
      <c r="ANS27" s="84" t="s">
        <v>94</v>
      </c>
      <c r="ANT27" s="84">
        <v>22000</v>
      </c>
      <c r="ANU27" s="84" t="s">
        <v>94</v>
      </c>
      <c r="ANV27" s="84">
        <v>22000</v>
      </c>
      <c r="ANW27" s="84" t="s">
        <v>94</v>
      </c>
      <c r="ANX27" s="84">
        <v>22000</v>
      </c>
      <c r="ANY27" s="84" t="s">
        <v>94</v>
      </c>
      <c r="ANZ27" s="84">
        <v>22000</v>
      </c>
      <c r="AOA27" s="84" t="s">
        <v>94</v>
      </c>
      <c r="AOB27" s="84">
        <v>22000</v>
      </c>
      <c r="AOC27" s="84">
        <v>22000</v>
      </c>
      <c r="AOD27" s="84">
        <v>22000</v>
      </c>
      <c r="AOE27" s="84" t="s">
        <v>94</v>
      </c>
      <c r="AOF27" s="84">
        <v>22000</v>
      </c>
      <c r="AOG27" s="84" t="s">
        <v>94</v>
      </c>
      <c r="AOH27" s="84">
        <v>22000</v>
      </c>
      <c r="AOI27" s="84" t="s">
        <v>94</v>
      </c>
      <c r="AOJ27" s="84">
        <v>22000</v>
      </c>
      <c r="AOK27" s="84" t="s">
        <v>94</v>
      </c>
      <c r="AOL27" s="84">
        <v>22000</v>
      </c>
      <c r="AOM27" s="84" t="s">
        <v>94</v>
      </c>
      <c r="AON27" s="84">
        <v>22000</v>
      </c>
      <c r="AOO27" s="84">
        <v>22000</v>
      </c>
      <c r="AOP27" s="84">
        <v>22000</v>
      </c>
      <c r="AOQ27" s="84" t="s">
        <v>94</v>
      </c>
      <c r="AOR27" s="84">
        <v>22000</v>
      </c>
      <c r="AOS27" s="84" t="s">
        <v>94</v>
      </c>
      <c r="AOT27" s="84">
        <v>22000</v>
      </c>
      <c r="AOU27" s="84" t="s">
        <v>94</v>
      </c>
      <c r="AOV27" s="84">
        <v>22000</v>
      </c>
      <c r="AOW27" s="84" t="s">
        <v>94</v>
      </c>
      <c r="AOX27" s="84">
        <v>22000</v>
      </c>
      <c r="AOY27" s="84" t="s">
        <v>94</v>
      </c>
      <c r="AOZ27" s="84">
        <v>22000</v>
      </c>
      <c r="APA27" s="84" t="s">
        <v>94</v>
      </c>
      <c r="APB27" s="84">
        <v>22000</v>
      </c>
      <c r="APC27" s="84" t="s">
        <v>94</v>
      </c>
      <c r="APD27" s="84">
        <v>22000</v>
      </c>
      <c r="APE27" s="84" t="s">
        <v>94</v>
      </c>
      <c r="APF27" s="84">
        <v>22000</v>
      </c>
      <c r="APG27" s="84" t="s">
        <v>94</v>
      </c>
      <c r="APH27" s="84">
        <v>22000</v>
      </c>
      <c r="API27" s="84">
        <v>22000</v>
      </c>
      <c r="APJ27" s="84">
        <v>22000</v>
      </c>
      <c r="APK27" s="84" t="s">
        <v>94</v>
      </c>
      <c r="APL27" s="84">
        <v>22000</v>
      </c>
      <c r="APM27" s="84" t="s">
        <v>94</v>
      </c>
      <c r="APN27" s="84">
        <v>22000</v>
      </c>
      <c r="APO27" s="84" t="s">
        <v>94</v>
      </c>
      <c r="APP27" s="84">
        <v>22000</v>
      </c>
      <c r="APQ27" s="84" t="s">
        <v>94</v>
      </c>
      <c r="APR27" s="84">
        <v>22000</v>
      </c>
      <c r="APS27" s="84" t="s">
        <v>94</v>
      </c>
      <c r="APT27" s="84">
        <v>22000</v>
      </c>
      <c r="APU27" s="84">
        <v>22000</v>
      </c>
      <c r="APV27" s="84">
        <v>22000</v>
      </c>
      <c r="APW27" s="84" t="s">
        <v>94</v>
      </c>
      <c r="APX27" s="84">
        <v>22000</v>
      </c>
      <c r="APY27" s="84" t="s">
        <v>94</v>
      </c>
      <c r="APZ27" s="84">
        <v>22000</v>
      </c>
      <c r="AQA27" s="84" t="s">
        <v>94</v>
      </c>
      <c r="AQB27" s="84">
        <v>22000</v>
      </c>
      <c r="AQC27" s="84" t="s">
        <v>94</v>
      </c>
      <c r="AQD27" s="84">
        <v>22000</v>
      </c>
      <c r="AQE27" s="86" t="s">
        <v>94</v>
      </c>
      <c r="AQF27" s="86">
        <v>22000</v>
      </c>
      <c r="AQG27" s="86" t="s">
        <v>94</v>
      </c>
      <c r="AQH27" s="86">
        <v>22000</v>
      </c>
      <c r="AQI27" s="86" t="s">
        <v>94</v>
      </c>
      <c r="AQJ27" s="86">
        <v>22000</v>
      </c>
      <c r="AQK27" s="86">
        <v>22000</v>
      </c>
      <c r="AQL27" s="86">
        <v>22000</v>
      </c>
      <c r="AQM27" s="86" t="s">
        <v>94</v>
      </c>
      <c r="AQN27" s="86">
        <v>22000</v>
      </c>
      <c r="AQO27" s="86" t="s">
        <v>94</v>
      </c>
      <c r="AQP27" s="86">
        <v>22000</v>
      </c>
      <c r="AQQ27" s="86" t="s">
        <v>94</v>
      </c>
      <c r="AQR27" s="86">
        <v>22000</v>
      </c>
      <c r="AQS27" s="86" t="s">
        <v>94</v>
      </c>
      <c r="AQT27" s="86">
        <v>22000</v>
      </c>
      <c r="AQU27" s="86" t="s">
        <v>94</v>
      </c>
      <c r="AQV27" s="86">
        <v>22000</v>
      </c>
      <c r="AQW27" s="86" t="s">
        <v>94</v>
      </c>
      <c r="AQX27" s="86">
        <v>22000</v>
      </c>
      <c r="AQY27" s="86" t="s">
        <v>94</v>
      </c>
      <c r="AQZ27" s="86">
        <v>22000</v>
      </c>
      <c r="ARA27" s="86" t="s">
        <v>94</v>
      </c>
      <c r="ARB27" s="86">
        <v>22000</v>
      </c>
      <c r="ARC27" s="86">
        <v>22000</v>
      </c>
      <c r="ARD27" s="86">
        <v>22000</v>
      </c>
      <c r="ARE27" s="86">
        <v>22000</v>
      </c>
      <c r="ARF27" s="86">
        <v>22000</v>
      </c>
      <c r="ARG27" s="86">
        <v>22000</v>
      </c>
      <c r="ARH27" s="86">
        <v>22000</v>
      </c>
      <c r="ARI27" s="86" t="s">
        <v>94</v>
      </c>
      <c r="ARJ27" s="86">
        <v>22000</v>
      </c>
      <c r="ARK27" s="86">
        <v>22000</v>
      </c>
      <c r="ARL27" s="86">
        <v>22000</v>
      </c>
      <c r="ARM27" s="86" t="s">
        <v>94</v>
      </c>
      <c r="ARN27" s="86">
        <v>22000</v>
      </c>
      <c r="ARO27" s="86" t="s">
        <v>94</v>
      </c>
      <c r="ARP27" s="86">
        <v>22000</v>
      </c>
      <c r="ARQ27" s="86" t="s">
        <v>94</v>
      </c>
      <c r="ARR27" s="86">
        <v>22000</v>
      </c>
      <c r="ARS27" s="86" t="s">
        <v>94</v>
      </c>
      <c r="ART27" s="86">
        <v>22000</v>
      </c>
      <c r="ARU27" s="86" t="s">
        <v>94</v>
      </c>
      <c r="ARV27" s="86">
        <v>22000</v>
      </c>
      <c r="ARW27" s="86" t="s">
        <v>94</v>
      </c>
      <c r="ARX27" s="86">
        <v>22000</v>
      </c>
      <c r="ARY27" s="86" t="s">
        <v>94</v>
      </c>
      <c r="ARZ27" s="86">
        <v>22000</v>
      </c>
      <c r="ASA27" s="86" t="s">
        <v>94</v>
      </c>
      <c r="ASB27" s="86">
        <v>22000</v>
      </c>
      <c r="ASC27" s="86">
        <v>22000</v>
      </c>
      <c r="ASD27" s="86">
        <v>22000</v>
      </c>
      <c r="ASE27" s="86" t="s">
        <v>94</v>
      </c>
      <c r="ASF27" s="86">
        <v>22000</v>
      </c>
      <c r="ASG27" s="86" t="s">
        <v>94</v>
      </c>
      <c r="ASH27" s="86">
        <v>22000</v>
      </c>
      <c r="ASI27" s="86" t="s">
        <v>94</v>
      </c>
      <c r="ASJ27" s="86">
        <v>22000</v>
      </c>
      <c r="ASK27" s="86" t="s">
        <v>94</v>
      </c>
      <c r="ASL27" s="86">
        <v>22000</v>
      </c>
      <c r="ASM27" s="86" t="s">
        <v>94</v>
      </c>
      <c r="ASN27" s="86">
        <v>22000</v>
      </c>
      <c r="ASO27" s="86" t="s">
        <v>94</v>
      </c>
      <c r="ASP27" s="86">
        <v>22000</v>
      </c>
      <c r="ASQ27" s="86" t="s">
        <v>94</v>
      </c>
      <c r="ASR27" s="86">
        <v>22000</v>
      </c>
      <c r="ASS27" s="86">
        <v>22000</v>
      </c>
      <c r="AST27" s="86">
        <v>22000</v>
      </c>
      <c r="ASU27" s="86">
        <v>22000</v>
      </c>
      <c r="ASV27" s="86">
        <v>22000</v>
      </c>
      <c r="ASW27" s="86" t="s">
        <v>94</v>
      </c>
      <c r="ASX27" s="86">
        <v>22000</v>
      </c>
      <c r="ASY27" s="86" t="s">
        <v>94</v>
      </c>
      <c r="ASZ27" s="86">
        <v>22000</v>
      </c>
      <c r="ATA27" s="86">
        <v>22000</v>
      </c>
      <c r="ATB27" s="86">
        <v>22000</v>
      </c>
      <c r="ATC27" s="86">
        <v>21000</v>
      </c>
      <c r="ATD27" s="86">
        <v>22000</v>
      </c>
      <c r="ATE27" s="86" t="s">
        <v>94</v>
      </c>
      <c r="ATF27" s="86">
        <v>22000</v>
      </c>
      <c r="ATG27" s="86" t="s">
        <v>94</v>
      </c>
      <c r="ATH27" s="86">
        <v>22000</v>
      </c>
      <c r="ATI27" s="86" t="s">
        <v>94</v>
      </c>
      <c r="ATJ27" s="86">
        <v>22000</v>
      </c>
      <c r="ATK27" s="86">
        <v>22000</v>
      </c>
      <c r="ATL27" s="86">
        <v>22000</v>
      </c>
      <c r="ATM27" s="86" t="s">
        <v>94</v>
      </c>
      <c r="ATN27" s="86">
        <v>22000</v>
      </c>
      <c r="ATO27" s="86" t="s">
        <v>94</v>
      </c>
      <c r="ATP27" s="86">
        <v>22000</v>
      </c>
      <c r="ATQ27" s="86" t="s">
        <v>94</v>
      </c>
      <c r="ATR27" s="86">
        <v>22000</v>
      </c>
      <c r="ATS27" s="86">
        <v>22000</v>
      </c>
      <c r="ATT27" s="86">
        <v>22000</v>
      </c>
      <c r="ATU27" s="86" t="s">
        <v>94</v>
      </c>
      <c r="ATV27" s="86">
        <v>22000</v>
      </c>
      <c r="ATW27" s="86" t="s">
        <v>94</v>
      </c>
      <c r="ATX27" s="86">
        <v>22000</v>
      </c>
      <c r="ATY27" s="86" t="s">
        <v>94</v>
      </c>
      <c r="ATZ27" s="86">
        <v>22000</v>
      </c>
      <c r="AUA27" s="86" t="s">
        <v>94</v>
      </c>
      <c r="AUB27" s="86">
        <v>22000</v>
      </c>
      <c r="AUC27" s="86">
        <v>22000</v>
      </c>
      <c r="AUD27" s="86">
        <v>22000</v>
      </c>
      <c r="AUE27" s="86" t="s">
        <v>94</v>
      </c>
      <c r="AUF27" s="86">
        <v>22000</v>
      </c>
      <c r="AUG27" s="86" t="s">
        <v>94</v>
      </c>
      <c r="AUH27" s="86">
        <v>22000</v>
      </c>
      <c r="AUI27" s="86">
        <v>22000</v>
      </c>
      <c r="AUJ27" s="86">
        <v>22000</v>
      </c>
      <c r="AUK27" s="86">
        <v>22000</v>
      </c>
      <c r="AUL27" s="86">
        <v>22000</v>
      </c>
      <c r="AUM27" s="86" t="s">
        <v>94</v>
      </c>
      <c r="AUN27" s="86">
        <v>22000</v>
      </c>
      <c r="AUO27" s="86" t="s">
        <v>94</v>
      </c>
      <c r="AUP27" s="86">
        <v>22000</v>
      </c>
      <c r="AUQ27" s="86" t="s">
        <v>94</v>
      </c>
      <c r="AUR27" s="86">
        <v>22000</v>
      </c>
      <c r="AUS27" s="86" t="s">
        <v>94</v>
      </c>
      <c r="AUT27" s="86">
        <v>22000</v>
      </c>
      <c r="AUU27" s="86" t="s">
        <v>94</v>
      </c>
      <c r="AUV27" s="86">
        <v>22000</v>
      </c>
      <c r="AUW27" s="86">
        <v>22000</v>
      </c>
      <c r="AUX27" s="86">
        <v>22000</v>
      </c>
      <c r="AUY27" s="86" t="s">
        <v>94</v>
      </c>
      <c r="AUZ27" s="86">
        <v>22000</v>
      </c>
      <c r="AVA27" s="86" t="s">
        <v>94</v>
      </c>
      <c r="AVB27" s="86">
        <v>22000</v>
      </c>
      <c r="AVC27" s="86" t="s">
        <v>94</v>
      </c>
      <c r="AVD27" s="86">
        <v>22000</v>
      </c>
      <c r="AVE27" s="86" t="s">
        <v>94</v>
      </c>
      <c r="AVF27" s="86">
        <v>22000</v>
      </c>
      <c r="AVG27" s="86" t="s">
        <v>94</v>
      </c>
      <c r="AVH27" s="86">
        <v>22000</v>
      </c>
      <c r="AVI27" s="86">
        <v>22000</v>
      </c>
      <c r="AVJ27" s="86">
        <v>22000</v>
      </c>
      <c r="AVK27" s="86" t="s">
        <v>94</v>
      </c>
      <c r="AVL27" s="86">
        <v>22000</v>
      </c>
      <c r="AVM27" s="86" t="s">
        <v>94</v>
      </c>
      <c r="AVN27" s="86">
        <v>22000</v>
      </c>
      <c r="AVO27" s="86" t="s">
        <v>94</v>
      </c>
      <c r="AVP27" s="86">
        <v>22000</v>
      </c>
      <c r="AVQ27" s="86" t="s">
        <v>94</v>
      </c>
      <c r="AVR27" s="86">
        <v>22000</v>
      </c>
      <c r="AVS27" s="86" t="s">
        <v>94</v>
      </c>
      <c r="AVT27" s="86">
        <v>22000</v>
      </c>
      <c r="AVU27" s="86">
        <v>22000</v>
      </c>
      <c r="AVV27" s="86">
        <v>22000</v>
      </c>
      <c r="AVW27" s="86" t="s">
        <v>94</v>
      </c>
      <c r="AVX27" s="86">
        <v>22000</v>
      </c>
      <c r="AVY27" s="86" t="s">
        <v>94</v>
      </c>
      <c r="AVZ27" s="86">
        <v>22000</v>
      </c>
      <c r="AWA27" s="86" t="s">
        <v>94</v>
      </c>
      <c r="AWB27" s="86">
        <v>22000</v>
      </c>
      <c r="AWC27" s="86" t="s">
        <v>94</v>
      </c>
      <c r="AWD27" s="86">
        <v>22000</v>
      </c>
      <c r="AWE27" s="86" t="s">
        <v>94</v>
      </c>
      <c r="AWF27" s="86">
        <v>22000</v>
      </c>
      <c r="AWG27" s="86">
        <v>22000</v>
      </c>
      <c r="AWH27" s="86">
        <v>22000</v>
      </c>
      <c r="AWI27" s="86" t="s">
        <v>94</v>
      </c>
      <c r="AWJ27" s="86">
        <v>22000</v>
      </c>
      <c r="AWK27" s="86" t="s">
        <v>94</v>
      </c>
      <c r="AWL27" s="86">
        <v>22000</v>
      </c>
      <c r="AWM27" s="86" t="s">
        <v>94</v>
      </c>
      <c r="AWN27" s="86">
        <v>22000</v>
      </c>
      <c r="AWO27" s="86" t="s">
        <v>94</v>
      </c>
      <c r="AWP27" s="86">
        <v>22000</v>
      </c>
      <c r="AWQ27" s="86">
        <v>22000</v>
      </c>
      <c r="AWR27" s="86">
        <v>22000</v>
      </c>
      <c r="AWS27" s="86" t="s">
        <v>94</v>
      </c>
      <c r="AWT27" s="86">
        <v>21500</v>
      </c>
      <c r="AWU27" s="86" t="s">
        <v>94</v>
      </c>
      <c r="AWV27" s="86">
        <v>21500</v>
      </c>
      <c r="AWW27" s="86" t="s">
        <v>94</v>
      </c>
      <c r="AWX27" s="86">
        <v>21500</v>
      </c>
      <c r="AWY27" s="86" t="s">
        <v>94</v>
      </c>
      <c r="AWZ27" s="103">
        <v>21500</v>
      </c>
      <c r="AXA27" s="103" t="s">
        <v>94</v>
      </c>
      <c r="AXB27" s="103">
        <v>21500</v>
      </c>
      <c r="AXC27" s="103" t="s">
        <v>94</v>
      </c>
      <c r="AXD27" s="103">
        <v>21500</v>
      </c>
      <c r="AXE27" s="103" t="s">
        <v>94</v>
      </c>
      <c r="AXF27" s="103">
        <v>21500</v>
      </c>
      <c r="AXG27" s="103" t="s">
        <v>94</v>
      </c>
      <c r="AXH27" s="103">
        <v>21500</v>
      </c>
      <c r="AXI27" s="103" t="s">
        <v>94</v>
      </c>
      <c r="AXJ27" s="103">
        <v>21500</v>
      </c>
      <c r="AXK27" s="103">
        <v>21500</v>
      </c>
      <c r="AXL27" s="103">
        <v>21500</v>
      </c>
      <c r="AXM27" s="103" t="s">
        <v>94</v>
      </c>
      <c r="AXN27" s="103">
        <v>21500</v>
      </c>
      <c r="AXO27" s="103" t="s">
        <v>94</v>
      </c>
      <c r="AXP27" s="103">
        <v>21500</v>
      </c>
      <c r="AXQ27" s="103" t="s">
        <v>94</v>
      </c>
      <c r="AXR27" s="103">
        <v>21500</v>
      </c>
      <c r="AXS27" s="103" t="s">
        <v>94</v>
      </c>
      <c r="AXT27" s="103">
        <v>21500</v>
      </c>
      <c r="AXU27" s="103" t="s">
        <v>94</v>
      </c>
      <c r="AXV27" s="103">
        <v>21500</v>
      </c>
      <c r="AXW27" s="103">
        <v>21500</v>
      </c>
      <c r="AXX27" s="103">
        <v>21500</v>
      </c>
      <c r="AXY27" s="103" t="s">
        <v>94</v>
      </c>
      <c r="AXZ27" s="103">
        <v>21500</v>
      </c>
      <c r="AYA27" s="103" t="s">
        <v>94</v>
      </c>
      <c r="AYB27" s="103">
        <v>21500</v>
      </c>
      <c r="AYC27" s="103" t="s">
        <v>94</v>
      </c>
      <c r="AYD27" s="103">
        <v>21500</v>
      </c>
      <c r="AYE27" s="103">
        <v>21500</v>
      </c>
      <c r="AYF27" s="103">
        <v>21500</v>
      </c>
      <c r="AYG27" s="103" t="s">
        <v>94</v>
      </c>
      <c r="AYH27" s="103">
        <v>21500</v>
      </c>
      <c r="AYI27" s="103" t="s">
        <v>94</v>
      </c>
      <c r="AYJ27" s="103">
        <v>21500</v>
      </c>
      <c r="AYK27" s="103"/>
      <c r="AYL27" s="103">
        <v>21500</v>
      </c>
      <c r="AYM27" s="103"/>
      <c r="AYN27" s="103">
        <v>21500</v>
      </c>
      <c r="AYO27" s="103"/>
      <c r="AYP27" s="103">
        <v>21500</v>
      </c>
      <c r="AYQ27" s="103"/>
      <c r="AYR27" s="103">
        <v>21500</v>
      </c>
      <c r="AYS27" s="103"/>
      <c r="AYT27" s="103">
        <v>21500</v>
      </c>
      <c r="AYU27" s="103" t="s">
        <v>94</v>
      </c>
      <c r="AYV27" s="103">
        <v>21500</v>
      </c>
      <c r="AYW27" s="103" t="s">
        <v>94</v>
      </c>
      <c r="AYX27" s="103">
        <v>21500</v>
      </c>
      <c r="AYY27" s="103" t="s">
        <v>94</v>
      </c>
      <c r="AYZ27" s="103">
        <v>21500</v>
      </c>
      <c r="AZA27" s="103" t="s">
        <v>94</v>
      </c>
      <c r="AZB27" s="103">
        <v>21500</v>
      </c>
      <c r="AZC27" s="103">
        <v>21000</v>
      </c>
      <c r="AZD27" s="103">
        <v>21500</v>
      </c>
      <c r="AZE27" s="103" t="s">
        <v>94</v>
      </c>
      <c r="AZF27" s="103">
        <v>21500</v>
      </c>
      <c r="AZG27" s="103" t="s">
        <v>94</v>
      </c>
      <c r="AZH27" s="103">
        <v>21500</v>
      </c>
      <c r="AZI27" s="103" t="s">
        <v>94</v>
      </c>
      <c r="AZJ27" s="103">
        <v>21500</v>
      </c>
      <c r="AZK27" s="103">
        <v>21500</v>
      </c>
      <c r="AZL27" s="103">
        <v>21500</v>
      </c>
      <c r="AZM27" s="103" t="s">
        <v>94</v>
      </c>
      <c r="AZN27" s="103">
        <v>21500</v>
      </c>
      <c r="AZO27" s="103" t="s">
        <v>94</v>
      </c>
      <c r="AZP27" s="103">
        <v>21500</v>
      </c>
      <c r="AZQ27" s="103" t="s">
        <v>94</v>
      </c>
      <c r="AZR27" s="103">
        <v>21500</v>
      </c>
      <c r="AZS27" s="103" t="s">
        <v>94</v>
      </c>
      <c r="AZT27" s="103">
        <v>21500</v>
      </c>
      <c r="AZU27" s="103" t="s">
        <v>94</v>
      </c>
      <c r="AZV27" s="103">
        <v>21500</v>
      </c>
      <c r="AZW27" s="103">
        <v>21500</v>
      </c>
      <c r="AZX27" s="103">
        <v>21500</v>
      </c>
      <c r="AZY27" s="103" t="s">
        <v>94</v>
      </c>
      <c r="AZZ27" s="103">
        <v>21500</v>
      </c>
      <c r="BAA27" s="103" t="s">
        <v>94</v>
      </c>
      <c r="BAB27" s="103">
        <v>21500</v>
      </c>
      <c r="BAC27" s="103">
        <v>21000</v>
      </c>
      <c r="BAD27" s="103">
        <v>21500</v>
      </c>
      <c r="BAE27" s="103" t="s">
        <v>94</v>
      </c>
      <c r="BAF27" s="103">
        <v>21500</v>
      </c>
      <c r="BAG27" s="103" t="s">
        <v>94</v>
      </c>
      <c r="BAH27" s="103">
        <v>21500</v>
      </c>
      <c r="BAI27" s="103">
        <v>21500</v>
      </c>
      <c r="BAJ27" s="103">
        <v>21500</v>
      </c>
      <c r="BAK27" s="103" t="s">
        <v>94</v>
      </c>
      <c r="BAL27" s="103">
        <v>21500</v>
      </c>
      <c r="BAM27" s="103" t="s">
        <v>94</v>
      </c>
      <c r="BAN27" s="103">
        <v>21500</v>
      </c>
      <c r="BAO27" s="103">
        <v>21500</v>
      </c>
      <c r="BAP27" s="103">
        <v>21500</v>
      </c>
      <c r="BAQ27" s="103" t="s">
        <v>94</v>
      </c>
      <c r="BAR27" s="103">
        <v>21500</v>
      </c>
      <c r="BAS27" s="103" t="s">
        <v>94</v>
      </c>
      <c r="BAT27" s="103">
        <v>21500</v>
      </c>
      <c r="BAU27" s="103" t="s">
        <v>94</v>
      </c>
      <c r="BAV27" s="103">
        <v>21500</v>
      </c>
      <c r="BAW27" s="103" t="s">
        <v>94</v>
      </c>
      <c r="BAX27" s="103">
        <v>21500</v>
      </c>
      <c r="BAY27" s="103" t="s">
        <v>94</v>
      </c>
      <c r="BAZ27" s="103">
        <v>21500</v>
      </c>
      <c r="BBA27" s="103" t="s">
        <v>94</v>
      </c>
      <c r="BBB27" s="103">
        <v>21500</v>
      </c>
      <c r="BBC27" s="103" t="s">
        <v>94</v>
      </c>
      <c r="BBD27" s="103">
        <v>21500</v>
      </c>
      <c r="BBE27" s="103" t="s">
        <v>94</v>
      </c>
      <c r="BBF27" s="103">
        <v>21500</v>
      </c>
      <c r="BBG27" s="103" t="s">
        <v>94</v>
      </c>
      <c r="BBH27" s="103">
        <v>21500</v>
      </c>
      <c r="BBI27" s="103" t="s">
        <v>94</v>
      </c>
      <c r="BBJ27" s="103">
        <v>21500</v>
      </c>
      <c r="BBK27" s="103" t="s">
        <v>94</v>
      </c>
    </row>
    <row r="28" spans="1:1415" s="9" customFormat="1" ht="33" customHeight="1" x14ac:dyDescent="0.35">
      <c r="A28" s="82">
        <v>2</v>
      </c>
      <c r="B28" s="13">
        <v>150000036</v>
      </c>
      <c r="C28" s="89" t="s">
        <v>17</v>
      </c>
      <c r="D28" s="90" t="s">
        <v>18</v>
      </c>
      <c r="E28" s="84">
        <v>21000</v>
      </c>
      <c r="F28" s="84" t="s">
        <v>94</v>
      </c>
      <c r="G28" s="84">
        <v>21000</v>
      </c>
      <c r="H28" s="84" t="s">
        <v>94</v>
      </c>
      <c r="I28" s="84">
        <v>21000</v>
      </c>
      <c r="J28" s="84" t="s">
        <v>94</v>
      </c>
      <c r="K28" s="84">
        <v>21000</v>
      </c>
      <c r="L28" s="84" t="s">
        <v>94</v>
      </c>
      <c r="M28" s="84">
        <v>21000</v>
      </c>
      <c r="N28" s="84" t="s">
        <v>94</v>
      </c>
      <c r="O28" s="84">
        <v>21000</v>
      </c>
      <c r="P28" s="84" t="s">
        <v>94</v>
      </c>
      <c r="Q28" s="84">
        <v>21000</v>
      </c>
      <c r="R28" s="84" t="s">
        <v>94</v>
      </c>
      <c r="S28" s="84">
        <v>21000</v>
      </c>
      <c r="T28" s="84" t="s">
        <v>94</v>
      </c>
      <c r="U28" s="84">
        <v>21000</v>
      </c>
      <c r="V28" s="84" t="s">
        <v>94</v>
      </c>
      <c r="W28" s="84">
        <v>21000</v>
      </c>
      <c r="X28" s="84" t="s">
        <v>94</v>
      </c>
      <c r="Y28" s="84">
        <v>21000</v>
      </c>
      <c r="Z28" s="84" t="s">
        <v>94</v>
      </c>
      <c r="AA28" s="84">
        <v>21000</v>
      </c>
      <c r="AB28" s="84" t="s">
        <v>94</v>
      </c>
      <c r="AC28" s="84">
        <v>21000</v>
      </c>
      <c r="AD28" s="84" t="s">
        <v>94</v>
      </c>
      <c r="AE28" s="84">
        <v>21000</v>
      </c>
      <c r="AF28" s="84" t="s">
        <v>94</v>
      </c>
      <c r="AG28" s="84">
        <v>21000</v>
      </c>
      <c r="AH28" s="84" t="s">
        <v>94</v>
      </c>
      <c r="AI28" s="84">
        <v>21000</v>
      </c>
      <c r="AJ28" s="84" t="s">
        <v>94</v>
      </c>
      <c r="AK28" s="84">
        <v>21000</v>
      </c>
      <c r="AL28" s="84" t="s">
        <v>94</v>
      </c>
      <c r="AM28" s="84">
        <v>21000</v>
      </c>
      <c r="AN28" s="84" t="s">
        <v>94</v>
      </c>
      <c r="AO28" s="84">
        <v>21000</v>
      </c>
      <c r="AP28" s="84" t="s">
        <v>94</v>
      </c>
      <c r="AQ28" s="84">
        <v>21000</v>
      </c>
      <c r="AR28" s="84">
        <v>21250</v>
      </c>
      <c r="AS28" s="84">
        <v>21000</v>
      </c>
      <c r="AT28" s="84">
        <v>21500</v>
      </c>
      <c r="AU28" s="84">
        <v>21000</v>
      </c>
      <c r="AV28" s="84">
        <v>21500</v>
      </c>
      <c r="AW28" s="84">
        <v>21000</v>
      </c>
      <c r="AX28" s="84">
        <v>21500</v>
      </c>
      <c r="AY28" s="84">
        <v>21000</v>
      </c>
      <c r="AZ28" s="84">
        <v>21000</v>
      </c>
      <c r="BA28" s="84">
        <v>21000</v>
      </c>
      <c r="BB28" s="84">
        <v>21500</v>
      </c>
      <c r="BC28" s="84">
        <v>21000</v>
      </c>
      <c r="BD28" s="84">
        <v>21233</v>
      </c>
      <c r="BE28" s="84">
        <v>21000</v>
      </c>
      <c r="BF28" s="84">
        <v>21500</v>
      </c>
      <c r="BG28" s="84">
        <v>21000</v>
      </c>
      <c r="BH28" s="84">
        <v>21000</v>
      </c>
      <c r="BI28" s="84">
        <v>21000</v>
      </c>
      <c r="BJ28" s="84">
        <v>21500</v>
      </c>
      <c r="BK28" s="84">
        <v>21000</v>
      </c>
      <c r="BL28" s="84" t="s">
        <v>94</v>
      </c>
      <c r="BM28" s="84">
        <v>21000</v>
      </c>
      <c r="BN28" s="84" t="s">
        <v>94</v>
      </c>
      <c r="BO28" s="84">
        <v>21000</v>
      </c>
      <c r="BP28" s="84">
        <v>21000</v>
      </c>
      <c r="BQ28" s="84">
        <v>21000</v>
      </c>
      <c r="BR28" s="84">
        <v>21000</v>
      </c>
      <c r="BS28" s="84">
        <v>21000</v>
      </c>
      <c r="BT28" s="84" t="s">
        <v>94</v>
      </c>
      <c r="BU28" s="84">
        <v>21000</v>
      </c>
      <c r="BV28" s="84" t="s">
        <v>94</v>
      </c>
      <c r="BW28" s="84">
        <v>21000</v>
      </c>
      <c r="BX28" s="84" t="s">
        <v>94</v>
      </c>
      <c r="BY28" s="84">
        <v>21000</v>
      </c>
      <c r="BZ28" s="84" t="s">
        <v>94</v>
      </c>
      <c r="CA28" s="84">
        <v>21000</v>
      </c>
      <c r="CB28" s="84" t="s">
        <v>94</v>
      </c>
      <c r="CC28" s="84">
        <v>21000</v>
      </c>
      <c r="CD28" s="84" t="s">
        <v>94</v>
      </c>
      <c r="CE28" s="84">
        <v>21000</v>
      </c>
      <c r="CF28" s="84" t="s">
        <v>94</v>
      </c>
      <c r="CG28" s="84">
        <v>21000</v>
      </c>
      <c r="CH28" s="84" t="s">
        <v>94</v>
      </c>
      <c r="CI28" s="84">
        <v>21000</v>
      </c>
      <c r="CJ28" s="84" t="s">
        <v>94</v>
      </c>
      <c r="CK28" s="84">
        <v>21000</v>
      </c>
      <c r="CL28" s="84" t="s">
        <v>94</v>
      </c>
      <c r="CM28" s="84">
        <v>21000</v>
      </c>
      <c r="CN28" s="84" t="s">
        <v>94</v>
      </c>
      <c r="CO28" s="84">
        <v>21000</v>
      </c>
      <c r="CP28" s="84" t="s">
        <v>94</v>
      </c>
      <c r="CQ28" s="84">
        <v>21000</v>
      </c>
      <c r="CR28" s="84" t="s">
        <v>94</v>
      </c>
      <c r="CS28" s="84">
        <v>21000</v>
      </c>
      <c r="CT28" s="84" t="s">
        <v>94</v>
      </c>
      <c r="CU28" s="84">
        <v>21000</v>
      </c>
      <c r="CV28" s="84" t="s">
        <v>94</v>
      </c>
      <c r="CW28" s="84">
        <v>21000</v>
      </c>
      <c r="CX28" s="84" t="s">
        <v>94</v>
      </c>
      <c r="CY28" s="84">
        <v>21000</v>
      </c>
      <c r="CZ28" s="84" t="s">
        <v>94</v>
      </c>
      <c r="DA28" s="84">
        <v>21000</v>
      </c>
      <c r="DB28" s="84" t="s">
        <v>94</v>
      </c>
      <c r="DC28" s="84">
        <v>21000</v>
      </c>
      <c r="DD28" s="84" t="s">
        <v>94</v>
      </c>
      <c r="DE28" s="84"/>
      <c r="DF28" s="84"/>
      <c r="DG28" s="84" t="s">
        <v>94</v>
      </c>
      <c r="DH28" s="84"/>
      <c r="DI28" s="84"/>
      <c r="DJ28" s="84" t="s">
        <v>94</v>
      </c>
      <c r="DK28" s="84"/>
      <c r="DL28" s="84"/>
      <c r="DM28" s="84" t="s">
        <v>94</v>
      </c>
      <c r="DN28" s="84"/>
      <c r="DO28" s="84"/>
      <c r="DP28" s="84" t="s">
        <v>94</v>
      </c>
      <c r="DQ28" s="84"/>
      <c r="DR28" s="84"/>
      <c r="DS28" s="84" t="s">
        <v>94</v>
      </c>
      <c r="DT28" s="84"/>
      <c r="DU28" s="84"/>
      <c r="DV28" s="84" t="s">
        <v>94</v>
      </c>
      <c r="DW28" s="84"/>
      <c r="DX28" s="84"/>
      <c r="DY28" s="84" t="s">
        <v>94</v>
      </c>
      <c r="DZ28" s="84"/>
      <c r="EA28" s="84"/>
      <c r="EB28" s="84" t="s">
        <v>94</v>
      </c>
      <c r="EC28" s="84"/>
      <c r="ED28" s="84"/>
      <c r="EE28" s="84" t="s">
        <v>94</v>
      </c>
      <c r="EF28" s="84"/>
      <c r="EG28" s="84"/>
      <c r="EH28" s="84" t="s">
        <v>94</v>
      </c>
      <c r="EI28" s="84"/>
      <c r="EJ28" s="84"/>
      <c r="EK28" s="84" t="s">
        <v>94</v>
      </c>
      <c r="EL28" s="84"/>
      <c r="EM28" s="84"/>
      <c r="EN28" s="84" t="s">
        <v>94</v>
      </c>
      <c r="EO28" s="84"/>
      <c r="EP28" s="84"/>
      <c r="EQ28" s="84" t="s">
        <v>94</v>
      </c>
      <c r="ER28" s="84"/>
      <c r="ES28" s="84"/>
      <c r="ET28" s="84" t="s">
        <v>94</v>
      </c>
      <c r="EU28" s="84"/>
      <c r="EV28" s="84"/>
      <c r="EW28" s="84" t="s">
        <v>94</v>
      </c>
      <c r="EX28" s="84"/>
      <c r="EY28" s="84"/>
      <c r="EZ28" s="84" t="s">
        <v>94</v>
      </c>
      <c r="FA28" s="84"/>
      <c r="FB28" s="84"/>
      <c r="FC28" s="84" t="s">
        <v>94</v>
      </c>
      <c r="FD28" s="84"/>
      <c r="FE28" s="84"/>
      <c r="FF28" s="84" t="s">
        <v>94</v>
      </c>
      <c r="FG28" s="84"/>
      <c r="FH28" s="84"/>
      <c r="FI28" s="84" t="s">
        <v>94</v>
      </c>
      <c r="FJ28" s="84"/>
      <c r="FK28" s="84"/>
      <c r="FL28" s="84" t="s">
        <v>94</v>
      </c>
      <c r="FM28" s="84"/>
      <c r="FN28" s="84"/>
      <c r="FO28" s="84" t="s">
        <v>94</v>
      </c>
      <c r="FP28" s="84"/>
      <c r="FQ28" s="84"/>
      <c r="FR28" s="84" t="s">
        <v>94</v>
      </c>
      <c r="FS28" s="84"/>
      <c r="FT28" s="84"/>
      <c r="FU28" s="84" t="s">
        <v>94</v>
      </c>
      <c r="FV28" s="84"/>
      <c r="FW28" s="84"/>
      <c r="FX28" s="84" t="s">
        <v>94</v>
      </c>
      <c r="FY28" s="84"/>
      <c r="FZ28" s="84"/>
      <c r="GA28" s="84" t="s">
        <v>94</v>
      </c>
      <c r="GB28" s="84"/>
      <c r="GC28" s="84"/>
      <c r="GD28" s="84" t="s">
        <v>94</v>
      </c>
      <c r="GE28" s="84"/>
      <c r="GF28" s="84"/>
      <c r="GG28" s="84" t="s">
        <v>94</v>
      </c>
      <c r="GH28" s="84"/>
      <c r="GI28" s="84" t="s">
        <v>94</v>
      </c>
      <c r="GJ28" s="84"/>
      <c r="GK28" s="84" t="s">
        <v>94</v>
      </c>
      <c r="GL28" s="84"/>
      <c r="GM28" s="84" t="s">
        <v>94</v>
      </c>
      <c r="GN28" s="84"/>
      <c r="GO28" s="84" t="s">
        <v>94</v>
      </c>
      <c r="GP28" s="84"/>
      <c r="GQ28" s="84" t="s">
        <v>94</v>
      </c>
      <c r="GR28" s="84"/>
      <c r="GS28" s="84" t="s">
        <v>94</v>
      </c>
      <c r="GT28" s="84"/>
      <c r="GU28" s="84" t="s">
        <v>94</v>
      </c>
      <c r="GV28" s="84"/>
      <c r="GW28" s="84" t="s">
        <v>94</v>
      </c>
      <c r="GX28" s="84"/>
      <c r="GY28" s="84" t="s">
        <v>94</v>
      </c>
      <c r="GZ28" s="84"/>
      <c r="HA28" s="84" t="s">
        <v>94</v>
      </c>
      <c r="HB28" s="84"/>
      <c r="HC28" s="84" t="s">
        <v>94</v>
      </c>
      <c r="HD28" s="84"/>
      <c r="HE28" s="84" t="s">
        <v>94</v>
      </c>
      <c r="HF28" s="84"/>
      <c r="HG28" s="84" t="s">
        <v>94</v>
      </c>
      <c r="HH28" s="84"/>
      <c r="HI28" s="84" t="s">
        <v>94</v>
      </c>
      <c r="HJ28" s="84"/>
      <c r="HK28" s="84" t="s">
        <v>94</v>
      </c>
      <c r="HL28" s="84"/>
      <c r="HM28" s="84" t="s">
        <v>94</v>
      </c>
      <c r="HN28" s="84"/>
      <c r="HO28" s="84" t="s">
        <v>94</v>
      </c>
      <c r="HP28" s="84"/>
      <c r="HQ28" s="84" t="s">
        <v>94</v>
      </c>
      <c r="HR28" s="84"/>
      <c r="HS28" s="84" t="s">
        <v>94</v>
      </c>
      <c r="HT28" s="84"/>
      <c r="HU28" s="84" t="s">
        <v>94</v>
      </c>
      <c r="HV28" s="84"/>
      <c r="HW28" s="84" t="s">
        <v>94</v>
      </c>
      <c r="HX28" s="84"/>
      <c r="HY28" s="84" t="s">
        <v>94</v>
      </c>
      <c r="HZ28" s="84"/>
      <c r="IA28" s="84" t="s">
        <v>94</v>
      </c>
      <c r="IB28" s="84"/>
      <c r="IC28" s="84" t="s">
        <v>94</v>
      </c>
      <c r="ID28" s="84"/>
      <c r="IE28" s="84" t="s">
        <v>94</v>
      </c>
      <c r="IF28" s="84"/>
      <c r="IG28" s="84" t="s">
        <v>94</v>
      </c>
      <c r="IH28" s="84"/>
      <c r="II28" s="84" t="s">
        <v>94</v>
      </c>
      <c r="IJ28" s="84"/>
      <c r="IK28" s="84" t="s">
        <v>94</v>
      </c>
      <c r="IL28" s="84"/>
      <c r="IM28" s="84" t="s">
        <v>94</v>
      </c>
      <c r="IN28" s="84"/>
      <c r="IO28" s="84" t="s">
        <v>94</v>
      </c>
      <c r="IP28" s="84"/>
      <c r="IQ28" s="84" t="s">
        <v>94</v>
      </c>
      <c r="IR28" s="84"/>
      <c r="IS28" s="84" t="s">
        <v>94</v>
      </c>
      <c r="IT28" s="84"/>
      <c r="IU28" s="84" t="s">
        <v>94</v>
      </c>
      <c r="IV28" s="84"/>
      <c r="IW28" s="84" t="s">
        <v>94</v>
      </c>
      <c r="IX28" s="84"/>
      <c r="IY28" s="84" t="s">
        <v>94</v>
      </c>
      <c r="IZ28" s="84"/>
      <c r="JA28" s="84">
        <v>20000</v>
      </c>
      <c r="JB28" s="84"/>
      <c r="JC28" s="84">
        <v>20500</v>
      </c>
      <c r="JD28" s="84"/>
      <c r="JE28" s="84">
        <v>20500</v>
      </c>
      <c r="JF28" s="84"/>
      <c r="JG28" s="84">
        <v>24500</v>
      </c>
      <c r="JH28" s="84"/>
      <c r="JI28" s="84" t="s">
        <v>94</v>
      </c>
      <c r="JJ28" s="84"/>
      <c r="JK28" s="84" t="s">
        <v>94</v>
      </c>
      <c r="JL28" s="84"/>
      <c r="JM28" s="84" t="s">
        <v>94</v>
      </c>
      <c r="JN28" s="84">
        <v>20500</v>
      </c>
      <c r="JO28" s="84">
        <v>24500</v>
      </c>
      <c r="JP28" s="84">
        <v>20500</v>
      </c>
      <c r="JQ28" s="84" t="s">
        <v>94</v>
      </c>
      <c r="JR28" s="84">
        <v>20500</v>
      </c>
      <c r="JS28" s="84">
        <v>24500</v>
      </c>
      <c r="JT28" s="84">
        <v>20500</v>
      </c>
      <c r="JU28" s="84">
        <v>24500</v>
      </c>
      <c r="JV28" s="84">
        <v>20500</v>
      </c>
      <c r="JW28" s="84">
        <v>24500</v>
      </c>
      <c r="JX28" s="84">
        <v>20500</v>
      </c>
      <c r="JY28" s="84">
        <v>24500</v>
      </c>
      <c r="JZ28" s="84">
        <v>20500</v>
      </c>
      <c r="KA28" s="84" t="s">
        <v>94</v>
      </c>
      <c r="KB28" s="84">
        <v>20500</v>
      </c>
      <c r="KC28" s="84">
        <v>24500</v>
      </c>
      <c r="KD28" s="84">
        <v>20500</v>
      </c>
      <c r="KE28" s="84">
        <v>24500</v>
      </c>
      <c r="KF28" s="84">
        <v>20500</v>
      </c>
      <c r="KG28" s="84" t="s">
        <v>94</v>
      </c>
      <c r="KH28" s="84">
        <v>20500</v>
      </c>
      <c r="KI28" s="84">
        <v>20500</v>
      </c>
      <c r="KJ28" s="84">
        <v>20500</v>
      </c>
      <c r="KK28" s="84" t="s">
        <v>94</v>
      </c>
      <c r="KL28" s="84">
        <v>20500</v>
      </c>
      <c r="KM28" s="84">
        <v>24500</v>
      </c>
      <c r="KN28" s="84">
        <v>20500</v>
      </c>
      <c r="KO28" s="84">
        <v>24500</v>
      </c>
      <c r="KP28" s="84">
        <v>20500</v>
      </c>
      <c r="KQ28" s="84">
        <v>24500</v>
      </c>
      <c r="KR28" s="84">
        <v>20500</v>
      </c>
      <c r="KS28" s="84">
        <v>24500</v>
      </c>
      <c r="KT28" s="84">
        <v>20500</v>
      </c>
      <c r="KU28" s="84">
        <v>24500</v>
      </c>
      <c r="KV28" s="84">
        <v>20500</v>
      </c>
      <c r="KW28" s="84" t="s">
        <v>94</v>
      </c>
      <c r="KX28" s="84">
        <v>20500</v>
      </c>
      <c r="KY28" s="84">
        <v>24500</v>
      </c>
      <c r="KZ28" s="84">
        <v>20500</v>
      </c>
      <c r="LA28" s="84">
        <v>24500</v>
      </c>
      <c r="LB28" s="84">
        <v>20500</v>
      </c>
      <c r="LC28" s="84">
        <v>24500</v>
      </c>
      <c r="LD28" s="84">
        <v>20500</v>
      </c>
      <c r="LE28" s="84" t="s">
        <v>94</v>
      </c>
      <c r="LF28" s="84">
        <v>20500</v>
      </c>
      <c r="LG28" s="84">
        <v>24500</v>
      </c>
      <c r="LH28" s="84">
        <v>20500</v>
      </c>
      <c r="LI28" s="84">
        <v>24500</v>
      </c>
      <c r="LJ28" s="84">
        <v>20500</v>
      </c>
      <c r="LK28" s="84">
        <v>24500</v>
      </c>
      <c r="LL28" s="84">
        <v>20500</v>
      </c>
      <c r="LM28" s="84" t="s">
        <v>94</v>
      </c>
      <c r="LN28" s="84">
        <v>20500</v>
      </c>
      <c r="LO28" s="84">
        <v>24500</v>
      </c>
      <c r="LP28" s="84">
        <v>20500</v>
      </c>
      <c r="LQ28" s="84" t="s">
        <v>94</v>
      </c>
      <c r="LR28" s="84">
        <v>20500</v>
      </c>
      <c r="LS28" s="84" t="s">
        <v>94</v>
      </c>
      <c r="LT28" s="84">
        <v>20500</v>
      </c>
      <c r="LU28" s="84">
        <v>24500</v>
      </c>
      <c r="LV28" s="84">
        <v>20500</v>
      </c>
      <c r="LW28" s="84">
        <v>24500</v>
      </c>
      <c r="LX28" s="84">
        <v>20500</v>
      </c>
      <c r="LY28" s="84">
        <v>24500</v>
      </c>
      <c r="LZ28" s="84">
        <v>20500</v>
      </c>
      <c r="MA28" s="84">
        <v>24500</v>
      </c>
      <c r="MB28" s="84">
        <v>20500</v>
      </c>
      <c r="MC28" s="84">
        <v>24500</v>
      </c>
      <c r="MD28" s="84">
        <v>20500</v>
      </c>
      <c r="ME28" s="84" t="s">
        <v>94</v>
      </c>
      <c r="MF28" s="84">
        <v>20500</v>
      </c>
      <c r="MG28" s="84">
        <v>24500</v>
      </c>
      <c r="MH28" s="84">
        <v>20500</v>
      </c>
      <c r="MI28" s="84" t="s">
        <v>94</v>
      </c>
      <c r="MJ28" s="84">
        <v>20500</v>
      </c>
      <c r="MK28" s="84" t="s">
        <v>94</v>
      </c>
      <c r="ML28" s="84">
        <v>20500</v>
      </c>
      <c r="MM28" s="84">
        <v>20500</v>
      </c>
      <c r="MN28" s="84">
        <v>20500</v>
      </c>
      <c r="MO28" s="84" t="s">
        <v>94</v>
      </c>
      <c r="MP28" s="84">
        <v>20500</v>
      </c>
      <c r="MQ28" s="84" t="s">
        <v>94</v>
      </c>
      <c r="MR28" s="84">
        <v>20500</v>
      </c>
      <c r="MS28" s="84" t="s">
        <v>94</v>
      </c>
      <c r="MT28" s="84">
        <v>20500</v>
      </c>
      <c r="MU28" s="84" t="s">
        <v>94</v>
      </c>
      <c r="MV28" s="84">
        <v>20500</v>
      </c>
      <c r="MW28" s="84" t="s">
        <v>94</v>
      </c>
      <c r="MX28" s="84">
        <v>20500</v>
      </c>
      <c r="MY28" s="84" t="s">
        <v>94</v>
      </c>
      <c r="MZ28" s="84">
        <v>20500</v>
      </c>
      <c r="NA28" s="84" t="s">
        <v>94</v>
      </c>
      <c r="NB28" s="84">
        <v>20500</v>
      </c>
      <c r="NC28" s="84" t="s">
        <v>94</v>
      </c>
      <c r="ND28" s="84">
        <v>20500</v>
      </c>
      <c r="NE28" s="84">
        <v>20500</v>
      </c>
      <c r="NF28" s="84">
        <v>20500</v>
      </c>
      <c r="NG28" s="84" t="s">
        <v>94</v>
      </c>
      <c r="NH28" s="84">
        <v>20500</v>
      </c>
      <c r="NI28" s="84" t="s">
        <v>94</v>
      </c>
      <c r="NJ28" s="84">
        <v>20500</v>
      </c>
      <c r="NK28" s="84" t="s">
        <v>94</v>
      </c>
      <c r="NL28" s="84">
        <v>20500</v>
      </c>
      <c r="NM28" s="84" t="s">
        <v>94</v>
      </c>
      <c r="NN28" s="84">
        <v>20500</v>
      </c>
      <c r="NO28" s="84" t="s">
        <v>94</v>
      </c>
      <c r="NP28" s="84">
        <v>20500</v>
      </c>
      <c r="NQ28" s="84" t="s">
        <v>94</v>
      </c>
      <c r="NR28" s="84">
        <v>20500</v>
      </c>
      <c r="NS28" s="84" t="s">
        <v>94</v>
      </c>
      <c r="NT28" s="84">
        <v>20500</v>
      </c>
      <c r="NU28" s="84" t="s">
        <v>94</v>
      </c>
      <c r="NV28" s="84">
        <v>20500</v>
      </c>
      <c r="NW28" s="84" t="s">
        <v>94</v>
      </c>
      <c r="NX28" s="84">
        <v>20500</v>
      </c>
      <c r="NY28" s="84">
        <v>20500</v>
      </c>
      <c r="NZ28" s="84">
        <v>20500</v>
      </c>
      <c r="OA28" s="84" t="s">
        <v>94</v>
      </c>
      <c r="OB28" s="84">
        <v>20500</v>
      </c>
      <c r="OC28" s="84" t="s">
        <v>94</v>
      </c>
      <c r="OD28" s="84">
        <v>20500</v>
      </c>
      <c r="OE28" s="84" t="s">
        <v>94</v>
      </c>
      <c r="OF28" s="84">
        <v>20500</v>
      </c>
      <c r="OG28" s="84" t="s">
        <v>94</v>
      </c>
      <c r="OH28" s="84">
        <v>20500</v>
      </c>
      <c r="OI28" s="84" t="s">
        <v>94</v>
      </c>
      <c r="OJ28" s="84">
        <v>20500</v>
      </c>
      <c r="OK28" s="84" t="s">
        <v>94</v>
      </c>
      <c r="OL28" s="84">
        <v>20500</v>
      </c>
      <c r="OM28" s="84" t="s">
        <v>94</v>
      </c>
      <c r="ON28" s="84">
        <v>20500</v>
      </c>
      <c r="OO28" s="84" t="s">
        <v>94</v>
      </c>
      <c r="OP28" s="84">
        <v>20500</v>
      </c>
      <c r="OQ28" s="84" t="s">
        <v>94</v>
      </c>
      <c r="OR28" s="84">
        <v>20500</v>
      </c>
      <c r="OS28" s="84" t="s">
        <v>94</v>
      </c>
      <c r="OT28" s="84">
        <v>20500</v>
      </c>
      <c r="OU28" s="84" t="s">
        <v>94</v>
      </c>
      <c r="OV28" s="84">
        <v>20500</v>
      </c>
      <c r="OW28" s="84" t="s">
        <v>94</v>
      </c>
      <c r="OX28" s="84">
        <v>20500</v>
      </c>
      <c r="OY28" s="84" t="s">
        <v>94</v>
      </c>
      <c r="OZ28" s="84">
        <v>20500</v>
      </c>
      <c r="PA28" s="84" t="s">
        <v>94</v>
      </c>
      <c r="PB28" s="84">
        <v>20500</v>
      </c>
      <c r="PC28" s="84" t="s">
        <v>94</v>
      </c>
      <c r="PD28" s="84">
        <v>20500</v>
      </c>
      <c r="PE28" s="84">
        <v>20500</v>
      </c>
      <c r="PF28" s="84">
        <v>20500</v>
      </c>
      <c r="PG28" s="84">
        <v>20500</v>
      </c>
      <c r="PH28" s="84">
        <v>20500</v>
      </c>
      <c r="PI28" s="84">
        <v>20500</v>
      </c>
      <c r="PJ28" s="84">
        <v>24500</v>
      </c>
      <c r="PK28" s="84" t="s">
        <v>94</v>
      </c>
      <c r="PL28" s="84">
        <v>24500</v>
      </c>
      <c r="PM28" s="84" t="s">
        <v>94</v>
      </c>
      <c r="PN28" s="84">
        <v>24500</v>
      </c>
      <c r="PO28" s="84" t="s">
        <v>94</v>
      </c>
      <c r="PP28" s="84">
        <v>24500</v>
      </c>
      <c r="PQ28" s="84" t="s">
        <v>94</v>
      </c>
      <c r="PR28" s="84">
        <v>24500</v>
      </c>
      <c r="PS28" s="84" t="s">
        <v>94</v>
      </c>
      <c r="PT28" s="84">
        <v>24500</v>
      </c>
      <c r="PU28" s="84" t="s">
        <v>94</v>
      </c>
      <c r="PV28" s="84">
        <v>24500</v>
      </c>
      <c r="PW28" s="84" t="s">
        <v>94</v>
      </c>
      <c r="PX28" s="84">
        <v>24500</v>
      </c>
      <c r="PY28" s="84" t="s">
        <v>94</v>
      </c>
      <c r="PZ28" s="84">
        <v>24500</v>
      </c>
      <c r="QA28" s="84" t="s">
        <v>94</v>
      </c>
      <c r="QB28" s="84">
        <v>24500</v>
      </c>
      <c r="QC28" s="84">
        <v>20000</v>
      </c>
      <c r="QD28" s="84">
        <v>24500</v>
      </c>
      <c r="QE28" s="84">
        <v>20267.708842208111</v>
      </c>
      <c r="QF28" s="84">
        <v>24500</v>
      </c>
      <c r="QG28" s="84">
        <v>20000</v>
      </c>
      <c r="QH28" s="84">
        <v>24500</v>
      </c>
      <c r="QI28" s="84">
        <v>20000</v>
      </c>
      <c r="QJ28" s="84">
        <v>24500</v>
      </c>
      <c r="QK28" s="84">
        <v>20000</v>
      </c>
      <c r="QL28" s="84">
        <v>24500</v>
      </c>
      <c r="QM28" s="84" t="s">
        <v>94</v>
      </c>
      <c r="QN28" s="84">
        <v>24500</v>
      </c>
      <c r="QO28" s="84" t="s">
        <v>94</v>
      </c>
      <c r="QP28" s="84">
        <v>24500</v>
      </c>
      <c r="QQ28" s="84" t="s">
        <v>94</v>
      </c>
      <c r="QR28" s="84">
        <v>24500</v>
      </c>
      <c r="QS28" s="84" t="s">
        <v>94</v>
      </c>
      <c r="QT28" s="84">
        <v>24500</v>
      </c>
      <c r="QU28" s="84" t="s">
        <v>94</v>
      </c>
      <c r="QV28" s="84">
        <v>24500</v>
      </c>
      <c r="QW28" s="84" t="s">
        <v>94</v>
      </c>
      <c r="QX28" s="84">
        <v>24500</v>
      </c>
      <c r="QY28" s="84" t="s">
        <v>94</v>
      </c>
      <c r="QZ28" s="84">
        <v>24500</v>
      </c>
      <c r="RA28" s="84" t="s">
        <v>94</v>
      </c>
      <c r="RB28" s="84">
        <v>24500</v>
      </c>
      <c r="RC28" s="84">
        <v>21200</v>
      </c>
      <c r="RD28" s="84">
        <v>24500</v>
      </c>
      <c r="RE28" s="84" t="s">
        <v>94</v>
      </c>
      <c r="RF28" s="84">
        <v>24500</v>
      </c>
      <c r="RG28" s="84">
        <v>21200</v>
      </c>
      <c r="RH28" s="84">
        <v>24500</v>
      </c>
      <c r="RI28" s="84">
        <v>21200</v>
      </c>
      <c r="RJ28" s="84">
        <v>24500</v>
      </c>
      <c r="RK28" s="84" t="s">
        <v>94</v>
      </c>
      <c r="RL28" s="84">
        <v>24500</v>
      </c>
      <c r="RM28" s="84" t="s">
        <v>94</v>
      </c>
      <c r="RN28" s="84">
        <v>24500</v>
      </c>
      <c r="RO28" s="84" t="s">
        <v>94</v>
      </c>
      <c r="RP28" s="84">
        <v>24500</v>
      </c>
      <c r="RQ28" s="84" t="s">
        <v>94</v>
      </c>
      <c r="RR28" s="84">
        <v>24500</v>
      </c>
      <c r="RS28" s="84" t="s">
        <v>94</v>
      </c>
      <c r="RT28" s="84">
        <v>24500</v>
      </c>
      <c r="RU28" s="84" t="s">
        <v>94</v>
      </c>
      <c r="RV28" s="84">
        <v>24500</v>
      </c>
      <c r="RW28" s="84" t="s">
        <v>94</v>
      </c>
      <c r="RX28" s="84">
        <v>24500</v>
      </c>
      <c r="RY28" s="84" t="s">
        <v>94</v>
      </c>
      <c r="RZ28" s="84">
        <v>24500</v>
      </c>
      <c r="SA28" s="84" t="s">
        <v>94</v>
      </c>
      <c r="SB28" s="84">
        <v>24500</v>
      </c>
      <c r="SC28" s="84" t="s">
        <v>94</v>
      </c>
      <c r="SD28" s="84">
        <v>24500</v>
      </c>
      <c r="SE28" s="84" t="s">
        <v>94</v>
      </c>
      <c r="SF28" s="84">
        <v>24500</v>
      </c>
      <c r="SG28" s="84" t="s">
        <v>94</v>
      </c>
      <c r="SH28" s="84">
        <v>24500</v>
      </c>
      <c r="SI28" s="84" t="s">
        <v>94</v>
      </c>
      <c r="SJ28" s="84">
        <v>24500</v>
      </c>
      <c r="SK28" s="84" t="s">
        <v>94</v>
      </c>
      <c r="SL28" s="84">
        <v>24500</v>
      </c>
      <c r="SM28" s="84" t="s">
        <v>94</v>
      </c>
      <c r="SN28" s="84">
        <v>24500</v>
      </c>
      <c r="SO28" s="84" t="s">
        <v>94</v>
      </c>
      <c r="SP28" s="84">
        <v>24500</v>
      </c>
      <c r="SQ28" s="84" t="s">
        <v>94</v>
      </c>
      <c r="SR28" s="84">
        <v>24500</v>
      </c>
      <c r="SS28" s="84" t="s">
        <v>94</v>
      </c>
      <c r="ST28" s="84">
        <v>24500</v>
      </c>
      <c r="SU28" s="84" t="s">
        <v>94</v>
      </c>
      <c r="SV28" s="84">
        <v>24500</v>
      </c>
      <c r="SW28" s="84" t="s">
        <v>94</v>
      </c>
      <c r="SX28" s="84">
        <v>24500</v>
      </c>
      <c r="SY28" s="84" t="s">
        <v>94</v>
      </c>
      <c r="SZ28" s="84">
        <v>24500</v>
      </c>
      <c r="TA28" s="84" t="s">
        <v>94</v>
      </c>
      <c r="TB28" s="84">
        <v>24500</v>
      </c>
      <c r="TC28" s="84" t="s">
        <v>94</v>
      </c>
      <c r="TD28" s="84">
        <v>24500</v>
      </c>
      <c r="TE28" s="84" t="s">
        <v>94</v>
      </c>
      <c r="TF28" s="84">
        <v>24500</v>
      </c>
      <c r="TG28" s="84" t="s">
        <v>94</v>
      </c>
      <c r="TH28" s="84">
        <v>24500</v>
      </c>
      <c r="TI28" s="84" t="s">
        <v>94</v>
      </c>
      <c r="TJ28" s="84"/>
      <c r="TK28" s="84" t="s">
        <v>94</v>
      </c>
      <c r="TL28" s="84"/>
      <c r="TM28" s="84" t="s">
        <v>94</v>
      </c>
      <c r="TN28" s="84"/>
      <c r="TO28" s="84" t="s">
        <v>94</v>
      </c>
      <c r="TP28" s="84"/>
      <c r="TQ28" s="84" t="s">
        <v>94</v>
      </c>
      <c r="TR28" s="84"/>
      <c r="TS28" s="84" t="s">
        <v>94</v>
      </c>
      <c r="TT28" s="84"/>
      <c r="TU28" s="84" t="s">
        <v>94</v>
      </c>
      <c r="TV28" s="84"/>
      <c r="TW28" s="84" t="s">
        <v>94</v>
      </c>
      <c r="TX28" s="84"/>
      <c r="TY28" s="84" t="s">
        <v>94</v>
      </c>
      <c r="TZ28" s="84"/>
      <c r="UA28" s="84" t="s">
        <v>94</v>
      </c>
      <c r="UB28" s="84"/>
      <c r="UC28" s="84" t="s">
        <v>94</v>
      </c>
      <c r="UD28" s="84"/>
      <c r="UE28" s="84" t="s">
        <v>94</v>
      </c>
      <c r="UF28" s="84"/>
      <c r="UG28" s="84" t="s">
        <v>94</v>
      </c>
      <c r="UH28" s="84"/>
      <c r="UI28" s="84" t="s">
        <v>94</v>
      </c>
      <c r="UJ28" s="84"/>
      <c r="UK28" s="84" t="s">
        <v>94</v>
      </c>
      <c r="UL28" s="84"/>
      <c r="UM28" s="84" t="s">
        <v>94</v>
      </c>
      <c r="UN28" s="84"/>
      <c r="UO28" s="84" t="s">
        <v>94</v>
      </c>
      <c r="UP28" s="84"/>
      <c r="UQ28" s="84" t="s">
        <v>94</v>
      </c>
      <c r="UR28" s="84"/>
      <c r="US28" s="84" t="s">
        <v>94</v>
      </c>
      <c r="UT28" s="84"/>
      <c r="UU28" s="84" t="s">
        <v>94</v>
      </c>
      <c r="UV28" s="84"/>
      <c r="UW28" s="84" t="s">
        <v>94</v>
      </c>
      <c r="UX28" s="84"/>
      <c r="UY28" s="84" t="s">
        <v>94</v>
      </c>
      <c r="UZ28" s="84"/>
      <c r="VA28" s="84" t="s">
        <v>94</v>
      </c>
      <c r="VB28" s="84"/>
      <c r="VC28" s="84" t="s">
        <v>94</v>
      </c>
      <c r="VD28" s="84"/>
      <c r="VE28" s="84" t="s">
        <v>94</v>
      </c>
      <c r="VF28" s="84"/>
      <c r="VG28" s="84" t="s">
        <v>94</v>
      </c>
      <c r="VH28" s="84"/>
      <c r="VI28" s="84" t="s">
        <v>94</v>
      </c>
      <c r="VJ28" s="84"/>
      <c r="VK28" s="84" t="s">
        <v>94</v>
      </c>
      <c r="VL28" s="84"/>
      <c r="VM28" s="84" t="s">
        <v>94</v>
      </c>
      <c r="VN28" s="84"/>
      <c r="VO28" s="84" t="s">
        <v>94</v>
      </c>
      <c r="VP28" s="84"/>
      <c r="VQ28" s="84" t="s">
        <v>94</v>
      </c>
      <c r="VR28" s="84"/>
      <c r="VS28" s="84" t="s">
        <v>94</v>
      </c>
      <c r="VT28" s="84"/>
      <c r="VU28" s="84" t="s">
        <v>94</v>
      </c>
      <c r="VV28" s="84"/>
      <c r="VW28" s="84" t="s">
        <v>94</v>
      </c>
      <c r="VX28" s="84"/>
      <c r="VY28" s="84" t="s">
        <v>94</v>
      </c>
      <c r="VZ28" s="84"/>
      <c r="WA28" s="84" t="s">
        <v>94</v>
      </c>
      <c r="WB28" s="84"/>
      <c r="WC28" s="84" t="s">
        <v>94</v>
      </c>
      <c r="WD28" s="84"/>
      <c r="WE28" s="84" t="s">
        <v>94</v>
      </c>
      <c r="WF28" s="84"/>
      <c r="WG28" s="84" t="s">
        <v>94</v>
      </c>
      <c r="WH28" s="84"/>
      <c r="WI28" s="84" t="s">
        <v>94</v>
      </c>
      <c r="WJ28" s="84"/>
      <c r="WK28" s="84" t="s">
        <v>94</v>
      </c>
      <c r="WL28" s="84"/>
      <c r="WM28" s="84" t="s">
        <v>94</v>
      </c>
      <c r="WN28" s="84"/>
      <c r="WO28" s="84" t="s">
        <v>94</v>
      </c>
      <c r="WP28" s="84"/>
      <c r="WQ28" s="84" t="s">
        <v>94</v>
      </c>
      <c r="WR28" s="84"/>
      <c r="WS28" s="84" t="s">
        <v>94</v>
      </c>
      <c r="WT28" s="84"/>
      <c r="WU28" s="84" t="s">
        <v>94</v>
      </c>
      <c r="WV28" s="84"/>
      <c r="WW28" s="84" t="s">
        <v>94</v>
      </c>
      <c r="WX28" s="84"/>
      <c r="WY28" s="84" t="s">
        <v>94</v>
      </c>
      <c r="WZ28" s="84"/>
      <c r="XA28" s="84" t="s">
        <v>94</v>
      </c>
      <c r="XB28" s="84"/>
      <c r="XC28" s="84" t="s">
        <v>94</v>
      </c>
      <c r="XD28" s="84"/>
      <c r="XE28" s="84" t="s">
        <v>94</v>
      </c>
      <c r="XF28" s="84"/>
      <c r="XG28" s="84" t="s">
        <v>94</v>
      </c>
      <c r="XH28" s="84"/>
      <c r="XI28" s="84" t="s">
        <v>94</v>
      </c>
      <c r="XJ28" s="84"/>
      <c r="XK28" s="84" t="s">
        <v>94</v>
      </c>
      <c r="XL28" s="84"/>
      <c r="XM28" s="84" t="s">
        <v>94</v>
      </c>
      <c r="XN28" s="84"/>
      <c r="XO28" s="84" t="s">
        <v>94</v>
      </c>
      <c r="XP28" s="84"/>
      <c r="XQ28" s="84" t="s">
        <v>94</v>
      </c>
      <c r="XR28" s="84"/>
      <c r="XS28" s="84" t="s">
        <v>94</v>
      </c>
      <c r="XT28" s="84"/>
      <c r="XU28" s="84" t="s">
        <v>94</v>
      </c>
      <c r="XV28" s="84"/>
      <c r="XW28" s="84" t="s">
        <v>94</v>
      </c>
      <c r="XX28" s="84"/>
      <c r="XY28" s="84" t="s">
        <v>94</v>
      </c>
      <c r="XZ28" s="84"/>
      <c r="YA28" s="84" t="s">
        <v>94</v>
      </c>
      <c r="YB28" s="84"/>
      <c r="YC28" s="84" t="s">
        <v>94</v>
      </c>
      <c r="YD28" s="84"/>
      <c r="YE28" s="84" t="s">
        <v>94</v>
      </c>
      <c r="YF28" s="84"/>
      <c r="YG28" s="84" t="s">
        <v>94</v>
      </c>
      <c r="YH28" s="84"/>
      <c r="YI28" s="84" t="s">
        <v>94</v>
      </c>
      <c r="YJ28" s="84"/>
      <c r="YK28" s="84" t="s">
        <v>94</v>
      </c>
      <c r="YL28" s="84"/>
      <c r="YM28" s="84" t="s">
        <v>94</v>
      </c>
      <c r="YN28" s="84"/>
      <c r="YO28" s="84" t="s">
        <v>94</v>
      </c>
      <c r="YP28" s="84"/>
      <c r="YQ28" s="84" t="s">
        <v>94</v>
      </c>
      <c r="YR28" s="84"/>
      <c r="YS28" s="84" t="s">
        <v>94</v>
      </c>
      <c r="YT28" s="84"/>
      <c r="YU28" s="84" t="s">
        <v>94</v>
      </c>
      <c r="YV28" s="84"/>
      <c r="YW28" s="84" t="s">
        <v>94</v>
      </c>
      <c r="YX28" s="84"/>
      <c r="YY28" s="84" t="s">
        <v>94</v>
      </c>
      <c r="YZ28" s="84"/>
      <c r="ZA28" s="84" t="s">
        <v>94</v>
      </c>
      <c r="ZB28" s="84"/>
      <c r="ZC28" s="84" t="s">
        <v>94</v>
      </c>
      <c r="ZD28" s="84"/>
      <c r="ZE28" s="84" t="s">
        <v>94</v>
      </c>
      <c r="ZF28" s="84"/>
      <c r="ZG28" s="84" t="s">
        <v>94</v>
      </c>
      <c r="ZH28" s="84"/>
      <c r="ZI28" s="84" t="s">
        <v>94</v>
      </c>
      <c r="ZJ28" s="84"/>
      <c r="ZK28" s="84" t="s">
        <v>94</v>
      </c>
      <c r="ZL28" s="84"/>
      <c r="ZM28" s="84" t="s">
        <v>94</v>
      </c>
      <c r="ZN28" s="84"/>
      <c r="ZO28" s="84" t="s">
        <v>94</v>
      </c>
      <c r="ZP28" s="84"/>
      <c r="ZQ28" s="84" t="s">
        <v>94</v>
      </c>
      <c r="ZR28" s="84"/>
      <c r="ZS28" s="84" t="s">
        <v>94</v>
      </c>
      <c r="ZT28" s="84"/>
      <c r="ZU28" s="84" t="s">
        <v>94</v>
      </c>
      <c r="ZV28" s="84"/>
      <c r="ZW28" s="84" t="s">
        <v>94</v>
      </c>
      <c r="ZX28" s="84"/>
      <c r="ZY28" s="84" t="s">
        <v>94</v>
      </c>
      <c r="ZZ28" s="84"/>
      <c r="AAA28" s="84" t="s">
        <v>94</v>
      </c>
      <c r="AAB28" s="84"/>
      <c r="AAC28" s="84" t="s">
        <v>94</v>
      </c>
      <c r="AAD28" s="84"/>
      <c r="AAE28" s="84" t="s">
        <v>94</v>
      </c>
      <c r="AAF28" s="84"/>
      <c r="AAG28" s="84" t="s">
        <v>94</v>
      </c>
      <c r="AAH28" s="84"/>
      <c r="AAI28" s="84" t="s">
        <v>94</v>
      </c>
      <c r="AAJ28" s="84"/>
      <c r="AAK28" s="84" t="s">
        <v>94</v>
      </c>
      <c r="AAL28" s="84"/>
      <c r="AAM28" s="84" t="s">
        <v>94</v>
      </c>
      <c r="AAN28" s="84"/>
      <c r="AAO28" s="84" t="s">
        <v>94</v>
      </c>
      <c r="AAP28" s="84"/>
      <c r="AAQ28" s="84" t="s">
        <v>94</v>
      </c>
      <c r="AAR28" s="84"/>
      <c r="AAS28" s="84" t="s">
        <v>94</v>
      </c>
      <c r="AAT28" s="84"/>
      <c r="AAU28" s="84" t="s">
        <v>94</v>
      </c>
      <c r="AAV28" s="84"/>
      <c r="AAW28" s="84" t="s">
        <v>94</v>
      </c>
      <c r="AAX28" s="84"/>
      <c r="AAY28" s="84" t="s">
        <v>94</v>
      </c>
      <c r="AAZ28" s="84"/>
      <c r="ABA28" s="84" t="s">
        <v>94</v>
      </c>
      <c r="ABB28" s="84"/>
      <c r="ABC28" s="84" t="s">
        <v>94</v>
      </c>
      <c r="ABD28" s="84"/>
      <c r="ABE28" s="84" t="s">
        <v>94</v>
      </c>
      <c r="ABF28" s="84"/>
      <c r="ABG28" s="84" t="s">
        <v>94</v>
      </c>
      <c r="ABH28" s="84"/>
      <c r="ABI28" s="84" t="s">
        <v>94</v>
      </c>
      <c r="ABJ28" s="84"/>
      <c r="ABK28" s="84" t="s">
        <v>94</v>
      </c>
      <c r="ABL28" s="84"/>
      <c r="ABM28" s="84" t="s">
        <v>94</v>
      </c>
      <c r="ABN28" s="84"/>
      <c r="ABO28" s="84" t="s">
        <v>94</v>
      </c>
      <c r="ABP28" s="84"/>
      <c r="ABQ28" s="84" t="s">
        <v>94</v>
      </c>
      <c r="ABR28" s="84"/>
      <c r="ABS28" s="84" t="s">
        <v>94</v>
      </c>
      <c r="ABT28" s="84"/>
      <c r="ABU28" s="84" t="s">
        <v>94</v>
      </c>
      <c r="ABV28" s="84"/>
      <c r="ABW28" s="84" t="s">
        <v>94</v>
      </c>
      <c r="ABX28" s="84"/>
      <c r="ABY28" s="84" t="s">
        <v>94</v>
      </c>
      <c r="ABZ28" s="84"/>
      <c r="ACA28" s="84" t="s">
        <v>94</v>
      </c>
      <c r="ACB28" s="84"/>
      <c r="ACC28" s="84" t="s">
        <v>94</v>
      </c>
      <c r="ACD28" s="84"/>
      <c r="ACE28" s="84" t="s">
        <v>94</v>
      </c>
      <c r="ACF28" s="84"/>
      <c r="ACG28" s="84" t="s">
        <v>94</v>
      </c>
      <c r="ACH28" s="84"/>
      <c r="ACI28" s="84" t="s">
        <v>94</v>
      </c>
      <c r="ACJ28" s="84"/>
      <c r="ACK28" s="84" t="s">
        <v>94</v>
      </c>
      <c r="ACL28" s="84"/>
      <c r="ACM28" s="84" t="s">
        <v>94</v>
      </c>
      <c r="ACN28" s="84"/>
      <c r="ACO28" s="84" t="s">
        <v>94</v>
      </c>
      <c r="ACP28" s="84"/>
      <c r="ACQ28" s="84" t="s">
        <v>94</v>
      </c>
      <c r="ACR28" s="84"/>
      <c r="ACS28" s="84" t="s">
        <v>94</v>
      </c>
      <c r="ACT28" s="84"/>
      <c r="ACU28" s="84" t="s">
        <v>94</v>
      </c>
      <c r="ACV28" s="84"/>
      <c r="ACW28" s="84" t="s">
        <v>94</v>
      </c>
      <c r="ACX28" s="84"/>
      <c r="ACY28" s="84" t="s">
        <v>94</v>
      </c>
      <c r="ACZ28" s="84"/>
      <c r="ADA28" s="84" t="s">
        <v>94</v>
      </c>
      <c r="ADB28" s="84"/>
      <c r="ADC28" s="84" t="s">
        <v>94</v>
      </c>
      <c r="ADD28" s="84"/>
      <c r="ADE28" s="84" t="s">
        <v>94</v>
      </c>
      <c r="ADF28" s="84"/>
      <c r="ADG28" s="84" t="s">
        <v>94</v>
      </c>
      <c r="ADH28" s="84"/>
      <c r="ADI28" s="84" t="s">
        <v>94</v>
      </c>
      <c r="ADJ28" s="84"/>
      <c r="ADK28" s="84" t="s">
        <v>94</v>
      </c>
      <c r="ADL28" s="84"/>
      <c r="ADM28" s="84" t="s">
        <v>94</v>
      </c>
      <c r="ADN28" s="84"/>
      <c r="ADO28" s="84" t="s">
        <v>94</v>
      </c>
      <c r="ADP28" s="84"/>
      <c r="ADQ28" s="84" t="s">
        <v>94</v>
      </c>
      <c r="ADR28" s="84"/>
      <c r="ADS28" s="84" t="s">
        <v>94</v>
      </c>
      <c r="ADT28" s="84"/>
      <c r="ADU28" s="84" t="s">
        <v>94</v>
      </c>
      <c r="ADV28" s="84"/>
      <c r="ADW28" s="84" t="s">
        <v>94</v>
      </c>
      <c r="ADX28" s="84"/>
      <c r="ADY28" s="84" t="s">
        <v>94</v>
      </c>
      <c r="ADZ28" s="84"/>
      <c r="AEA28" s="84" t="s">
        <v>94</v>
      </c>
      <c r="AEB28" s="84"/>
      <c r="AEC28" s="84" t="s">
        <v>94</v>
      </c>
      <c r="AED28" s="84"/>
      <c r="AEE28" s="84" t="s">
        <v>94</v>
      </c>
      <c r="AEF28" s="84"/>
      <c r="AEG28" s="84" t="s">
        <v>94</v>
      </c>
      <c r="AEH28" s="84"/>
      <c r="AEI28" s="84" t="s">
        <v>94</v>
      </c>
      <c r="AEJ28" s="84"/>
      <c r="AEK28" s="84" t="s">
        <v>94</v>
      </c>
      <c r="AEL28" s="84"/>
      <c r="AEM28" s="84" t="s">
        <v>94</v>
      </c>
      <c r="AEN28" s="84"/>
      <c r="AEO28" s="84" t="s">
        <v>94</v>
      </c>
      <c r="AEP28" s="84"/>
      <c r="AEQ28" s="84" t="s">
        <v>94</v>
      </c>
      <c r="AER28" s="84"/>
      <c r="AES28" s="84" t="s">
        <v>94</v>
      </c>
      <c r="AET28" s="84"/>
      <c r="AEU28" s="84" t="s">
        <v>94</v>
      </c>
      <c r="AEV28" s="84"/>
      <c r="AEW28" s="84" t="s">
        <v>94</v>
      </c>
      <c r="AEX28" s="84"/>
      <c r="AEY28" s="84" t="s">
        <v>94</v>
      </c>
      <c r="AEZ28" s="84"/>
      <c r="AFA28" s="84" t="s">
        <v>94</v>
      </c>
      <c r="AFB28" s="84"/>
      <c r="AFC28" s="84" t="s">
        <v>94</v>
      </c>
      <c r="AFD28" s="84"/>
      <c r="AFE28" s="84" t="s">
        <v>94</v>
      </c>
      <c r="AFF28" s="84"/>
      <c r="AFG28" s="84" t="s">
        <v>94</v>
      </c>
      <c r="AFH28" s="84"/>
      <c r="AFI28" s="84" t="s">
        <v>94</v>
      </c>
      <c r="AFJ28" s="84"/>
      <c r="AFK28" s="84" t="s">
        <v>94</v>
      </c>
      <c r="AFL28" s="84"/>
      <c r="AFM28" s="84" t="s">
        <v>94</v>
      </c>
      <c r="AFN28" s="84"/>
      <c r="AFO28" s="84" t="s">
        <v>94</v>
      </c>
      <c r="AFP28" s="84"/>
      <c r="AFQ28" s="84" t="s">
        <v>94</v>
      </c>
      <c r="AFR28" s="84"/>
      <c r="AFS28" s="84" t="s">
        <v>94</v>
      </c>
      <c r="AFT28" s="84"/>
      <c r="AFU28" s="84" t="s">
        <v>94</v>
      </c>
      <c r="AFV28" s="84"/>
      <c r="AFW28" s="84" t="s">
        <v>94</v>
      </c>
      <c r="AFX28" s="84"/>
      <c r="AFY28" s="84" t="s">
        <v>94</v>
      </c>
      <c r="AFZ28" s="84"/>
      <c r="AGA28" s="84" t="s">
        <v>94</v>
      </c>
      <c r="AGB28" s="84"/>
      <c r="AGC28" s="84" t="s">
        <v>94</v>
      </c>
      <c r="AGD28" s="84"/>
      <c r="AGE28" s="84" t="s">
        <v>94</v>
      </c>
      <c r="AGF28" s="84"/>
      <c r="AGG28" s="84" t="s">
        <v>94</v>
      </c>
      <c r="AGH28" s="84"/>
      <c r="AGI28" s="84" t="s">
        <v>94</v>
      </c>
      <c r="AGJ28" s="84"/>
      <c r="AGK28" s="84" t="s">
        <v>94</v>
      </c>
      <c r="AGL28" s="84"/>
      <c r="AGM28" s="84" t="s">
        <v>94</v>
      </c>
      <c r="AGN28" s="84"/>
      <c r="AGO28" s="84" t="s">
        <v>94</v>
      </c>
      <c r="AGP28" s="84"/>
      <c r="AGQ28" s="84" t="s">
        <v>94</v>
      </c>
      <c r="AGR28" s="84"/>
      <c r="AGS28" s="84" t="s">
        <v>94</v>
      </c>
      <c r="AGT28" s="84">
        <v>21000</v>
      </c>
      <c r="AGU28" s="84" t="s">
        <v>94</v>
      </c>
      <c r="AGV28" s="84">
        <v>21000</v>
      </c>
      <c r="AGW28" s="84" t="s">
        <v>94</v>
      </c>
      <c r="AGX28" s="84">
        <v>21000</v>
      </c>
      <c r="AGY28" s="84" t="s">
        <v>94</v>
      </c>
      <c r="AGZ28" s="84">
        <v>21000</v>
      </c>
      <c r="AHA28" s="84" t="s">
        <v>94</v>
      </c>
      <c r="AHB28" s="84">
        <v>21000</v>
      </c>
      <c r="AHC28" s="84" t="s">
        <v>94</v>
      </c>
      <c r="AHD28" s="84">
        <v>21000</v>
      </c>
      <c r="AHE28" s="84" t="s">
        <v>94</v>
      </c>
      <c r="AHF28" s="84">
        <v>21000</v>
      </c>
      <c r="AHG28" s="84" t="s">
        <v>94</v>
      </c>
      <c r="AHH28" s="84">
        <v>21000</v>
      </c>
      <c r="AHI28" s="84" t="s">
        <v>94</v>
      </c>
      <c r="AHJ28" s="84">
        <v>21000</v>
      </c>
      <c r="AHK28" s="84" t="s">
        <v>94</v>
      </c>
      <c r="AHL28" s="84">
        <v>21000</v>
      </c>
      <c r="AHM28" s="84" t="s">
        <v>94</v>
      </c>
      <c r="AHN28" s="84">
        <v>21000</v>
      </c>
      <c r="AHO28" s="84">
        <v>21000</v>
      </c>
      <c r="AHP28" s="84">
        <v>21000</v>
      </c>
      <c r="AHQ28" s="84" t="s">
        <v>94</v>
      </c>
      <c r="AHR28" s="84">
        <v>21000</v>
      </c>
      <c r="AHS28" s="84" t="s">
        <v>94</v>
      </c>
      <c r="AHT28" s="84">
        <v>21000</v>
      </c>
      <c r="AHU28" s="84" t="s">
        <v>94</v>
      </c>
      <c r="AHV28" s="84">
        <v>21000</v>
      </c>
      <c r="AHW28" s="84">
        <v>21000</v>
      </c>
      <c r="AHX28" s="84">
        <v>21000</v>
      </c>
      <c r="AHY28" s="84" t="s">
        <v>94</v>
      </c>
      <c r="AHZ28" s="84">
        <v>21000</v>
      </c>
      <c r="AIA28" s="84" t="s">
        <v>94</v>
      </c>
      <c r="AIB28" s="84">
        <v>21000</v>
      </c>
      <c r="AIC28" s="84" t="s">
        <v>94</v>
      </c>
      <c r="AID28" s="84">
        <v>21000</v>
      </c>
      <c r="AIE28" s="84" t="s">
        <v>94</v>
      </c>
      <c r="AIF28" s="84">
        <v>21000</v>
      </c>
      <c r="AIG28" s="84">
        <v>21000</v>
      </c>
      <c r="AIH28" s="84">
        <v>21000</v>
      </c>
      <c r="AII28" s="84" t="s">
        <v>94</v>
      </c>
      <c r="AIJ28" s="84">
        <v>21000</v>
      </c>
      <c r="AIK28" s="84" t="s">
        <v>94</v>
      </c>
      <c r="AIL28" s="84">
        <v>21000</v>
      </c>
      <c r="AIM28" s="84" t="s">
        <v>94</v>
      </c>
      <c r="AIN28" s="84">
        <v>21000</v>
      </c>
      <c r="AIO28" s="84" t="s">
        <v>94</v>
      </c>
      <c r="AIP28" s="84">
        <v>21000</v>
      </c>
      <c r="AIQ28" s="84" t="s">
        <v>94</v>
      </c>
      <c r="AIR28" s="84">
        <v>21000</v>
      </c>
      <c r="AIS28" s="84" t="s">
        <v>94</v>
      </c>
      <c r="AIT28" s="84">
        <v>21000</v>
      </c>
      <c r="AIU28" s="84" t="s">
        <v>94</v>
      </c>
      <c r="AIV28" s="84">
        <v>21000</v>
      </c>
      <c r="AIW28" s="84" t="s">
        <v>94</v>
      </c>
      <c r="AIX28" s="84">
        <v>21000</v>
      </c>
      <c r="AIY28" s="84" t="s">
        <v>94</v>
      </c>
      <c r="AIZ28" s="84">
        <v>21000</v>
      </c>
      <c r="AJA28" s="84" t="s">
        <v>94</v>
      </c>
      <c r="AJB28" s="84">
        <v>21000</v>
      </c>
      <c r="AJC28" s="84">
        <v>20800</v>
      </c>
      <c r="AJD28" s="84">
        <v>21000</v>
      </c>
      <c r="AJE28" s="84">
        <v>20800</v>
      </c>
      <c r="AJF28" s="84">
        <v>21000</v>
      </c>
      <c r="AJG28" s="84" t="s">
        <v>94</v>
      </c>
      <c r="AJH28" s="84">
        <v>21000</v>
      </c>
      <c r="AJI28" s="84">
        <v>20800</v>
      </c>
      <c r="AJJ28" s="84">
        <v>21000</v>
      </c>
      <c r="AJK28" s="84" t="s">
        <v>94</v>
      </c>
      <c r="AJL28" s="84">
        <v>21000</v>
      </c>
      <c r="AJM28" s="84" t="s">
        <v>94</v>
      </c>
      <c r="AJN28" s="84">
        <v>21000</v>
      </c>
      <c r="AJO28" s="84" t="s">
        <v>94</v>
      </c>
      <c r="AJP28" s="84">
        <v>21000</v>
      </c>
      <c r="AJQ28" s="84" t="s">
        <v>94</v>
      </c>
      <c r="AJR28" s="84">
        <v>21000</v>
      </c>
      <c r="AJS28" s="84" t="s">
        <v>94</v>
      </c>
      <c r="AJT28" s="84">
        <v>21000</v>
      </c>
      <c r="AJU28" s="84" t="s">
        <v>94</v>
      </c>
      <c r="AJV28" s="84">
        <v>21000</v>
      </c>
      <c r="AJW28" s="84" t="s">
        <v>94</v>
      </c>
      <c r="AJX28" s="84">
        <v>21000</v>
      </c>
      <c r="AJY28" s="84" t="s">
        <v>94</v>
      </c>
      <c r="AJZ28" s="84">
        <v>21000</v>
      </c>
      <c r="AKA28" s="84" t="s">
        <v>94</v>
      </c>
      <c r="AKB28" s="84">
        <v>21000</v>
      </c>
      <c r="AKC28" s="84" t="s">
        <v>94</v>
      </c>
      <c r="AKD28" s="84">
        <v>21000</v>
      </c>
      <c r="AKE28" s="84" t="s">
        <v>94</v>
      </c>
      <c r="AKF28" s="84">
        <v>21000</v>
      </c>
      <c r="AKG28" s="84">
        <v>20800</v>
      </c>
      <c r="AKH28" s="84">
        <v>21000</v>
      </c>
      <c r="AKI28" s="84" t="s">
        <v>94</v>
      </c>
      <c r="AKJ28" s="84">
        <v>21000</v>
      </c>
      <c r="AKK28" s="84" t="s">
        <v>94</v>
      </c>
      <c r="AKL28" s="84">
        <v>21000</v>
      </c>
      <c r="AKM28" s="84">
        <v>20800</v>
      </c>
      <c r="AKN28" s="84">
        <v>21000</v>
      </c>
      <c r="AKO28" s="84" t="s">
        <v>94</v>
      </c>
      <c r="AKP28" s="84">
        <v>21000</v>
      </c>
      <c r="AKQ28" s="84" t="s">
        <v>94</v>
      </c>
      <c r="AKR28" s="84">
        <v>21000</v>
      </c>
      <c r="AKS28" s="84" t="s">
        <v>94</v>
      </c>
      <c r="AKT28" s="84">
        <v>21000</v>
      </c>
      <c r="AKU28" s="84">
        <v>20800</v>
      </c>
      <c r="AKV28" s="84">
        <v>21000</v>
      </c>
      <c r="AKW28" s="84" t="s">
        <v>94</v>
      </c>
      <c r="AKX28" s="84">
        <v>21000</v>
      </c>
      <c r="AKY28" s="84" t="s">
        <v>94</v>
      </c>
      <c r="AKZ28" s="84">
        <v>21000</v>
      </c>
      <c r="ALA28" s="84" t="s">
        <v>94</v>
      </c>
      <c r="ALB28" s="84">
        <v>21000</v>
      </c>
      <c r="ALC28" s="84" t="s">
        <v>94</v>
      </c>
      <c r="ALD28" s="84">
        <v>21000</v>
      </c>
      <c r="ALE28" s="84" t="s">
        <v>94</v>
      </c>
      <c r="ALF28" s="84">
        <v>21000</v>
      </c>
      <c r="ALG28" s="84" t="s">
        <v>94</v>
      </c>
      <c r="ALH28" s="84">
        <v>21000</v>
      </c>
      <c r="ALI28" s="84" t="s">
        <v>94</v>
      </c>
      <c r="ALJ28" s="84">
        <v>21000</v>
      </c>
      <c r="ALK28" s="84" t="s">
        <v>94</v>
      </c>
      <c r="ALL28" s="84">
        <v>21000</v>
      </c>
      <c r="ALM28" s="84" t="s">
        <v>94</v>
      </c>
      <c r="ALN28" s="84">
        <v>21000</v>
      </c>
      <c r="ALO28" s="84" t="s">
        <v>94</v>
      </c>
      <c r="ALP28" s="84">
        <v>21000</v>
      </c>
      <c r="ALQ28" s="84" t="s">
        <v>94</v>
      </c>
      <c r="ALR28" s="84">
        <v>21000</v>
      </c>
      <c r="ALS28" s="84" t="s">
        <v>94</v>
      </c>
      <c r="ALT28" s="84">
        <v>21000</v>
      </c>
      <c r="ALU28" s="84" t="s">
        <v>94</v>
      </c>
      <c r="ALV28" s="84">
        <v>21000</v>
      </c>
      <c r="ALW28" s="84">
        <v>16924.688411561921</v>
      </c>
      <c r="ALX28" s="84">
        <v>21000</v>
      </c>
      <c r="ALY28" s="84" t="s">
        <v>94</v>
      </c>
      <c r="ALZ28" s="84">
        <v>21000</v>
      </c>
      <c r="AMA28" s="84" t="s">
        <v>94</v>
      </c>
      <c r="AMB28" s="84">
        <v>21000</v>
      </c>
      <c r="AMC28" s="84" t="s">
        <v>94</v>
      </c>
      <c r="AMD28" s="84">
        <v>21000</v>
      </c>
      <c r="AME28" s="84" t="s">
        <v>94</v>
      </c>
      <c r="AMF28" s="84">
        <v>21000</v>
      </c>
      <c r="AMG28" s="84" t="s">
        <v>94</v>
      </c>
      <c r="AMH28" s="84">
        <v>21000</v>
      </c>
      <c r="AMI28" s="84" t="s">
        <v>94</v>
      </c>
      <c r="AMJ28" s="84">
        <v>21000</v>
      </c>
      <c r="AMK28" s="84" t="s">
        <v>94</v>
      </c>
      <c r="AML28" s="84">
        <v>21000</v>
      </c>
      <c r="AMM28" s="84" t="s">
        <v>94</v>
      </c>
      <c r="AMN28" s="84">
        <v>21000</v>
      </c>
      <c r="AMO28" s="84" t="s">
        <v>94</v>
      </c>
      <c r="AMP28" s="84">
        <v>21000</v>
      </c>
      <c r="AMQ28" s="84" t="s">
        <v>94</v>
      </c>
      <c r="AMR28" s="84">
        <v>21000</v>
      </c>
      <c r="AMS28" s="84" t="s">
        <v>94</v>
      </c>
      <c r="AMT28" s="84">
        <v>21000</v>
      </c>
      <c r="AMU28" s="84" t="s">
        <v>94</v>
      </c>
      <c r="AMV28" s="84">
        <v>21000</v>
      </c>
      <c r="AMW28" s="84" t="s">
        <v>94</v>
      </c>
      <c r="AMX28" s="84">
        <v>21000</v>
      </c>
      <c r="AMY28" s="84" t="s">
        <v>94</v>
      </c>
      <c r="AMZ28" s="84">
        <v>21000</v>
      </c>
      <c r="ANA28" s="84" t="s">
        <v>94</v>
      </c>
      <c r="ANB28" s="84">
        <v>21000</v>
      </c>
      <c r="ANC28" s="84" t="s">
        <v>94</v>
      </c>
      <c r="AND28" s="84">
        <v>21000</v>
      </c>
      <c r="ANE28" s="84" t="s">
        <v>94</v>
      </c>
      <c r="ANF28" s="84">
        <v>21000</v>
      </c>
      <c r="ANG28" s="84" t="s">
        <v>94</v>
      </c>
      <c r="ANH28" s="84">
        <v>21000</v>
      </c>
      <c r="ANI28" s="84" t="s">
        <v>94</v>
      </c>
      <c r="ANJ28" s="84">
        <v>21000</v>
      </c>
      <c r="ANK28" s="84" t="s">
        <v>94</v>
      </c>
      <c r="ANL28" s="84">
        <v>21000</v>
      </c>
      <c r="ANM28" s="84" t="s">
        <v>94</v>
      </c>
      <c r="ANN28" s="84">
        <v>21000</v>
      </c>
      <c r="ANO28" s="84" t="s">
        <v>94</v>
      </c>
      <c r="ANP28" s="84">
        <v>21000</v>
      </c>
      <c r="ANQ28" s="84" t="s">
        <v>94</v>
      </c>
      <c r="ANR28" s="84">
        <v>21000</v>
      </c>
      <c r="ANS28" s="84" t="s">
        <v>94</v>
      </c>
      <c r="ANT28" s="84">
        <v>21000</v>
      </c>
      <c r="ANU28" s="84" t="s">
        <v>94</v>
      </c>
      <c r="ANV28" s="84">
        <v>21000</v>
      </c>
      <c r="ANW28" s="84" t="s">
        <v>94</v>
      </c>
      <c r="ANX28" s="84">
        <v>21000</v>
      </c>
      <c r="ANY28" s="84" t="s">
        <v>94</v>
      </c>
      <c r="ANZ28" s="84">
        <v>21000</v>
      </c>
      <c r="AOA28" s="84" t="s">
        <v>94</v>
      </c>
      <c r="AOB28" s="84">
        <v>21000</v>
      </c>
      <c r="AOC28" s="84" t="s">
        <v>94</v>
      </c>
      <c r="AOD28" s="84">
        <v>21000</v>
      </c>
      <c r="AOE28" s="84" t="s">
        <v>94</v>
      </c>
      <c r="AOF28" s="84">
        <v>21000</v>
      </c>
      <c r="AOG28" s="84" t="s">
        <v>94</v>
      </c>
      <c r="AOH28" s="84">
        <v>21000</v>
      </c>
      <c r="AOI28" s="84" t="s">
        <v>94</v>
      </c>
      <c r="AOJ28" s="84">
        <v>21000</v>
      </c>
      <c r="AOK28" s="84" t="s">
        <v>94</v>
      </c>
      <c r="AOL28" s="84">
        <v>21000</v>
      </c>
      <c r="AOM28" s="84" t="s">
        <v>94</v>
      </c>
      <c r="AON28" s="84">
        <v>21000</v>
      </c>
      <c r="AOO28" s="84" t="s">
        <v>94</v>
      </c>
      <c r="AOP28" s="84">
        <v>21000</v>
      </c>
      <c r="AOQ28" s="84">
        <v>21000</v>
      </c>
      <c r="AOR28" s="84">
        <v>21000</v>
      </c>
      <c r="AOS28" s="84" t="s">
        <v>94</v>
      </c>
      <c r="AOT28" s="84">
        <v>21000</v>
      </c>
      <c r="AOU28" s="84" t="s">
        <v>94</v>
      </c>
      <c r="AOV28" s="84">
        <v>21000</v>
      </c>
      <c r="AOW28" s="84" t="s">
        <v>94</v>
      </c>
      <c r="AOX28" s="84">
        <v>21000</v>
      </c>
      <c r="AOY28" s="84" t="s">
        <v>94</v>
      </c>
      <c r="AOZ28" s="84">
        <v>21000</v>
      </c>
      <c r="APA28" s="84" t="s">
        <v>94</v>
      </c>
      <c r="APB28" s="84">
        <v>21000</v>
      </c>
      <c r="APC28" s="84" t="s">
        <v>94</v>
      </c>
      <c r="APD28" s="84">
        <v>21000</v>
      </c>
      <c r="APE28" s="84" t="s">
        <v>94</v>
      </c>
      <c r="APF28" s="84">
        <v>21000</v>
      </c>
      <c r="APG28" s="84" t="s">
        <v>94</v>
      </c>
      <c r="APH28" s="84">
        <v>21000</v>
      </c>
      <c r="API28" s="84" t="s">
        <v>94</v>
      </c>
      <c r="APJ28" s="84">
        <v>21000</v>
      </c>
      <c r="APK28" s="84" t="s">
        <v>94</v>
      </c>
      <c r="APL28" s="84">
        <v>21000</v>
      </c>
      <c r="APM28" s="84" t="s">
        <v>94</v>
      </c>
      <c r="APN28" s="84">
        <v>21000</v>
      </c>
      <c r="APO28" s="84" t="s">
        <v>94</v>
      </c>
      <c r="APP28" s="84">
        <v>21000</v>
      </c>
      <c r="APQ28" s="84" t="s">
        <v>94</v>
      </c>
      <c r="APR28" s="84">
        <v>21000</v>
      </c>
      <c r="APS28" s="84" t="s">
        <v>94</v>
      </c>
      <c r="APT28" s="84">
        <v>21000</v>
      </c>
      <c r="APU28" s="84" t="s">
        <v>94</v>
      </c>
      <c r="APV28" s="84">
        <v>21000</v>
      </c>
      <c r="APW28" s="84" t="s">
        <v>94</v>
      </c>
      <c r="APX28" s="84">
        <v>21000</v>
      </c>
      <c r="APY28" s="84" t="s">
        <v>94</v>
      </c>
      <c r="APZ28" s="84">
        <v>21000</v>
      </c>
      <c r="AQA28" s="84" t="s">
        <v>94</v>
      </c>
      <c r="AQB28" s="84">
        <v>21000</v>
      </c>
      <c r="AQC28" s="84" t="s">
        <v>94</v>
      </c>
      <c r="AQD28" s="84">
        <v>21000</v>
      </c>
      <c r="AQE28" s="86" t="s">
        <v>94</v>
      </c>
      <c r="AQF28" s="86">
        <v>21000</v>
      </c>
      <c r="AQG28" s="86" t="s">
        <v>94</v>
      </c>
      <c r="AQH28" s="86">
        <v>21000</v>
      </c>
      <c r="AQI28" s="86" t="s">
        <v>94</v>
      </c>
      <c r="AQJ28" s="86">
        <v>21000</v>
      </c>
      <c r="AQK28" s="86" t="s">
        <v>94</v>
      </c>
      <c r="AQL28" s="86">
        <v>21000</v>
      </c>
      <c r="AQM28" s="86" t="s">
        <v>94</v>
      </c>
      <c r="AQN28" s="86">
        <v>21000</v>
      </c>
      <c r="AQO28" s="86" t="s">
        <v>94</v>
      </c>
      <c r="AQP28" s="86">
        <v>21000</v>
      </c>
      <c r="AQQ28" s="86" t="s">
        <v>94</v>
      </c>
      <c r="AQR28" s="86">
        <v>21000</v>
      </c>
      <c r="AQS28" s="86" t="s">
        <v>94</v>
      </c>
      <c r="AQT28" s="86">
        <v>21000</v>
      </c>
      <c r="AQU28" s="86" t="s">
        <v>94</v>
      </c>
      <c r="AQV28" s="86">
        <v>21000</v>
      </c>
      <c r="AQW28" s="86" t="s">
        <v>94</v>
      </c>
      <c r="AQX28" s="86">
        <v>21000</v>
      </c>
      <c r="AQY28" s="86" t="s">
        <v>94</v>
      </c>
      <c r="AQZ28" s="86">
        <v>21000</v>
      </c>
      <c r="ARA28" s="86" t="s">
        <v>94</v>
      </c>
      <c r="ARB28" s="86">
        <v>21000</v>
      </c>
      <c r="ARC28" s="86" t="s">
        <v>94</v>
      </c>
      <c r="ARD28" s="86">
        <v>21000</v>
      </c>
      <c r="ARE28" s="86" t="s">
        <v>94</v>
      </c>
      <c r="ARF28" s="86">
        <v>21000</v>
      </c>
      <c r="ARG28" s="86" t="s">
        <v>94</v>
      </c>
      <c r="ARH28" s="86">
        <v>21000</v>
      </c>
      <c r="ARI28" s="86" t="s">
        <v>94</v>
      </c>
      <c r="ARJ28" s="86">
        <v>21000</v>
      </c>
      <c r="ARK28" s="86" t="s">
        <v>94</v>
      </c>
      <c r="ARL28" s="86">
        <v>21000</v>
      </c>
      <c r="ARM28" s="86" t="s">
        <v>94</v>
      </c>
      <c r="ARN28" s="86">
        <v>21000</v>
      </c>
      <c r="ARO28" s="86" t="s">
        <v>94</v>
      </c>
      <c r="ARP28" s="86">
        <v>21000</v>
      </c>
      <c r="ARQ28" s="86" t="s">
        <v>94</v>
      </c>
      <c r="ARR28" s="86">
        <v>21000</v>
      </c>
      <c r="ARS28" s="86" t="s">
        <v>94</v>
      </c>
      <c r="ART28" s="86">
        <v>21000</v>
      </c>
      <c r="ARU28" s="86" t="s">
        <v>94</v>
      </c>
      <c r="ARV28" s="86">
        <v>21000</v>
      </c>
      <c r="ARW28" s="86" t="s">
        <v>94</v>
      </c>
      <c r="ARX28" s="86">
        <v>21000</v>
      </c>
      <c r="ARY28" s="86" t="s">
        <v>94</v>
      </c>
      <c r="ARZ28" s="86">
        <v>21000</v>
      </c>
      <c r="ASA28" s="86" t="s">
        <v>94</v>
      </c>
      <c r="ASB28" s="86">
        <v>21000</v>
      </c>
      <c r="ASC28" s="86" t="s">
        <v>94</v>
      </c>
      <c r="ASD28" s="86">
        <v>21000</v>
      </c>
      <c r="ASE28" s="86" t="s">
        <v>94</v>
      </c>
      <c r="ASF28" s="86">
        <v>21000</v>
      </c>
      <c r="ASG28" s="86" t="s">
        <v>94</v>
      </c>
      <c r="ASH28" s="86">
        <v>21000</v>
      </c>
      <c r="ASI28" s="86" t="s">
        <v>94</v>
      </c>
      <c r="ASJ28" s="86">
        <v>21000</v>
      </c>
      <c r="ASK28" s="86" t="s">
        <v>94</v>
      </c>
      <c r="ASL28" s="86">
        <v>21000</v>
      </c>
      <c r="ASM28" s="86" t="s">
        <v>94</v>
      </c>
      <c r="ASN28" s="86">
        <v>21000</v>
      </c>
      <c r="ASO28" s="86" t="s">
        <v>94</v>
      </c>
      <c r="ASP28" s="86">
        <v>21000</v>
      </c>
      <c r="ASQ28" s="86" t="s">
        <v>94</v>
      </c>
      <c r="ASR28" s="86">
        <v>21000</v>
      </c>
      <c r="ASS28" s="86" t="s">
        <v>94</v>
      </c>
      <c r="AST28" s="86">
        <v>21000</v>
      </c>
      <c r="ASU28" s="86" t="s">
        <v>94</v>
      </c>
      <c r="ASV28" s="86">
        <v>21000</v>
      </c>
      <c r="ASW28" s="86" t="s">
        <v>94</v>
      </c>
      <c r="ASX28" s="86">
        <v>21000</v>
      </c>
      <c r="ASY28" s="86" t="s">
        <v>94</v>
      </c>
      <c r="ASZ28" s="86">
        <v>21000</v>
      </c>
      <c r="ATA28" s="86" t="s">
        <v>94</v>
      </c>
      <c r="ATB28" s="86">
        <v>21000</v>
      </c>
      <c r="ATC28" s="86" t="s">
        <v>94</v>
      </c>
      <c r="ATD28" s="86">
        <v>21000</v>
      </c>
      <c r="ATE28" s="86" t="s">
        <v>94</v>
      </c>
      <c r="ATF28" s="86">
        <v>21000</v>
      </c>
      <c r="ATG28" s="86" t="s">
        <v>94</v>
      </c>
      <c r="ATH28" s="86">
        <v>21000</v>
      </c>
      <c r="ATI28" s="86" t="s">
        <v>94</v>
      </c>
      <c r="ATJ28" s="86">
        <v>21000</v>
      </c>
      <c r="ATK28" s="86" t="s">
        <v>94</v>
      </c>
      <c r="ATL28" s="86">
        <v>21000</v>
      </c>
      <c r="ATM28" s="86" t="s">
        <v>94</v>
      </c>
      <c r="ATN28" s="86">
        <v>21000</v>
      </c>
      <c r="ATO28" s="86" t="s">
        <v>94</v>
      </c>
      <c r="ATP28" s="86">
        <v>21000</v>
      </c>
      <c r="ATQ28" s="86" t="s">
        <v>94</v>
      </c>
      <c r="ATR28" s="86">
        <v>21000</v>
      </c>
      <c r="ATS28" s="86" t="s">
        <v>94</v>
      </c>
      <c r="ATT28" s="86">
        <v>21000</v>
      </c>
      <c r="ATU28" s="86">
        <v>21000</v>
      </c>
      <c r="ATV28" s="86">
        <v>21000</v>
      </c>
      <c r="ATW28" s="86" t="s">
        <v>94</v>
      </c>
      <c r="ATX28" s="86">
        <v>21000</v>
      </c>
      <c r="ATY28" s="86" t="s">
        <v>94</v>
      </c>
      <c r="ATZ28" s="86">
        <v>21000</v>
      </c>
      <c r="AUA28" s="86" t="s">
        <v>94</v>
      </c>
      <c r="AUB28" s="86">
        <v>21000</v>
      </c>
      <c r="AUC28" s="86" t="s">
        <v>94</v>
      </c>
      <c r="AUD28" s="86">
        <v>21000</v>
      </c>
      <c r="AUE28" s="86" t="s">
        <v>94</v>
      </c>
      <c r="AUF28" s="86">
        <v>21000</v>
      </c>
      <c r="AUG28" s="86" t="s">
        <v>94</v>
      </c>
      <c r="AUH28" s="86">
        <v>21000</v>
      </c>
      <c r="AUI28" s="86" t="s">
        <v>94</v>
      </c>
      <c r="AUJ28" s="86">
        <v>21000</v>
      </c>
      <c r="AUK28" s="86" t="s">
        <v>94</v>
      </c>
      <c r="AUL28" s="86">
        <v>21000</v>
      </c>
      <c r="AUM28" s="86" t="s">
        <v>94</v>
      </c>
      <c r="AUN28" s="86">
        <v>21000</v>
      </c>
      <c r="AUO28" s="86" t="s">
        <v>94</v>
      </c>
      <c r="AUP28" s="86">
        <v>21000</v>
      </c>
      <c r="AUQ28" s="86" t="s">
        <v>94</v>
      </c>
      <c r="AUR28" s="86">
        <v>21000</v>
      </c>
      <c r="AUS28" s="86" t="s">
        <v>94</v>
      </c>
      <c r="AUT28" s="86">
        <v>21000</v>
      </c>
      <c r="AUU28" s="86" t="s">
        <v>94</v>
      </c>
      <c r="AUV28" s="86">
        <v>21000</v>
      </c>
      <c r="AUW28" s="86" t="s">
        <v>94</v>
      </c>
      <c r="AUX28" s="86">
        <v>21000</v>
      </c>
      <c r="AUY28" s="86" t="s">
        <v>94</v>
      </c>
      <c r="AUZ28" s="86">
        <v>21000</v>
      </c>
      <c r="AVA28" s="86" t="s">
        <v>94</v>
      </c>
      <c r="AVB28" s="86">
        <v>21000</v>
      </c>
      <c r="AVC28" s="86" t="s">
        <v>94</v>
      </c>
      <c r="AVD28" s="86">
        <v>21000</v>
      </c>
      <c r="AVE28" s="86" t="s">
        <v>94</v>
      </c>
      <c r="AVF28" s="86">
        <v>21000</v>
      </c>
      <c r="AVG28" s="86" t="s">
        <v>94</v>
      </c>
      <c r="AVH28" s="86">
        <v>21000</v>
      </c>
      <c r="AVI28" s="86" t="s">
        <v>94</v>
      </c>
      <c r="AVJ28" s="86">
        <v>21000</v>
      </c>
      <c r="AVK28" s="86" t="s">
        <v>94</v>
      </c>
      <c r="AVL28" s="86">
        <v>21000</v>
      </c>
      <c r="AVM28" s="86" t="s">
        <v>94</v>
      </c>
      <c r="AVN28" s="86">
        <v>21000</v>
      </c>
      <c r="AVO28" s="86" t="s">
        <v>94</v>
      </c>
      <c r="AVP28" s="86">
        <v>21000</v>
      </c>
      <c r="AVQ28" s="86" t="s">
        <v>94</v>
      </c>
      <c r="AVR28" s="86">
        <v>21000</v>
      </c>
      <c r="AVS28" s="86" t="s">
        <v>94</v>
      </c>
      <c r="AVT28" s="86">
        <v>21000</v>
      </c>
      <c r="AVU28" s="86" t="s">
        <v>94</v>
      </c>
      <c r="AVV28" s="86">
        <v>21000</v>
      </c>
      <c r="AVW28" s="86" t="s">
        <v>94</v>
      </c>
      <c r="AVX28" s="86">
        <v>21000</v>
      </c>
      <c r="AVY28" s="86" t="s">
        <v>94</v>
      </c>
      <c r="AVZ28" s="86">
        <v>21000</v>
      </c>
      <c r="AWA28" s="86" t="s">
        <v>94</v>
      </c>
      <c r="AWB28" s="86">
        <v>21000</v>
      </c>
      <c r="AWC28" s="86" t="s">
        <v>94</v>
      </c>
      <c r="AWD28" s="86">
        <v>21000</v>
      </c>
      <c r="AWE28" s="86" t="s">
        <v>94</v>
      </c>
      <c r="AWF28" s="86">
        <v>21000</v>
      </c>
      <c r="AWG28" s="86" t="s">
        <v>94</v>
      </c>
      <c r="AWH28" s="86">
        <v>21000</v>
      </c>
      <c r="AWI28" s="86" t="s">
        <v>94</v>
      </c>
      <c r="AWJ28" s="86">
        <v>21000</v>
      </c>
      <c r="AWK28" s="86" t="s">
        <v>94</v>
      </c>
      <c r="AWL28" s="86">
        <v>21000</v>
      </c>
      <c r="AWM28" s="86" t="s">
        <v>94</v>
      </c>
      <c r="AWN28" s="86">
        <v>21000</v>
      </c>
      <c r="AWO28" s="86" t="s">
        <v>94</v>
      </c>
      <c r="AWP28" s="86">
        <v>21000</v>
      </c>
      <c r="AWQ28" s="86">
        <v>21000</v>
      </c>
      <c r="AWR28" s="86">
        <v>21000</v>
      </c>
      <c r="AWS28" s="86" t="s">
        <v>94</v>
      </c>
      <c r="AWT28" s="86">
        <v>21000</v>
      </c>
      <c r="AWU28" s="86" t="s">
        <v>94</v>
      </c>
      <c r="AWV28" s="86">
        <v>21000</v>
      </c>
      <c r="AWW28" s="86">
        <v>21000</v>
      </c>
      <c r="AWX28" s="86">
        <v>21000</v>
      </c>
      <c r="AWY28" s="86" t="s">
        <v>94</v>
      </c>
      <c r="AWZ28" s="103">
        <v>21000</v>
      </c>
      <c r="AXA28" s="103" t="s">
        <v>94</v>
      </c>
      <c r="AXB28" s="103">
        <v>21000</v>
      </c>
      <c r="AXC28" s="103" t="s">
        <v>94</v>
      </c>
      <c r="AXD28" s="103">
        <v>21000</v>
      </c>
      <c r="AXE28" s="103">
        <v>20000</v>
      </c>
      <c r="AXF28" s="103">
        <v>21000</v>
      </c>
      <c r="AXG28" s="103" t="s">
        <v>94</v>
      </c>
      <c r="AXH28" s="103">
        <v>21000</v>
      </c>
      <c r="AXI28" s="103" t="s">
        <v>94</v>
      </c>
      <c r="AXJ28" s="103">
        <v>21000</v>
      </c>
      <c r="AXK28" s="103" t="s">
        <v>94</v>
      </c>
      <c r="AXL28" s="103">
        <v>21000</v>
      </c>
      <c r="AXM28" s="103" t="s">
        <v>94</v>
      </c>
      <c r="AXN28" s="103">
        <v>21000</v>
      </c>
      <c r="AXO28" s="103" t="s">
        <v>94</v>
      </c>
      <c r="AXP28" s="103">
        <v>21000</v>
      </c>
      <c r="AXQ28" s="103">
        <v>21000</v>
      </c>
      <c r="AXR28" s="103">
        <v>21000</v>
      </c>
      <c r="AXS28" s="103">
        <v>21000</v>
      </c>
      <c r="AXT28" s="103">
        <v>21000</v>
      </c>
      <c r="AXU28" s="103" t="s">
        <v>94</v>
      </c>
      <c r="AXV28" s="103">
        <v>21000</v>
      </c>
      <c r="AXW28" s="103" t="s">
        <v>94</v>
      </c>
      <c r="AXX28" s="103">
        <v>21000</v>
      </c>
      <c r="AXY28" s="103" t="s">
        <v>94</v>
      </c>
      <c r="AXZ28" s="103">
        <v>21000</v>
      </c>
      <c r="AYA28" s="103" t="s">
        <v>94</v>
      </c>
      <c r="AYB28" s="103">
        <v>21000</v>
      </c>
      <c r="AYC28" s="103" t="s">
        <v>94</v>
      </c>
      <c r="AYD28" s="103">
        <v>21000</v>
      </c>
      <c r="AYE28" s="103" t="s">
        <v>94</v>
      </c>
      <c r="AYF28" s="103">
        <v>21000</v>
      </c>
      <c r="AYG28" s="103" t="s">
        <v>94</v>
      </c>
      <c r="AYH28" s="103">
        <v>21000</v>
      </c>
      <c r="AYI28" s="103" t="s">
        <v>94</v>
      </c>
      <c r="AYJ28" s="103">
        <v>21000</v>
      </c>
      <c r="AYK28" s="103"/>
      <c r="AYL28" s="103">
        <v>21000</v>
      </c>
      <c r="AYM28" s="103"/>
      <c r="AYN28" s="103">
        <v>21000</v>
      </c>
      <c r="AYO28" s="103"/>
      <c r="AYP28" s="103">
        <v>21000</v>
      </c>
      <c r="AYQ28" s="103"/>
      <c r="AYR28" s="103">
        <v>21000</v>
      </c>
      <c r="AYS28" s="103"/>
      <c r="AYT28" s="103">
        <v>21000</v>
      </c>
      <c r="AYU28" s="103" t="s">
        <v>94</v>
      </c>
      <c r="AYV28" s="103">
        <v>21000</v>
      </c>
      <c r="AYW28" s="103" t="s">
        <v>94</v>
      </c>
      <c r="AYX28" s="103">
        <v>21000</v>
      </c>
      <c r="AYY28" s="103" t="s">
        <v>94</v>
      </c>
      <c r="AYZ28" s="103">
        <v>21000</v>
      </c>
      <c r="AZA28" s="103" t="s">
        <v>94</v>
      </c>
      <c r="AZB28" s="103">
        <v>21000</v>
      </c>
      <c r="AZC28" s="103" t="s">
        <v>94</v>
      </c>
      <c r="AZD28" s="103">
        <v>21000</v>
      </c>
      <c r="AZE28" s="103" t="s">
        <v>94</v>
      </c>
      <c r="AZF28" s="103">
        <v>21000</v>
      </c>
      <c r="AZG28" s="103" t="s">
        <v>94</v>
      </c>
      <c r="AZH28" s="103">
        <v>21000</v>
      </c>
      <c r="AZI28" s="103" t="s">
        <v>94</v>
      </c>
      <c r="AZJ28" s="103">
        <v>21000</v>
      </c>
      <c r="AZK28" s="103" t="s">
        <v>94</v>
      </c>
      <c r="AZL28" s="103">
        <v>21000</v>
      </c>
      <c r="AZM28" s="103" t="s">
        <v>94</v>
      </c>
      <c r="AZN28" s="103">
        <v>21000</v>
      </c>
      <c r="AZO28" s="103" t="s">
        <v>94</v>
      </c>
      <c r="AZP28" s="103">
        <v>21000</v>
      </c>
      <c r="AZQ28" s="103" t="s">
        <v>94</v>
      </c>
      <c r="AZR28" s="103">
        <v>21000</v>
      </c>
      <c r="AZS28" s="103" t="s">
        <v>94</v>
      </c>
      <c r="AZT28" s="103">
        <v>21000</v>
      </c>
      <c r="AZU28" s="103" t="s">
        <v>94</v>
      </c>
      <c r="AZV28" s="103">
        <v>21000</v>
      </c>
      <c r="AZW28" s="103" t="s">
        <v>94</v>
      </c>
      <c r="AZX28" s="103">
        <v>21000</v>
      </c>
      <c r="AZY28" s="103" t="s">
        <v>94</v>
      </c>
      <c r="AZZ28" s="103">
        <v>21000</v>
      </c>
      <c r="BAA28" s="103" t="s">
        <v>94</v>
      </c>
      <c r="BAB28" s="103">
        <v>21000</v>
      </c>
      <c r="BAC28" s="103" t="s">
        <v>94</v>
      </c>
      <c r="BAD28" s="103">
        <v>21000</v>
      </c>
      <c r="BAE28" s="103" t="s">
        <v>94</v>
      </c>
      <c r="BAF28" s="103">
        <v>21000</v>
      </c>
      <c r="BAG28" s="103" t="s">
        <v>94</v>
      </c>
      <c r="BAH28" s="103">
        <v>21000</v>
      </c>
      <c r="BAI28" s="103" t="s">
        <v>94</v>
      </c>
      <c r="BAJ28" s="103">
        <v>21000</v>
      </c>
      <c r="BAK28" s="103" t="s">
        <v>94</v>
      </c>
      <c r="BAL28" s="103">
        <v>21000</v>
      </c>
      <c r="BAM28" s="103" t="s">
        <v>94</v>
      </c>
      <c r="BAN28" s="103">
        <v>21000</v>
      </c>
      <c r="BAO28" s="103" t="s">
        <v>94</v>
      </c>
      <c r="BAP28" s="103">
        <v>21000</v>
      </c>
      <c r="BAQ28" s="103" t="s">
        <v>94</v>
      </c>
      <c r="BAR28" s="103">
        <v>21000</v>
      </c>
      <c r="BAS28" s="103" t="s">
        <v>94</v>
      </c>
      <c r="BAT28" s="103">
        <v>21000</v>
      </c>
      <c r="BAU28" s="103" t="s">
        <v>94</v>
      </c>
      <c r="BAV28" s="103">
        <v>21000</v>
      </c>
      <c r="BAW28" s="103" t="s">
        <v>94</v>
      </c>
      <c r="BAX28" s="103">
        <v>21000</v>
      </c>
      <c r="BAY28" s="103" t="s">
        <v>94</v>
      </c>
      <c r="BAZ28" s="103">
        <v>21000</v>
      </c>
      <c r="BBA28" s="103" t="s">
        <v>94</v>
      </c>
      <c r="BBB28" s="103">
        <v>21000</v>
      </c>
      <c r="BBC28" s="103">
        <v>13500</v>
      </c>
      <c r="BBD28" s="103">
        <v>21000</v>
      </c>
      <c r="BBE28" s="103" t="s">
        <v>94</v>
      </c>
      <c r="BBF28" s="103">
        <v>21000</v>
      </c>
      <c r="BBG28" s="103" t="s">
        <v>94</v>
      </c>
      <c r="BBH28" s="103">
        <v>21000</v>
      </c>
      <c r="BBI28" s="103" t="s">
        <v>94</v>
      </c>
      <c r="BBJ28" s="103">
        <v>21000</v>
      </c>
      <c r="BBK28" s="103" t="s">
        <v>94</v>
      </c>
    </row>
    <row r="29" spans="1:1415" s="9" customFormat="1" ht="33" customHeight="1" x14ac:dyDescent="0.35">
      <c r="A29" s="82">
        <v>3</v>
      </c>
      <c r="B29" s="13" t="s">
        <v>182</v>
      </c>
      <c r="C29" s="89" t="s">
        <v>15</v>
      </c>
      <c r="D29" s="90" t="s">
        <v>175</v>
      </c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4"/>
      <c r="AX29" s="84"/>
      <c r="AY29" s="84"/>
      <c r="AZ29" s="84"/>
      <c r="BA29" s="84"/>
      <c r="BB29" s="84"/>
      <c r="BC29" s="84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84"/>
      <c r="BQ29" s="84"/>
      <c r="BR29" s="84"/>
      <c r="BS29" s="84"/>
      <c r="BT29" s="84"/>
      <c r="BU29" s="84"/>
      <c r="BV29" s="84"/>
      <c r="BW29" s="84"/>
      <c r="BX29" s="84"/>
      <c r="BY29" s="84"/>
      <c r="BZ29" s="84"/>
      <c r="CA29" s="84"/>
      <c r="CB29" s="84"/>
      <c r="CC29" s="84"/>
      <c r="CD29" s="84"/>
      <c r="CE29" s="84"/>
      <c r="CF29" s="84"/>
      <c r="CG29" s="84"/>
      <c r="CH29" s="84"/>
      <c r="CI29" s="84"/>
      <c r="CJ29" s="84"/>
      <c r="CK29" s="84"/>
      <c r="CL29" s="84"/>
      <c r="CM29" s="84"/>
      <c r="CN29" s="84"/>
      <c r="CO29" s="84"/>
      <c r="CP29" s="84"/>
      <c r="CQ29" s="84"/>
      <c r="CR29" s="84"/>
      <c r="CS29" s="84"/>
      <c r="CT29" s="84"/>
      <c r="CU29" s="84"/>
      <c r="CV29" s="84"/>
      <c r="CW29" s="84"/>
      <c r="CX29" s="84"/>
      <c r="CY29" s="84"/>
      <c r="CZ29" s="84"/>
      <c r="DA29" s="84"/>
      <c r="DB29" s="84"/>
      <c r="DC29" s="84"/>
      <c r="DD29" s="84"/>
      <c r="DE29" s="84"/>
      <c r="DF29" s="84"/>
      <c r="DG29" s="84"/>
      <c r="DH29" s="84"/>
      <c r="DI29" s="84"/>
      <c r="DJ29" s="84"/>
      <c r="DK29" s="84"/>
      <c r="DL29" s="84"/>
      <c r="DM29" s="84"/>
      <c r="DN29" s="84"/>
      <c r="DO29" s="84"/>
      <c r="DP29" s="84"/>
      <c r="DQ29" s="84"/>
      <c r="DR29" s="84"/>
      <c r="DS29" s="84"/>
      <c r="DT29" s="84"/>
      <c r="DU29" s="84"/>
      <c r="DV29" s="84"/>
      <c r="DW29" s="84"/>
      <c r="DX29" s="84"/>
      <c r="DY29" s="84"/>
      <c r="DZ29" s="84"/>
      <c r="EA29" s="84"/>
      <c r="EB29" s="84"/>
      <c r="EC29" s="84"/>
      <c r="ED29" s="84"/>
      <c r="EE29" s="84"/>
      <c r="EF29" s="84"/>
      <c r="EG29" s="84"/>
      <c r="EH29" s="84"/>
      <c r="EI29" s="84"/>
      <c r="EJ29" s="84"/>
      <c r="EK29" s="84"/>
      <c r="EL29" s="84"/>
      <c r="EM29" s="84"/>
      <c r="EN29" s="84"/>
      <c r="EO29" s="84"/>
      <c r="EP29" s="84"/>
      <c r="EQ29" s="84"/>
      <c r="ER29" s="84"/>
      <c r="ES29" s="84"/>
      <c r="ET29" s="84"/>
      <c r="EU29" s="84"/>
      <c r="EV29" s="84"/>
      <c r="EW29" s="84"/>
      <c r="EX29" s="84"/>
      <c r="EY29" s="84"/>
      <c r="EZ29" s="84"/>
      <c r="FA29" s="84"/>
      <c r="FB29" s="84"/>
      <c r="FC29" s="84"/>
      <c r="FD29" s="84"/>
      <c r="FE29" s="84"/>
      <c r="FF29" s="84"/>
      <c r="FG29" s="84"/>
      <c r="FH29" s="84"/>
      <c r="FI29" s="84"/>
      <c r="FJ29" s="84"/>
      <c r="FK29" s="84"/>
      <c r="FL29" s="84"/>
      <c r="FM29" s="84"/>
      <c r="FN29" s="84"/>
      <c r="FO29" s="84"/>
      <c r="FP29" s="84"/>
      <c r="FQ29" s="84"/>
      <c r="FR29" s="84"/>
      <c r="FS29" s="84"/>
      <c r="FT29" s="84"/>
      <c r="FU29" s="84"/>
      <c r="FV29" s="84"/>
      <c r="FW29" s="84"/>
      <c r="FX29" s="84"/>
      <c r="FY29" s="84"/>
      <c r="FZ29" s="84"/>
      <c r="GA29" s="84"/>
      <c r="GB29" s="84"/>
      <c r="GC29" s="84"/>
      <c r="GD29" s="84"/>
      <c r="GE29" s="84"/>
      <c r="GF29" s="84"/>
      <c r="GG29" s="84"/>
      <c r="GH29" s="84"/>
      <c r="GI29" s="84"/>
      <c r="GJ29" s="84"/>
      <c r="GK29" s="84"/>
      <c r="GL29" s="84"/>
      <c r="GM29" s="84"/>
      <c r="GN29" s="84"/>
      <c r="GO29" s="84"/>
      <c r="GP29" s="84"/>
      <c r="GQ29" s="84"/>
      <c r="GR29" s="84"/>
      <c r="GS29" s="84"/>
      <c r="GT29" s="84"/>
      <c r="GU29" s="84"/>
      <c r="GV29" s="84"/>
      <c r="GW29" s="84"/>
      <c r="GX29" s="84"/>
      <c r="GY29" s="84"/>
      <c r="GZ29" s="84"/>
      <c r="HA29" s="84"/>
      <c r="HB29" s="84"/>
      <c r="HC29" s="84"/>
      <c r="HD29" s="84"/>
      <c r="HE29" s="84"/>
      <c r="HF29" s="84"/>
      <c r="HG29" s="84"/>
      <c r="HH29" s="84"/>
      <c r="HI29" s="84"/>
      <c r="HJ29" s="84"/>
      <c r="HK29" s="84"/>
      <c r="HL29" s="84"/>
      <c r="HM29" s="84"/>
      <c r="HN29" s="84"/>
      <c r="HO29" s="84"/>
      <c r="HP29" s="84"/>
      <c r="HQ29" s="84"/>
      <c r="HR29" s="84"/>
      <c r="HS29" s="84"/>
      <c r="HT29" s="84"/>
      <c r="HU29" s="84"/>
      <c r="HV29" s="84"/>
      <c r="HW29" s="84"/>
      <c r="HX29" s="84"/>
      <c r="HY29" s="84"/>
      <c r="HZ29" s="84"/>
      <c r="IA29" s="84"/>
      <c r="IB29" s="84"/>
      <c r="IC29" s="84"/>
      <c r="ID29" s="84"/>
      <c r="IE29" s="84"/>
      <c r="IF29" s="84"/>
      <c r="IG29" s="84"/>
      <c r="IH29" s="84"/>
      <c r="II29" s="84"/>
      <c r="IJ29" s="84"/>
      <c r="IK29" s="84"/>
      <c r="IL29" s="84"/>
      <c r="IM29" s="84"/>
      <c r="IN29" s="84"/>
      <c r="IO29" s="84"/>
      <c r="IP29" s="84"/>
      <c r="IQ29" s="84"/>
      <c r="IR29" s="84"/>
      <c r="IS29" s="84"/>
      <c r="IT29" s="84"/>
      <c r="IU29" s="84"/>
      <c r="IV29" s="84"/>
      <c r="IW29" s="84"/>
      <c r="IX29" s="84"/>
      <c r="IY29" s="84"/>
      <c r="IZ29" s="84"/>
      <c r="JA29" s="84"/>
      <c r="JB29" s="84"/>
      <c r="JC29" s="84"/>
      <c r="JD29" s="84"/>
      <c r="JE29" s="84"/>
      <c r="JF29" s="84"/>
      <c r="JG29" s="84"/>
      <c r="JH29" s="84"/>
      <c r="JI29" s="84"/>
      <c r="JJ29" s="84"/>
      <c r="JK29" s="84"/>
      <c r="JL29" s="84"/>
      <c r="JM29" s="84"/>
      <c r="JN29" s="84"/>
      <c r="JO29" s="84"/>
      <c r="JP29" s="84"/>
      <c r="JQ29" s="84"/>
      <c r="JR29" s="84"/>
      <c r="JS29" s="84"/>
      <c r="JT29" s="84"/>
      <c r="JU29" s="84"/>
      <c r="JV29" s="84"/>
      <c r="JW29" s="84"/>
      <c r="JX29" s="84"/>
      <c r="JY29" s="84"/>
      <c r="JZ29" s="84"/>
      <c r="KA29" s="84"/>
      <c r="KB29" s="84"/>
      <c r="KC29" s="84"/>
      <c r="KD29" s="84"/>
      <c r="KE29" s="84"/>
      <c r="KF29" s="84"/>
      <c r="KG29" s="84"/>
      <c r="KH29" s="84"/>
      <c r="KI29" s="84"/>
      <c r="KJ29" s="84"/>
      <c r="KK29" s="84"/>
      <c r="KL29" s="84"/>
      <c r="KM29" s="84"/>
      <c r="KN29" s="84"/>
      <c r="KO29" s="84"/>
      <c r="KP29" s="84"/>
      <c r="KQ29" s="84"/>
      <c r="KR29" s="84"/>
      <c r="KS29" s="84"/>
      <c r="KT29" s="84"/>
      <c r="KU29" s="84"/>
      <c r="KV29" s="84"/>
      <c r="KW29" s="84"/>
      <c r="KX29" s="84"/>
      <c r="KY29" s="84"/>
      <c r="KZ29" s="84"/>
      <c r="LA29" s="84"/>
      <c r="LB29" s="84"/>
      <c r="LC29" s="84"/>
      <c r="LD29" s="84"/>
      <c r="LE29" s="84"/>
      <c r="LF29" s="84"/>
      <c r="LG29" s="84"/>
      <c r="LH29" s="84"/>
      <c r="LI29" s="84"/>
      <c r="LJ29" s="84"/>
      <c r="LK29" s="84"/>
      <c r="LL29" s="84"/>
      <c r="LM29" s="84"/>
      <c r="LN29" s="84"/>
      <c r="LO29" s="84"/>
      <c r="LP29" s="84"/>
      <c r="LQ29" s="84"/>
      <c r="LR29" s="84"/>
      <c r="LS29" s="84"/>
      <c r="LT29" s="84"/>
      <c r="LU29" s="84"/>
      <c r="LV29" s="84"/>
      <c r="LW29" s="84"/>
      <c r="LX29" s="84"/>
      <c r="LY29" s="84"/>
      <c r="LZ29" s="84"/>
      <c r="MA29" s="84"/>
      <c r="MB29" s="84"/>
      <c r="MC29" s="84"/>
      <c r="MD29" s="84"/>
      <c r="ME29" s="84"/>
      <c r="MF29" s="84"/>
      <c r="MG29" s="84"/>
      <c r="MH29" s="84"/>
      <c r="MI29" s="84"/>
      <c r="MJ29" s="84"/>
      <c r="MK29" s="84"/>
      <c r="ML29" s="84"/>
      <c r="MM29" s="84"/>
      <c r="MN29" s="84"/>
      <c r="MO29" s="84"/>
      <c r="MP29" s="84"/>
      <c r="MQ29" s="84"/>
      <c r="MR29" s="84"/>
      <c r="MS29" s="84"/>
      <c r="MT29" s="84"/>
      <c r="MU29" s="84"/>
      <c r="MV29" s="84"/>
      <c r="MW29" s="84"/>
      <c r="MX29" s="84"/>
      <c r="MY29" s="84"/>
      <c r="MZ29" s="84"/>
      <c r="NA29" s="84"/>
      <c r="NB29" s="84"/>
      <c r="NC29" s="84"/>
      <c r="ND29" s="84"/>
      <c r="NE29" s="84"/>
      <c r="NF29" s="84"/>
      <c r="NG29" s="84"/>
      <c r="NH29" s="84"/>
      <c r="NI29" s="84"/>
      <c r="NJ29" s="84"/>
      <c r="NK29" s="84"/>
      <c r="NL29" s="84"/>
      <c r="NM29" s="84"/>
      <c r="NN29" s="84"/>
      <c r="NO29" s="84"/>
      <c r="NP29" s="84"/>
      <c r="NQ29" s="84"/>
      <c r="NR29" s="84"/>
      <c r="NS29" s="84"/>
      <c r="NT29" s="84"/>
      <c r="NU29" s="84"/>
      <c r="NV29" s="84"/>
      <c r="NW29" s="84"/>
      <c r="NX29" s="84"/>
      <c r="NY29" s="84"/>
      <c r="NZ29" s="84"/>
      <c r="OA29" s="84"/>
      <c r="OB29" s="84"/>
      <c r="OC29" s="84"/>
      <c r="OD29" s="84"/>
      <c r="OE29" s="84"/>
      <c r="OF29" s="84"/>
      <c r="OG29" s="84"/>
      <c r="OH29" s="84"/>
      <c r="OI29" s="84"/>
      <c r="OJ29" s="84"/>
      <c r="OK29" s="84"/>
      <c r="OL29" s="84"/>
      <c r="OM29" s="84"/>
      <c r="ON29" s="84"/>
      <c r="OO29" s="84"/>
      <c r="OP29" s="84"/>
      <c r="OQ29" s="84"/>
      <c r="OR29" s="84"/>
      <c r="OS29" s="84"/>
      <c r="OT29" s="84"/>
      <c r="OU29" s="84"/>
      <c r="OV29" s="84"/>
      <c r="OW29" s="84"/>
      <c r="OX29" s="84"/>
      <c r="OY29" s="84"/>
      <c r="OZ29" s="84"/>
      <c r="PA29" s="84"/>
      <c r="PB29" s="84"/>
      <c r="PC29" s="84"/>
      <c r="PD29" s="84"/>
      <c r="PE29" s="84"/>
      <c r="PF29" s="84"/>
      <c r="PG29" s="84"/>
      <c r="PH29" s="84"/>
      <c r="PI29" s="84"/>
      <c r="PJ29" s="84"/>
      <c r="PK29" s="84"/>
      <c r="PL29" s="84"/>
      <c r="PM29" s="84"/>
      <c r="PN29" s="84"/>
      <c r="PO29" s="84"/>
      <c r="PP29" s="84"/>
      <c r="PQ29" s="84"/>
      <c r="PR29" s="84"/>
      <c r="PS29" s="84"/>
      <c r="PT29" s="84"/>
      <c r="PU29" s="84"/>
      <c r="PV29" s="84"/>
      <c r="PW29" s="84"/>
      <c r="PX29" s="84"/>
      <c r="PY29" s="84"/>
      <c r="PZ29" s="84"/>
      <c r="QA29" s="84"/>
      <c r="QB29" s="84"/>
      <c r="QC29" s="84"/>
      <c r="QD29" s="84"/>
      <c r="QE29" s="84"/>
      <c r="QF29" s="84"/>
      <c r="QG29" s="84"/>
      <c r="QH29" s="84"/>
      <c r="QI29" s="84"/>
      <c r="QJ29" s="84"/>
      <c r="QK29" s="84"/>
      <c r="QL29" s="84"/>
      <c r="QM29" s="84"/>
      <c r="QN29" s="84"/>
      <c r="QO29" s="84"/>
      <c r="QP29" s="84"/>
      <c r="QQ29" s="84"/>
      <c r="QR29" s="84"/>
      <c r="QS29" s="84"/>
      <c r="QT29" s="84"/>
      <c r="QU29" s="84"/>
      <c r="QV29" s="84"/>
      <c r="QW29" s="84"/>
      <c r="QX29" s="84"/>
      <c r="QY29" s="84"/>
      <c r="QZ29" s="84"/>
      <c r="RA29" s="84"/>
      <c r="RB29" s="84"/>
      <c r="RC29" s="84"/>
      <c r="RD29" s="84"/>
      <c r="RE29" s="84"/>
      <c r="RF29" s="84"/>
      <c r="RG29" s="84"/>
      <c r="RH29" s="84"/>
      <c r="RI29" s="84"/>
      <c r="RJ29" s="84">
        <v>23000</v>
      </c>
      <c r="RK29" s="84" t="s">
        <v>94</v>
      </c>
      <c r="RL29" s="84">
        <v>23000</v>
      </c>
      <c r="RM29" s="84">
        <v>23000</v>
      </c>
      <c r="RN29" s="84">
        <v>23000</v>
      </c>
      <c r="RO29" s="84">
        <v>23000</v>
      </c>
      <c r="RP29" s="84">
        <v>23000</v>
      </c>
      <c r="RQ29" s="84" t="s">
        <v>94</v>
      </c>
      <c r="RR29" s="84">
        <v>23000</v>
      </c>
      <c r="RS29" s="84" t="s">
        <v>94</v>
      </c>
      <c r="RT29" s="84">
        <v>23000</v>
      </c>
      <c r="RU29" s="84">
        <v>23000</v>
      </c>
      <c r="RV29" s="84">
        <v>23000</v>
      </c>
      <c r="RW29" s="84" t="s">
        <v>94</v>
      </c>
      <c r="RX29" s="84">
        <v>23000</v>
      </c>
      <c r="RY29" s="84">
        <v>23000</v>
      </c>
      <c r="RZ29" s="84">
        <v>23000</v>
      </c>
      <c r="SA29" s="84" t="s">
        <v>94</v>
      </c>
      <c r="SB29" s="84">
        <v>23000</v>
      </c>
      <c r="SC29" s="84" t="s">
        <v>94</v>
      </c>
      <c r="SD29" s="84">
        <v>23000</v>
      </c>
      <c r="SE29" s="84" t="s">
        <v>94</v>
      </c>
      <c r="SF29" s="84">
        <v>23000</v>
      </c>
      <c r="SG29" s="84" t="s">
        <v>94</v>
      </c>
      <c r="SH29" s="84">
        <v>23000</v>
      </c>
      <c r="SI29" s="84">
        <v>23000</v>
      </c>
      <c r="SJ29" s="84">
        <v>23000</v>
      </c>
      <c r="SK29" s="84">
        <v>23000</v>
      </c>
      <c r="SL29" s="84">
        <v>23000</v>
      </c>
      <c r="SM29" s="84">
        <v>23000</v>
      </c>
      <c r="SN29" s="84">
        <v>23000</v>
      </c>
      <c r="SO29" s="84">
        <v>23000</v>
      </c>
      <c r="SP29" s="84">
        <v>23000</v>
      </c>
      <c r="SQ29" s="84">
        <v>23000</v>
      </c>
      <c r="SR29" s="84">
        <v>23000</v>
      </c>
      <c r="SS29" s="84">
        <v>23000</v>
      </c>
      <c r="ST29" s="84">
        <v>23000</v>
      </c>
      <c r="SU29" s="84">
        <v>23000</v>
      </c>
      <c r="SV29" s="84">
        <v>23000</v>
      </c>
      <c r="SW29" s="84">
        <v>23000</v>
      </c>
      <c r="SX29" s="84">
        <v>23000</v>
      </c>
      <c r="SY29" s="84">
        <v>23000</v>
      </c>
      <c r="SZ29" s="84">
        <v>23000</v>
      </c>
      <c r="TA29" s="84" t="s">
        <v>94</v>
      </c>
      <c r="TB29" s="84">
        <v>23000</v>
      </c>
      <c r="TC29" s="84" t="s">
        <v>94</v>
      </c>
      <c r="TD29" s="84">
        <v>23000</v>
      </c>
      <c r="TE29" s="84" t="s">
        <v>94</v>
      </c>
      <c r="TF29" s="84">
        <v>23000</v>
      </c>
      <c r="TG29" s="84" t="s">
        <v>94</v>
      </c>
      <c r="TH29" s="84">
        <v>23000</v>
      </c>
      <c r="TI29" s="84">
        <v>23000</v>
      </c>
      <c r="TJ29" s="84">
        <v>22500</v>
      </c>
      <c r="TK29" s="84" t="s">
        <v>94</v>
      </c>
      <c r="TL29" s="84">
        <v>22500</v>
      </c>
      <c r="TM29" s="84">
        <v>23000</v>
      </c>
      <c r="TN29" s="84">
        <v>22500</v>
      </c>
      <c r="TO29" s="84" t="s">
        <v>94</v>
      </c>
      <c r="TP29" s="84">
        <v>22500</v>
      </c>
      <c r="TQ29" s="84" t="s">
        <v>94</v>
      </c>
      <c r="TR29" s="84">
        <v>22500</v>
      </c>
      <c r="TS29" s="84">
        <v>23000</v>
      </c>
      <c r="TT29" s="84">
        <v>22500</v>
      </c>
      <c r="TU29" s="84" t="s">
        <v>94</v>
      </c>
      <c r="TV29" s="84">
        <v>22500</v>
      </c>
      <c r="TW29" s="84" t="s">
        <v>94</v>
      </c>
      <c r="TX29" s="84">
        <v>22500</v>
      </c>
      <c r="TY29" s="84" t="s">
        <v>94</v>
      </c>
      <c r="TZ29" s="84">
        <v>22500</v>
      </c>
      <c r="UA29" s="84">
        <v>22500</v>
      </c>
      <c r="UB29" s="84">
        <v>22500</v>
      </c>
      <c r="UC29" s="84">
        <v>22500</v>
      </c>
      <c r="UD29" s="84">
        <v>22500</v>
      </c>
      <c r="UE29" s="84">
        <v>22500</v>
      </c>
      <c r="UF29" s="84">
        <v>22500</v>
      </c>
      <c r="UG29" s="84">
        <v>22500</v>
      </c>
      <c r="UH29" s="84">
        <v>22500</v>
      </c>
      <c r="UI29" s="84">
        <v>22500</v>
      </c>
      <c r="UJ29" s="84">
        <v>22500</v>
      </c>
      <c r="UK29" s="84">
        <v>22500</v>
      </c>
      <c r="UL29" s="84">
        <v>22500</v>
      </c>
      <c r="UM29" s="84">
        <v>22500</v>
      </c>
      <c r="UN29" s="84">
        <v>22500</v>
      </c>
      <c r="UO29" s="84">
        <v>22500</v>
      </c>
      <c r="UP29" s="84">
        <v>22500</v>
      </c>
      <c r="UQ29" s="84">
        <v>22500</v>
      </c>
      <c r="UR29" s="84">
        <v>22500</v>
      </c>
      <c r="US29" s="84">
        <v>22500</v>
      </c>
      <c r="UT29" s="84">
        <v>22500</v>
      </c>
      <c r="UU29" s="84">
        <v>22500</v>
      </c>
      <c r="UV29" s="84">
        <v>22500</v>
      </c>
      <c r="UW29" s="84" t="s">
        <v>94</v>
      </c>
      <c r="UX29" s="84">
        <v>22500</v>
      </c>
      <c r="UY29" s="84">
        <v>22500</v>
      </c>
      <c r="UZ29" s="84">
        <v>22500</v>
      </c>
      <c r="VA29" s="84" t="s">
        <v>94</v>
      </c>
      <c r="VB29" s="84">
        <v>22500</v>
      </c>
      <c r="VC29" s="84">
        <v>22500</v>
      </c>
      <c r="VD29" s="84">
        <v>22500</v>
      </c>
      <c r="VE29" s="84">
        <v>22500</v>
      </c>
      <c r="VF29" s="84">
        <v>22500</v>
      </c>
      <c r="VG29" s="84">
        <v>22500</v>
      </c>
      <c r="VH29" s="84">
        <v>22500</v>
      </c>
      <c r="VI29" s="84">
        <v>22500</v>
      </c>
      <c r="VJ29" s="84">
        <v>22500</v>
      </c>
      <c r="VK29" s="84">
        <v>22500</v>
      </c>
      <c r="VL29" s="84">
        <v>22500</v>
      </c>
      <c r="VM29" s="84" t="s">
        <v>94</v>
      </c>
      <c r="VN29" s="84">
        <v>22500</v>
      </c>
      <c r="VO29" s="84" t="s">
        <v>94</v>
      </c>
      <c r="VP29" s="84">
        <v>22500</v>
      </c>
      <c r="VQ29" s="84" t="s">
        <v>94</v>
      </c>
      <c r="VR29" s="84">
        <v>22500</v>
      </c>
      <c r="VS29" s="84" t="s">
        <v>94</v>
      </c>
      <c r="VT29" s="84">
        <v>22500</v>
      </c>
      <c r="VU29" s="84" t="s">
        <v>94</v>
      </c>
      <c r="VV29" s="84">
        <v>22500</v>
      </c>
      <c r="VW29" s="84">
        <v>22500</v>
      </c>
      <c r="VX29" s="84">
        <v>22500</v>
      </c>
      <c r="VY29" s="84">
        <v>22500</v>
      </c>
      <c r="VZ29" s="84">
        <v>22500</v>
      </c>
      <c r="WA29" s="84">
        <v>22500</v>
      </c>
      <c r="WB29" s="84">
        <v>22500</v>
      </c>
      <c r="WC29" s="84">
        <v>22500</v>
      </c>
      <c r="WD29" s="84">
        <v>22500</v>
      </c>
      <c r="WE29" s="84">
        <v>22500</v>
      </c>
      <c r="WF29" s="84">
        <v>22500</v>
      </c>
      <c r="WG29" s="84">
        <v>22500</v>
      </c>
      <c r="WH29" s="84">
        <v>22500</v>
      </c>
      <c r="WI29" s="84" t="s">
        <v>94</v>
      </c>
      <c r="WJ29" s="84">
        <v>22500</v>
      </c>
      <c r="WK29" s="84">
        <v>22500</v>
      </c>
      <c r="WL29" s="84">
        <v>22500</v>
      </c>
      <c r="WM29" s="84">
        <v>22500</v>
      </c>
      <c r="WN29" s="84">
        <v>22500</v>
      </c>
      <c r="WO29" s="84">
        <v>22500</v>
      </c>
      <c r="WP29" s="84">
        <v>22500</v>
      </c>
      <c r="WQ29" s="84">
        <v>22500</v>
      </c>
      <c r="WR29" s="84">
        <v>22500</v>
      </c>
      <c r="WS29" s="84">
        <v>22500</v>
      </c>
      <c r="WT29" s="84">
        <v>22500</v>
      </c>
      <c r="WU29" s="84">
        <v>22500</v>
      </c>
      <c r="WV29" s="84">
        <v>22500</v>
      </c>
      <c r="WW29" s="84">
        <v>22500</v>
      </c>
      <c r="WX29" s="84">
        <v>22500</v>
      </c>
      <c r="WY29" s="84">
        <v>22500</v>
      </c>
      <c r="WZ29" s="84">
        <v>22500</v>
      </c>
      <c r="XA29" s="84">
        <v>22500</v>
      </c>
      <c r="XB29" s="84">
        <v>22500</v>
      </c>
      <c r="XC29" s="84">
        <v>22500</v>
      </c>
      <c r="XD29" s="84">
        <v>22500</v>
      </c>
      <c r="XE29" s="84">
        <v>22500</v>
      </c>
      <c r="XF29" s="84">
        <v>22500</v>
      </c>
      <c r="XG29" s="84" t="s">
        <v>94</v>
      </c>
      <c r="XH29" s="84">
        <v>22500</v>
      </c>
      <c r="XI29" s="84">
        <v>22500</v>
      </c>
      <c r="XJ29" s="84">
        <v>22500</v>
      </c>
      <c r="XK29" s="84" t="s">
        <v>94</v>
      </c>
      <c r="XL29" s="84">
        <v>22500</v>
      </c>
      <c r="XM29" s="84">
        <v>22500</v>
      </c>
      <c r="XN29" s="84">
        <v>22500</v>
      </c>
      <c r="XO29" s="84">
        <v>22500</v>
      </c>
      <c r="XP29" s="84">
        <v>22500</v>
      </c>
      <c r="XQ29" s="84">
        <v>22500</v>
      </c>
      <c r="XR29" s="84">
        <v>22500</v>
      </c>
      <c r="XS29" s="84">
        <v>22500</v>
      </c>
      <c r="XT29" s="84">
        <v>22500</v>
      </c>
      <c r="XU29" s="84">
        <v>22500</v>
      </c>
      <c r="XV29" s="84">
        <v>22500</v>
      </c>
      <c r="XW29" s="84">
        <v>22500</v>
      </c>
      <c r="XX29" s="84">
        <v>22500</v>
      </c>
      <c r="XY29" s="84">
        <v>22500</v>
      </c>
      <c r="XZ29" s="84">
        <v>22500</v>
      </c>
      <c r="YA29" s="84">
        <v>22500</v>
      </c>
      <c r="YB29" s="84">
        <v>22500</v>
      </c>
      <c r="YC29" s="84">
        <v>22500</v>
      </c>
      <c r="YD29" s="84">
        <v>22500</v>
      </c>
      <c r="YE29" s="84">
        <v>22500</v>
      </c>
      <c r="YF29" s="84">
        <v>22500</v>
      </c>
      <c r="YG29" s="84">
        <v>22500</v>
      </c>
      <c r="YH29" s="84">
        <v>22500</v>
      </c>
      <c r="YI29" s="84">
        <v>22500</v>
      </c>
      <c r="YJ29" s="84">
        <v>22500</v>
      </c>
      <c r="YK29" s="84">
        <v>22500</v>
      </c>
      <c r="YL29" s="84">
        <v>22500</v>
      </c>
      <c r="YM29" s="84">
        <v>22500</v>
      </c>
      <c r="YN29" s="84">
        <v>22500</v>
      </c>
      <c r="YO29" s="84" t="s">
        <v>94</v>
      </c>
      <c r="YP29" s="84">
        <v>22500</v>
      </c>
      <c r="YQ29" s="84" t="s">
        <v>94</v>
      </c>
      <c r="YR29" s="84">
        <v>22500</v>
      </c>
      <c r="YS29" s="84" t="s">
        <v>94</v>
      </c>
      <c r="YT29" s="84">
        <v>22500</v>
      </c>
      <c r="YU29" s="84" t="s">
        <v>94</v>
      </c>
      <c r="YV29" s="84">
        <v>22500</v>
      </c>
      <c r="YW29" s="84">
        <v>22500</v>
      </c>
      <c r="YX29" s="84">
        <v>22500</v>
      </c>
      <c r="YY29" s="84" t="s">
        <v>94</v>
      </c>
      <c r="YZ29" s="84">
        <v>22500</v>
      </c>
      <c r="ZA29" s="84" t="s">
        <v>94</v>
      </c>
      <c r="ZB29" s="84">
        <v>22500</v>
      </c>
      <c r="ZC29" s="84" t="s">
        <v>94</v>
      </c>
      <c r="ZD29" s="84">
        <v>22500</v>
      </c>
      <c r="ZE29" s="84" t="s">
        <v>94</v>
      </c>
      <c r="ZF29" s="84">
        <v>22500</v>
      </c>
      <c r="ZG29" s="84" t="s">
        <v>94</v>
      </c>
      <c r="ZH29" s="84">
        <v>22500</v>
      </c>
      <c r="ZI29" s="84" t="s">
        <v>94</v>
      </c>
      <c r="ZJ29" s="84">
        <v>22500</v>
      </c>
      <c r="ZK29" s="84" t="s">
        <v>94</v>
      </c>
      <c r="ZL29" s="84">
        <v>22500</v>
      </c>
      <c r="ZM29" s="84" t="s">
        <v>94</v>
      </c>
      <c r="ZN29" s="84">
        <v>22500</v>
      </c>
      <c r="ZO29" s="84" t="s">
        <v>94</v>
      </c>
      <c r="ZP29" s="84">
        <v>22500</v>
      </c>
      <c r="ZQ29" s="84">
        <v>22500</v>
      </c>
      <c r="ZR29" s="84">
        <v>22500</v>
      </c>
      <c r="ZS29" s="84">
        <v>22500</v>
      </c>
      <c r="ZT29" s="84">
        <v>22500</v>
      </c>
      <c r="ZU29" s="84" t="s">
        <v>94</v>
      </c>
      <c r="ZV29" s="84">
        <v>22500</v>
      </c>
      <c r="ZW29" s="84" t="s">
        <v>94</v>
      </c>
      <c r="ZX29" s="84">
        <v>22500</v>
      </c>
      <c r="ZY29" s="84" t="s">
        <v>94</v>
      </c>
      <c r="ZZ29" s="84">
        <v>22500</v>
      </c>
      <c r="AAA29" s="84" t="s">
        <v>94</v>
      </c>
      <c r="AAB29" s="84">
        <v>22500</v>
      </c>
      <c r="AAC29" s="84" t="s">
        <v>94</v>
      </c>
      <c r="AAD29" s="84">
        <v>22500</v>
      </c>
      <c r="AAE29" s="84" t="s">
        <v>94</v>
      </c>
      <c r="AAF29" s="84">
        <v>22500</v>
      </c>
      <c r="AAG29" s="84" t="s">
        <v>94</v>
      </c>
      <c r="AAH29" s="84">
        <v>22500</v>
      </c>
      <c r="AAI29" s="84">
        <v>22500</v>
      </c>
      <c r="AAJ29" s="84">
        <v>22500</v>
      </c>
      <c r="AAK29" s="84" t="s">
        <v>94</v>
      </c>
      <c r="AAL29" s="84">
        <v>22500</v>
      </c>
      <c r="AAM29" s="84" t="s">
        <v>94</v>
      </c>
      <c r="AAN29" s="84">
        <v>22500</v>
      </c>
      <c r="AAO29" s="84">
        <v>22500</v>
      </c>
      <c r="AAP29" s="84">
        <v>22500</v>
      </c>
      <c r="AAQ29" s="84" t="s">
        <v>94</v>
      </c>
      <c r="AAR29" s="84">
        <v>22500</v>
      </c>
      <c r="AAS29" s="84" t="s">
        <v>94</v>
      </c>
      <c r="AAT29" s="84">
        <v>22500</v>
      </c>
      <c r="AAU29" s="84" t="s">
        <v>94</v>
      </c>
      <c r="AAV29" s="84">
        <v>22500</v>
      </c>
      <c r="AAW29" s="84" t="s">
        <v>94</v>
      </c>
      <c r="AAX29" s="84">
        <v>22500</v>
      </c>
      <c r="AAY29" s="84" t="s">
        <v>94</v>
      </c>
      <c r="AAZ29" s="84">
        <v>22500</v>
      </c>
      <c r="ABA29" s="84" t="s">
        <v>94</v>
      </c>
      <c r="ABB29" s="84">
        <v>22500</v>
      </c>
      <c r="ABC29" s="84" t="s">
        <v>94</v>
      </c>
      <c r="ABD29" s="84">
        <v>22500</v>
      </c>
      <c r="ABE29" s="84" t="s">
        <v>94</v>
      </c>
      <c r="ABF29" s="84">
        <v>22500</v>
      </c>
      <c r="ABG29" s="84" t="s">
        <v>94</v>
      </c>
      <c r="ABH29" s="84">
        <v>22500</v>
      </c>
      <c r="ABI29" s="84" t="s">
        <v>94</v>
      </c>
      <c r="ABJ29" s="84">
        <v>22500</v>
      </c>
      <c r="ABK29" s="84" t="s">
        <v>94</v>
      </c>
      <c r="ABL29" s="84">
        <v>22500</v>
      </c>
      <c r="ABM29" s="84" t="s">
        <v>94</v>
      </c>
      <c r="ABN29" s="84">
        <v>22500</v>
      </c>
      <c r="ABO29" s="84" t="s">
        <v>94</v>
      </c>
      <c r="ABP29" s="84">
        <v>22500</v>
      </c>
      <c r="ABQ29" s="84" t="s">
        <v>94</v>
      </c>
      <c r="ABR29" s="84">
        <v>22500</v>
      </c>
      <c r="ABS29" s="84" t="s">
        <v>94</v>
      </c>
      <c r="ABT29" s="84">
        <v>22500</v>
      </c>
      <c r="ABU29" s="84" t="s">
        <v>94</v>
      </c>
      <c r="ABV29" s="84">
        <v>22500</v>
      </c>
      <c r="ABW29" s="84" t="s">
        <v>94</v>
      </c>
      <c r="ABX29" s="84">
        <v>22500</v>
      </c>
      <c r="ABY29" s="84" t="s">
        <v>94</v>
      </c>
      <c r="ABZ29" s="84">
        <v>22500</v>
      </c>
      <c r="ACA29" s="84" t="s">
        <v>94</v>
      </c>
      <c r="ACB29" s="84">
        <v>22500</v>
      </c>
      <c r="ACC29" s="84" t="s">
        <v>94</v>
      </c>
      <c r="ACD29" s="84">
        <v>22500</v>
      </c>
      <c r="ACE29" s="84" t="s">
        <v>94</v>
      </c>
      <c r="ACF29" s="84">
        <v>22500</v>
      </c>
      <c r="ACG29" s="84" t="s">
        <v>94</v>
      </c>
      <c r="ACH29" s="84">
        <v>22500</v>
      </c>
      <c r="ACI29" s="84" t="s">
        <v>94</v>
      </c>
      <c r="ACJ29" s="84">
        <v>22500</v>
      </c>
      <c r="ACK29" s="84" t="s">
        <v>94</v>
      </c>
      <c r="ACL29" s="84">
        <v>22500</v>
      </c>
      <c r="ACM29" s="84" t="s">
        <v>94</v>
      </c>
      <c r="ACN29" s="84">
        <v>22500</v>
      </c>
      <c r="ACO29" s="84" t="s">
        <v>94</v>
      </c>
      <c r="ACP29" s="84">
        <v>22500</v>
      </c>
      <c r="ACQ29" s="84" t="s">
        <v>94</v>
      </c>
      <c r="ACR29" s="84">
        <v>22500</v>
      </c>
      <c r="ACS29" s="84" t="s">
        <v>94</v>
      </c>
      <c r="ACT29" s="84">
        <v>22500</v>
      </c>
      <c r="ACU29" s="84" t="s">
        <v>94</v>
      </c>
      <c r="ACV29" s="84">
        <v>22500</v>
      </c>
      <c r="ACW29" s="84" t="s">
        <v>94</v>
      </c>
      <c r="ACX29" s="84">
        <v>22500</v>
      </c>
      <c r="ACY29" s="84" t="s">
        <v>94</v>
      </c>
      <c r="ACZ29" s="84">
        <v>22500</v>
      </c>
      <c r="ADA29" s="84" t="s">
        <v>94</v>
      </c>
      <c r="ADB29" s="84">
        <v>22500</v>
      </c>
      <c r="ADC29" s="84" t="s">
        <v>94</v>
      </c>
      <c r="ADD29" s="84">
        <v>22500</v>
      </c>
      <c r="ADE29" s="84" t="s">
        <v>94</v>
      </c>
      <c r="ADF29" s="84">
        <v>22500</v>
      </c>
      <c r="ADG29" s="84" t="s">
        <v>94</v>
      </c>
      <c r="ADH29" s="84">
        <v>22500</v>
      </c>
      <c r="ADI29" s="84" t="s">
        <v>94</v>
      </c>
      <c r="ADJ29" s="84">
        <v>22500</v>
      </c>
      <c r="ADK29" s="84" t="s">
        <v>94</v>
      </c>
      <c r="ADL29" s="84">
        <v>22500</v>
      </c>
      <c r="ADM29" s="84" t="s">
        <v>94</v>
      </c>
      <c r="ADN29" s="84">
        <v>22500</v>
      </c>
      <c r="ADO29" s="84" t="s">
        <v>94</v>
      </c>
      <c r="ADP29" s="84">
        <v>22500</v>
      </c>
      <c r="ADQ29" s="84" t="s">
        <v>94</v>
      </c>
      <c r="ADR29" s="84">
        <v>22500</v>
      </c>
      <c r="ADS29" s="84" t="s">
        <v>94</v>
      </c>
      <c r="ADT29" s="84">
        <v>22500</v>
      </c>
      <c r="ADU29" s="84" t="s">
        <v>94</v>
      </c>
      <c r="ADV29" s="84">
        <v>22500</v>
      </c>
      <c r="ADW29" s="84" t="s">
        <v>94</v>
      </c>
      <c r="ADX29" s="84">
        <v>22500</v>
      </c>
      <c r="ADY29" s="84" t="s">
        <v>94</v>
      </c>
      <c r="ADZ29" s="84">
        <v>22500</v>
      </c>
      <c r="AEA29" s="84" t="s">
        <v>94</v>
      </c>
      <c r="AEB29" s="84">
        <v>22500</v>
      </c>
      <c r="AEC29" s="84" t="s">
        <v>94</v>
      </c>
      <c r="AED29" s="84">
        <v>22500</v>
      </c>
      <c r="AEE29" s="84" t="s">
        <v>94</v>
      </c>
      <c r="AEF29" s="84">
        <v>22500</v>
      </c>
      <c r="AEG29" s="84" t="s">
        <v>94</v>
      </c>
      <c r="AEH29" s="84">
        <v>22500</v>
      </c>
      <c r="AEI29" s="84" t="s">
        <v>94</v>
      </c>
      <c r="AEJ29" s="84">
        <v>22500</v>
      </c>
      <c r="AEK29" s="84" t="s">
        <v>94</v>
      </c>
      <c r="AEL29" s="84">
        <v>22500</v>
      </c>
      <c r="AEM29" s="84" t="s">
        <v>94</v>
      </c>
      <c r="AEN29" s="84">
        <v>22500</v>
      </c>
      <c r="AEO29" s="84" t="s">
        <v>94</v>
      </c>
      <c r="AEP29" s="84">
        <v>22500</v>
      </c>
      <c r="AEQ29" s="84" t="s">
        <v>94</v>
      </c>
      <c r="AER29" s="84">
        <v>22500</v>
      </c>
      <c r="AES29" s="84" t="s">
        <v>94</v>
      </c>
      <c r="AET29" s="84">
        <v>22500</v>
      </c>
      <c r="AEU29" s="84" t="s">
        <v>94</v>
      </c>
      <c r="AEV29" s="84">
        <v>22500</v>
      </c>
      <c r="AEW29" s="84" t="s">
        <v>94</v>
      </c>
      <c r="AEX29" s="84">
        <v>22500</v>
      </c>
      <c r="AEY29" s="84" t="s">
        <v>94</v>
      </c>
      <c r="AEZ29" s="84">
        <v>22500</v>
      </c>
      <c r="AFA29" s="84" t="s">
        <v>94</v>
      </c>
      <c r="AFB29" s="84">
        <v>22500</v>
      </c>
      <c r="AFC29" s="84" t="s">
        <v>94</v>
      </c>
      <c r="AFD29" s="84">
        <v>22500</v>
      </c>
      <c r="AFE29" s="84" t="s">
        <v>94</v>
      </c>
      <c r="AFF29" s="84">
        <v>22500</v>
      </c>
      <c r="AFG29" s="84" t="s">
        <v>94</v>
      </c>
      <c r="AFH29" s="84"/>
      <c r="AFI29" s="84" t="s">
        <v>94</v>
      </c>
      <c r="AFJ29" s="84"/>
      <c r="AFK29" s="84" t="s">
        <v>94</v>
      </c>
      <c r="AFL29" s="84"/>
      <c r="AFM29" s="84" t="s">
        <v>94</v>
      </c>
      <c r="AFN29" s="84"/>
      <c r="AFO29" s="84" t="s">
        <v>94</v>
      </c>
      <c r="AFP29" s="84"/>
      <c r="AFQ29" s="84" t="s">
        <v>94</v>
      </c>
      <c r="AFR29" s="84"/>
      <c r="AFS29" s="84" t="s">
        <v>94</v>
      </c>
      <c r="AFT29" s="84"/>
      <c r="AFU29" s="84" t="s">
        <v>94</v>
      </c>
      <c r="AFV29" s="84"/>
      <c r="AFW29" s="84" t="s">
        <v>94</v>
      </c>
      <c r="AFX29" s="84"/>
      <c r="AFY29" s="84" t="s">
        <v>94</v>
      </c>
      <c r="AFZ29" s="84"/>
      <c r="AGA29" s="84" t="s">
        <v>94</v>
      </c>
      <c r="AGB29" s="84"/>
      <c r="AGC29" s="84" t="s">
        <v>94</v>
      </c>
      <c r="AGD29" s="84"/>
      <c r="AGE29" s="84" t="s">
        <v>94</v>
      </c>
      <c r="AGF29" s="84"/>
      <c r="AGG29" s="84" t="s">
        <v>94</v>
      </c>
      <c r="AGH29" s="84"/>
      <c r="AGI29" s="84" t="s">
        <v>94</v>
      </c>
      <c r="AGJ29" s="84"/>
      <c r="AGK29" s="84" t="s">
        <v>94</v>
      </c>
      <c r="AGL29" s="84"/>
      <c r="AGM29" s="84" t="s">
        <v>94</v>
      </c>
      <c r="AGN29" s="84"/>
      <c r="AGO29" s="84" t="s">
        <v>94</v>
      </c>
      <c r="AGP29" s="84"/>
      <c r="AGQ29" s="84" t="s">
        <v>94</v>
      </c>
      <c r="AGR29" s="84"/>
      <c r="AGS29" s="84" t="s">
        <v>94</v>
      </c>
      <c r="AGT29" s="84"/>
      <c r="AGU29" s="84" t="s">
        <v>94</v>
      </c>
      <c r="AGV29" s="84"/>
      <c r="AGW29" s="84" t="s">
        <v>94</v>
      </c>
      <c r="AGX29" s="84"/>
      <c r="AGY29" s="84" t="s">
        <v>94</v>
      </c>
      <c r="AGZ29" s="84"/>
      <c r="AHA29" s="84" t="s">
        <v>94</v>
      </c>
      <c r="AHB29" s="84"/>
      <c r="AHC29" s="84" t="s">
        <v>94</v>
      </c>
      <c r="AHD29" s="84"/>
      <c r="AHE29" s="84" t="s">
        <v>94</v>
      </c>
      <c r="AHF29" s="84"/>
      <c r="AHG29" s="84" t="s">
        <v>94</v>
      </c>
      <c r="AHH29" s="84"/>
      <c r="AHI29" s="84" t="s">
        <v>94</v>
      </c>
      <c r="AHJ29" s="84"/>
      <c r="AHK29" s="84" t="s">
        <v>94</v>
      </c>
      <c r="AHL29" s="84"/>
      <c r="AHM29" s="84" t="s">
        <v>94</v>
      </c>
      <c r="AHN29" s="84"/>
      <c r="AHO29" s="84" t="s">
        <v>94</v>
      </c>
      <c r="AHP29" s="84"/>
      <c r="AHQ29" s="84" t="s">
        <v>94</v>
      </c>
      <c r="AHR29" s="84"/>
      <c r="AHS29" s="84" t="s">
        <v>94</v>
      </c>
      <c r="AHT29" s="84"/>
      <c r="AHU29" s="84" t="s">
        <v>94</v>
      </c>
      <c r="AHV29" s="84"/>
      <c r="AHW29" s="84" t="s">
        <v>94</v>
      </c>
      <c r="AHX29" s="84"/>
      <c r="AHY29" s="84" t="s">
        <v>94</v>
      </c>
      <c r="AHZ29" s="84"/>
      <c r="AIA29" s="84" t="s">
        <v>94</v>
      </c>
      <c r="AIB29" s="84"/>
      <c r="AIC29" s="84" t="s">
        <v>94</v>
      </c>
      <c r="AID29" s="84"/>
      <c r="AIE29" s="84" t="s">
        <v>94</v>
      </c>
      <c r="AIF29" s="84"/>
      <c r="AIG29" s="84" t="s">
        <v>94</v>
      </c>
      <c r="AIH29" s="84"/>
      <c r="AII29" s="84" t="s">
        <v>94</v>
      </c>
      <c r="AIJ29" s="84"/>
      <c r="AIK29" s="84" t="s">
        <v>94</v>
      </c>
      <c r="AIL29" s="84"/>
      <c r="AIM29" s="84" t="s">
        <v>94</v>
      </c>
      <c r="AIN29" s="84"/>
      <c r="AIO29" s="84" t="s">
        <v>94</v>
      </c>
      <c r="AIP29" s="84"/>
      <c r="AIQ29" s="84" t="s">
        <v>94</v>
      </c>
      <c r="AIR29" s="84"/>
      <c r="AIS29" s="84" t="s">
        <v>94</v>
      </c>
      <c r="AIT29" s="84"/>
      <c r="AIU29" s="84" t="s">
        <v>94</v>
      </c>
      <c r="AIV29" s="84"/>
      <c r="AIW29" s="84" t="s">
        <v>94</v>
      </c>
      <c r="AIX29" s="84"/>
      <c r="AIY29" s="84" t="s">
        <v>94</v>
      </c>
      <c r="AIZ29" s="84"/>
      <c r="AJA29" s="84" t="s">
        <v>94</v>
      </c>
      <c r="AJB29" s="84"/>
      <c r="AJC29" s="84" t="s">
        <v>94</v>
      </c>
      <c r="AJD29" s="84"/>
      <c r="AJE29" s="84" t="s">
        <v>94</v>
      </c>
      <c r="AJF29" s="84"/>
      <c r="AJG29" s="84" t="s">
        <v>94</v>
      </c>
      <c r="AJH29" s="84"/>
      <c r="AJI29" s="84" t="s">
        <v>94</v>
      </c>
      <c r="AJJ29" s="84"/>
      <c r="AJK29" s="84" t="s">
        <v>94</v>
      </c>
      <c r="AJL29" s="84"/>
      <c r="AJM29" s="84" t="s">
        <v>94</v>
      </c>
      <c r="AJN29" s="84"/>
      <c r="AJO29" s="84" t="s">
        <v>94</v>
      </c>
      <c r="AJP29" s="84"/>
      <c r="AJQ29" s="84" t="s">
        <v>94</v>
      </c>
      <c r="AJR29" s="84"/>
      <c r="AJS29" s="84" t="s">
        <v>94</v>
      </c>
      <c r="AJT29" s="84"/>
      <c r="AJU29" s="84" t="s">
        <v>94</v>
      </c>
      <c r="AJV29" s="84"/>
      <c r="AJW29" s="84" t="s">
        <v>94</v>
      </c>
      <c r="AJX29" s="84"/>
      <c r="AJY29" s="84" t="s">
        <v>94</v>
      </c>
      <c r="AJZ29" s="84"/>
      <c r="AKA29" s="84" t="s">
        <v>94</v>
      </c>
      <c r="AKB29" s="84"/>
      <c r="AKC29" s="84" t="s">
        <v>94</v>
      </c>
      <c r="AKD29" s="84"/>
      <c r="AKE29" s="84" t="s">
        <v>94</v>
      </c>
      <c r="AKF29" s="84"/>
      <c r="AKG29" s="84" t="s">
        <v>94</v>
      </c>
      <c r="AKH29" s="84"/>
      <c r="AKI29" s="84" t="s">
        <v>94</v>
      </c>
      <c r="AKJ29" s="84"/>
      <c r="AKK29" s="84" t="s">
        <v>94</v>
      </c>
      <c r="AKL29" s="84"/>
      <c r="AKM29" s="84" t="s">
        <v>94</v>
      </c>
      <c r="AKN29" s="84"/>
      <c r="AKO29" s="84" t="s">
        <v>94</v>
      </c>
      <c r="AKP29" s="84"/>
      <c r="AKQ29" s="84" t="s">
        <v>94</v>
      </c>
      <c r="AKR29" s="84"/>
      <c r="AKS29" s="84" t="s">
        <v>94</v>
      </c>
      <c r="AKT29" s="84"/>
      <c r="AKU29" s="84" t="s">
        <v>94</v>
      </c>
      <c r="AKV29" s="84"/>
      <c r="AKW29" s="84" t="s">
        <v>94</v>
      </c>
      <c r="AKX29" s="84"/>
      <c r="AKY29" s="84" t="s">
        <v>94</v>
      </c>
      <c r="AKZ29" s="84"/>
      <c r="ALA29" s="84" t="s">
        <v>94</v>
      </c>
      <c r="ALB29" s="84"/>
      <c r="ALC29" s="84" t="s">
        <v>94</v>
      </c>
      <c r="ALD29" s="84"/>
      <c r="ALE29" s="84" t="s">
        <v>94</v>
      </c>
      <c r="ALF29" s="84"/>
      <c r="ALG29" s="84" t="s">
        <v>94</v>
      </c>
      <c r="ALH29" s="84"/>
      <c r="ALI29" s="84" t="s">
        <v>94</v>
      </c>
      <c r="ALJ29" s="84"/>
      <c r="ALK29" s="84" t="s">
        <v>94</v>
      </c>
      <c r="ALL29" s="84"/>
      <c r="ALM29" s="84" t="s">
        <v>94</v>
      </c>
      <c r="ALN29" s="84"/>
      <c r="ALO29" s="84" t="s">
        <v>94</v>
      </c>
      <c r="ALP29" s="84"/>
      <c r="ALQ29" s="84" t="s">
        <v>94</v>
      </c>
      <c r="ALR29" s="84"/>
      <c r="ALS29" s="84" t="s">
        <v>94</v>
      </c>
      <c r="ALT29" s="84"/>
      <c r="ALU29" s="84" t="s">
        <v>94</v>
      </c>
      <c r="ALV29" s="84"/>
      <c r="ALW29" s="84" t="s">
        <v>94</v>
      </c>
      <c r="ALX29" s="84"/>
      <c r="ALY29" s="84" t="s">
        <v>94</v>
      </c>
      <c r="ALZ29" s="84"/>
      <c r="AMA29" s="84" t="s">
        <v>94</v>
      </c>
      <c r="AMB29" s="84"/>
      <c r="AMC29" s="84" t="s">
        <v>94</v>
      </c>
      <c r="AMD29" s="84"/>
      <c r="AME29" s="84" t="s">
        <v>94</v>
      </c>
      <c r="AMF29" s="84"/>
      <c r="AMG29" s="84" t="s">
        <v>94</v>
      </c>
      <c r="AMH29" s="84"/>
      <c r="AMI29" s="84" t="s">
        <v>94</v>
      </c>
      <c r="AMJ29" s="84"/>
      <c r="AMK29" s="84" t="s">
        <v>94</v>
      </c>
      <c r="AML29" s="84"/>
      <c r="AMM29" s="84" t="s">
        <v>94</v>
      </c>
      <c r="AMN29" s="84"/>
      <c r="AMO29" s="84" t="s">
        <v>94</v>
      </c>
      <c r="AMP29" s="84"/>
      <c r="AMQ29" s="84" t="s">
        <v>94</v>
      </c>
      <c r="AMR29" s="84"/>
      <c r="AMS29" s="84" t="s">
        <v>94</v>
      </c>
      <c r="AMT29" s="84"/>
      <c r="AMU29" s="84" t="s">
        <v>94</v>
      </c>
      <c r="AMV29" s="84"/>
      <c r="AMW29" s="84" t="s">
        <v>94</v>
      </c>
      <c r="AMX29" s="84"/>
      <c r="AMY29" s="84" t="s">
        <v>94</v>
      </c>
      <c r="AMZ29" s="84"/>
      <c r="ANA29" s="84" t="s">
        <v>94</v>
      </c>
      <c r="ANB29" s="84"/>
      <c r="ANC29" s="84" t="s">
        <v>94</v>
      </c>
      <c r="AND29" s="84"/>
      <c r="ANE29" s="84" t="s">
        <v>94</v>
      </c>
      <c r="ANF29" s="84"/>
      <c r="ANG29" s="84" t="s">
        <v>94</v>
      </c>
      <c r="ANH29" s="84"/>
      <c r="ANI29" s="84" t="s">
        <v>94</v>
      </c>
      <c r="ANJ29" s="84"/>
      <c r="ANK29" s="84" t="s">
        <v>94</v>
      </c>
      <c r="ANL29" s="84"/>
      <c r="ANM29" s="84" t="s">
        <v>94</v>
      </c>
      <c r="ANN29" s="84"/>
      <c r="ANO29" s="84" t="s">
        <v>94</v>
      </c>
      <c r="ANP29" s="84"/>
      <c r="ANQ29" s="84" t="s">
        <v>94</v>
      </c>
      <c r="ANR29" s="84"/>
      <c r="ANS29" s="84" t="s">
        <v>94</v>
      </c>
      <c r="ANT29" s="84"/>
      <c r="ANU29" s="84" t="s">
        <v>94</v>
      </c>
      <c r="ANV29" s="84"/>
      <c r="ANW29" s="84" t="s">
        <v>94</v>
      </c>
      <c r="ANX29" s="84"/>
      <c r="ANY29" s="84" t="s">
        <v>94</v>
      </c>
      <c r="ANZ29" s="84"/>
      <c r="AOA29" s="84" t="s">
        <v>94</v>
      </c>
      <c r="AOB29" s="84"/>
      <c r="AOC29" s="84" t="s">
        <v>94</v>
      </c>
      <c r="AOD29" s="84"/>
      <c r="AOE29" s="84" t="s">
        <v>94</v>
      </c>
      <c r="AOF29" s="84"/>
      <c r="AOG29" s="84" t="s">
        <v>94</v>
      </c>
      <c r="AOH29" s="84"/>
      <c r="AOI29" s="84" t="s">
        <v>94</v>
      </c>
      <c r="AOJ29" s="84"/>
      <c r="AOK29" s="84" t="s">
        <v>94</v>
      </c>
      <c r="AOL29" s="84"/>
      <c r="AOM29" s="84" t="s">
        <v>94</v>
      </c>
      <c r="AON29" s="84"/>
      <c r="AOO29" s="84" t="s">
        <v>94</v>
      </c>
      <c r="AOP29" s="84"/>
      <c r="AOQ29" s="84" t="s">
        <v>94</v>
      </c>
      <c r="AOR29" s="84"/>
      <c r="AOS29" s="84" t="s">
        <v>94</v>
      </c>
      <c r="AOT29" s="84"/>
      <c r="AOU29" s="84" t="s">
        <v>94</v>
      </c>
      <c r="AOV29" s="84"/>
      <c r="AOW29" s="84" t="s">
        <v>94</v>
      </c>
      <c r="AOX29" s="84"/>
      <c r="AOY29" s="84" t="s">
        <v>94</v>
      </c>
      <c r="AOZ29" s="84"/>
      <c r="APA29" s="84" t="s">
        <v>94</v>
      </c>
      <c r="APB29" s="84"/>
      <c r="APC29" s="84" t="s">
        <v>94</v>
      </c>
      <c r="APD29" s="84"/>
      <c r="APE29" s="84" t="s">
        <v>94</v>
      </c>
      <c r="APF29" s="84"/>
      <c r="APG29" s="84" t="s">
        <v>94</v>
      </c>
      <c r="APH29" s="84"/>
      <c r="API29" s="84" t="s">
        <v>94</v>
      </c>
      <c r="APJ29" s="84"/>
      <c r="APK29" s="84" t="s">
        <v>94</v>
      </c>
      <c r="APL29" s="84"/>
      <c r="APM29" s="84" t="s">
        <v>94</v>
      </c>
      <c r="APN29" s="84"/>
      <c r="APO29" s="84" t="s">
        <v>94</v>
      </c>
      <c r="APP29" s="84"/>
      <c r="APQ29" s="84" t="s">
        <v>94</v>
      </c>
      <c r="APR29" s="84"/>
      <c r="APS29" s="84" t="s">
        <v>94</v>
      </c>
      <c r="APT29" s="84"/>
      <c r="APU29" s="84" t="s">
        <v>94</v>
      </c>
      <c r="APV29" s="84"/>
      <c r="APW29" s="84" t="s">
        <v>94</v>
      </c>
      <c r="APX29" s="84"/>
      <c r="APY29" s="84" t="s">
        <v>94</v>
      </c>
      <c r="APZ29" s="84"/>
      <c r="AQA29" s="84" t="s">
        <v>94</v>
      </c>
      <c r="AQB29" s="84"/>
      <c r="AQC29" s="84" t="s">
        <v>94</v>
      </c>
      <c r="AQD29" s="84"/>
      <c r="AQE29" s="86" t="s">
        <v>94</v>
      </c>
      <c r="AQF29" s="84"/>
      <c r="AQG29" s="86" t="s">
        <v>94</v>
      </c>
      <c r="AQH29" s="84"/>
      <c r="AQI29" s="86" t="s">
        <v>94</v>
      </c>
      <c r="AQJ29" s="84"/>
      <c r="AQK29" s="86" t="s">
        <v>94</v>
      </c>
      <c r="AQL29" s="84"/>
      <c r="AQM29" s="86" t="s">
        <v>94</v>
      </c>
      <c r="AQN29" s="84"/>
      <c r="AQO29" s="86" t="s">
        <v>94</v>
      </c>
      <c r="AQP29" s="84"/>
      <c r="AQQ29" s="86" t="s">
        <v>94</v>
      </c>
      <c r="AQR29" s="84"/>
      <c r="AQS29" s="86" t="s">
        <v>94</v>
      </c>
      <c r="AQT29" s="86"/>
      <c r="AQU29" s="86" t="s">
        <v>94</v>
      </c>
      <c r="AQV29" s="86"/>
      <c r="AQW29" s="86" t="s">
        <v>94</v>
      </c>
      <c r="AQX29" s="86"/>
      <c r="AQY29" s="86" t="s">
        <v>94</v>
      </c>
      <c r="AQZ29" s="86"/>
      <c r="ARA29" s="86" t="s">
        <v>94</v>
      </c>
      <c r="ARB29" s="86"/>
      <c r="ARC29" s="86" t="s">
        <v>94</v>
      </c>
      <c r="ARD29" s="86"/>
      <c r="ARE29" s="86" t="s">
        <v>94</v>
      </c>
      <c r="ARF29" s="86"/>
      <c r="ARG29" s="86" t="s">
        <v>94</v>
      </c>
      <c r="ARH29" s="86"/>
      <c r="ARI29" s="86" t="s">
        <v>94</v>
      </c>
      <c r="ARJ29" s="86"/>
      <c r="ARK29" s="86" t="s">
        <v>94</v>
      </c>
      <c r="ARL29" s="86"/>
      <c r="ARM29" s="86" t="s">
        <v>94</v>
      </c>
      <c r="ARN29" s="86"/>
      <c r="ARO29" s="86" t="s">
        <v>94</v>
      </c>
      <c r="ARP29" s="86"/>
      <c r="ARQ29" s="86" t="s">
        <v>94</v>
      </c>
      <c r="ARR29" s="86"/>
      <c r="ARS29" s="86" t="s">
        <v>94</v>
      </c>
      <c r="ART29" s="86"/>
      <c r="ARU29" s="86" t="s">
        <v>94</v>
      </c>
      <c r="ARV29" s="86"/>
      <c r="ARW29" s="86" t="s">
        <v>94</v>
      </c>
      <c r="ARX29" s="86"/>
      <c r="ARY29" s="86" t="s">
        <v>94</v>
      </c>
      <c r="ARZ29" s="86"/>
      <c r="ASA29" s="86" t="s">
        <v>94</v>
      </c>
      <c r="ASB29" s="86"/>
      <c r="ASC29" s="86" t="s">
        <v>94</v>
      </c>
      <c r="ASD29" s="86"/>
      <c r="ASE29" s="86" t="s">
        <v>94</v>
      </c>
      <c r="ASF29" s="86"/>
      <c r="ASG29" s="86" t="s">
        <v>94</v>
      </c>
      <c r="ASH29" s="86"/>
      <c r="ASI29" s="86" t="s">
        <v>94</v>
      </c>
      <c r="ASJ29" s="86"/>
      <c r="ASK29" s="86" t="s">
        <v>94</v>
      </c>
      <c r="ASL29" s="86"/>
      <c r="ASM29" s="86" t="s">
        <v>94</v>
      </c>
      <c r="ASN29" s="86"/>
      <c r="ASO29" s="86" t="s">
        <v>94</v>
      </c>
      <c r="ASP29" s="86"/>
      <c r="ASQ29" s="86" t="s">
        <v>94</v>
      </c>
      <c r="ASR29" s="86"/>
      <c r="ASS29" s="86" t="s">
        <v>94</v>
      </c>
      <c r="AST29" s="86"/>
      <c r="ASU29" s="86" t="s">
        <v>94</v>
      </c>
      <c r="ASV29" s="86"/>
      <c r="ASW29" s="86" t="s">
        <v>94</v>
      </c>
      <c r="ASX29" s="86"/>
      <c r="ASY29" s="86" t="s">
        <v>94</v>
      </c>
      <c r="ASZ29" s="86"/>
      <c r="ATA29" s="86" t="s">
        <v>94</v>
      </c>
      <c r="ATB29" s="86"/>
      <c r="ATC29" s="86" t="s">
        <v>94</v>
      </c>
      <c r="ATD29" s="86"/>
      <c r="ATE29" s="86" t="s">
        <v>94</v>
      </c>
      <c r="ATF29" s="86"/>
      <c r="ATG29" s="86" t="s">
        <v>94</v>
      </c>
      <c r="ATH29" s="86"/>
      <c r="ATI29" s="86" t="s">
        <v>94</v>
      </c>
      <c r="ATJ29" s="86"/>
      <c r="ATK29" s="86" t="s">
        <v>94</v>
      </c>
      <c r="ATL29" s="86"/>
      <c r="ATM29" s="86" t="s">
        <v>94</v>
      </c>
      <c r="ATN29" s="86"/>
      <c r="ATO29" s="86" t="s">
        <v>94</v>
      </c>
      <c r="ATP29" s="86"/>
      <c r="ATQ29" s="86" t="s">
        <v>94</v>
      </c>
      <c r="ATR29" s="86"/>
      <c r="ATS29" s="86" t="s">
        <v>94</v>
      </c>
      <c r="ATT29" s="86"/>
      <c r="ATU29" s="86" t="s">
        <v>94</v>
      </c>
      <c r="ATV29" s="86"/>
      <c r="ATW29" s="86" t="s">
        <v>94</v>
      </c>
      <c r="ATX29" s="86"/>
      <c r="ATY29" s="86" t="s">
        <v>94</v>
      </c>
      <c r="ATZ29" s="86"/>
      <c r="AUA29" s="86" t="s">
        <v>94</v>
      </c>
      <c r="AUB29" s="86"/>
      <c r="AUC29" s="86" t="s">
        <v>94</v>
      </c>
      <c r="AUD29" s="86"/>
      <c r="AUE29" s="86" t="s">
        <v>94</v>
      </c>
      <c r="AUF29" s="86"/>
      <c r="AUG29" s="86" t="s">
        <v>94</v>
      </c>
      <c r="AUH29" s="86"/>
      <c r="AUI29" s="86" t="s">
        <v>94</v>
      </c>
      <c r="AUJ29" s="86"/>
      <c r="AUK29" s="86" t="s">
        <v>94</v>
      </c>
      <c r="AUL29" s="86"/>
      <c r="AUM29" s="86" t="s">
        <v>94</v>
      </c>
      <c r="AUN29" s="86"/>
      <c r="AUO29" s="86" t="s">
        <v>94</v>
      </c>
      <c r="AUP29" s="86"/>
      <c r="AUQ29" s="86" t="s">
        <v>94</v>
      </c>
      <c r="AUR29" s="86"/>
      <c r="AUS29" s="86" t="s">
        <v>94</v>
      </c>
      <c r="AUT29" s="86"/>
      <c r="AUU29" s="86" t="s">
        <v>94</v>
      </c>
      <c r="AUV29" s="86"/>
      <c r="AUW29" s="86" t="s">
        <v>94</v>
      </c>
      <c r="AUX29" s="86"/>
      <c r="AUY29" s="86" t="s">
        <v>94</v>
      </c>
      <c r="AUZ29" s="86"/>
      <c r="AVA29" s="86" t="s">
        <v>94</v>
      </c>
      <c r="AVB29" s="86"/>
      <c r="AVC29" s="86" t="s">
        <v>94</v>
      </c>
      <c r="AVD29" s="86"/>
      <c r="AVE29" s="86" t="s">
        <v>94</v>
      </c>
      <c r="AVF29" s="86"/>
      <c r="AVG29" s="86" t="s">
        <v>94</v>
      </c>
      <c r="AVH29" s="86"/>
      <c r="AVI29" s="86" t="s">
        <v>94</v>
      </c>
      <c r="AVJ29" s="86"/>
      <c r="AVK29" s="86" t="s">
        <v>94</v>
      </c>
      <c r="AVL29" s="86"/>
      <c r="AVM29" s="86" t="s">
        <v>94</v>
      </c>
      <c r="AVN29" s="86"/>
      <c r="AVO29" s="86" t="s">
        <v>94</v>
      </c>
      <c r="AVP29" s="86"/>
      <c r="AVQ29" s="86" t="s">
        <v>94</v>
      </c>
      <c r="AVR29" s="86"/>
      <c r="AVS29" s="86" t="s">
        <v>94</v>
      </c>
      <c r="AVT29" s="86"/>
      <c r="AVU29" s="86" t="s">
        <v>94</v>
      </c>
      <c r="AVV29" s="86"/>
      <c r="AVW29" s="86" t="s">
        <v>94</v>
      </c>
      <c r="AVX29" s="86"/>
      <c r="AVY29" s="86" t="s">
        <v>94</v>
      </c>
      <c r="AVZ29" s="86"/>
      <c r="AWA29" s="86" t="s">
        <v>94</v>
      </c>
      <c r="AWB29" s="86"/>
      <c r="AWC29" s="86" t="s">
        <v>94</v>
      </c>
      <c r="AWD29" s="86"/>
      <c r="AWE29" s="86" t="s">
        <v>94</v>
      </c>
      <c r="AWF29" s="86"/>
      <c r="AWG29" s="86" t="s">
        <v>94</v>
      </c>
      <c r="AWH29" s="86"/>
      <c r="AWI29" s="86" t="s">
        <v>94</v>
      </c>
      <c r="AWJ29" s="86"/>
      <c r="AWK29" s="86" t="s">
        <v>94</v>
      </c>
      <c r="AWL29" s="86"/>
      <c r="AWM29" s="86" t="s">
        <v>94</v>
      </c>
      <c r="AWN29" s="86"/>
      <c r="AWO29" s="86" t="s">
        <v>94</v>
      </c>
      <c r="AWP29" s="86"/>
      <c r="AWQ29" s="86" t="s">
        <v>94</v>
      </c>
      <c r="AWR29" s="86"/>
      <c r="AWS29" s="86" t="s">
        <v>94</v>
      </c>
      <c r="AWT29" s="86"/>
      <c r="AWU29" s="86" t="s">
        <v>94</v>
      </c>
      <c r="AWV29" s="86"/>
      <c r="AWW29" s="86" t="s">
        <v>94</v>
      </c>
      <c r="AWX29" s="86"/>
      <c r="AWY29" s="86" t="s">
        <v>94</v>
      </c>
      <c r="AWZ29" s="103"/>
      <c r="AXA29" s="103" t="s">
        <v>94</v>
      </c>
      <c r="AXB29" s="103"/>
      <c r="AXC29" s="103" t="s">
        <v>94</v>
      </c>
      <c r="AXD29" s="103"/>
      <c r="AXE29" s="103" t="s">
        <v>94</v>
      </c>
      <c r="AXF29" s="103"/>
      <c r="AXG29" s="103" t="s">
        <v>94</v>
      </c>
      <c r="AXH29" s="103"/>
      <c r="AXI29" s="103" t="s">
        <v>94</v>
      </c>
      <c r="AXJ29" s="103"/>
      <c r="AXK29" s="103" t="s">
        <v>94</v>
      </c>
      <c r="AXL29" s="103"/>
      <c r="AXM29" s="103" t="s">
        <v>94</v>
      </c>
      <c r="AXN29" s="103"/>
      <c r="AXO29" s="103" t="s">
        <v>94</v>
      </c>
      <c r="AXP29" s="103"/>
      <c r="AXQ29" s="103" t="s">
        <v>94</v>
      </c>
      <c r="AXR29" s="103"/>
      <c r="AXS29" s="103" t="s">
        <v>94</v>
      </c>
      <c r="AXT29" s="103"/>
      <c r="AXU29" s="103" t="s">
        <v>94</v>
      </c>
      <c r="AXV29" s="103"/>
      <c r="AXW29" s="103" t="s">
        <v>94</v>
      </c>
      <c r="AXX29" s="103"/>
      <c r="AXY29" s="103" t="s">
        <v>94</v>
      </c>
      <c r="AXZ29" s="103"/>
      <c r="AYA29" s="103" t="s">
        <v>94</v>
      </c>
      <c r="AYB29" s="103"/>
      <c r="AYC29" s="103" t="s">
        <v>94</v>
      </c>
      <c r="AYD29" s="103"/>
      <c r="AYE29" s="103" t="s">
        <v>94</v>
      </c>
      <c r="AYF29" s="103"/>
      <c r="AYG29" s="103" t="s">
        <v>94</v>
      </c>
      <c r="AYH29" s="103"/>
      <c r="AYI29" s="103" t="s">
        <v>94</v>
      </c>
      <c r="AYJ29" s="103"/>
      <c r="AYK29" s="103"/>
      <c r="AYL29" s="103"/>
      <c r="AYM29" s="103"/>
      <c r="AYN29" s="103"/>
      <c r="AYO29" s="103"/>
      <c r="AYP29" s="103"/>
      <c r="AYQ29" s="103"/>
      <c r="AYR29" s="103"/>
      <c r="AYS29" s="103"/>
      <c r="AYT29" s="103"/>
      <c r="AYU29" s="103" t="s">
        <v>94</v>
      </c>
      <c r="AYV29" s="103"/>
      <c r="AYW29" s="103" t="s">
        <v>94</v>
      </c>
      <c r="AYX29" s="103"/>
      <c r="AYY29" s="103" t="s">
        <v>94</v>
      </c>
      <c r="AYZ29" s="103"/>
      <c r="AZA29" s="103" t="s">
        <v>94</v>
      </c>
      <c r="AZB29" s="103"/>
      <c r="AZC29" s="103" t="s">
        <v>94</v>
      </c>
      <c r="AZD29" s="103"/>
      <c r="AZE29" s="103" t="s">
        <v>94</v>
      </c>
      <c r="AZF29" s="103"/>
      <c r="AZG29" s="103" t="s">
        <v>94</v>
      </c>
      <c r="AZH29" s="103"/>
      <c r="AZI29" s="103" t="s">
        <v>94</v>
      </c>
      <c r="AZJ29" s="103"/>
      <c r="AZK29" s="103" t="s">
        <v>94</v>
      </c>
      <c r="AZL29" s="103"/>
      <c r="AZM29" s="103" t="s">
        <v>94</v>
      </c>
      <c r="AZN29" s="103"/>
      <c r="AZO29" s="103" t="s">
        <v>94</v>
      </c>
      <c r="AZP29" s="103"/>
      <c r="AZQ29" s="103" t="s">
        <v>94</v>
      </c>
      <c r="AZR29" s="103"/>
      <c r="AZS29" s="103" t="s">
        <v>94</v>
      </c>
      <c r="AZT29" s="103"/>
      <c r="AZU29" s="103" t="s">
        <v>94</v>
      </c>
      <c r="AZV29" s="103"/>
      <c r="AZW29" s="103" t="s">
        <v>94</v>
      </c>
      <c r="AZX29" s="103"/>
      <c r="AZY29" s="103" t="s">
        <v>94</v>
      </c>
      <c r="AZZ29" s="103"/>
      <c r="BAA29" s="103" t="s">
        <v>94</v>
      </c>
      <c r="BAB29" s="103"/>
      <c r="BAC29" s="103" t="s">
        <v>94</v>
      </c>
      <c r="BAD29" s="103"/>
      <c r="BAE29" s="103" t="s">
        <v>94</v>
      </c>
      <c r="BAF29" s="103"/>
      <c r="BAG29" s="103" t="s">
        <v>94</v>
      </c>
      <c r="BAH29" s="103"/>
      <c r="BAI29" s="103" t="s">
        <v>94</v>
      </c>
      <c r="BAJ29" s="103"/>
      <c r="BAK29" s="103" t="s">
        <v>94</v>
      </c>
      <c r="BAL29" s="103"/>
      <c r="BAM29" s="103" t="s">
        <v>94</v>
      </c>
      <c r="BAN29" s="103"/>
      <c r="BAO29" s="103" t="s">
        <v>94</v>
      </c>
      <c r="BAP29" s="103"/>
      <c r="BAQ29" s="103" t="s">
        <v>94</v>
      </c>
      <c r="BAR29" s="103"/>
      <c r="BAS29" s="103" t="s">
        <v>94</v>
      </c>
      <c r="BAT29" s="103"/>
      <c r="BAU29" s="103" t="s">
        <v>94</v>
      </c>
      <c r="BAV29" s="103"/>
      <c r="BAW29" s="103" t="s">
        <v>94</v>
      </c>
      <c r="BAX29" s="103"/>
      <c r="BAY29" s="103" t="s">
        <v>94</v>
      </c>
      <c r="BAZ29" s="103"/>
      <c r="BBA29" s="103" t="s">
        <v>94</v>
      </c>
      <c r="BBB29" s="103"/>
      <c r="BBC29" s="103" t="s">
        <v>94</v>
      </c>
      <c r="BBD29" s="103"/>
      <c r="BBE29" s="103" t="s">
        <v>94</v>
      </c>
      <c r="BBF29" s="103"/>
      <c r="BBG29" s="103" t="s">
        <v>94</v>
      </c>
      <c r="BBH29" s="103"/>
      <c r="BBI29" s="103" t="s">
        <v>94</v>
      </c>
      <c r="BBJ29" s="103"/>
      <c r="BBK29" s="103" t="s">
        <v>94</v>
      </c>
    </row>
    <row r="30" spans="1:1415" s="9" customFormat="1" ht="33" customHeight="1" x14ac:dyDescent="0.35">
      <c r="A30" s="82">
        <v>4</v>
      </c>
      <c r="B30" s="13" t="s">
        <v>183</v>
      </c>
      <c r="C30" s="89" t="s">
        <v>15</v>
      </c>
      <c r="D30" s="90" t="s">
        <v>176</v>
      </c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  <c r="GF30" s="84"/>
      <c r="GG30" s="84"/>
      <c r="GH30" s="84"/>
      <c r="GI30" s="84"/>
      <c r="GJ30" s="84"/>
      <c r="GK30" s="84"/>
      <c r="GL30" s="84"/>
      <c r="GM30" s="84"/>
      <c r="GN30" s="84"/>
      <c r="GO30" s="84"/>
      <c r="GP30" s="84"/>
      <c r="GQ30" s="84"/>
      <c r="GR30" s="84"/>
      <c r="GS30" s="84"/>
      <c r="GT30" s="84"/>
      <c r="GU30" s="84"/>
      <c r="GV30" s="84"/>
      <c r="GW30" s="84"/>
      <c r="GX30" s="84"/>
      <c r="GY30" s="84"/>
      <c r="GZ30" s="84"/>
      <c r="HA30" s="84"/>
      <c r="HB30" s="84"/>
      <c r="HC30" s="84"/>
      <c r="HD30" s="84"/>
      <c r="HE30" s="84"/>
      <c r="HF30" s="84"/>
      <c r="HG30" s="84"/>
      <c r="HH30" s="84"/>
      <c r="HI30" s="84"/>
      <c r="HJ30" s="84"/>
      <c r="HK30" s="84"/>
      <c r="HL30" s="84"/>
      <c r="HM30" s="84"/>
      <c r="HN30" s="84"/>
      <c r="HO30" s="84"/>
      <c r="HP30" s="84"/>
      <c r="HQ30" s="84"/>
      <c r="HR30" s="84"/>
      <c r="HS30" s="84"/>
      <c r="HT30" s="84"/>
      <c r="HU30" s="84"/>
      <c r="HV30" s="84"/>
      <c r="HW30" s="84"/>
      <c r="HX30" s="84"/>
      <c r="HY30" s="84"/>
      <c r="HZ30" s="84"/>
      <c r="IA30" s="84"/>
      <c r="IB30" s="84"/>
      <c r="IC30" s="84"/>
      <c r="ID30" s="84"/>
      <c r="IE30" s="84"/>
      <c r="IF30" s="84"/>
      <c r="IG30" s="84"/>
      <c r="IH30" s="84"/>
      <c r="II30" s="84"/>
      <c r="IJ30" s="84"/>
      <c r="IK30" s="84"/>
      <c r="IL30" s="84"/>
      <c r="IM30" s="84"/>
      <c r="IN30" s="84"/>
      <c r="IO30" s="84"/>
      <c r="IP30" s="84"/>
      <c r="IQ30" s="84"/>
      <c r="IR30" s="84"/>
      <c r="IS30" s="84"/>
      <c r="IT30" s="84"/>
      <c r="IU30" s="84"/>
      <c r="IV30" s="84"/>
      <c r="IW30" s="84"/>
      <c r="IX30" s="84"/>
      <c r="IY30" s="84"/>
      <c r="IZ30" s="84"/>
      <c r="JA30" s="84"/>
      <c r="JB30" s="84"/>
      <c r="JC30" s="84"/>
      <c r="JD30" s="84"/>
      <c r="JE30" s="84"/>
      <c r="JF30" s="84"/>
      <c r="JG30" s="84"/>
      <c r="JH30" s="84"/>
      <c r="JI30" s="84"/>
      <c r="JJ30" s="84"/>
      <c r="JK30" s="84"/>
      <c r="JL30" s="84"/>
      <c r="JM30" s="84"/>
      <c r="JN30" s="84"/>
      <c r="JO30" s="84"/>
      <c r="JP30" s="84"/>
      <c r="JQ30" s="84"/>
      <c r="JR30" s="84"/>
      <c r="JS30" s="84"/>
      <c r="JT30" s="84"/>
      <c r="JU30" s="84"/>
      <c r="JV30" s="84"/>
      <c r="JW30" s="84"/>
      <c r="JX30" s="84"/>
      <c r="JY30" s="84"/>
      <c r="JZ30" s="84"/>
      <c r="KA30" s="84"/>
      <c r="KB30" s="84"/>
      <c r="KC30" s="84"/>
      <c r="KD30" s="84"/>
      <c r="KE30" s="84"/>
      <c r="KF30" s="84"/>
      <c r="KG30" s="84"/>
      <c r="KH30" s="84"/>
      <c r="KI30" s="84"/>
      <c r="KJ30" s="84"/>
      <c r="KK30" s="84"/>
      <c r="KL30" s="84"/>
      <c r="KM30" s="84"/>
      <c r="KN30" s="84"/>
      <c r="KO30" s="84"/>
      <c r="KP30" s="84"/>
      <c r="KQ30" s="84"/>
      <c r="KR30" s="84"/>
      <c r="KS30" s="84"/>
      <c r="KT30" s="84"/>
      <c r="KU30" s="84"/>
      <c r="KV30" s="84"/>
      <c r="KW30" s="84"/>
      <c r="KX30" s="84"/>
      <c r="KY30" s="84"/>
      <c r="KZ30" s="84"/>
      <c r="LA30" s="84"/>
      <c r="LB30" s="84"/>
      <c r="LC30" s="84"/>
      <c r="LD30" s="84"/>
      <c r="LE30" s="84"/>
      <c r="LF30" s="84"/>
      <c r="LG30" s="84"/>
      <c r="LH30" s="84"/>
      <c r="LI30" s="84"/>
      <c r="LJ30" s="84"/>
      <c r="LK30" s="84"/>
      <c r="LL30" s="84"/>
      <c r="LM30" s="84"/>
      <c r="LN30" s="84"/>
      <c r="LO30" s="84"/>
      <c r="LP30" s="84"/>
      <c r="LQ30" s="84"/>
      <c r="LR30" s="84"/>
      <c r="LS30" s="84"/>
      <c r="LT30" s="84"/>
      <c r="LU30" s="84"/>
      <c r="LV30" s="84"/>
      <c r="LW30" s="84"/>
      <c r="LX30" s="84"/>
      <c r="LY30" s="84"/>
      <c r="LZ30" s="84"/>
      <c r="MA30" s="84"/>
      <c r="MB30" s="84"/>
      <c r="MC30" s="84"/>
      <c r="MD30" s="84"/>
      <c r="ME30" s="84"/>
      <c r="MF30" s="84"/>
      <c r="MG30" s="84"/>
      <c r="MH30" s="84"/>
      <c r="MI30" s="84"/>
      <c r="MJ30" s="84"/>
      <c r="MK30" s="84"/>
      <c r="ML30" s="84"/>
      <c r="MM30" s="84"/>
      <c r="MN30" s="84"/>
      <c r="MO30" s="84"/>
      <c r="MP30" s="84"/>
      <c r="MQ30" s="84"/>
      <c r="MR30" s="84"/>
      <c r="MS30" s="84"/>
      <c r="MT30" s="84"/>
      <c r="MU30" s="84"/>
      <c r="MV30" s="84"/>
      <c r="MW30" s="84"/>
      <c r="MX30" s="84"/>
      <c r="MY30" s="84"/>
      <c r="MZ30" s="84"/>
      <c r="NA30" s="84"/>
      <c r="NB30" s="84"/>
      <c r="NC30" s="84"/>
      <c r="ND30" s="84"/>
      <c r="NE30" s="84"/>
      <c r="NF30" s="84"/>
      <c r="NG30" s="84"/>
      <c r="NH30" s="84"/>
      <c r="NI30" s="84"/>
      <c r="NJ30" s="84"/>
      <c r="NK30" s="84"/>
      <c r="NL30" s="84"/>
      <c r="NM30" s="84"/>
      <c r="NN30" s="84"/>
      <c r="NO30" s="84"/>
      <c r="NP30" s="84"/>
      <c r="NQ30" s="84"/>
      <c r="NR30" s="84"/>
      <c r="NS30" s="84"/>
      <c r="NT30" s="84"/>
      <c r="NU30" s="84"/>
      <c r="NV30" s="84"/>
      <c r="NW30" s="84"/>
      <c r="NX30" s="84"/>
      <c r="NY30" s="84"/>
      <c r="NZ30" s="84"/>
      <c r="OA30" s="84"/>
      <c r="OB30" s="84"/>
      <c r="OC30" s="84"/>
      <c r="OD30" s="84"/>
      <c r="OE30" s="84"/>
      <c r="OF30" s="84"/>
      <c r="OG30" s="84"/>
      <c r="OH30" s="84"/>
      <c r="OI30" s="84"/>
      <c r="OJ30" s="84"/>
      <c r="OK30" s="84"/>
      <c r="OL30" s="84"/>
      <c r="OM30" s="84"/>
      <c r="ON30" s="84"/>
      <c r="OO30" s="84"/>
      <c r="OP30" s="84"/>
      <c r="OQ30" s="84"/>
      <c r="OR30" s="84"/>
      <c r="OS30" s="84"/>
      <c r="OT30" s="84"/>
      <c r="OU30" s="84"/>
      <c r="OV30" s="84"/>
      <c r="OW30" s="84"/>
      <c r="OX30" s="84"/>
      <c r="OY30" s="84"/>
      <c r="OZ30" s="84"/>
      <c r="PA30" s="84"/>
      <c r="PB30" s="84"/>
      <c r="PC30" s="84"/>
      <c r="PD30" s="84"/>
      <c r="PE30" s="84"/>
      <c r="PF30" s="84"/>
      <c r="PG30" s="84"/>
      <c r="PH30" s="84"/>
      <c r="PI30" s="84"/>
      <c r="PJ30" s="84"/>
      <c r="PK30" s="84"/>
      <c r="PL30" s="84"/>
      <c r="PM30" s="84"/>
      <c r="PN30" s="84"/>
      <c r="PO30" s="84"/>
      <c r="PP30" s="84"/>
      <c r="PQ30" s="84"/>
      <c r="PR30" s="84"/>
      <c r="PS30" s="84"/>
      <c r="PT30" s="84"/>
      <c r="PU30" s="84"/>
      <c r="PV30" s="84"/>
      <c r="PW30" s="84"/>
      <c r="PX30" s="84"/>
      <c r="PY30" s="84"/>
      <c r="PZ30" s="84"/>
      <c r="QA30" s="84"/>
      <c r="QB30" s="84"/>
      <c r="QC30" s="84"/>
      <c r="QD30" s="84"/>
      <c r="QE30" s="84"/>
      <c r="QF30" s="84"/>
      <c r="QG30" s="84"/>
      <c r="QH30" s="84"/>
      <c r="QI30" s="84"/>
      <c r="QJ30" s="84"/>
      <c r="QK30" s="84"/>
      <c r="QL30" s="84"/>
      <c r="QM30" s="84"/>
      <c r="QN30" s="84"/>
      <c r="QO30" s="84"/>
      <c r="QP30" s="84"/>
      <c r="QQ30" s="84"/>
      <c r="QR30" s="84"/>
      <c r="QS30" s="84"/>
      <c r="QT30" s="84"/>
      <c r="QU30" s="84"/>
      <c r="QV30" s="84"/>
      <c r="QW30" s="84"/>
      <c r="QX30" s="84"/>
      <c r="QY30" s="84"/>
      <c r="QZ30" s="84"/>
      <c r="RA30" s="84"/>
      <c r="RB30" s="84"/>
      <c r="RC30" s="84"/>
      <c r="RD30" s="84"/>
      <c r="RE30" s="84"/>
      <c r="RF30" s="84"/>
      <c r="RG30" s="84"/>
      <c r="RH30" s="84"/>
      <c r="RI30" s="84"/>
      <c r="RJ30" s="84">
        <v>21200</v>
      </c>
      <c r="RK30" s="84">
        <v>21200</v>
      </c>
      <c r="RL30" s="84">
        <v>21200</v>
      </c>
      <c r="RM30" s="84" t="s">
        <v>94</v>
      </c>
      <c r="RN30" s="84">
        <v>21200</v>
      </c>
      <c r="RO30" s="84">
        <v>21200</v>
      </c>
      <c r="RP30" s="84">
        <v>21200</v>
      </c>
      <c r="RQ30" s="84">
        <v>21200</v>
      </c>
      <c r="RR30" s="84">
        <v>21200</v>
      </c>
      <c r="RS30" s="84">
        <v>21200</v>
      </c>
      <c r="RT30" s="84">
        <v>21200</v>
      </c>
      <c r="RU30" s="84">
        <v>21200</v>
      </c>
      <c r="RV30" s="84">
        <v>21200</v>
      </c>
      <c r="RW30" s="84">
        <v>21200</v>
      </c>
      <c r="RX30" s="84">
        <v>21200</v>
      </c>
      <c r="RY30" s="84" t="s">
        <v>94</v>
      </c>
      <c r="RZ30" s="84">
        <v>21200</v>
      </c>
      <c r="SA30" s="84" t="s">
        <v>94</v>
      </c>
      <c r="SB30" s="84">
        <v>21200</v>
      </c>
      <c r="SC30" s="84" t="s">
        <v>94</v>
      </c>
      <c r="SD30" s="84">
        <v>21200</v>
      </c>
      <c r="SE30" s="84">
        <v>21200</v>
      </c>
      <c r="SF30" s="84">
        <v>21200</v>
      </c>
      <c r="SG30" s="84">
        <v>21200</v>
      </c>
      <c r="SH30" s="84">
        <v>21200</v>
      </c>
      <c r="SI30" s="84">
        <v>21200</v>
      </c>
      <c r="SJ30" s="84">
        <v>21200</v>
      </c>
      <c r="SK30" s="84">
        <v>21200</v>
      </c>
      <c r="SL30" s="84">
        <v>21200</v>
      </c>
      <c r="SM30" s="84">
        <v>21200</v>
      </c>
      <c r="SN30" s="84">
        <v>21200</v>
      </c>
      <c r="SO30" s="84">
        <v>21200</v>
      </c>
      <c r="SP30" s="84">
        <v>21200</v>
      </c>
      <c r="SQ30" s="84">
        <v>21200</v>
      </c>
      <c r="SR30" s="84">
        <v>21200</v>
      </c>
      <c r="SS30" s="84" t="s">
        <v>94</v>
      </c>
      <c r="ST30" s="84">
        <v>21200</v>
      </c>
      <c r="SU30" s="84">
        <v>21200</v>
      </c>
      <c r="SV30" s="84">
        <v>21200</v>
      </c>
      <c r="SW30" s="84" t="s">
        <v>94</v>
      </c>
      <c r="SX30" s="84">
        <v>21200</v>
      </c>
      <c r="SY30" s="84">
        <v>21200</v>
      </c>
      <c r="SZ30" s="84">
        <v>21200</v>
      </c>
      <c r="TA30" s="84">
        <v>21200</v>
      </c>
      <c r="TB30" s="84">
        <v>21200</v>
      </c>
      <c r="TC30" s="84">
        <v>21200</v>
      </c>
      <c r="TD30" s="84">
        <v>21200</v>
      </c>
      <c r="TE30" s="84">
        <v>21200</v>
      </c>
      <c r="TF30" s="84">
        <v>21200</v>
      </c>
      <c r="TG30" s="84" t="s">
        <v>94</v>
      </c>
      <c r="TH30" s="84">
        <v>21200</v>
      </c>
      <c r="TI30" s="84">
        <v>21200</v>
      </c>
      <c r="TJ30" s="84"/>
      <c r="TK30" s="84" t="s">
        <v>94</v>
      </c>
      <c r="TL30" s="84"/>
      <c r="TM30" s="84" t="s">
        <v>94</v>
      </c>
      <c r="TN30" s="84"/>
      <c r="TO30" s="84" t="s">
        <v>94</v>
      </c>
      <c r="TP30" s="84"/>
      <c r="TQ30" s="84" t="s">
        <v>94</v>
      </c>
      <c r="TR30" s="84"/>
      <c r="TS30" s="84" t="s">
        <v>94</v>
      </c>
      <c r="TT30" s="84"/>
      <c r="TU30" s="84" t="s">
        <v>94</v>
      </c>
      <c r="TV30" s="84"/>
      <c r="TW30" s="84" t="s">
        <v>94</v>
      </c>
      <c r="TX30" s="84"/>
      <c r="TY30" s="84" t="s">
        <v>94</v>
      </c>
      <c r="TZ30" s="84"/>
      <c r="UA30" s="84" t="s">
        <v>94</v>
      </c>
      <c r="UB30" s="84"/>
      <c r="UC30" s="84" t="s">
        <v>94</v>
      </c>
      <c r="UD30" s="84"/>
      <c r="UE30" s="84" t="s">
        <v>94</v>
      </c>
      <c r="UF30" s="84"/>
      <c r="UG30" s="84" t="s">
        <v>94</v>
      </c>
      <c r="UH30" s="84"/>
      <c r="UI30" s="84" t="s">
        <v>94</v>
      </c>
      <c r="UJ30" s="84"/>
      <c r="UK30" s="84" t="s">
        <v>94</v>
      </c>
      <c r="UL30" s="84"/>
      <c r="UM30" s="84" t="s">
        <v>94</v>
      </c>
      <c r="UN30" s="84"/>
      <c r="UO30" s="84" t="s">
        <v>94</v>
      </c>
      <c r="UP30" s="84"/>
      <c r="UQ30" s="84" t="s">
        <v>94</v>
      </c>
      <c r="UR30" s="84"/>
      <c r="US30" s="84" t="s">
        <v>94</v>
      </c>
      <c r="UT30" s="84"/>
      <c r="UU30" s="84" t="s">
        <v>94</v>
      </c>
      <c r="UV30" s="84"/>
      <c r="UW30" s="84" t="s">
        <v>94</v>
      </c>
      <c r="UX30" s="84"/>
      <c r="UY30" s="84" t="s">
        <v>94</v>
      </c>
      <c r="UZ30" s="84"/>
      <c r="VA30" s="84" t="s">
        <v>94</v>
      </c>
      <c r="VB30" s="84"/>
      <c r="VC30" s="84" t="s">
        <v>94</v>
      </c>
      <c r="VD30" s="84"/>
      <c r="VE30" s="84" t="s">
        <v>94</v>
      </c>
      <c r="VF30" s="84"/>
      <c r="VG30" s="84" t="s">
        <v>94</v>
      </c>
      <c r="VH30" s="84"/>
      <c r="VI30" s="84" t="s">
        <v>94</v>
      </c>
      <c r="VJ30" s="84"/>
      <c r="VK30" s="84" t="s">
        <v>94</v>
      </c>
      <c r="VL30" s="84"/>
      <c r="VM30" s="84" t="s">
        <v>94</v>
      </c>
      <c r="VN30" s="84"/>
      <c r="VO30" s="84" t="s">
        <v>94</v>
      </c>
      <c r="VP30" s="84"/>
      <c r="VQ30" s="84" t="s">
        <v>94</v>
      </c>
      <c r="VR30" s="84"/>
      <c r="VS30" s="84" t="s">
        <v>94</v>
      </c>
      <c r="VT30" s="84"/>
      <c r="VU30" s="84" t="s">
        <v>94</v>
      </c>
      <c r="VV30" s="84"/>
      <c r="VW30" s="84" t="s">
        <v>94</v>
      </c>
      <c r="VX30" s="84"/>
      <c r="VY30" s="84" t="s">
        <v>94</v>
      </c>
      <c r="VZ30" s="84"/>
      <c r="WA30" s="84" t="s">
        <v>94</v>
      </c>
      <c r="WB30" s="84"/>
      <c r="WC30" s="84" t="s">
        <v>94</v>
      </c>
      <c r="WD30" s="84"/>
      <c r="WE30" s="84" t="s">
        <v>94</v>
      </c>
      <c r="WF30" s="84"/>
      <c r="WG30" s="84" t="s">
        <v>94</v>
      </c>
      <c r="WH30" s="84"/>
      <c r="WI30" s="84" t="s">
        <v>94</v>
      </c>
      <c r="WJ30" s="84"/>
      <c r="WK30" s="84" t="s">
        <v>94</v>
      </c>
      <c r="WL30" s="84"/>
      <c r="WM30" s="84" t="s">
        <v>94</v>
      </c>
      <c r="WN30" s="84"/>
      <c r="WO30" s="84" t="s">
        <v>94</v>
      </c>
      <c r="WP30" s="84"/>
      <c r="WQ30" s="84" t="s">
        <v>94</v>
      </c>
      <c r="WR30" s="84"/>
      <c r="WS30" s="84" t="s">
        <v>94</v>
      </c>
      <c r="WT30" s="84"/>
      <c r="WU30" s="84" t="s">
        <v>94</v>
      </c>
      <c r="WV30" s="84"/>
      <c r="WW30" s="84" t="s">
        <v>94</v>
      </c>
      <c r="WX30" s="84"/>
      <c r="WY30" s="84" t="s">
        <v>94</v>
      </c>
      <c r="WZ30" s="84"/>
      <c r="XA30" s="84" t="s">
        <v>94</v>
      </c>
      <c r="XB30" s="84"/>
      <c r="XC30" s="84" t="s">
        <v>94</v>
      </c>
      <c r="XD30" s="84"/>
      <c r="XE30" s="84" t="s">
        <v>94</v>
      </c>
      <c r="XF30" s="84"/>
      <c r="XG30" s="84" t="s">
        <v>94</v>
      </c>
      <c r="XH30" s="84"/>
      <c r="XI30" s="84" t="s">
        <v>94</v>
      </c>
      <c r="XJ30" s="84"/>
      <c r="XK30" s="84" t="s">
        <v>94</v>
      </c>
      <c r="XL30" s="84"/>
      <c r="XM30" s="84" t="s">
        <v>94</v>
      </c>
      <c r="XN30" s="84"/>
      <c r="XO30" s="84" t="s">
        <v>94</v>
      </c>
      <c r="XP30" s="84"/>
      <c r="XQ30" s="84" t="s">
        <v>94</v>
      </c>
      <c r="XR30" s="84"/>
      <c r="XS30" s="84" t="s">
        <v>94</v>
      </c>
      <c r="XT30" s="84"/>
      <c r="XU30" s="84" t="s">
        <v>94</v>
      </c>
      <c r="XV30" s="84"/>
      <c r="XW30" s="84" t="s">
        <v>94</v>
      </c>
      <c r="XX30" s="84"/>
      <c r="XY30" s="84" t="s">
        <v>94</v>
      </c>
      <c r="XZ30" s="84"/>
      <c r="YA30" s="84" t="s">
        <v>94</v>
      </c>
      <c r="YB30" s="84"/>
      <c r="YC30" s="84" t="s">
        <v>94</v>
      </c>
      <c r="YD30" s="84"/>
      <c r="YE30" s="84" t="s">
        <v>94</v>
      </c>
      <c r="YF30" s="84"/>
      <c r="YG30" s="84" t="s">
        <v>94</v>
      </c>
      <c r="YH30" s="84"/>
      <c r="YI30" s="84" t="s">
        <v>94</v>
      </c>
      <c r="YJ30" s="84"/>
      <c r="YK30" s="84" t="s">
        <v>94</v>
      </c>
      <c r="YL30" s="84"/>
      <c r="YM30" s="84" t="s">
        <v>94</v>
      </c>
      <c r="YN30" s="84"/>
      <c r="YO30" s="84" t="s">
        <v>94</v>
      </c>
      <c r="YP30" s="84"/>
      <c r="YQ30" s="84" t="s">
        <v>94</v>
      </c>
      <c r="YR30" s="84"/>
      <c r="YS30" s="84" t="s">
        <v>94</v>
      </c>
      <c r="YT30" s="84"/>
      <c r="YU30" s="84" t="s">
        <v>94</v>
      </c>
      <c r="YV30" s="84"/>
      <c r="YW30" s="84" t="s">
        <v>94</v>
      </c>
      <c r="YX30" s="84"/>
      <c r="YY30" s="84" t="s">
        <v>94</v>
      </c>
      <c r="YZ30" s="84"/>
      <c r="ZA30" s="84" t="s">
        <v>94</v>
      </c>
      <c r="ZB30" s="84"/>
      <c r="ZC30" s="84" t="s">
        <v>94</v>
      </c>
      <c r="ZD30" s="84"/>
      <c r="ZE30" s="84" t="s">
        <v>94</v>
      </c>
      <c r="ZF30" s="84"/>
      <c r="ZG30" s="84" t="s">
        <v>94</v>
      </c>
      <c r="ZH30" s="84">
        <v>21200</v>
      </c>
      <c r="ZI30" s="84" t="s">
        <v>94</v>
      </c>
      <c r="ZJ30" s="84">
        <v>21200</v>
      </c>
      <c r="ZK30" s="84">
        <v>21200</v>
      </c>
      <c r="ZL30" s="84">
        <v>21200</v>
      </c>
      <c r="ZM30" s="84">
        <v>21200</v>
      </c>
      <c r="ZN30" s="84">
        <v>21200</v>
      </c>
      <c r="ZO30" s="84">
        <v>21200</v>
      </c>
      <c r="ZP30" s="84">
        <v>21200</v>
      </c>
      <c r="ZQ30" s="84">
        <v>21200</v>
      </c>
      <c r="ZR30" s="84">
        <v>21200</v>
      </c>
      <c r="ZS30" s="84">
        <v>21200</v>
      </c>
      <c r="ZT30" s="84">
        <v>21200</v>
      </c>
      <c r="ZU30" s="84">
        <v>21200</v>
      </c>
      <c r="ZV30" s="84">
        <v>21200</v>
      </c>
      <c r="ZW30" s="84">
        <v>21200</v>
      </c>
      <c r="ZX30" s="84">
        <v>21200</v>
      </c>
      <c r="ZY30" s="84">
        <v>21200</v>
      </c>
      <c r="ZZ30" s="84">
        <v>21200</v>
      </c>
      <c r="AAA30" s="84">
        <v>21200</v>
      </c>
      <c r="AAB30" s="84">
        <v>21200</v>
      </c>
      <c r="AAC30" s="84">
        <v>21200</v>
      </c>
      <c r="AAD30" s="84">
        <v>21200</v>
      </c>
      <c r="AAE30" s="84" t="s">
        <v>94</v>
      </c>
      <c r="AAF30" s="84">
        <v>21200</v>
      </c>
      <c r="AAG30" s="84">
        <v>21200</v>
      </c>
      <c r="AAH30" s="84">
        <v>21200</v>
      </c>
      <c r="AAI30" s="84">
        <v>21200</v>
      </c>
      <c r="AAJ30" s="84">
        <v>21200</v>
      </c>
      <c r="AAK30" s="84" t="s">
        <v>94</v>
      </c>
      <c r="AAL30" s="84">
        <v>21200</v>
      </c>
      <c r="AAM30" s="84">
        <v>21200</v>
      </c>
      <c r="AAN30" s="84">
        <v>21200</v>
      </c>
      <c r="AAO30" s="84">
        <v>21200</v>
      </c>
      <c r="AAP30" s="84">
        <v>21200</v>
      </c>
      <c r="AAQ30" s="84" t="s">
        <v>94</v>
      </c>
      <c r="AAR30" s="84">
        <v>21200</v>
      </c>
      <c r="AAS30" s="84">
        <v>21200</v>
      </c>
      <c r="AAT30" s="84">
        <v>21200</v>
      </c>
      <c r="AAU30" s="84">
        <v>21200</v>
      </c>
      <c r="AAV30" s="84">
        <v>21200</v>
      </c>
      <c r="AAW30" s="84">
        <v>21200</v>
      </c>
      <c r="AAX30" s="84">
        <v>21200</v>
      </c>
      <c r="AAY30" s="84">
        <v>21200</v>
      </c>
      <c r="AAZ30" s="84">
        <v>21200</v>
      </c>
      <c r="ABA30" s="84">
        <v>21200</v>
      </c>
      <c r="ABB30" s="84">
        <v>21200</v>
      </c>
      <c r="ABC30" s="84" t="s">
        <v>94</v>
      </c>
      <c r="ABD30" s="84">
        <v>21200</v>
      </c>
      <c r="ABE30" s="84">
        <v>21200</v>
      </c>
      <c r="ABF30" s="84">
        <v>21200</v>
      </c>
      <c r="ABG30" s="84">
        <v>21200</v>
      </c>
      <c r="ABH30" s="84">
        <v>21200</v>
      </c>
      <c r="ABI30" s="84" t="s">
        <v>94</v>
      </c>
      <c r="ABJ30" s="84">
        <v>21200</v>
      </c>
      <c r="ABK30" s="84" t="s">
        <v>94</v>
      </c>
      <c r="ABL30" s="84">
        <v>21200</v>
      </c>
      <c r="ABM30" s="84" t="s">
        <v>94</v>
      </c>
      <c r="ABN30" s="84">
        <v>21200</v>
      </c>
      <c r="ABO30" s="84" t="s">
        <v>94</v>
      </c>
      <c r="ABP30" s="84">
        <v>21200</v>
      </c>
      <c r="ABQ30" s="84">
        <v>21200</v>
      </c>
      <c r="ABR30" s="84">
        <v>21200</v>
      </c>
      <c r="ABS30" s="84">
        <v>21200</v>
      </c>
      <c r="ABT30" s="84">
        <v>21200</v>
      </c>
      <c r="ABU30" s="84">
        <v>21200</v>
      </c>
      <c r="ABV30" s="84">
        <v>21200</v>
      </c>
      <c r="ABW30" s="84">
        <v>21200</v>
      </c>
      <c r="ABX30" s="84">
        <v>21200</v>
      </c>
      <c r="ABY30" s="84">
        <v>21200</v>
      </c>
      <c r="ABZ30" s="84">
        <v>21200</v>
      </c>
      <c r="ACA30" s="84">
        <v>21200</v>
      </c>
      <c r="ACB30" s="84">
        <v>21200</v>
      </c>
      <c r="ACC30" s="84">
        <v>21200</v>
      </c>
      <c r="ACD30" s="84">
        <v>21200</v>
      </c>
      <c r="ACE30" s="84">
        <v>21200</v>
      </c>
      <c r="ACF30" s="84">
        <v>21200</v>
      </c>
      <c r="ACG30" s="84">
        <v>21200</v>
      </c>
      <c r="ACH30" s="84">
        <v>21200</v>
      </c>
      <c r="ACI30" s="84">
        <v>21200</v>
      </c>
      <c r="ACJ30" s="84">
        <v>21200</v>
      </c>
      <c r="ACK30" s="84" t="s">
        <v>94</v>
      </c>
      <c r="ACL30" s="84">
        <v>21200</v>
      </c>
      <c r="ACM30" s="84" t="s">
        <v>94</v>
      </c>
      <c r="ACN30" s="84">
        <v>21200</v>
      </c>
      <c r="ACO30" s="84">
        <v>21200</v>
      </c>
      <c r="ACP30" s="84">
        <v>21200</v>
      </c>
      <c r="ACQ30" s="84" t="s">
        <v>94</v>
      </c>
      <c r="ACR30" s="84">
        <v>21200</v>
      </c>
      <c r="ACS30" s="84">
        <v>21200</v>
      </c>
      <c r="ACT30" s="84">
        <v>21200</v>
      </c>
      <c r="ACU30" s="84">
        <v>21200</v>
      </c>
      <c r="ACV30" s="84">
        <v>21200</v>
      </c>
      <c r="ACW30" s="84">
        <v>21200</v>
      </c>
      <c r="ACX30" s="84">
        <v>21200</v>
      </c>
      <c r="ACY30" s="84" t="s">
        <v>94</v>
      </c>
      <c r="ACZ30" s="84">
        <v>21200</v>
      </c>
      <c r="ADA30" s="84" t="s">
        <v>94</v>
      </c>
      <c r="ADB30" s="84">
        <v>21200</v>
      </c>
      <c r="ADC30" s="84" t="s">
        <v>94</v>
      </c>
      <c r="ADD30" s="84">
        <v>21200</v>
      </c>
      <c r="ADE30" s="84" t="s">
        <v>94</v>
      </c>
      <c r="ADF30" s="84">
        <v>21200</v>
      </c>
      <c r="ADG30" s="84" t="s">
        <v>94</v>
      </c>
      <c r="ADH30" s="84">
        <v>21200</v>
      </c>
      <c r="ADI30" s="84" t="s">
        <v>94</v>
      </c>
      <c r="ADJ30" s="84">
        <v>21200</v>
      </c>
      <c r="ADK30" s="84" t="s">
        <v>94</v>
      </c>
      <c r="ADL30" s="84">
        <v>21200</v>
      </c>
      <c r="ADM30" s="84" t="s">
        <v>94</v>
      </c>
      <c r="ADN30" s="84">
        <v>21200</v>
      </c>
      <c r="ADO30" s="84">
        <v>21200</v>
      </c>
      <c r="ADP30" s="84">
        <v>21200</v>
      </c>
      <c r="ADQ30" s="84">
        <v>21200</v>
      </c>
      <c r="ADR30" s="84">
        <v>21200</v>
      </c>
      <c r="ADS30" s="84">
        <v>21200</v>
      </c>
      <c r="ADT30" s="84">
        <v>21200</v>
      </c>
      <c r="ADU30" s="84">
        <v>21200</v>
      </c>
      <c r="ADV30" s="84">
        <v>21200</v>
      </c>
      <c r="ADW30" s="84">
        <v>21200</v>
      </c>
      <c r="ADX30" s="84">
        <v>21200</v>
      </c>
      <c r="ADY30" s="84">
        <v>21200</v>
      </c>
      <c r="ADZ30" s="84">
        <v>21200</v>
      </c>
      <c r="AEA30" s="84">
        <v>21200</v>
      </c>
      <c r="AEB30" s="84">
        <v>21200</v>
      </c>
      <c r="AEC30" s="84">
        <v>21200</v>
      </c>
      <c r="AED30" s="84">
        <v>21200</v>
      </c>
      <c r="AEE30" s="84">
        <v>21200</v>
      </c>
      <c r="AEF30" s="84">
        <v>21200</v>
      </c>
      <c r="AEG30" s="84">
        <v>21200</v>
      </c>
      <c r="AEH30" s="84">
        <v>21200</v>
      </c>
      <c r="AEI30" s="84">
        <v>21200</v>
      </c>
      <c r="AEJ30" s="84">
        <v>21200</v>
      </c>
      <c r="AEK30" s="84">
        <v>21200</v>
      </c>
      <c r="AEL30" s="84">
        <v>21200</v>
      </c>
      <c r="AEM30" s="84">
        <v>21200</v>
      </c>
      <c r="AEN30" s="84">
        <v>21200</v>
      </c>
      <c r="AEO30" s="84">
        <v>21200</v>
      </c>
      <c r="AEP30" s="84">
        <v>21200</v>
      </c>
      <c r="AEQ30" s="84">
        <v>21200</v>
      </c>
      <c r="AER30" s="84">
        <v>21200</v>
      </c>
      <c r="AES30" s="84">
        <v>21200</v>
      </c>
      <c r="AET30" s="84">
        <v>21200</v>
      </c>
      <c r="AEU30" s="84">
        <v>21200</v>
      </c>
      <c r="AEV30" s="84">
        <v>21200</v>
      </c>
      <c r="AEW30" s="84">
        <v>21200</v>
      </c>
      <c r="AEX30" s="84">
        <v>21200</v>
      </c>
      <c r="AEY30" s="84">
        <v>21200</v>
      </c>
      <c r="AEZ30" s="84">
        <v>21200</v>
      </c>
      <c r="AFA30" s="84">
        <v>21200</v>
      </c>
      <c r="AFB30" s="84">
        <v>21200</v>
      </c>
      <c r="AFC30" s="84">
        <v>21200</v>
      </c>
      <c r="AFD30" s="84">
        <v>21200</v>
      </c>
      <c r="AFE30" s="84" t="s">
        <v>94</v>
      </c>
      <c r="AFF30" s="84">
        <v>21200</v>
      </c>
      <c r="AFG30" s="84" t="s">
        <v>94</v>
      </c>
      <c r="AFH30" s="84">
        <v>21200</v>
      </c>
      <c r="AFI30" s="84" t="s">
        <v>94</v>
      </c>
      <c r="AFJ30" s="84">
        <v>20200</v>
      </c>
      <c r="AFK30" s="84" t="s">
        <v>94</v>
      </c>
      <c r="AFL30" s="84">
        <v>20200</v>
      </c>
      <c r="AFM30" s="84">
        <v>20200</v>
      </c>
      <c r="AFN30" s="84">
        <v>20200</v>
      </c>
      <c r="AFO30" s="84">
        <v>20200</v>
      </c>
      <c r="AFP30" s="84">
        <v>20200</v>
      </c>
      <c r="AFQ30" s="84">
        <v>20200</v>
      </c>
      <c r="AFR30" s="84">
        <v>20200</v>
      </c>
      <c r="AFS30" s="84">
        <v>20200</v>
      </c>
      <c r="AFT30" s="84">
        <v>20200</v>
      </c>
      <c r="AFU30" s="84" t="s">
        <v>94</v>
      </c>
      <c r="AFV30" s="84">
        <v>20200</v>
      </c>
      <c r="AFW30" s="84" t="s">
        <v>94</v>
      </c>
      <c r="AFX30" s="84">
        <v>20200</v>
      </c>
      <c r="AFY30" s="84" t="s">
        <v>94</v>
      </c>
      <c r="AFZ30" s="84">
        <v>20200</v>
      </c>
      <c r="AGA30" s="84">
        <v>20200</v>
      </c>
      <c r="AGB30" s="84">
        <v>20200</v>
      </c>
      <c r="AGC30" s="84" t="s">
        <v>94</v>
      </c>
      <c r="AGD30" s="84">
        <v>20200</v>
      </c>
      <c r="AGE30" s="84">
        <v>20200</v>
      </c>
      <c r="AGF30" s="84">
        <v>20200</v>
      </c>
      <c r="AGG30" s="84">
        <v>20200</v>
      </c>
      <c r="AGH30" s="84">
        <v>20200</v>
      </c>
      <c r="AGI30" s="84" t="s">
        <v>94</v>
      </c>
      <c r="AGJ30" s="84">
        <v>20200</v>
      </c>
      <c r="AGK30" s="84" t="s">
        <v>94</v>
      </c>
      <c r="AGL30" s="84">
        <v>20200</v>
      </c>
      <c r="AGM30" s="84">
        <v>20200</v>
      </c>
      <c r="AGN30" s="84">
        <v>20200</v>
      </c>
      <c r="AGO30" s="84">
        <v>20200</v>
      </c>
      <c r="AGP30" s="84">
        <v>20200</v>
      </c>
      <c r="AGQ30" s="84">
        <v>20200</v>
      </c>
      <c r="AGR30" s="84">
        <v>20200</v>
      </c>
      <c r="AGS30" s="84">
        <v>20200</v>
      </c>
      <c r="AGT30" s="84">
        <v>20200</v>
      </c>
      <c r="AGU30" s="84">
        <v>20200</v>
      </c>
      <c r="AGV30" s="84">
        <v>20200</v>
      </c>
      <c r="AGW30" s="84" t="s">
        <v>94</v>
      </c>
      <c r="AGX30" s="84">
        <v>20200</v>
      </c>
      <c r="AGY30" s="84">
        <v>20200</v>
      </c>
      <c r="AGZ30" s="84">
        <v>20200</v>
      </c>
      <c r="AHA30" s="84" t="s">
        <v>94</v>
      </c>
      <c r="AHB30" s="84">
        <v>20200</v>
      </c>
      <c r="AHC30" s="84" t="s">
        <v>94</v>
      </c>
      <c r="AHD30" s="84">
        <v>20200</v>
      </c>
      <c r="AHE30" s="84" t="s">
        <v>94</v>
      </c>
      <c r="AHF30" s="84">
        <v>20200</v>
      </c>
      <c r="AHG30" s="84">
        <v>20200</v>
      </c>
      <c r="AHH30" s="84">
        <v>20200</v>
      </c>
      <c r="AHI30" s="84" t="s">
        <v>94</v>
      </c>
      <c r="AHJ30" s="84">
        <v>20200</v>
      </c>
      <c r="AHK30" s="84">
        <v>20200</v>
      </c>
      <c r="AHL30" s="84">
        <v>20200</v>
      </c>
      <c r="AHM30" s="84">
        <v>20200</v>
      </c>
      <c r="AHN30" s="84">
        <v>20200</v>
      </c>
      <c r="AHO30" s="84">
        <v>20200</v>
      </c>
      <c r="AHP30" s="84">
        <v>20200</v>
      </c>
      <c r="AHQ30" s="84" t="s">
        <v>94</v>
      </c>
      <c r="AHR30" s="84">
        <v>20200</v>
      </c>
      <c r="AHS30" s="84" t="s">
        <v>94</v>
      </c>
      <c r="AHT30" s="84">
        <v>20200</v>
      </c>
      <c r="AHU30" s="84">
        <v>20200</v>
      </c>
      <c r="AHV30" s="84">
        <v>20200</v>
      </c>
      <c r="AHW30" s="84">
        <v>20200</v>
      </c>
      <c r="AHX30" s="84">
        <v>20200</v>
      </c>
      <c r="AHY30" s="84" t="s">
        <v>94</v>
      </c>
      <c r="AHZ30" s="84">
        <v>20200</v>
      </c>
      <c r="AIA30" s="84" t="s">
        <v>94</v>
      </c>
      <c r="AIB30" s="84">
        <v>20200</v>
      </c>
      <c r="AIC30" s="84">
        <v>20200</v>
      </c>
      <c r="AID30" s="84">
        <v>20200</v>
      </c>
      <c r="AIE30" s="84">
        <v>20200</v>
      </c>
      <c r="AIF30" s="84">
        <v>20200</v>
      </c>
      <c r="AIG30" s="84">
        <v>20200</v>
      </c>
      <c r="AIH30" s="84">
        <v>20200</v>
      </c>
      <c r="AII30" s="84" t="s">
        <v>94</v>
      </c>
      <c r="AIJ30" s="84">
        <v>20200</v>
      </c>
      <c r="AIK30" s="84" t="s">
        <v>94</v>
      </c>
      <c r="AIL30" s="84">
        <v>20200</v>
      </c>
      <c r="AIM30" s="84" t="s">
        <v>94</v>
      </c>
      <c r="AIN30" s="84">
        <v>20200</v>
      </c>
      <c r="AIO30" s="84" t="s">
        <v>94</v>
      </c>
      <c r="AIP30" s="84">
        <v>20200</v>
      </c>
      <c r="AIQ30" s="84" t="s">
        <v>94</v>
      </c>
      <c r="AIR30" s="84">
        <v>20200</v>
      </c>
      <c r="AIS30" s="84" t="s">
        <v>94</v>
      </c>
      <c r="AIT30" s="84">
        <v>20200</v>
      </c>
      <c r="AIU30" s="84" t="s">
        <v>94</v>
      </c>
      <c r="AIV30" s="84">
        <v>20200</v>
      </c>
      <c r="AIW30" s="84">
        <v>20200</v>
      </c>
      <c r="AIX30" s="84">
        <v>20200</v>
      </c>
      <c r="AIY30" s="84">
        <v>20200</v>
      </c>
      <c r="AIZ30" s="84">
        <v>20200</v>
      </c>
      <c r="AJA30" s="84" t="s">
        <v>94</v>
      </c>
      <c r="AJB30" s="84">
        <v>20200</v>
      </c>
      <c r="AJC30" s="84">
        <v>20200</v>
      </c>
      <c r="AJD30" s="84">
        <v>20200</v>
      </c>
      <c r="AJE30" s="84" t="s">
        <v>94</v>
      </c>
      <c r="AJF30" s="84">
        <v>20200</v>
      </c>
      <c r="AJG30" s="84" t="s">
        <v>94</v>
      </c>
      <c r="AJH30" s="84">
        <v>20200</v>
      </c>
      <c r="AJI30" s="84" t="s">
        <v>94</v>
      </c>
      <c r="AJJ30" s="84">
        <v>20200</v>
      </c>
      <c r="AJK30" s="84" t="s">
        <v>94</v>
      </c>
      <c r="AJL30" s="84">
        <v>20200</v>
      </c>
      <c r="AJM30" s="84" t="s">
        <v>94</v>
      </c>
      <c r="AJN30" s="84">
        <v>20200</v>
      </c>
      <c r="AJO30" s="84">
        <v>20200</v>
      </c>
      <c r="AJP30" s="84">
        <v>20200</v>
      </c>
      <c r="AJQ30" s="84">
        <v>20200</v>
      </c>
      <c r="AJR30" s="84">
        <v>20200</v>
      </c>
      <c r="AJS30" s="84">
        <v>20200</v>
      </c>
      <c r="AJT30" s="84">
        <v>20200</v>
      </c>
      <c r="AJU30" s="84" t="s">
        <v>94</v>
      </c>
      <c r="AJV30" s="84">
        <v>20200</v>
      </c>
      <c r="AJW30" s="84" t="s">
        <v>94</v>
      </c>
      <c r="AJX30" s="84">
        <v>20200</v>
      </c>
      <c r="AJY30" s="84" t="s">
        <v>94</v>
      </c>
      <c r="AJZ30" s="84">
        <v>20200</v>
      </c>
      <c r="AKA30" s="84" t="s">
        <v>94</v>
      </c>
      <c r="AKB30" s="84">
        <v>20200</v>
      </c>
      <c r="AKC30" s="84" t="s">
        <v>94</v>
      </c>
      <c r="AKD30" s="84">
        <v>20200</v>
      </c>
      <c r="AKE30" s="84">
        <v>20200</v>
      </c>
      <c r="AKF30" s="84">
        <v>20200</v>
      </c>
      <c r="AKG30" s="84">
        <v>20200</v>
      </c>
      <c r="AKH30" s="84">
        <v>20200</v>
      </c>
      <c r="AKI30" s="84">
        <v>20200</v>
      </c>
      <c r="AKJ30" s="84">
        <v>20200</v>
      </c>
      <c r="AKK30" s="84">
        <v>20200</v>
      </c>
      <c r="AKL30" s="84">
        <v>20200</v>
      </c>
      <c r="AKM30" s="84">
        <v>20200</v>
      </c>
      <c r="AKN30" s="84">
        <v>20200</v>
      </c>
      <c r="AKO30" s="84">
        <v>20200</v>
      </c>
      <c r="AKP30" s="84">
        <v>20200</v>
      </c>
      <c r="AKQ30" s="84">
        <v>20200</v>
      </c>
      <c r="AKR30" s="84">
        <v>20200</v>
      </c>
      <c r="AKS30" s="84" t="s">
        <v>94</v>
      </c>
      <c r="AKT30" s="84">
        <v>20200</v>
      </c>
      <c r="AKU30" s="84" t="s">
        <v>94</v>
      </c>
      <c r="AKV30" s="84">
        <v>20200</v>
      </c>
      <c r="AKW30" s="84" t="s">
        <v>94</v>
      </c>
      <c r="AKX30" s="84">
        <v>20200</v>
      </c>
      <c r="AKY30" s="84" t="s">
        <v>94</v>
      </c>
      <c r="AKZ30" s="84">
        <v>20200</v>
      </c>
      <c r="ALA30" s="84" t="s">
        <v>94</v>
      </c>
      <c r="ALB30" s="84">
        <v>20200</v>
      </c>
      <c r="ALC30" s="84">
        <v>20200</v>
      </c>
      <c r="ALD30" s="84">
        <v>20200</v>
      </c>
      <c r="ALE30" s="84">
        <v>20200</v>
      </c>
      <c r="ALF30" s="84">
        <v>20200</v>
      </c>
      <c r="ALG30" s="84">
        <v>20200</v>
      </c>
      <c r="ALH30" s="84">
        <v>20200</v>
      </c>
      <c r="ALI30" s="84">
        <v>20200</v>
      </c>
      <c r="ALJ30" s="84">
        <v>20200</v>
      </c>
      <c r="ALK30" s="84">
        <v>20600.653055096831</v>
      </c>
      <c r="ALL30" s="84">
        <v>20200</v>
      </c>
      <c r="ALM30" s="84">
        <v>20200</v>
      </c>
      <c r="ALN30" s="84">
        <v>20200</v>
      </c>
      <c r="ALO30" s="84">
        <v>20200</v>
      </c>
      <c r="ALP30" s="84">
        <v>20200</v>
      </c>
      <c r="ALQ30" s="84">
        <v>20200</v>
      </c>
      <c r="ALR30" s="84">
        <v>20200</v>
      </c>
      <c r="ALS30" s="84">
        <v>20200</v>
      </c>
      <c r="ALT30" s="84">
        <v>20200</v>
      </c>
      <c r="ALU30" s="84">
        <v>20652.186805040772</v>
      </c>
      <c r="ALV30" s="84">
        <v>20200</v>
      </c>
      <c r="ALW30" s="84">
        <v>20700</v>
      </c>
      <c r="ALX30" s="84">
        <v>20200</v>
      </c>
      <c r="ALY30" s="84">
        <v>20200</v>
      </c>
      <c r="ALZ30" s="84">
        <v>20200</v>
      </c>
      <c r="AMA30" s="84">
        <v>20700</v>
      </c>
      <c r="AMB30" s="84">
        <v>20200</v>
      </c>
      <c r="AMC30" s="84">
        <v>20489.235127478754</v>
      </c>
      <c r="AMD30" s="84">
        <v>20200</v>
      </c>
      <c r="AME30" s="84">
        <v>20700</v>
      </c>
      <c r="AMF30" s="84">
        <v>20200</v>
      </c>
      <c r="AMG30" s="84">
        <v>20700</v>
      </c>
      <c r="AMH30" s="84">
        <v>20200</v>
      </c>
      <c r="AMI30" s="84">
        <v>20700</v>
      </c>
      <c r="AMJ30" s="84">
        <v>20200</v>
      </c>
      <c r="AMK30" s="84">
        <v>20700</v>
      </c>
      <c r="AML30" s="84">
        <v>20200</v>
      </c>
      <c r="AMM30" s="84">
        <v>20700</v>
      </c>
      <c r="AMN30" s="84">
        <v>20200</v>
      </c>
      <c r="AMO30" s="84">
        <v>20700</v>
      </c>
      <c r="AMP30" s="84">
        <v>20200</v>
      </c>
      <c r="AMQ30" s="84">
        <v>20700</v>
      </c>
      <c r="AMR30" s="84">
        <v>20200</v>
      </c>
      <c r="AMS30" s="84">
        <v>20700</v>
      </c>
      <c r="AMT30" s="84">
        <v>20200</v>
      </c>
      <c r="AMU30" s="84">
        <v>20700</v>
      </c>
      <c r="AMV30" s="84">
        <v>21200</v>
      </c>
      <c r="AMW30" s="84">
        <v>21200</v>
      </c>
      <c r="AMX30" s="84">
        <v>21200</v>
      </c>
      <c r="AMY30" s="84">
        <v>21200</v>
      </c>
      <c r="AMZ30" s="84">
        <v>21200</v>
      </c>
      <c r="ANA30" s="84">
        <v>21200</v>
      </c>
      <c r="ANB30" s="84">
        <v>21200</v>
      </c>
      <c r="ANC30" s="84">
        <v>21200</v>
      </c>
      <c r="AND30" s="84">
        <v>21200</v>
      </c>
      <c r="ANE30" s="84">
        <v>21200</v>
      </c>
      <c r="ANF30" s="84">
        <v>21200</v>
      </c>
      <c r="ANG30" s="84">
        <v>21200</v>
      </c>
      <c r="ANH30" s="84">
        <v>21200</v>
      </c>
      <c r="ANI30" s="84">
        <v>21132.395159020547</v>
      </c>
      <c r="ANJ30" s="84">
        <v>21200</v>
      </c>
      <c r="ANK30" s="84" t="s">
        <v>94</v>
      </c>
      <c r="ANL30" s="84">
        <v>21200</v>
      </c>
      <c r="ANM30" s="84" t="s">
        <v>94</v>
      </c>
      <c r="ANN30" s="84">
        <v>21200</v>
      </c>
      <c r="ANO30" s="84">
        <v>21200</v>
      </c>
      <c r="ANP30" s="84">
        <v>21200</v>
      </c>
      <c r="ANQ30" s="84">
        <v>21200</v>
      </c>
      <c r="ANR30" s="84">
        <v>21200</v>
      </c>
      <c r="ANS30" s="84">
        <v>21200</v>
      </c>
      <c r="ANT30" s="84">
        <v>21200</v>
      </c>
      <c r="ANU30" s="84">
        <v>21200</v>
      </c>
      <c r="ANV30" s="84">
        <v>21200</v>
      </c>
      <c r="ANW30" s="84" t="s">
        <v>94</v>
      </c>
      <c r="ANX30" s="84">
        <v>21200</v>
      </c>
      <c r="ANY30" s="84" t="s">
        <v>94</v>
      </c>
      <c r="ANZ30" s="84">
        <v>21200</v>
      </c>
      <c r="AOA30" s="84">
        <v>21200</v>
      </c>
      <c r="AOB30" s="84">
        <v>21200</v>
      </c>
      <c r="AOC30" s="84">
        <v>21200</v>
      </c>
      <c r="AOD30" s="84">
        <v>21200</v>
      </c>
      <c r="AOE30" s="84">
        <v>21200</v>
      </c>
      <c r="AOF30" s="84">
        <v>21200</v>
      </c>
      <c r="AOG30" s="84" t="s">
        <v>94</v>
      </c>
      <c r="AOH30" s="84">
        <v>21200</v>
      </c>
      <c r="AOI30" s="84">
        <v>21200</v>
      </c>
      <c r="AOJ30" s="84">
        <v>21200</v>
      </c>
      <c r="AOK30" s="84">
        <v>21200</v>
      </c>
      <c r="AOL30" s="84">
        <v>21200</v>
      </c>
      <c r="AOM30" s="84">
        <v>21200</v>
      </c>
      <c r="AON30" s="84">
        <v>21200</v>
      </c>
      <c r="AOO30" s="84">
        <v>21200</v>
      </c>
      <c r="AOP30" s="84">
        <v>21200</v>
      </c>
      <c r="AOQ30" s="84">
        <v>21200</v>
      </c>
      <c r="AOR30" s="84">
        <v>21200</v>
      </c>
      <c r="AOS30" s="84" t="s">
        <v>94</v>
      </c>
      <c r="AOT30" s="84">
        <v>21200</v>
      </c>
      <c r="AOU30" s="84">
        <v>21200</v>
      </c>
      <c r="AOV30" s="84">
        <v>21200</v>
      </c>
      <c r="AOW30" s="84" t="s">
        <v>94</v>
      </c>
      <c r="AOX30" s="84">
        <v>21200</v>
      </c>
      <c r="AOY30" s="84" t="s">
        <v>94</v>
      </c>
      <c r="AOZ30" s="84">
        <v>21200</v>
      </c>
      <c r="APA30" s="84">
        <v>21200</v>
      </c>
      <c r="APB30" s="84">
        <v>21200</v>
      </c>
      <c r="APC30" s="84">
        <v>21200</v>
      </c>
      <c r="APD30" s="84">
        <v>21200</v>
      </c>
      <c r="APE30" s="84">
        <v>21200</v>
      </c>
      <c r="APF30" s="84">
        <v>21200</v>
      </c>
      <c r="APG30" s="84">
        <v>21200</v>
      </c>
      <c r="APH30" s="84">
        <v>21200</v>
      </c>
      <c r="API30" s="84">
        <v>21200</v>
      </c>
      <c r="APJ30" s="84">
        <v>21200</v>
      </c>
      <c r="APK30" s="84">
        <v>21200</v>
      </c>
      <c r="APL30" s="84">
        <v>21200</v>
      </c>
      <c r="APM30" s="84">
        <v>21200</v>
      </c>
      <c r="APN30" s="84">
        <v>21200</v>
      </c>
      <c r="APO30" s="84">
        <v>21200</v>
      </c>
      <c r="APP30" s="84">
        <v>21200</v>
      </c>
      <c r="APQ30" s="84">
        <v>21200</v>
      </c>
      <c r="APR30" s="84">
        <v>21200</v>
      </c>
      <c r="APS30" s="84">
        <v>21200</v>
      </c>
      <c r="APT30" s="84">
        <v>21200</v>
      </c>
      <c r="APU30" s="84">
        <v>21200</v>
      </c>
      <c r="APV30" s="84">
        <v>21200</v>
      </c>
      <c r="APW30" s="84">
        <v>21200</v>
      </c>
      <c r="APX30" s="84">
        <v>21200</v>
      </c>
      <c r="APY30" s="84">
        <v>21200</v>
      </c>
      <c r="APZ30" s="84">
        <v>21200</v>
      </c>
      <c r="AQA30" s="84">
        <v>21200</v>
      </c>
      <c r="AQB30" s="84">
        <v>21200</v>
      </c>
      <c r="AQC30" s="84">
        <v>21200</v>
      </c>
      <c r="AQD30" s="84">
        <v>21200</v>
      </c>
      <c r="AQE30" s="86">
        <v>21200</v>
      </c>
      <c r="AQF30" s="86">
        <v>21200</v>
      </c>
      <c r="AQG30" s="86">
        <v>21200</v>
      </c>
      <c r="AQH30" s="86">
        <v>21200</v>
      </c>
      <c r="AQI30" s="86" t="s">
        <v>94</v>
      </c>
      <c r="AQJ30" s="86">
        <v>21200</v>
      </c>
      <c r="AQK30" s="86" t="s">
        <v>94</v>
      </c>
      <c r="AQL30" s="86">
        <v>21200</v>
      </c>
      <c r="AQM30" s="86" t="s">
        <v>94</v>
      </c>
      <c r="AQN30" s="86">
        <v>21200</v>
      </c>
      <c r="AQO30" s="86" t="s">
        <v>94</v>
      </c>
      <c r="AQP30" s="86">
        <v>21200</v>
      </c>
      <c r="AQQ30" s="86" t="s">
        <v>94</v>
      </c>
      <c r="AQR30" s="86">
        <v>21200</v>
      </c>
      <c r="AQS30" s="86" t="s">
        <v>94</v>
      </c>
      <c r="AQT30" s="86">
        <v>21200</v>
      </c>
      <c r="AQU30" s="86" t="s">
        <v>94</v>
      </c>
      <c r="AQV30" s="86">
        <v>21200</v>
      </c>
      <c r="AQW30" s="86">
        <v>21200</v>
      </c>
      <c r="AQX30" s="86">
        <v>21200</v>
      </c>
      <c r="AQY30" s="86">
        <v>21200</v>
      </c>
      <c r="AQZ30" s="86">
        <v>21200</v>
      </c>
      <c r="ARA30" s="86" t="s">
        <v>94</v>
      </c>
      <c r="ARB30" s="86">
        <v>21200</v>
      </c>
      <c r="ARC30" s="86">
        <v>21200</v>
      </c>
      <c r="ARD30" s="86">
        <v>21200</v>
      </c>
      <c r="ARE30" s="86">
        <v>21200</v>
      </c>
      <c r="ARF30" s="86">
        <v>21200</v>
      </c>
      <c r="ARG30" s="86">
        <v>21200</v>
      </c>
      <c r="ARH30" s="86">
        <v>21200</v>
      </c>
      <c r="ARI30" s="86">
        <v>21200</v>
      </c>
      <c r="ARJ30" s="86">
        <v>21200</v>
      </c>
      <c r="ARK30" s="86">
        <v>21200</v>
      </c>
      <c r="ARL30" s="86">
        <v>21200</v>
      </c>
      <c r="ARM30" s="86">
        <v>21200</v>
      </c>
      <c r="ARN30" s="86">
        <v>21200</v>
      </c>
      <c r="ARO30" s="86">
        <v>21200</v>
      </c>
      <c r="ARP30" s="86">
        <v>21200</v>
      </c>
      <c r="ARQ30" s="86">
        <v>21200</v>
      </c>
      <c r="ARR30" s="86">
        <v>21200</v>
      </c>
      <c r="ARS30" s="86">
        <v>21200</v>
      </c>
      <c r="ART30" s="86">
        <v>21200</v>
      </c>
      <c r="ARU30" s="86">
        <v>21200</v>
      </c>
      <c r="ARV30" s="86">
        <v>21200</v>
      </c>
      <c r="ARW30" s="86">
        <v>21200</v>
      </c>
      <c r="ARX30" s="86">
        <v>21200</v>
      </c>
      <c r="ARY30" s="86" t="s">
        <v>94</v>
      </c>
      <c r="ARZ30" s="86">
        <v>21200</v>
      </c>
      <c r="ASA30" s="86">
        <v>21200</v>
      </c>
      <c r="ASB30" s="86">
        <v>21200</v>
      </c>
      <c r="ASC30" s="86">
        <v>21200</v>
      </c>
      <c r="ASD30" s="86">
        <v>21200</v>
      </c>
      <c r="ASE30" s="86">
        <v>21200</v>
      </c>
      <c r="ASF30" s="86">
        <v>21200</v>
      </c>
      <c r="ASG30" s="86">
        <v>21200</v>
      </c>
      <c r="ASH30" s="86">
        <v>21200</v>
      </c>
      <c r="ASI30" s="86" t="s">
        <v>94</v>
      </c>
      <c r="ASJ30" s="86">
        <v>21200</v>
      </c>
      <c r="ASK30" s="86" t="s">
        <v>94</v>
      </c>
      <c r="ASL30" s="86">
        <v>21200</v>
      </c>
      <c r="ASM30" s="86" t="s">
        <v>94</v>
      </c>
      <c r="ASN30" s="86">
        <v>21200</v>
      </c>
      <c r="ASO30" s="86" t="s">
        <v>94</v>
      </c>
      <c r="ASP30" s="86">
        <v>21200</v>
      </c>
      <c r="ASQ30" s="86" t="s">
        <v>94</v>
      </c>
      <c r="ASR30" s="86">
        <v>21200</v>
      </c>
      <c r="ASS30" s="86" t="s">
        <v>94</v>
      </c>
      <c r="AST30" s="86">
        <v>21200</v>
      </c>
      <c r="ASU30" s="86" t="s">
        <v>94</v>
      </c>
      <c r="ASV30" s="86">
        <v>21200</v>
      </c>
      <c r="ASW30" s="86" t="s">
        <v>94</v>
      </c>
      <c r="ASX30" s="86">
        <v>21200</v>
      </c>
      <c r="ASY30" s="86" t="s">
        <v>94</v>
      </c>
      <c r="ASZ30" s="86">
        <v>21200</v>
      </c>
      <c r="ATA30" s="86" t="s">
        <v>94</v>
      </c>
      <c r="ATB30" s="86">
        <v>21200</v>
      </c>
      <c r="ATC30" s="86" t="s">
        <v>94</v>
      </c>
      <c r="ATD30" s="86">
        <v>21200</v>
      </c>
      <c r="ATE30" s="86" t="s">
        <v>94</v>
      </c>
      <c r="ATF30" s="86">
        <v>21200</v>
      </c>
      <c r="ATG30" s="86" t="s">
        <v>94</v>
      </c>
      <c r="ATH30" s="86">
        <v>21200</v>
      </c>
      <c r="ATI30" s="86" t="s">
        <v>94</v>
      </c>
      <c r="ATJ30" s="86">
        <v>21200</v>
      </c>
      <c r="ATK30" s="86" t="s">
        <v>94</v>
      </c>
      <c r="ATL30" s="86">
        <v>21200</v>
      </c>
      <c r="ATM30" s="86" t="s">
        <v>94</v>
      </c>
      <c r="ATN30" s="86">
        <v>21200</v>
      </c>
      <c r="ATO30" s="86" t="s">
        <v>94</v>
      </c>
      <c r="ATP30" s="86">
        <v>21200</v>
      </c>
      <c r="ATQ30" s="86" t="s">
        <v>94</v>
      </c>
      <c r="ATR30" s="86">
        <v>21200</v>
      </c>
      <c r="ATS30" s="86" t="s">
        <v>94</v>
      </c>
      <c r="ATT30" s="86">
        <v>21200</v>
      </c>
      <c r="ATU30" s="86" t="s">
        <v>94</v>
      </c>
      <c r="ATV30" s="86">
        <v>21200</v>
      </c>
      <c r="ATW30" s="86" t="s">
        <v>94</v>
      </c>
      <c r="ATX30" s="86">
        <v>21200</v>
      </c>
      <c r="ATY30" s="86" t="s">
        <v>94</v>
      </c>
      <c r="ATZ30" s="86">
        <v>21200</v>
      </c>
      <c r="AUA30" s="86" t="s">
        <v>94</v>
      </c>
      <c r="AUB30" s="86">
        <v>21200</v>
      </c>
      <c r="AUC30" s="86" t="s">
        <v>94</v>
      </c>
      <c r="AUD30" s="86">
        <v>21200</v>
      </c>
      <c r="AUE30" s="86" t="s">
        <v>94</v>
      </c>
      <c r="AUF30" s="86">
        <v>21200</v>
      </c>
      <c r="AUG30" s="86" t="s">
        <v>94</v>
      </c>
      <c r="AUH30" s="86">
        <v>21200</v>
      </c>
      <c r="AUI30" s="86" t="s">
        <v>94</v>
      </c>
      <c r="AUJ30" s="86">
        <v>21200</v>
      </c>
      <c r="AUK30" s="86" t="s">
        <v>94</v>
      </c>
      <c r="AUL30" s="86">
        <v>21200</v>
      </c>
      <c r="AUM30" s="86" t="s">
        <v>94</v>
      </c>
      <c r="AUN30" s="86">
        <v>21200</v>
      </c>
      <c r="AUO30" s="86" t="s">
        <v>94</v>
      </c>
      <c r="AUP30" s="86">
        <v>21200</v>
      </c>
      <c r="AUQ30" s="86" t="s">
        <v>94</v>
      </c>
      <c r="AUR30" s="86">
        <v>21200</v>
      </c>
      <c r="AUS30" s="86" t="s">
        <v>94</v>
      </c>
      <c r="AUT30" s="86">
        <v>21200</v>
      </c>
      <c r="AUU30" s="86" t="s">
        <v>94</v>
      </c>
      <c r="AUV30" s="86">
        <v>21200</v>
      </c>
      <c r="AUW30" s="86" t="s">
        <v>94</v>
      </c>
      <c r="AUX30" s="86">
        <v>21200</v>
      </c>
      <c r="AUY30" s="86" t="s">
        <v>94</v>
      </c>
      <c r="AUZ30" s="86">
        <v>21200</v>
      </c>
      <c r="AVA30" s="86" t="s">
        <v>94</v>
      </c>
      <c r="AVB30" s="86">
        <v>21200</v>
      </c>
      <c r="AVC30" s="86" t="s">
        <v>94</v>
      </c>
      <c r="AVD30" s="86">
        <v>21200</v>
      </c>
      <c r="AVE30" s="86" t="s">
        <v>94</v>
      </c>
      <c r="AVF30" s="86">
        <v>21200</v>
      </c>
      <c r="AVG30" s="86" t="s">
        <v>94</v>
      </c>
      <c r="AVH30" s="86">
        <v>21200</v>
      </c>
      <c r="AVI30" s="86" t="s">
        <v>94</v>
      </c>
      <c r="AVJ30" s="86">
        <v>21200</v>
      </c>
      <c r="AVK30" s="86" t="s">
        <v>94</v>
      </c>
      <c r="AVL30" s="86">
        <v>21200</v>
      </c>
      <c r="AVM30" s="86" t="s">
        <v>94</v>
      </c>
      <c r="AVN30" s="86">
        <v>21200</v>
      </c>
      <c r="AVO30" s="86" t="s">
        <v>94</v>
      </c>
      <c r="AVP30" s="86">
        <v>21200</v>
      </c>
      <c r="AVQ30" s="86" t="s">
        <v>94</v>
      </c>
      <c r="AVR30" s="86">
        <v>21200</v>
      </c>
      <c r="AVS30" s="86" t="s">
        <v>94</v>
      </c>
      <c r="AVT30" s="86">
        <v>21200</v>
      </c>
      <c r="AVU30" s="86" t="s">
        <v>94</v>
      </c>
      <c r="AVV30" s="86">
        <v>21200</v>
      </c>
      <c r="AVW30" s="86" t="s">
        <v>94</v>
      </c>
      <c r="AVX30" s="86">
        <v>21200</v>
      </c>
      <c r="AVY30" s="86" t="s">
        <v>94</v>
      </c>
      <c r="AVZ30" s="86">
        <v>21200</v>
      </c>
      <c r="AWA30" s="86" t="s">
        <v>94</v>
      </c>
      <c r="AWB30" s="86">
        <v>21200</v>
      </c>
      <c r="AWC30" s="86" t="s">
        <v>94</v>
      </c>
      <c r="AWD30" s="86">
        <v>21200</v>
      </c>
      <c r="AWE30" s="86" t="s">
        <v>94</v>
      </c>
      <c r="AWF30" s="86">
        <v>21200</v>
      </c>
      <c r="AWG30" s="86" t="s">
        <v>94</v>
      </c>
      <c r="AWH30" s="86">
        <v>21200</v>
      </c>
      <c r="AWI30" s="86" t="s">
        <v>94</v>
      </c>
      <c r="AWJ30" s="86">
        <v>21200</v>
      </c>
      <c r="AWK30" s="86" t="s">
        <v>94</v>
      </c>
      <c r="AWL30" s="86">
        <v>21200</v>
      </c>
      <c r="AWM30" s="86" t="s">
        <v>94</v>
      </c>
      <c r="AWN30" s="86">
        <v>21200</v>
      </c>
      <c r="AWO30" s="86" t="s">
        <v>94</v>
      </c>
      <c r="AWP30" s="86">
        <v>21200</v>
      </c>
      <c r="AWQ30" s="86" t="s">
        <v>94</v>
      </c>
      <c r="AWR30" s="86">
        <v>21200</v>
      </c>
      <c r="AWS30" s="86" t="s">
        <v>94</v>
      </c>
      <c r="AWT30" s="86">
        <v>21200</v>
      </c>
      <c r="AWU30" s="86" t="s">
        <v>94</v>
      </c>
      <c r="AWV30" s="86">
        <v>21200</v>
      </c>
      <c r="AWW30" s="86" t="s">
        <v>94</v>
      </c>
      <c r="AWX30" s="86">
        <v>21200</v>
      </c>
      <c r="AWY30" s="86" t="s">
        <v>94</v>
      </c>
      <c r="AWZ30" s="103">
        <v>21200</v>
      </c>
      <c r="AXA30" s="103" t="s">
        <v>94</v>
      </c>
      <c r="AXB30" s="103">
        <v>21200</v>
      </c>
      <c r="AXC30" s="103" t="s">
        <v>94</v>
      </c>
      <c r="AXD30" s="103">
        <v>21200</v>
      </c>
      <c r="AXE30" s="103" t="s">
        <v>94</v>
      </c>
      <c r="AXF30" s="103">
        <v>21200</v>
      </c>
      <c r="AXG30" s="103" t="s">
        <v>94</v>
      </c>
      <c r="AXH30" s="103">
        <v>21200</v>
      </c>
      <c r="AXI30" s="103" t="s">
        <v>94</v>
      </c>
      <c r="AXJ30" s="103">
        <v>21200</v>
      </c>
      <c r="AXK30" s="103" t="s">
        <v>94</v>
      </c>
      <c r="AXL30" s="103">
        <v>21200</v>
      </c>
      <c r="AXM30" s="103" t="s">
        <v>94</v>
      </c>
      <c r="AXN30" s="103">
        <v>21200</v>
      </c>
      <c r="AXO30" s="103" t="s">
        <v>94</v>
      </c>
      <c r="AXP30" s="103">
        <v>21200</v>
      </c>
      <c r="AXQ30" s="103" t="s">
        <v>94</v>
      </c>
      <c r="AXR30" s="103">
        <v>21200</v>
      </c>
      <c r="AXS30" s="103" t="s">
        <v>94</v>
      </c>
      <c r="AXT30" s="103">
        <v>21200</v>
      </c>
      <c r="AXU30" s="103" t="s">
        <v>94</v>
      </c>
      <c r="AXV30" s="103">
        <v>21200</v>
      </c>
      <c r="AXW30" s="103" t="s">
        <v>94</v>
      </c>
      <c r="AXX30" s="103">
        <v>21200</v>
      </c>
      <c r="AXY30" s="103" t="s">
        <v>94</v>
      </c>
      <c r="AXZ30" s="103">
        <v>21200</v>
      </c>
      <c r="AYA30" s="103" t="s">
        <v>94</v>
      </c>
      <c r="AYB30" s="103">
        <v>21200</v>
      </c>
      <c r="AYC30" s="103" t="s">
        <v>94</v>
      </c>
      <c r="AYD30" s="103">
        <v>21200</v>
      </c>
      <c r="AYE30" s="103" t="s">
        <v>94</v>
      </c>
      <c r="AYF30" s="103">
        <v>21200</v>
      </c>
      <c r="AYG30" s="103" t="s">
        <v>94</v>
      </c>
      <c r="AYH30" s="103">
        <v>21200</v>
      </c>
      <c r="AYI30" s="103" t="s">
        <v>94</v>
      </c>
      <c r="AYJ30" s="103">
        <v>21200</v>
      </c>
      <c r="AYK30" s="103"/>
      <c r="AYL30" s="103">
        <v>21200</v>
      </c>
      <c r="AYM30" s="103"/>
      <c r="AYN30" s="103">
        <v>21200</v>
      </c>
      <c r="AYO30" s="103"/>
      <c r="AYP30" s="103">
        <v>21200</v>
      </c>
      <c r="AYQ30" s="103"/>
      <c r="AYR30" s="103">
        <v>21200</v>
      </c>
      <c r="AYS30" s="103"/>
      <c r="AYT30" s="103">
        <v>21200</v>
      </c>
      <c r="AYU30" s="103" t="s">
        <v>94</v>
      </c>
      <c r="AYV30" s="103">
        <v>21200</v>
      </c>
      <c r="AYW30" s="103" t="s">
        <v>94</v>
      </c>
      <c r="AYX30" s="103">
        <v>21200</v>
      </c>
      <c r="AYY30" s="103" t="s">
        <v>94</v>
      </c>
      <c r="AYZ30" s="103">
        <v>21200</v>
      </c>
      <c r="AZA30" s="103" t="s">
        <v>94</v>
      </c>
      <c r="AZB30" s="103">
        <v>21200</v>
      </c>
      <c r="AZC30" s="103" t="s">
        <v>94</v>
      </c>
      <c r="AZD30" s="103">
        <v>21200</v>
      </c>
      <c r="AZE30" s="103" t="s">
        <v>94</v>
      </c>
      <c r="AZF30" s="103">
        <v>21200</v>
      </c>
      <c r="AZG30" s="103" t="s">
        <v>94</v>
      </c>
      <c r="AZH30" s="103">
        <v>21200</v>
      </c>
      <c r="AZI30" s="103" t="s">
        <v>94</v>
      </c>
      <c r="AZJ30" s="103">
        <v>21200</v>
      </c>
      <c r="AZK30" s="103" t="s">
        <v>94</v>
      </c>
      <c r="AZL30" s="103">
        <v>21200</v>
      </c>
      <c r="AZM30" s="103" t="s">
        <v>94</v>
      </c>
      <c r="AZN30" s="103">
        <v>21200</v>
      </c>
      <c r="AZO30" s="103" t="s">
        <v>94</v>
      </c>
      <c r="AZP30" s="103">
        <v>21200</v>
      </c>
      <c r="AZQ30" s="103" t="s">
        <v>94</v>
      </c>
      <c r="AZR30" s="103">
        <v>21200</v>
      </c>
      <c r="AZS30" s="103" t="s">
        <v>94</v>
      </c>
      <c r="AZT30" s="103">
        <v>21200</v>
      </c>
      <c r="AZU30" s="103" t="s">
        <v>94</v>
      </c>
      <c r="AZV30" s="103">
        <v>21200</v>
      </c>
      <c r="AZW30" s="103" t="s">
        <v>94</v>
      </c>
      <c r="AZX30" s="103">
        <v>21200</v>
      </c>
      <c r="AZY30" s="103" t="s">
        <v>94</v>
      </c>
      <c r="AZZ30" s="103">
        <v>21200</v>
      </c>
      <c r="BAA30" s="103" t="s">
        <v>94</v>
      </c>
      <c r="BAB30" s="103">
        <v>21200</v>
      </c>
      <c r="BAC30" s="103" t="s">
        <v>94</v>
      </c>
      <c r="BAD30" s="103">
        <v>21200</v>
      </c>
      <c r="BAE30" s="103" t="s">
        <v>94</v>
      </c>
      <c r="BAF30" s="103">
        <v>21200</v>
      </c>
      <c r="BAG30" s="103" t="s">
        <v>94</v>
      </c>
      <c r="BAH30" s="103">
        <v>21200</v>
      </c>
      <c r="BAI30" s="103" t="s">
        <v>94</v>
      </c>
      <c r="BAJ30" s="103">
        <v>21200</v>
      </c>
      <c r="BAK30" s="103" t="s">
        <v>94</v>
      </c>
      <c r="BAL30" s="103">
        <v>21200</v>
      </c>
      <c r="BAM30" s="103" t="s">
        <v>94</v>
      </c>
      <c r="BAN30" s="103">
        <v>21200</v>
      </c>
      <c r="BAO30" s="103" t="s">
        <v>94</v>
      </c>
      <c r="BAP30" s="103">
        <v>21200</v>
      </c>
      <c r="BAQ30" s="103" t="s">
        <v>94</v>
      </c>
      <c r="BAR30" s="103">
        <v>21200</v>
      </c>
      <c r="BAS30" s="103" t="s">
        <v>94</v>
      </c>
      <c r="BAT30" s="103">
        <v>21200</v>
      </c>
      <c r="BAU30" s="103" t="s">
        <v>94</v>
      </c>
      <c r="BAV30" s="103">
        <v>21200</v>
      </c>
      <c r="BAW30" s="103" t="s">
        <v>94</v>
      </c>
      <c r="BAX30" s="103">
        <v>21200</v>
      </c>
      <c r="BAY30" s="103" t="s">
        <v>94</v>
      </c>
      <c r="BAZ30" s="103">
        <v>21200</v>
      </c>
      <c r="BBA30" s="103" t="s">
        <v>94</v>
      </c>
      <c r="BBB30" s="103">
        <v>21200</v>
      </c>
      <c r="BBC30" s="103" t="s">
        <v>94</v>
      </c>
      <c r="BBD30" s="103">
        <v>21200</v>
      </c>
      <c r="BBE30" s="103" t="s">
        <v>94</v>
      </c>
      <c r="BBF30" s="103">
        <v>21200</v>
      </c>
      <c r="BBG30" s="103" t="s">
        <v>94</v>
      </c>
      <c r="BBH30" s="103">
        <v>21200</v>
      </c>
      <c r="BBI30" s="103" t="s">
        <v>94</v>
      </c>
      <c r="BBJ30" s="103">
        <v>21200</v>
      </c>
      <c r="BBK30" s="103" t="s">
        <v>94</v>
      </c>
    </row>
    <row r="31" spans="1:1415" s="9" customFormat="1" ht="33" customHeight="1" x14ac:dyDescent="0.35">
      <c r="A31" s="82">
        <v>5</v>
      </c>
      <c r="B31" s="13" t="s">
        <v>248</v>
      </c>
      <c r="C31" s="89" t="s">
        <v>15</v>
      </c>
      <c r="D31" s="90" t="s">
        <v>237</v>
      </c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84"/>
      <c r="BE31" s="84"/>
      <c r="BF31" s="84"/>
      <c r="BG31" s="84"/>
      <c r="BH31" s="84"/>
      <c r="BI31" s="84"/>
      <c r="BJ31" s="84"/>
      <c r="BK31" s="84"/>
      <c r="BL31" s="84"/>
      <c r="BM31" s="84"/>
      <c r="BN31" s="84"/>
      <c r="BO31" s="84"/>
      <c r="BP31" s="84"/>
      <c r="BQ31" s="84"/>
      <c r="BR31" s="84"/>
      <c r="BS31" s="84"/>
      <c r="BT31" s="84"/>
      <c r="BU31" s="84"/>
      <c r="BV31" s="84"/>
      <c r="BW31" s="84"/>
      <c r="BX31" s="84"/>
      <c r="BY31" s="84"/>
      <c r="BZ31" s="84"/>
      <c r="CA31" s="84"/>
      <c r="CB31" s="84"/>
      <c r="CC31" s="84"/>
      <c r="CD31" s="84"/>
      <c r="CE31" s="84"/>
      <c r="CF31" s="84"/>
      <c r="CG31" s="84"/>
      <c r="CH31" s="84"/>
      <c r="CI31" s="84"/>
      <c r="CJ31" s="84"/>
      <c r="CK31" s="84"/>
      <c r="CL31" s="84"/>
      <c r="CM31" s="84"/>
      <c r="CN31" s="84"/>
      <c r="CO31" s="84"/>
      <c r="CP31" s="84"/>
      <c r="CQ31" s="84"/>
      <c r="CR31" s="84"/>
      <c r="CS31" s="84"/>
      <c r="CT31" s="84"/>
      <c r="CU31" s="84"/>
      <c r="CV31" s="84"/>
      <c r="CW31" s="84"/>
      <c r="CX31" s="84"/>
      <c r="CY31" s="84"/>
      <c r="CZ31" s="84"/>
      <c r="DA31" s="84"/>
      <c r="DB31" s="84"/>
      <c r="DC31" s="84"/>
      <c r="DD31" s="84"/>
      <c r="DE31" s="84"/>
      <c r="DF31" s="84"/>
      <c r="DG31" s="84"/>
      <c r="DH31" s="84"/>
      <c r="DI31" s="84"/>
      <c r="DJ31" s="84"/>
      <c r="DK31" s="84"/>
      <c r="DL31" s="84"/>
      <c r="DM31" s="84"/>
      <c r="DN31" s="84"/>
      <c r="DO31" s="84"/>
      <c r="DP31" s="84"/>
      <c r="DQ31" s="84"/>
      <c r="DR31" s="84"/>
      <c r="DS31" s="84"/>
      <c r="DT31" s="84"/>
      <c r="DU31" s="84"/>
      <c r="DV31" s="84"/>
      <c r="DW31" s="84"/>
      <c r="DX31" s="84"/>
      <c r="DY31" s="84"/>
      <c r="DZ31" s="84"/>
      <c r="EA31" s="84"/>
      <c r="EB31" s="84"/>
      <c r="EC31" s="84"/>
      <c r="ED31" s="84"/>
      <c r="EE31" s="84"/>
      <c r="EF31" s="84"/>
      <c r="EG31" s="84"/>
      <c r="EH31" s="84"/>
      <c r="EI31" s="84"/>
      <c r="EJ31" s="84"/>
      <c r="EK31" s="84"/>
      <c r="EL31" s="84"/>
      <c r="EM31" s="84"/>
      <c r="EN31" s="84"/>
      <c r="EO31" s="84"/>
      <c r="EP31" s="84"/>
      <c r="EQ31" s="84"/>
      <c r="ER31" s="84"/>
      <c r="ES31" s="84"/>
      <c r="ET31" s="84"/>
      <c r="EU31" s="84"/>
      <c r="EV31" s="84"/>
      <c r="EW31" s="84"/>
      <c r="EX31" s="84"/>
      <c r="EY31" s="84"/>
      <c r="EZ31" s="84"/>
      <c r="FA31" s="84"/>
      <c r="FB31" s="84"/>
      <c r="FC31" s="84"/>
      <c r="FD31" s="84"/>
      <c r="FE31" s="84"/>
      <c r="FF31" s="84"/>
      <c r="FG31" s="84"/>
      <c r="FH31" s="84"/>
      <c r="FI31" s="84"/>
      <c r="FJ31" s="84"/>
      <c r="FK31" s="84"/>
      <c r="FL31" s="84"/>
      <c r="FM31" s="84"/>
      <c r="FN31" s="84"/>
      <c r="FO31" s="84"/>
      <c r="FP31" s="84"/>
      <c r="FQ31" s="84"/>
      <c r="FR31" s="84"/>
      <c r="FS31" s="84"/>
      <c r="FT31" s="84"/>
      <c r="FU31" s="84"/>
      <c r="FV31" s="84"/>
      <c r="FW31" s="84"/>
      <c r="FX31" s="84"/>
      <c r="FY31" s="84"/>
      <c r="FZ31" s="84"/>
      <c r="GA31" s="84"/>
      <c r="GB31" s="84"/>
      <c r="GC31" s="84"/>
      <c r="GD31" s="84"/>
      <c r="GE31" s="84"/>
      <c r="GF31" s="84"/>
      <c r="GG31" s="84"/>
      <c r="GH31" s="84"/>
      <c r="GI31" s="84"/>
      <c r="GJ31" s="84"/>
      <c r="GK31" s="84"/>
      <c r="GL31" s="84"/>
      <c r="GM31" s="84"/>
      <c r="GN31" s="84"/>
      <c r="GO31" s="84"/>
      <c r="GP31" s="84"/>
      <c r="GQ31" s="84"/>
      <c r="GR31" s="84"/>
      <c r="GS31" s="84"/>
      <c r="GT31" s="84"/>
      <c r="GU31" s="84"/>
      <c r="GV31" s="84"/>
      <c r="GW31" s="84"/>
      <c r="GX31" s="84"/>
      <c r="GY31" s="84"/>
      <c r="GZ31" s="84"/>
      <c r="HA31" s="84"/>
      <c r="HB31" s="84"/>
      <c r="HC31" s="84"/>
      <c r="HD31" s="84"/>
      <c r="HE31" s="84"/>
      <c r="HF31" s="84"/>
      <c r="HG31" s="84"/>
      <c r="HH31" s="84"/>
      <c r="HI31" s="84"/>
      <c r="HJ31" s="84"/>
      <c r="HK31" s="84"/>
      <c r="HL31" s="84"/>
      <c r="HM31" s="84"/>
      <c r="HN31" s="84"/>
      <c r="HO31" s="84"/>
      <c r="HP31" s="84"/>
      <c r="HQ31" s="84"/>
      <c r="HR31" s="84"/>
      <c r="HS31" s="84"/>
      <c r="HT31" s="84"/>
      <c r="HU31" s="84"/>
      <c r="HV31" s="84"/>
      <c r="HW31" s="84"/>
      <c r="HX31" s="84"/>
      <c r="HY31" s="84"/>
      <c r="HZ31" s="84"/>
      <c r="IA31" s="84"/>
      <c r="IB31" s="84"/>
      <c r="IC31" s="84"/>
      <c r="ID31" s="84"/>
      <c r="IE31" s="84"/>
      <c r="IF31" s="84"/>
      <c r="IG31" s="84"/>
      <c r="IH31" s="84"/>
      <c r="II31" s="84"/>
      <c r="IJ31" s="84"/>
      <c r="IK31" s="84"/>
      <c r="IL31" s="84"/>
      <c r="IM31" s="84"/>
      <c r="IN31" s="84"/>
      <c r="IO31" s="84"/>
      <c r="IP31" s="84"/>
      <c r="IQ31" s="84"/>
      <c r="IR31" s="84"/>
      <c r="IS31" s="84"/>
      <c r="IT31" s="84"/>
      <c r="IU31" s="84"/>
      <c r="IV31" s="84"/>
      <c r="IW31" s="84"/>
      <c r="IX31" s="84"/>
      <c r="IY31" s="84"/>
      <c r="IZ31" s="84"/>
      <c r="JA31" s="84"/>
      <c r="JB31" s="84"/>
      <c r="JC31" s="84"/>
      <c r="JD31" s="84"/>
      <c r="JE31" s="84"/>
      <c r="JF31" s="84"/>
      <c r="JG31" s="84"/>
      <c r="JH31" s="84"/>
      <c r="JI31" s="84"/>
      <c r="JJ31" s="84"/>
      <c r="JK31" s="84"/>
      <c r="JL31" s="84"/>
      <c r="JM31" s="84"/>
      <c r="JN31" s="84"/>
      <c r="JO31" s="84"/>
      <c r="JP31" s="84"/>
      <c r="JQ31" s="84"/>
      <c r="JR31" s="84"/>
      <c r="JS31" s="84"/>
      <c r="JT31" s="84"/>
      <c r="JU31" s="84"/>
      <c r="JV31" s="84"/>
      <c r="JW31" s="84"/>
      <c r="JX31" s="84"/>
      <c r="JY31" s="84"/>
      <c r="JZ31" s="84"/>
      <c r="KA31" s="84"/>
      <c r="KB31" s="84"/>
      <c r="KC31" s="84"/>
      <c r="KD31" s="84"/>
      <c r="KE31" s="84"/>
      <c r="KF31" s="84"/>
      <c r="KG31" s="84"/>
      <c r="KH31" s="84"/>
      <c r="KI31" s="84"/>
      <c r="KJ31" s="84"/>
      <c r="KK31" s="84"/>
      <c r="KL31" s="84"/>
      <c r="KM31" s="84"/>
      <c r="KN31" s="84"/>
      <c r="KO31" s="84"/>
      <c r="KP31" s="84"/>
      <c r="KQ31" s="84"/>
      <c r="KR31" s="84"/>
      <c r="KS31" s="84"/>
      <c r="KT31" s="84"/>
      <c r="KU31" s="84"/>
      <c r="KV31" s="84"/>
      <c r="KW31" s="84"/>
      <c r="KX31" s="84"/>
      <c r="KY31" s="84"/>
      <c r="KZ31" s="84"/>
      <c r="LA31" s="84"/>
      <c r="LB31" s="84"/>
      <c r="LC31" s="84"/>
      <c r="LD31" s="84"/>
      <c r="LE31" s="84"/>
      <c r="LF31" s="84"/>
      <c r="LG31" s="84"/>
      <c r="LH31" s="84"/>
      <c r="LI31" s="84"/>
      <c r="LJ31" s="84"/>
      <c r="LK31" s="84"/>
      <c r="LL31" s="84"/>
      <c r="LM31" s="84"/>
      <c r="LN31" s="84"/>
      <c r="LO31" s="84"/>
      <c r="LP31" s="84"/>
      <c r="LQ31" s="84"/>
      <c r="LR31" s="84"/>
      <c r="LS31" s="84"/>
      <c r="LT31" s="84"/>
      <c r="LU31" s="84"/>
      <c r="LV31" s="84"/>
      <c r="LW31" s="84"/>
      <c r="LX31" s="84"/>
      <c r="LY31" s="84"/>
      <c r="LZ31" s="84"/>
      <c r="MA31" s="84"/>
      <c r="MB31" s="84"/>
      <c r="MC31" s="84"/>
      <c r="MD31" s="84"/>
      <c r="ME31" s="84"/>
      <c r="MF31" s="84"/>
      <c r="MG31" s="84"/>
      <c r="MH31" s="84"/>
      <c r="MI31" s="84"/>
      <c r="MJ31" s="84"/>
      <c r="MK31" s="84"/>
      <c r="ML31" s="84"/>
      <c r="MM31" s="84"/>
      <c r="MN31" s="84"/>
      <c r="MO31" s="84"/>
      <c r="MP31" s="84"/>
      <c r="MQ31" s="84"/>
      <c r="MR31" s="84"/>
      <c r="MS31" s="84"/>
      <c r="MT31" s="84"/>
      <c r="MU31" s="84"/>
      <c r="MV31" s="84"/>
      <c r="MW31" s="84"/>
      <c r="MX31" s="84"/>
      <c r="MY31" s="84"/>
      <c r="MZ31" s="84"/>
      <c r="NA31" s="84"/>
      <c r="NB31" s="84"/>
      <c r="NC31" s="84"/>
      <c r="ND31" s="84"/>
      <c r="NE31" s="84"/>
      <c r="NF31" s="84"/>
      <c r="NG31" s="84"/>
      <c r="NH31" s="84"/>
      <c r="NI31" s="84"/>
      <c r="NJ31" s="84"/>
      <c r="NK31" s="84"/>
      <c r="NL31" s="84"/>
      <c r="NM31" s="84"/>
      <c r="NN31" s="84"/>
      <c r="NO31" s="84"/>
      <c r="NP31" s="84"/>
      <c r="NQ31" s="84"/>
      <c r="NR31" s="84"/>
      <c r="NS31" s="84"/>
      <c r="NT31" s="84"/>
      <c r="NU31" s="84"/>
      <c r="NV31" s="84"/>
      <c r="NW31" s="84"/>
      <c r="NX31" s="84"/>
      <c r="NY31" s="84"/>
      <c r="NZ31" s="84"/>
      <c r="OA31" s="84"/>
      <c r="OB31" s="84"/>
      <c r="OC31" s="84"/>
      <c r="OD31" s="84"/>
      <c r="OE31" s="84"/>
      <c r="OF31" s="84"/>
      <c r="OG31" s="84"/>
      <c r="OH31" s="84"/>
      <c r="OI31" s="84"/>
      <c r="OJ31" s="84"/>
      <c r="OK31" s="84"/>
      <c r="OL31" s="84"/>
      <c r="OM31" s="84"/>
      <c r="ON31" s="84"/>
      <c r="OO31" s="84"/>
      <c r="OP31" s="84"/>
      <c r="OQ31" s="84"/>
      <c r="OR31" s="84"/>
      <c r="OS31" s="84"/>
      <c r="OT31" s="84"/>
      <c r="OU31" s="84"/>
      <c r="OV31" s="84"/>
      <c r="OW31" s="84"/>
      <c r="OX31" s="84"/>
      <c r="OY31" s="84"/>
      <c r="OZ31" s="84"/>
      <c r="PA31" s="84"/>
      <c r="PB31" s="84"/>
      <c r="PC31" s="84"/>
      <c r="PD31" s="84"/>
      <c r="PE31" s="84"/>
      <c r="PF31" s="84"/>
      <c r="PG31" s="84"/>
      <c r="PH31" s="84"/>
      <c r="PI31" s="84"/>
      <c r="PJ31" s="84"/>
      <c r="PK31" s="84"/>
      <c r="PL31" s="84"/>
      <c r="PM31" s="84"/>
      <c r="PN31" s="84"/>
      <c r="PO31" s="84"/>
      <c r="PP31" s="84"/>
      <c r="PQ31" s="84"/>
      <c r="PR31" s="84"/>
      <c r="PS31" s="84"/>
      <c r="PT31" s="84"/>
      <c r="PU31" s="84"/>
      <c r="PV31" s="84"/>
      <c r="PW31" s="84"/>
      <c r="PX31" s="84"/>
      <c r="PY31" s="84"/>
      <c r="PZ31" s="84"/>
      <c r="QA31" s="84"/>
      <c r="QB31" s="84"/>
      <c r="QC31" s="84"/>
      <c r="QD31" s="84"/>
      <c r="QE31" s="84"/>
      <c r="QF31" s="84"/>
      <c r="QG31" s="84"/>
      <c r="QH31" s="84"/>
      <c r="QI31" s="84"/>
      <c r="QJ31" s="84"/>
      <c r="QK31" s="84"/>
      <c r="QL31" s="84"/>
      <c r="QM31" s="84"/>
      <c r="QN31" s="84"/>
      <c r="QO31" s="84"/>
      <c r="QP31" s="84"/>
      <c r="QQ31" s="84"/>
      <c r="QR31" s="84"/>
      <c r="QS31" s="84"/>
      <c r="QT31" s="84"/>
      <c r="QU31" s="84"/>
      <c r="QV31" s="84"/>
      <c r="QW31" s="84"/>
      <c r="QX31" s="84"/>
      <c r="QY31" s="84"/>
      <c r="QZ31" s="84"/>
      <c r="RA31" s="84"/>
      <c r="RB31" s="84"/>
      <c r="RC31" s="84"/>
      <c r="RD31" s="84"/>
      <c r="RE31" s="84"/>
      <c r="RF31" s="84"/>
      <c r="RG31" s="84"/>
      <c r="RH31" s="84"/>
      <c r="RI31" s="84"/>
      <c r="RJ31" s="84"/>
      <c r="RK31" s="84"/>
      <c r="RL31" s="84"/>
      <c r="RM31" s="84"/>
      <c r="RN31" s="84"/>
      <c r="RO31" s="84"/>
      <c r="RP31" s="84"/>
      <c r="RQ31" s="84"/>
      <c r="RR31" s="84"/>
      <c r="RS31" s="84"/>
      <c r="RT31" s="84"/>
      <c r="RU31" s="84"/>
      <c r="RV31" s="84"/>
      <c r="RW31" s="84"/>
      <c r="RX31" s="84"/>
      <c r="RY31" s="84"/>
      <c r="RZ31" s="84"/>
      <c r="SA31" s="84"/>
      <c r="SB31" s="84"/>
      <c r="SC31" s="84"/>
      <c r="SD31" s="84"/>
      <c r="SE31" s="84"/>
      <c r="SF31" s="84"/>
      <c r="SG31" s="84"/>
      <c r="SH31" s="84"/>
      <c r="SI31" s="84"/>
      <c r="SJ31" s="84"/>
      <c r="SK31" s="84"/>
      <c r="SL31" s="84"/>
      <c r="SM31" s="84"/>
      <c r="SN31" s="84"/>
      <c r="SO31" s="84"/>
      <c r="SP31" s="84"/>
      <c r="SQ31" s="84"/>
      <c r="SR31" s="84"/>
      <c r="SS31" s="84"/>
      <c r="ST31" s="84"/>
      <c r="SU31" s="84"/>
      <c r="SV31" s="84"/>
      <c r="SW31" s="84"/>
      <c r="SX31" s="84"/>
      <c r="SY31" s="84"/>
      <c r="SZ31" s="84"/>
      <c r="TA31" s="84"/>
      <c r="TB31" s="84"/>
      <c r="TC31" s="84"/>
      <c r="TD31" s="84"/>
      <c r="TE31" s="84"/>
      <c r="TF31" s="84"/>
      <c r="TG31" s="84"/>
      <c r="TH31" s="84"/>
      <c r="TI31" s="84"/>
      <c r="TJ31" s="84"/>
      <c r="TK31" s="84"/>
      <c r="TL31" s="84"/>
      <c r="TM31" s="84"/>
      <c r="TN31" s="84"/>
      <c r="TO31" s="84"/>
      <c r="TP31" s="84"/>
      <c r="TQ31" s="84"/>
      <c r="TR31" s="84"/>
      <c r="TS31" s="84"/>
      <c r="TT31" s="84"/>
      <c r="TU31" s="84"/>
      <c r="TV31" s="84"/>
      <c r="TW31" s="84"/>
      <c r="TX31" s="84"/>
      <c r="TY31" s="84"/>
      <c r="TZ31" s="84"/>
      <c r="UA31" s="84"/>
      <c r="UB31" s="84"/>
      <c r="UC31" s="84"/>
      <c r="UD31" s="84"/>
      <c r="UE31" s="84"/>
      <c r="UF31" s="84"/>
      <c r="UG31" s="84"/>
      <c r="UH31" s="84"/>
      <c r="UI31" s="84"/>
      <c r="UJ31" s="84"/>
      <c r="UK31" s="84"/>
      <c r="UL31" s="84"/>
      <c r="UM31" s="84"/>
      <c r="UN31" s="84"/>
      <c r="UO31" s="84"/>
      <c r="UP31" s="84"/>
      <c r="UQ31" s="84"/>
      <c r="UR31" s="84"/>
      <c r="US31" s="84"/>
      <c r="UT31" s="84"/>
      <c r="UU31" s="84"/>
      <c r="UV31" s="84"/>
      <c r="UW31" s="84"/>
      <c r="UX31" s="84"/>
      <c r="UY31" s="84"/>
      <c r="UZ31" s="84"/>
      <c r="VA31" s="84"/>
      <c r="VB31" s="84"/>
      <c r="VC31" s="84"/>
      <c r="VD31" s="84"/>
      <c r="VE31" s="84"/>
      <c r="VF31" s="84"/>
      <c r="VG31" s="84"/>
      <c r="VH31" s="84"/>
      <c r="VI31" s="84"/>
      <c r="VJ31" s="84"/>
      <c r="VK31" s="84"/>
      <c r="VL31" s="84"/>
      <c r="VM31" s="84"/>
      <c r="VN31" s="84"/>
      <c r="VO31" s="84"/>
      <c r="VP31" s="84"/>
      <c r="VQ31" s="84"/>
      <c r="VR31" s="84"/>
      <c r="VS31" s="84"/>
      <c r="VT31" s="84"/>
      <c r="VU31" s="84"/>
      <c r="VV31" s="84"/>
      <c r="VW31" s="84"/>
      <c r="VX31" s="84"/>
      <c r="VY31" s="84"/>
      <c r="VZ31" s="84"/>
      <c r="WA31" s="84"/>
      <c r="WB31" s="84"/>
      <c r="WC31" s="84"/>
      <c r="WD31" s="84"/>
      <c r="WE31" s="84"/>
      <c r="WF31" s="84"/>
      <c r="WG31" s="84"/>
      <c r="WH31" s="84"/>
      <c r="WI31" s="84"/>
      <c r="WJ31" s="84"/>
      <c r="WK31" s="84"/>
      <c r="WL31" s="84"/>
      <c r="WM31" s="84"/>
      <c r="WN31" s="84"/>
      <c r="WO31" s="84"/>
      <c r="WP31" s="84"/>
      <c r="WQ31" s="84"/>
      <c r="WR31" s="84"/>
      <c r="WS31" s="84"/>
      <c r="WT31" s="84"/>
      <c r="WU31" s="84"/>
      <c r="WV31" s="84"/>
      <c r="WW31" s="84"/>
      <c r="WX31" s="84"/>
      <c r="WY31" s="84"/>
      <c r="WZ31" s="84"/>
      <c r="XA31" s="84"/>
      <c r="XB31" s="84"/>
      <c r="XC31" s="84"/>
      <c r="XD31" s="84"/>
      <c r="XE31" s="84"/>
      <c r="XF31" s="84"/>
      <c r="XG31" s="84"/>
      <c r="XH31" s="84">
        <v>21000</v>
      </c>
      <c r="XI31" s="84" t="s">
        <v>94</v>
      </c>
      <c r="XJ31" s="84">
        <v>21000</v>
      </c>
      <c r="XK31" s="84" t="s">
        <v>94</v>
      </c>
      <c r="XL31" s="84">
        <v>21000</v>
      </c>
      <c r="XM31" s="84" t="s">
        <v>94</v>
      </c>
      <c r="XN31" s="84">
        <v>21000</v>
      </c>
      <c r="XO31" s="84" t="s">
        <v>94</v>
      </c>
      <c r="XP31" s="84">
        <v>21000</v>
      </c>
      <c r="XQ31" s="84">
        <v>21000</v>
      </c>
      <c r="XR31" s="84">
        <v>21000</v>
      </c>
      <c r="XS31" s="84" t="s">
        <v>94</v>
      </c>
      <c r="XT31" s="84">
        <v>21000</v>
      </c>
      <c r="XU31" s="84" t="s">
        <v>94</v>
      </c>
      <c r="XV31" s="84">
        <v>21000</v>
      </c>
      <c r="XW31" s="84" t="s">
        <v>94</v>
      </c>
      <c r="XX31" s="84">
        <v>21000</v>
      </c>
      <c r="XY31" s="84" t="s">
        <v>94</v>
      </c>
      <c r="XZ31" s="84">
        <v>21000</v>
      </c>
      <c r="YA31" s="84" t="s">
        <v>94</v>
      </c>
      <c r="YB31" s="84">
        <v>21000</v>
      </c>
      <c r="YC31" s="84" t="s">
        <v>94</v>
      </c>
      <c r="YD31" s="84">
        <v>21000</v>
      </c>
      <c r="YE31" s="84" t="s">
        <v>94</v>
      </c>
      <c r="YF31" s="84">
        <v>21000</v>
      </c>
      <c r="YG31" s="84" t="s">
        <v>94</v>
      </c>
      <c r="YH31" s="84">
        <v>21000</v>
      </c>
      <c r="YI31" s="84" t="s">
        <v>94</v>
      </c>
      <c r="YJ31" s="84">
        <v>21000</v>
      </c>
      <c r="YK31" s="84" t="s">
        <v>94</v>
      </c>
      <c r="YL31" s="84">
        <v>21000</v>
      </c>
      <c r="YM31" s="84" t="s">
        <v>94</v>
      </c>
      <c r="YN31" s="84">
        <v>21000</v>
      </c>
      <c r="YO31" s="84" t="s">
        <v>94</v>
      </c>
      <c r="YP31" s="84">
        <v>21000</v>
      </c>
      <c r="YQ31" s="84" t="s">
        <v>94</v>
      </c>
      <c r="YR31" s="84">
        <v>21000</v>
      </c>
      <c r="YS31" s="84" t="s">
        <v>94</v>
      </c>
      <c r="YT31" s="84">
        <v>21000</v>
      </c>
      <c r="YU31" s="84" t="s">
        <v>94</v>
      </c>
      <c r="YV31" s="84">
        <v>21000</v>
      </c>
      <c r="YW31" s="84" t="s">
        <v>94</v>
      </c>
      <c r="YX31" s="84">
        <v>21000</v>
      </c>
      <c r="YY31" s="84" t="s">
        <v>94</v>
      </c>
      <c r="YZ31" s="84">
        <v>21000</v>
      </c>
      <c r="ZA31" s="84" t="s">
        <v>94</v>
      </c>
      <c r="ZB31" s="84">
        <v>21000</v>
      </c>
      <c r="ZC31" s="84" t="s">
        <v>94</v>
      </c>
      <c r="ZD31" s="84">
        <v>21000</v>
      </c>
      <c r="ZE31" s="84" t="s">
        <v>94</v>
      </c>
      <c r="ZF31" s="84">
        <v>21000</v>
      </c>
      <c r="ZG31" s="84" t="s">
        <v>94</v>
      </c>
      <c r="ZH31" s="84">
        <v>21000</v>
      </c>
      <c r="ZI31" s="84" t="s">
        <v>94</v>
      </c>
      <c r="ZJ31" s="84">
        <v>21000</v>
      </c>
      <c r="ZK31" s="84" t="s">
        <v>94</v>
      </c>
      <c r="ZL31" s="84">
        <v>21000</v>
      </c>
      <c r="ZM31" s="84" t="s">
        <v>94</v>
      </c>
      <c r="ZN31" s="84">
        <v>21000</v>
      </c>
      <c r="ZO31" s="84" t="s">
        <v>94</v>
      </c>
      <c r="ZP31" s="84">
        <v>21000</v>
      </c>
      <c r="ZQ31" s="84" t="s">
        <v>94</v>
      </c>
      <c r="ZR31" s="84">
        <v>21000</v>
      </c>
      <c r="ZS31" s="84" t="s">
        <v>94</v>
      </c>
      <c r="ZT31" s="84">
        <v>21000</v>
      </c>
      <c r="ZU31" s="84" t="s">
        <v>94</v>
      </c>
      <c r="ZV31" s="84">
        <v>21000</v>
      </c>
      <c r="ZW31" s="84" t="s">
        <v>94</v>
      </c>
      <c r="ZX31" s="84">
        <v>21000</v>
      </c>
      <c r="ZY31" s="84" t="s">
        <v>94</v>
      </c>
      <c r="ZZ31" s="84">
        <v>21000</v>
      </c>
      <c r="AAA31" s="84" t="s">
        <v>94</v>
      </c>
      <c r="AAB31" s="84">
        <v>21000</v>
      </c>
      <c r="AAC31" s="84" t="s">
        <v>94</v>
      </c>
      <c r="AAD31" s="84">
        <v>21000</v>
      </c>
      <c r="AAE31" s="84" t="s">
        <v>94</v>
      </c>
      <c r="AAF31" s="84">
        <v>21000</v>
      </c>
      <c r="AAG31" s="84" t="s">
        <v>94</v>
      </c>
      <c r="AAH31" s="84">
        <v>21000</v>
      </c>
      <c r="AAI31" s="84" t="s">
        <v>94</v>
      </c>
      <c r="AAJ31" s="84">
        <v>21000</v>
      </c>
      <c r="AAK31" s="84" t="s">
        <v>94</v>
      </c>
      <c r="AAL31" s="84">
        <v>21000</v>
      </c>
      <c r="AAM31" s="84" t="s">
        <v>94</v>
      </c>
      <c r="AAN31" s="84">
        <v>21000</v>
      </c>
      <c r="AAO31" s="84" t="s">
        <v>94</v>
      </c>
      <c r="AAP31" s="84">
        <v>21000</v>
      </c>
      <c r="AAQ31" s="84" t="s">
        <v>94</v>
      </c>
      <c r="AAR31" s="84">
        <v>21000</v>
      </c>
      <c r="AAS31" s="84" t="s">
        <v>94</v>
      </c>
      <c r="AAT31" s="84">
        <v>21000</v>
      </c>
      <c r="AAU31" s="84" t="s">
        <v>94</v>
      </c>
      <c r="AAV31" s="84">
        <v>21000</v>
      </c>
      <c r="AAW31" s="84" t="s">
        <v>94</v>
      </c>
      <c r="AAX31" s="84">
        <v>21000</v>
      </c>
      <c r="AAY31" s="84" t="s">
        <v>94</v>
      </c>
      <c r="AAZ31" s="84">
        <v>21000</v>
      </c>
      <c r="ABA31" s="84" t="s">
        <v>94</v>
      </c>
      <c r="ABB31" s="84">
        <v>21000</v>
      </c>
      <c r="ABC31" s="84" t="s">
        <v>94</v>
      </c>
      <c r="ABD31" s="84">
        <v>21000</v>
      </c>
      <c r="ABE31" s="84" t="s">
        <v>94</v>
      </c>
      <c r="ABF31" s="84">
        <v>21000</v>
      </c>
      <c r="ABG31" s="84" t="s">
        <v>94</v>
      </c>
      <c r="ABH31" s="84">
        <v>21000</v>
      </c>
      <c r="ABI31" s="84" t="s">
        <v>94</v>
      </c>
      <c r="ABJ31" s="84">
        <v>21000</v>
      </c>
      <c r="ABK31" s="84" t="s">
        <v>94</v>
      </c>
      <c r="ABL31" s="84">
        <v>21000</v>
      </c>
      <c r="ABM31" s="84" t="s">
        <v>94</v>
      </c>
      <c r="ABN31" s="84">
        <v>21000</v>
      </c>
      <c r="ABO31" s="84" t="s">
        <v>94</v>
      </c>
      <c r="ABP31" s="84">
        <v>21000</v>
      </c>
      <c r="ABQ31" s="84" t="s">
        <v>94</v>
      </c>
      <c r="ABR31" s="84">
        <v>21000</v>
      </c>
      <c r="ABS31" s="84" t="s">
        <v>94</v>
      </c>
      <c r="ABT31" s="84">
        <v>21000</v>
      </c>
      <c r="ABU31" s="84" t="s">
        <v>94</v>
      </c>
      <c r="ABV31" s="84">
        <v>21000</v>
      </c>
      <c r="ABW31" s="84">
        <v>21000</v>
      </c>
      <c r="ABX31" s="84">
        <v>21000</v>
      </c>
      <c r="ABY31" s="84">
        <v>21000</v>
      </c>
      <c r="ABZ31" s="84">
        <v>21000</v>
      </c>
      <c r="ACA31" s="84" t="s">
        <v>94</v>
      </c>
      <c r="ACB31" s="84">
        <v>21000</v>
      </c>
      <c r="ACC31" s="84" t="s">
        <v>94</v>
      </c>
      <c r="ACD31" s="84">
        <v>21000</v>
      </c>
      <c r="ACE31" s="84" t="s">
        <v>94</v>
      </c>
      <c r="ACF31" s="84">
        <v>21000</v>
      </c>
      <c r="ACG31" s="84" t="s">
        <v>94</v>
      </c>
      <c r="ACH31" s="84">
        <v>21000</v>
      </c>
      <c r="ACI31" s="84" t="s">
        <v>94</v>
      </c>
      <c r="ACJ31" s="84">
        <v>21000</v>
      </c>
      <c r="ACK31" s="84" t="s">
        <v>94</v>
      </c>
      <c r="ACL31" s="84">
        <v>21000</v>
      </c>
      <c r="ACM31" s="84" t="s">
        <v>94</v>
      </c>
      <c r="ACN31" s="84">
        <v>21000</v>
      </c>
      <c r="ACO31" s="84" t="s">
        <v>94</v>
      </c>
      <c r="ACP31" s="84">
        <v>21000</v>
      </c>
      <c r="ACQ31" s="84" t="s">
        <v>94</v>
      </c>
      <c r="ACR31" s="84">
        <v>21000</v>
      </c>
      <c r="ACS31" s="84" t="s">
        <v>94</v>
      </c>
      <c r="ACT31" s="84">
        <v>21000</v>
      </c>
      <c r="ACU31" s="84" t="s">
        <v>94</v>
      </c>
      <c r="ACV31" s="84">
        <v>21000</v>
      </c>
      <c r="ACW31" s="84" t="s">
        <v>94</v>
      </c>
      <c r="ACX31" s="84">
        <v>21000</v>
      </c>
      <c r="ACY31" s="84" t="s">
        <v>94</v>
      </c>
      <c r="ACZ31" s="84">
        <v>21000</v>
      </c>
      <c r="ADA31" s="84" t="s">
        <v>94</v>
      </c>
      <c r="ADB31" s="84">
        <v>21000</v>
      </c>
      <c r="ADC31" s="84">
        <v>21000</v>
      </c>
      <c r="ADD31" s="84">
        <v>21000</v>
      </c>
      <c r="ADE31" s="84">
        <v>21000</v>
      </c>
      <c r="ADF31" s="84">
        <v>21000</v>
      </c>
      <c r="ADG31" s="84">
        <v>21000</v>
      </c>
      <c r="ADH31" s="84">
        <v>21000</v>
      </c>
      <c r="ADI31" s="84" t="s">
        <v>94</v>
      </c>
      <c r="ADJ31" s="84">
        <v>21000</v>
      </c>
      <c r="ADK31" s="84">
        <v>21000</v>
      </c>
      <c r="ADL31" s="84">
        <v>21000</v>
      </c>
      <c r="ADM31" s="84" t="s">
        <v>94</v>
      </c>
      <c r="ADN31" s="84">
        <v>21000</v>
      </c>
      <c r="ADO31" s="84" t="s">
        <v>94</v>
      </c>
      <c r="ADP31" s="84">
        <v>21000</v>
      </c>
      <c r="ADQ31" s="84" t="s">
        <v>94</v>
      </c>
      <c r="ADR31" s="84">
        <v>21000</v>
      </c>
      <c r="ADS31" s="84" t="s">
        <v>94</v>
      </c>
      <c r="ADT31" s="84">
        <v>21000</v>
      </c>
      <c r="ADU31" s="84" t="s">
        <v>94</v>
      </c>
      <c r="ADV31" s="84">
        <v>21000</v>
      </c>
      <c r="ADW31" s="84" t="s">
        <v>94</v>
      </c>
      <c r="ADX31" s="84">
        <v>21000</v>
      </c>
      <c r="ADY31" s="84" t="s">
        <v>94</v>
      </c>
      <c r="ADZ31" s="84">
        <v>21000</v>
      </c>
      <c r="AEA31" s="84" t="s">
        <v>94</v>
      </c>
      <c r="AEB31" s="84">
        <v>21000</v>
      </c>
      <c r="AEC31" s="84" t="s">
        <v>94</v>
      </c>
      <c r="AED31" s="84">
        <v>21000</v>
      </c>
      <c r="AEE31" s="84" t="s">
        <v>94</v>
      </c>
      <c r="AEF31" s="84">
        <v>21000</v>
      </c>
      <c r="AEG31" s="84" t="s">
        <v>94</v>
      </c>
      <c r="AEH31" s="84">
        <v>21000</v>
      </c>
      <c r="AEI31" s="84" t="s">
        <v>94</v>
      </c>
      <c r="AEJ31" s="84">
        <v>21000</v>
      </c>
      <c r="AEK31" s="84" t="s">
        <v>94</v>
      </c>
      <c r="AEL31" s="84">
        <v>21000</v>
      </c>
      <c r="AEM31" s="84" t="s">
        <v>94</v>
      </c>
      <c r="AEN31" s="84">
        <v>21000</v>
      </c>
      <c r="AEO31" s="84" t="s">
        <v>94</v>
      </c>
      <c r="AEP31" s="84">
        <v>21000</v>
      </c>
      <c r="AEQ31" s="84" t="s">
        <v>94</v>
      </c>
      <c r="AER31" s="84">
        <v>21000</v>
      </c>
      <c r="AES31" s="84" t="s">
        <v>94</v>
      </c>
      <c r="AET31" s="84">
        <v>21000</v>
      </c>
      <c r="AEU31" s="84" t="s">
        <v>94</v>
      </c>
      <c r="AEV31" s="84">
        <v>21000</v>
      </c>
      <c r="AEW31" s="84" t="s">
        <v>94</v>
      </c>
      <c r="AEX31" s="84">
        <v>21000</v>
      </c>
      <c r="AEY31" s="84" t="s">
        <v>94</v>
      </c>
      <c r="AEZ31" s="84">
        <v>21000</v>
      </c>
      <c r="AFA31" s="84" t="s">
        <v>94</v>
      </c>
      <c r="AFB31" s="84">
        <v>21000</v>
      </c>
      <c r="AFC31" s="84" t="s">
        <v>94</v>
      </c>
      <c r="AFD31" s="84">
        <v>21000</v>
      </c>
      <c r="AFE31" s="84" t="s">
        <v>94</v>
      </c>
      <c r="AFF31" s="84">
        <v>21000</v>
      </c>
      <c r="AFG31" s="84" t="s">
        <v>94</v>
      </c>
      <c r="AFH31" s="84">
        <v>21000</v>
      </c>
      <c r="AFI31" s="84" t="s">
        <v>94</v>
      </c>
      <c r="AFJ31" s="84">
        <v>21000</v>
      </c>
      <c r="AFK31" s="84" t="s">
        <v>94</v>
      </c>
      <c r="AFL31" s="84">
        <v>21000</v>
      </c>
      <c r="AFM31" s="84" t="s">
        <v>94</v>
      </c>
      <c r="AFN31" s="84">
        <v>21000</v>
      </c>
      <c r="AFO31" s="84" t="s">
        <v>94</v>
      </c>
      <c r="AFP31" s="84">
        <v>21000</v>
      </c>
      <c r="AFQ31" s="84">
        <v>21000</v>
      </c>
      <c r="AFR31" s="84">
        <v>21000</v>
      </c>
      <c r="AFS31" s="84">
        <v>21000</v>
      </c>
      <c r="AFT31" s="84">
        <v>21000</v>
      </c>
      <c r="AFU31" s="84" t="s">
        <v>94</v>
      </c>
      <c r="AFV31" s="84">
        <v>21000</v>
      </c>
      <c r="AFW31" s="84" t="s">
        <v>94</v>
      </c>
      <c r="AFX31" s="84">
        <v>21000</v>
      </c>
      <c r="AFY31" s="84" t="s">
        <v>94</v>
      </c>
      <c r="AFZ31" s="84">
        <v>21000</v>
      </c>
      <c r="AGA31" s="84" t="s">
        <v>94</v>
      </c>
      <c r="AGB31" s="84">
        <v>21000</v>
      </c>
      <c r="AGC31" s="84" t="s">
        <v>94</v>
      </c>
      <c r="AGD31" s="84">
        <v>21000</v>
      </c>
      <c r="AGE31" s="84" t="s">
        <v>94</v>
      </c>
      <c r="AGF31" s="84">
        <v>21000</v>
      </c>
      <c r="AGG31" s="84" t="s">
        <v>94</v>
      </c>
      <c r="AGH31" s="84">
        <v>21000</v>
      </c>
      <c r="AGI31" s="84" t="s">
        <v>94</v>
      </c>
      <c r="AGJ31" s="84">
        <v>21000</v>
      </c>
      <c r="AGK31" s="84" t="s">
        <v>94</v>
      </c>
      <c r="AGL31" s="84">
        <v>21000</v>
      </c>
      <c r="AGM31" s="84" t="s">
        <v>94</v>
      </c>
      <c r="AGN31" s="84">
        <v>21000</v>
      </c>
      <c r="AGO31" s="84" t="s">
        <v>94</v>
      </c>
      <c r="AGP31" s="84">
        <v>21000</v>
      </c>
      <c r="AGQ31" s="84" t="s">
        <v>94</v>
      </c>
      <c r="AGR31" s="84">
        <v>21000</v>
      </c>
      <c r="AGS31" s="84" t="s">
        <v>94</v>
      </c>
      <c r="AGT31" s="84"/>
      <c r="AGU31" s="84" t="s">
        <v>94</v>
      </c>
      <c r="AGV31" s="84"/>
      <c r="AGW31" s="84" t="s">
        <v>94</v>
      </c>
      <c r="AGX31" s="84"/>
      <c r="AGY31" s="84" t="s">
        <v>94</v>
      </c>
      <c r="AGZ31" s="84"/>
      <c r="AHA31" s="84" t="s">
        <v>94</v>
      </c>
      <c r="AHB31" s="84"/>
      <c r="AHC31" s="84" t="s">
        <v>94</v>
      </c>
      <c r="AHD31" s="84"/>
      <c r="AHE31" s="84" t="s">
        <v>94</v>
      </c>
      <c r="AHF31" s="84"/>
      <c r="AHG31" s="84" t="s">
        <v>94</v>
      </c>
      <c r="AHH31" s="84"/>
      <c r="AHI31" s="84" t="s">
        <v>94</v>
      </c>
      <c r="AHJ31" s="84"/>
      <c r="AHK31" s="84" t="s">
        <v>94</v>
      </c>
      <c r="AHL31" s="84"/>
      <c r="AHM31" s="84" t="s">
        <v>94</v>
      </c>
      <c r="AHN31" s="84"/>
      <c r="AHO31" s="84" t="s">
        <v>94</v>
      </c>
      <c r="AHP31" s="84"/>
      <c r="AHQ31" s="84" t="s">
        <v>94</v>
      </c>
      <c r="AHR31" s="84"/>
      <c r="AHS31" s="84" t="s">
        <v>94</v>
      </c>
      <c r="AHT31" s="84"/>
      <c r="AHU31" s="84" t="s">
        <v>94</v>
      </c>
      <c r="AHV31" s="84"/>
      <c r="AHW31" s="84" t="s">
        <v>94</v>
      </c>
      <c r="AHX31" s="84"/>
      <c r="AHY31" s="84" t="s">
        <v>94</v>
      </c>
      <c r="AHZ31" s="84"/>
      <c r="AIA31" s="84" t="s">
        <v>94</v>
      </c>
      <c r="AIB31" s="84"/>
      <c r="AIC31" s="84" t="s">
        <v>94</v>
      </c>
      <c r="AID31" s="84"/>
      <c r="AIE31" s="84" t="s">
        <v>94</v>
      </c>
      <c r="AIF31" s="84"/>
      <c r="AIG31" s="84" t="s">
        <v>94</v>
      </c>
      <c r="AIH31" s="84"/>
      <c r="AII31" s="84" t="s">
        <v>94</v>
      </c>
      <c r="AIJ31" s="84"/>
      <c r="AIK31" s="84" t="s">
        <v>94</v>
      </c>
      <c r="AIL31" s="84"/>
      <c r="AIM31" s="84" t="s">
        <v>94</v>
      </c>
      <c r="AIN31" s="84"/>
      <c r="AIO31" s="84" t="s">
        <v>94</v>
      </c>
      <c r="AIP31" s="84"/>
      <c r="AIQ31" s="84" t="s">
        <v>94</v>
      </c>
      <c r="AIR31" s="84"/>
      <c r="AIS31" s="84" t="s">
        <v>94</v>
      </c>
      <c r="AIT31" s="84"/>
      <c r="AIU31" s="84" t="s">
        <v>94</v>
      </c>
      <c r="AIV31" s="84"/>
      <c r="AIW31" s="84" t="s">
        <v>94</v>
      </c>
      <c r="AIX31" s="84"/>
      <c r="AIY31" s="84" t="s">
        <v>94</v>
      </c>
      <c r="AIZ31" s="84"/>
      <c r="AJA31" s="84" t="s">
        <v>94</v>
      </c>
      <c r="AJB31" s="84"/>
      <c r="AJC31" s="84" t="s">
        <v>94</v>
      </c>
      <c r="AJD31" s="84"/>
      <c r="AJE31" s="84" t="s">
        <v>94</v>
      </c>
      <c r="AJF31" s="84"/>
      <c r="AJG31" s="84" t="s">
        <v>94</v>
      </c>
      <c r="AJH31" s="84"/>
      <c r="AJI31" s="84" t="s">
        <v>94</v>
      </c>
      <c r="AJJ31" s="84"/>
      <c r="AJK31" s="84" t="s">
        <v>94</v>
      </c>
      <c r="AJL31" s="84"/>
      <c r="AJM31" s="84" t="s">
        <v>94</v>
      </c>
      <c r="AJN31" s="84"/>
      <c r="AJO31" s="84" t="s">
        <v>94</v>
      </c>
      <c r="AJP31" s="84"/>
      <c r="AJQ31" s="84" t="s">
        <v>94</v>
      </c>
      <c r="AJR31" s="84"/>
      <c r="AJS31" s="84" t="s">
        <v>94</v>
      </c>
      <c r="AJT31" s="84"/>
      <c r="AJU31" s="84" t="s">
        <v>94</v>
      </c>
      <c r="AJV31" s="84"/>
      <c r="AJW31" s="84" t="s">
        <v>94</v>
      </c>
      <c r="AJX31" s="84"/>
      <c r="AJY31" s="84" t="s">
        <v>94</v>
      </c>
      <c r="AJZ31" s="84"/>
      <c r="AKA31" s="84" t="s">
        <v>94</v>
      </c>
      <c r="AKB31" s="84"/>
      <c r="AKC31" s="84" t="s">
        <v>94</v>
      </c>
      <c r="AKD31" s="84"/>
      <c r="AKE31" s="84" t="s">
        <v>94</v>
      </c>
      <c r="AKF31" s="84"/>
      <c r="AKG31" s="84" t="s">
        <v>94</v>
      </c>
      <c r="AKH31" s="84"/>
      <c r="AKI31" s="84" t="s">
        <v>94</v>
      </c>
      <c r="AKJ31" s="84"/>
      <c r="AKK31" s="84" t="s">
        <v>94</v>
      </c>
      <c r="AKL31" s="84"/>
      <c r="AKM31" s="84" t="s">
        <v>94</v>
      </c>
      <c r="AKN31" s="84"/>
      <c r="AKO31" s="84" t="s">
        <v>94</v>
      </c>
      <c r="AKP31" s="84"/>
      <c r="AKQ31" s="84" t="s">
        <v>94</v>
      </c>
      <c r="AKR31" s="84"/>
      <c r="AKS31" s="84" t="s">
        <v>94</v>
      </c>
      <c r="AKT31" s="84"/>
      <c r="AKU31" s="84" t="s">
        <v>94</v>
      </c>
      <c r="AKV31" s="84"/>
      <c r="AKW31" s="84" t="s">
        <v>94</v>
      </c>
      <c r="AKX31" s="84"/>
      <c r="AKY31" s="84" t="s">
        <v>94</v>
      </c>
      <c r="AKZ31" s="84"/>
      <c r="ALA31" s="84" t="s">
        <v>94</v>
      </c>
      <c r="ALB31" s="84"/>
      <c r="ALC31" s="84" t="s">
        <v>94</v>
      </c>
      <c r="ALD31" s="84"/>
      <c r="ALE31" s="84" t="s">
        <v>94</v>
      </c>
      <c r="ALF31" s="84"/>
      <c r="ALG31" s="84" t="s">
        <v>94</v>
      </c>
      <c r="ALH31" s="84"/>
      <c r="ALI31" s="84" t="s">
        <v>94</v>
      </c>
      <c r="ALJ31" s="84"/>
      <c r="ALK31" s="84" t="s">
        <v>94</v>
      </c>
      <c r="ALL31" s="84"/>
      <c r="ALM31" s="84" t="s">
        <v>94</v>
      </c>
      <c r="ALN31" s="84"/>
      <c r="ALO31" s="84" t="s">
        <v>94</v>
      </c>
      <c r="ALP31" s="84"/>
      <c r="ALQ31" s="84" t="s">
        <v>94</v>
      </c>
      <c r="ALR31" s="84"/>
      <c r="ALS31" s="84" t="s">
        <v>94</v>
      </c>
      <c r="ALT31" s="84"/>
      <c r="ALU31" s="84" t="s">
        <v>94</v>
      </c>
      <c r="ALV31" s="84"/>
      <c r="ALW31" s="84" t="s">
        <v>94</v>
      </c>
      <c r="ALX31" s="84"/>
      <c r="ALY31" s="84" t="s">
        <v>94</v>
      </c>
      <c r="ALZ31" s="84"/>
      <c r="AMA31" s="84" t="s">
        <v>94</v>
      </c>
      <c r="AMB31" s="84"/>
      <c r="AMC31" s="84" t="s">
        <v>94</v>
      </c>
      <c r="AMD31" s="84"/>
      <c r="AME31" s="84" t="s">
        <v>94</v>
      </c>
      <c r="AMF31" s="84"/>
      <c r="AMG31" s="84" t="s">
        <v>94</v>
      </c>
      <c r="AMH31" s="84"/>
      <c r="AMI31" s="84" t="s">
        <v>94</v>
      </c>
      <c r="AMJ31" s="84"/>
      <c r="AMK31" s="84" t="s">
        <v>94</v>
      </c>
      <c r="AML31" s="84"/>
      <c r="AMM31" s="84" t="s">
        <v>94</v>
      </c>
      <c r="AMN31" s="84"/>
      <c r="AMO31" s="84" t="s">
        <v>94</v>
      </c>
      <c r="AMP31" s="84"/>
      <c r="AMQ31" s="84" t="s">
        <v>94</v>
      </c>
      <c r="AMR31" s="84"/>
      <c r="AMS31" s="84" t="s">
        <v>94</v>
      </c>
      <c r="AMT31" s="84"/>
      <c r="AMU31" s="84" t="s">
        <v>94</v>
      </c>
      <c r="AMV31" s="84"/>
      <c r="AMW31" s="84" t="s">
        <v>94</v>
      </c>
      <c r="AMX31" s="84"/>
      <c r="AMY31" s="84" t="s">
        <v>94</v>
      </c>
      <c r="AMZ31" s="84"/>
      <c r="ANA31" s="84" t="s">
        <v>94</v>
      </c>
      <c r="ANB31" s="84"/>
      <c r="ANC31" s="84" t="s">
        <v>94</v>
      </c>
      <c r="AND31" s="84"/>
      <c r="ANE31" s="84" t="s">
        <v>94</v>
      </c>
      <c r="ANF31" s="84"/>
      <c r="ANG31" s="84" t="s">
        <v>94</v>
      </c>
      <c r="ANH31" s="84"/>
      <c r="ANI31" s="84" t="s">
        <v>94</v>
      </c>
      <c r="ANJ31" s="84"/>
      <c r="ANK31" s="84" t="s">
        <v>94</v>
      </c>
      <c r="ANL31" s="84"/>
      <c r="ANM31" s="84" t="s">
        <v>94</v>
      </c>
      <c r="ANN31" s="84"/>
      <c r="ANO31" s="84" t="s">
        <v>94</v>
      </c>
      <c r="ANP31" s="84"/>
      <c r="ANQ31" s="84" t="s">
        <v>94</v>
      </c>
      <c r="ANR31" s="84"/>
      <c r="ANS31" s="84" t="s">
        <v>94</v>
      </c>
      <c r="ANT31" s="84"/>
      <c r="ANU31" s="84" t="s">
        <v>94</v>
      </c>
      <c r="ANV31" s="84"/>
      <c r="ANW31" s="84" t="s">
        <v>94</v>
      </c>
      <c r="ANX31" s="84"/>
      <c r="ANY31" s="84" t="s">
        <v>94</v>
      </c>
      <c r="ANZ31" s="84"/>
      <c r="AOA31" s="84" t="s">
        <v>94</v>
      </c>
      <c r="AOB31" s="84"/>
      <c r="AOC31" s="84" t="s">
        <v>94</v>
      </c>
      <c r="AOD31" s="84"/>
      <c r="AOE31" s="84" t="s">
        <v>94</v>
      </c>
      <c r="AOF31" s="84"/>
      <c r="AOG31" s="84" t="s">
        <v>94</v>
      </c>
      <c r="AOH31" s="84"/>
      <c r="AOI31" s="84" t="s">
        <v>94</v>
      </c>
      <c r="AOJ31" s="84"/>
      <c r="AOK31" s="84" t="s">
        <v>94</v>
      </c>
      <c r="AOL31" s="84"/>
      <c r="AOM31" s="84" t="s">
        <v>94</v>
      </c>
      <c r="AON31" s="84"/>
      <c r="AOO31" s="84" t="s">
        <v>94</v>
      </c>
      <c r="AOP31" s="84"/>
      <c r="AOQ31" s="84" t="s">
        <v>94</v>
      </c>
      <c r="AOR31" s="84"/>
      <c r="AOS31" s="84" t="s">
        <v>94</v>
      </c>
      <c r="AOT31" s="84"/>
      <c r="AOU31" s="84" t="s">
        <v>94</v>
      </c>
      <c r="AOV31" s="84"/>
      <c r="AOW31" s="84" t="s">
        <v>94</v>
      </c>
      <c r="AOX31" s="84"/>
      <c r="AOY31" s="84" t="s">
        <v>94</v>
      </c>
      <c r="AOZ31" s="84"/>
      <c r="APA31" s="84" t="s">
        <v>94</v>
      </c>
      <c r="APB31" s="84"/>
      <c r="APC31" s="84" t="s">
        <v>94</v>
      </c>
      <c r="APD31" s="84"/>
      <c r="APE31" s="84" t="s">
        <v>94</v>
      </c>
      <c r="APF31" s="84"/>
      <c r="APG31" s="84" t="s">
        <v>94</v>
      </c>
      <c r="APH31" s="84"/>
      <c r="API31" s="84" t="s">
        <v>94</v>
      </c>
      <c r="APJ31" s="84"/>
      <c r="APK31" s="84" t="s">
        <v>94</v>
      </c>
      <c r="APL31" s="84"/>
      <c r="APM31" s="84" t="s">
        <v>94</v>
      </c>
      <c r="APN31" s="84"/>
      <c r="APO31" s="84" t="s">
        <v>94</v>
      </c>
      <c r="APP31" s="84"/>
      <c r="APQ31" s="84" t="s">
        <v>94</v>
      </c>
      <c r="APR31" s="84"/>
      <c r="APS31" s="84" t="s">
        <v>94</v>
      </c>
      <c r="APT31" s="84"/>
      <c r="APU31" s="84" t="s">
        <v>94</v>
      </c>
      <c r="APV31" s="84"/>
      <c r="APW31" s="84" t="s">
        <v>94</v>
      </c>
      <c r="APX31" s="84"/>
      <c r="APY31" s="84" t="s">
        <v>94</v>
      </c>
      <c r="APZ31" s="84"/>
      <c r="AQA31" s="84" t="s">
        <v>94</v>
      </c>
      <c r="AQB31" s="84"/>
      <c r="AQC31" s="84" t="s">
        <v>94</v>
      </c>
      <c r="AQD31" s="84"/>
      <c r="AQE31" s="86" t="s">
        <v>94</v>
      </c>
      <c r="AQF31" s="84"/>
      <c r="AQG31" s="86" t="s">
        <v>94</v>
      </c>
      <c r="AQH31" s="84"/>
      <c r="AQI31" s="86" t="s">
        <v>94</v>
      </c>
      <c r="AQJ31" s="84"/>
      <c r="AQK31" s="86" t="s">
        <v>94</v>
      </c>
      <c r="AQL31" s="84"/>
      <c r="AQM31" s="86" t="s">
        <v>94</v>
      </c>
      <c r="AQN31" s="84"/>
      <c r="AQO31" s="86" t="s">
        <v>94</v>
      </c>
      <c r="AQP31" s="84"/>
      <c r="AQQ31" s="86" t="s">
        <v>94</v>
      </c>
      <c r="AQR31" s="84"/>
      <c r="AQS31" s="86" t="s">
        <v>94</v>
      </c>
      <c r="AQT31" s="86"/>
      <c r="AQU31" s="86" t="s">
        <v>94</v>
      </c>
      <c r="AQV31" s="86"/>
      <c r="AQW31" s="86" t="s">
        <v>94</v>
      </c>
      <c r="AQX31" s="86"/>
      <c r="AQY31" s="86" t="s">
        <v>94</v>
      </c>
      <c r="AQZ31" s="86"/>
      <c r="ARA31" s="86" t="s">
        <v>94</v>
      </c>
      <c r="ARB31" s="86"/>
      <c r="ARC31" s="86" t="s">
        <v>94</v>
      </c>
      <c r="ARD31" s="86"/>
      <c r="ARE31" s="86" t="s">
        <v>94</v>
      </c>
      <c r="ARF31" s="86"/>
      <c r="ARG31" s="86" t="s">
        <v>94</v>
      </c>
      <c r="ARH31" s="86"/>
      <c r="ARI31" s="86" t="s">
        <v>94</v>
      </c>
      <c r="ARJ31" s="86"/>
      <c r="ARK31" s="86" t="s">
        <v>94</v>
      </c>
      <c r="ARL31" s="86"/>
      <c r="ARM31" s="86" t="s">
        <v>94</v>
      </c>
      <c r="ARN31" s="86"/>
      <c r="ARO31" s="86" t="s">
        <v>94</v>
      </c>
      <c r="ARP31" s="86"/>
      <c r="ARQ31" s="86" t="s">
        <v>94</v>
      </c>
      <c r="ARR31" s="86"/>
      <c r="ARS31" s="86" t="s">
        <v>94</v>
      </c>
      <c r="ART31" s="86"/>
      <c r="ARU31" s="86" t="s">
        <v>94</v>
      </c>
      <c r="ARV31" s="86"/>
      <c r="ARW31" s="86" t="s">
        <v>94</v>
      </c>
      <c r="ARX31" s="86"/>
      <c r="ARY31" s="86" t="s">
        <v>94</v>
      </c>
      <c r="ARZ31" s="86"/>
      <c r="ASA31" s="86" t="s">
        <v>94</v>
      </c>
      <c r="ASB31" s="86"/>
      <c r="ASC31" s="86" t="s">
        <v>94</v>
      </c>
      <c r="ASD31" s="86"/>
      <c r="ASE31" s="86" t="s">
        <v>94</v>
      </c>
      <c r="ASF31" s="86"/>
      <c r="ASG31" s="86" t="s">
        <v>94</v>
      </c>
      <c r="ASH31" s="86"/>
      <c r="ASI31" s="86" t="s">
        <v>94</v>
      </c>
      <c r="ASJ31" s="86"/>
      <c r="ASK31" s="86" t="s">
        <v>94</v>
      </c>
      <c r="ASL31" s="86"/>
      <c r="ASM31" s="86" t="s">
        <v>94</v>
      </c>
      <c r="ASN31" s="86"/>
      <c r="ASO31" s="86" t="s">
        <v>94</v>
      </c>
      <c r="ASP31" s="86"/>
      <c r="ASQ31" s="86" t="s">
        <v>94</v>
      </c>
      <c r="ASR31" s="86"/>
      <c r="ASS31" s="86" t="s">
        <v>94</v>
      </c>
      <c r="AST31" s="86"/>
      <c r="ASU31" s="86" t="s">
        <v>94</v>
      </c>
      <c r="ASV31" s="86"/>
      <c r="ASW31" s="86" t="s">
        <v>94</v>
      </c>
      <c r="ASX31" s="86"/>
      <c r="ASY31" s="86" t="s">
        <v>94</v>
      </c>
      <c r="ASZ31" s="86"/>
      <c r="ATA31" s="86" t="s">
        <v>94</v>
      </c>
      <c r="ATB31" s="86"/>
      <c r="ATC31" s="86" t="s">
        <v>94</v>
      </c>
      <c r="ATD31" s="86"/>
      <c r="ATE31" s="86" t="s">
        <v>94</v>
      </c>
      <c r="ATF31" s="86"/>
      <c r="ATG31" s="86" t="s">
        <v>94</v>
      </c>
      <c r="ATH31" s="86"/>
      <c r="ATI31" s="86" t="s">
        <v>94</v>
      </c>
      <c r="ATJ31" s="86"/>
      <c r="ATK31" s="86" t="s">
        <v>94</v>
      </c>
      <c r="ATL31" s="86"/>
      <c r="ATM31" s="86" t="s">
        <v>94</v>
      </c>
      <c r="ATN31" s="86"/>
      <c r="ATO31" s="86" t="s">
        <v>94</v>
      </c>
      <c r="ATP31" s="86"/>
      <c r="ATQ31" s="86" t="s">
        <v>94</v>
      </c>
      <c r="ATR31" s="86"/>
      <c r="ATS31" s="86" t="s">
        <v>94</v>
      </c>
      <c r="ATT31" s="86"/>
      <c r="ATU31" s="86" t="s">
        <v>94</v>
      </c>
      <c r="ATV31" s="86"/>
      <c r="ATW31" s="86" t="s">
        <v>94</v>
      </c>
      <c r="ATX31" s="86"/>
      <c r="ATY31" s="86" t="s">
        <v>94</v>
      </c>
      <c r="ATZ31" s="86"/>
      <c r="AUA31" s="86" t="s">
        <v>94</v>
      </c>
      <c r="AUB31" s="86"/>
      <c r="AUC31" s="86" t="s">
        <v>94</v>
      </c>
      <c r="AUD31" s="86"/>
      <c r="AUE31" s="86" t="s">
        <v>94</v>
      </c>
      <c r="AUF31" s="86"/>
      <c r="AUG31" s="86" t="s">
        <v>94</v>
      </c>
      <c r="AUH31" s="86"/>
      <c r="AUI31" s="86" t="s">
        <v>94</v>
      </c>
      <c r="AUJ31" s="86"/>
      <c r="AUK31" s="86" t="s">
        <v>94</v>
      </c>
      <c r="AUL31" s="86"/>
      <c r="AUM31" s="86" t="s">
        <v>94</v>
      </c>
      <c r="AUN31" s="86"/>
      <c r="AUO31" s="86" t="s">
        <v>94</v>
      </c>
      <c r="AUP31" s="86"/>
      <c r="AUQ31" s="86" t="s">
        <v>94</v>
      </c>
      <c r="AUR31" s="86"/>
      <c r="AUS31" s="86" t="s">
        <v>94</v>
      </c>
      <c r="AUT31" s="86"/>
      <c r="AUU31" s="86" t="s">
        <v>94</v>
      </c>
      <c r="AUV31" s="86"/>
      <c r="AUW31" s="86" t="s">
        <v>94</v>
      </c>
      <c r="AUX31" s="86"/>
      <c r="AUY31" s="86" t="s">
        <v>94</v>
      </c>
      <c r="AUZ31" s="86"/>
      <c r="AVA31" s="86" t="s">
        <v>94</v>
      </c>
      <c r="AVB31" s="86"/>
      <c r="AVC31" s="86" t="s">
        <v>94</v>
      </c>
      <c r="AVD31" s="86"/>
      <c r="AVE31" s="86" t="s">
        <v>94</v>
      </c>
      <c r="AVF31" s="86"/>
      <c r="AVG31" s="86" t="s">
        <v>94</v>
      </c>
      <c r="AVH31" s="86"/>
      <c r="AVI31" s="86" t="s">
        <v>94</v>
      </c>
      <c r="AVJ31" s="86"/>
      <c r="AVK31" s="86" t="s">
        <v>94</v>
      </c>
      <c r="AVL31" s="86"/>
      <c r="AVM31" s="86" t="s">
        <v>94</v>
      </c>
      <c r="AVN31" s="86"/>
      <c r="AVO31" s="86" t="s">
        <v>94</v>
      </c>
      <c r="AVP31" s="86"/>
      <c r="AVQ31" s="86" t="s">
        <v>94</v>
      </c>
      <c r="AVR31" s="86"/>
      <c r="AVS31" s="86" t="s">
        <v>94</v>
      </c>
      <c r="AVT31" s="86"/>
      <c r="AVU31" s="86" t="s">
        <v>94</v>
      </c>
      <c r="AVV31" s="86"/>
      <c r="AVW31" s="86" t="s">
        <v>94</v>
      </c>
      <c r="AVX31" s="86"/>
      <c r="AVY31" s="86" t="s">
        <v>94</v>
      </c>
      <c r="AVZ31" s="86"/>
      <c r="AWA31" s="86" t="s">
        <v>94</v>
      </c>
      <c r="AWB31" s="86"/>
      <c r="AWC31" s="86" t="s">
        <v>94</v>
      </c>
      <c r="AWD31" s="86"/>
      <c r="AWE31" s="86" t="s">
        <v>94</v>
      </c>
      <c r="AWF31" s="86"/>
      <c r="AWG31" s="86" t="s">
        <v>94</v>
      </c>
      <c r="AWH31" s="86"/>
      <c r="AWI31" s="86" t="s">
        <v>94</v>
      </c>
      <c r="AWJ31" s="86"/>
      <c r="AWK31" s="86" t="s">
        <v>94</v>
      </c>
      <c r="AWL31" s="86"/>
      <c r="AWM31" s="86" t="s">
        <v>94</v>
      </c>
      <c r="AWN31" s="86"/>
      <c r="AWO31" s="86" t="s">
        <v>94</v>
      </c>
      <c r="AWP31" s="86"/>
      <c r="AWQ31" s="86" t="s">
        <v>94</v>
      </c>
      <c r="AWR31" s="86"/>
      <c r="AWS31" s="86" t="s">
        <v>94</v>
      </c>
      <c r="AWT31" s="86"/>
      <c r="AWU31" s="86" t="s">
        <v>94</v>
      </c>
      <c r="AWV31" s="86"/>
      <c r="AWW31" s="86" t="s">
        <v>94</v>
      </c>
      <c r="AWX31" s="86"/>
      <c r="AWY31" s="86" t="s">
        <v>94</v>
      </c>
      <c r="AWZ31" s="103"/>
      <c r="AXA31" s="103" t="s">
        <v>94</v>
      </c>
      <c r="AXB31" s="103"/>
      <c r="AXC31" s="103" t="s">
        <v>94</v>
      </c>
      <c r="AXD31" s="103"/>
      <c r="AXE31" s="103" t="s">
        <v>94</v>
      </c>
      <c r="AXF31" s="103"/>
      <c r="AXG31" s="103" t="s">
        <v>94</v>
      </c>
      <c r="AXH31" s="103"/>
      <c r="AXI31" s="103" t="s">
        <v>94</v>
      </c>
      <c r="AXJ31" s="103"/>
      <c r="AXK31" s="103" t="s">
        <v>94</v>
      </c>
      <c r="AXL31" s="103"/>
      <c r="AXM31" s="103" t="s">
        <v>94</v>
      </c>
      <c r="AXN31" s="103"/>
      <c r="AXO31" s="103" t="s">
        <v>94</v>
      </c>
      <c r="AXP31" s="103"/>
      <c r="AXQ31" s="103" t="s">
        <v>94</v>
      </c>
      <c r="AXR31" s="103"/>
      <c r="AXS31" s="103" t="s">
        <v>94</v>
      </c>
      <c r="AXT31" s="103"/>
      <c r="AXU31" s="103" t="s">
        <v>94</v>
      </c>
      <c r="AXV31" s="103"/>
      <c r="AXW31" s="103" t="s">
        <v>94</v>
      </c>
      <c r="AXX31" s="103"/>
      <c r="AXY31" s="103" t="s">
        <v>94</v>
      </c>
      <c r="AXZ31" s="103"/>
      <c r="AYA31" s="103" t="s">
        <v>94</v>
      </c>
      <c r="AYB31" s="103"/>
      <c r="AYC31" s="103" t="s">
        <v>94</v>
      </c>
      <c r="AYD31" s="103"/>
      <c r="AYE31" s="103" t="s">
        <v>94</v>
      </c>
      <c r="AYF31" s="103"/>
      <c r="AYG31" s="103" t="s">
        <v>94</v>
      </c>
      <c r="AYH31" s="103"/>
      <c r="AYI31" s="103" t="s">
        <v>94</v>
      </c>
      <c r="AYJ31" s="103"/>
      <c r="AYK31" s="103"/>
      <c r="AYL31" s="103"/>
      <c r="AYM31" s="103"/>
      <c r="AYN31" s="103"/>
      <c r="AYO31" s="103"/>
      <c r="AYP31" s="103"/>
      <c r="AYQ31" s="103"/>
      <c r="AYR31" s="103"/>
      <c r="AYS31" s="103"/>
      <c r="AYT31" s="103"/>
      <c r="AYU31" s="103" t="s">
        <v>94</v>
      </c>
      <c r="AYV31" s="103"/>
      <c r="AYW31" s="103" t="s">
        <v>94</v>
      </c>
      <c r="AYX31" s="103"/>
      <c r="AYY31" s="103" t="s">
        <v>94</v>
      </c>
      <c r="AYZ31" s="103"/>
      <c r="AZA31" s="103" t="s">
        <v>94</v>
      </c>
      <c r="AZB31" s="103"/>
      <c r="AZC31" s="103" t="s">
        <v>94</v>
      </c>
      <c r="AZD31" s="103"/>
      <c r="AZE31" s="103" t="s">
        <v>94</v>
      </c>
      <c r="AZF31" s="103"/>
      <c r="AZG31" s="103" t="s">
        <v>94</v>
      </c>
      <c r="AZH31" s="103"/>
      <c r="AZI31" s="103" t="s">
        <v>94</v>
      </c>
      <c r="AZJ31" s="103"/>
      <c r="AZK31" s="103" t="s">
        <v>94</v>
      </c>
      <c r="AZL31" s="103"/>
      <c r="AZM31" s="103" t="s">
        <v>94</v>
      </c>
      <c r="AZN31" s="103"/>
      <c r="AZO31" s="103" t="s">
        <v>94</v>
      </c>
      <c r="AZP31" s="103"/>
      <c r="AZQ31" s="103" t="s">
        <v>94</v>
      </c>
      <c r="AZR31" s="103"/>
      <c r="AZS31" s="103" t="s">
        <v>94</v>
      </c>
      <c r="AZT31" s="103"/>
      <c r="AZU31" s="103" t="s">
        <v>94</v>
      </c>
      <c r="AZV31" s="103"/>
      <c r="AZW31" s="103" t="s">
        <v>94</v>
      </c>
      <c r="AZX31" s="103"/>
      <c r="AZY31" s="103" t="s">
        <v>94</v>
      </c>
      <c r="AZZ31" s="103"/>
      <c r="BAA31" s="103" t="s">
        <v>94</v>
      </c>
      <c r="BAB31" s="103"/>
      <c r="BAC31" s="103" t="s">
        <v>94</v>
      </c>
      <c r="BAD31" s="103"/>
      <c r="BAE31" s="103" t="s">
        <v>94</v>
      </c>
      <c r="BAF31" s="103"/>
      <c r="BAG31" s="103" t="s">
        <v>94</v>
      </c>
      <c r="BAH31" s="103"/>
      <c r="BAI31" s="103" t="s">
        <v>94</v>
      </c>
      <c r="BAJ31" s="103"/>
      <c r="BAK31" s="103" t="s">
        <v>94</v>
      </c>
      <c r="BAL31" s="103"/>
      <c r="BAM31" s="103" t="s">
        <v>94</v>
      </c>
      <c r="BAN31" s="103"/>
      <c r="BAO31" s="103" t="s">
        <v>94</v>
      </c>
      <c r="BAP31" s="103"/>
      <c r="BAQ31" s="103" t="s">
        <v>94</v>
      </c>
      <c r="BAR31" s="103"/>
      <c r="BAS31" s="103" t="s">
        <v>94</v>
      </c>
      <c r="BAT31" s="103"/>
      <c r="BAU31" s="103" t="s">
        <v>94</v>
      </c>
      <c r="BAV31" s="103"/>
      <c r="BAW31" s="103" t="s">
        <v>94</v>
      </c>
      <c r="BAX31" s="103"/>
      <c r="BAY31" s="103" t="s">
        <v>94</v>
      </c>
      <c r="BAZ31" s="103"/>
      <c r="BBA31" s="103" t="s">
        <v>94</v>
      </c>
      <c r="BBB31" s="103"/>
      <c r="BBC31" s="103" t="s">
        <v>94</v>
      </c>
      <c r="BBD31" s="103"/>
      <c r="BBE31" s="103" t="s">
        <v>94</v>
      </c>
      <c r="BBF31" s="103"/>
      <c r="BBG31" s="103" t="s">
        <v>94</v>
      </c>
      <c r="BBH31" s="103"/>
      <c r="BBI31" s="103" t="s">
        <v>94</v>
      </c>
      <c r="BBJ31" s="103"/>
      <c r="BBK31" s="103" t="s">
        <v>94</v>
      </c>
    </row>
    <row r="32" spans="1:1415" s="9" customFormat="1" ht="33" customHeight="1" x14ac:dyDescent="0.35">
      <c r="A32" s="82">
        <v>6</v>
      </c>
      <c r="B32" s="13">
        <v>150000047</v>
      </c>
      <c r="C32" s="89" t="s">
        <v>34</v>
      </c>
      <c r="D32" s="90" t="s">
        <v>35</v>
      </c>
      <c r="E32" s="84">
        <v>19500</v>
      </c>
      <c r="F32" s="84" t="s">
        <v>94</v>
      </c>
      <c r="G32" s="84">
        <v>19500</v>
      </c>
      <c r="H32" s="84" t="s">
        <v>94</v>
      </c>
      <c r="I32" s="84">
        <v>19500</v>
      </c>
      <c r="J32" s="84" t="s">
        <v>94</v>
      </c>
      <c r="K32" s="84">
        <v>19500</v>
      </c>
      <c r="L32" s="84" t="s">
        <v>94</v>
      </c>
      <c r="M32" s="84">
        <v>19500</v>
      </c>
      <c r="N32" s="84" t="s">
        <v>94</v>
      </c>
      <c r="O32" s="84">
        <v>19500</v>
      </c>
      <c r="P32" s="84" t="s">
        <v>94</v>
      </c>
      <c r="Q32" s="84">
        <v>19500</v>
      </c>
      <c r="R32" s="84" t="s">
        <v>94</v>
      </c>
      <c r="S32" s="84">
        <v>19500</v>
      </c>
      <c r="T32" s="84" t="s">
        <v>94</v>
      </c>
      <c r="U32" s="84">
        <v>19500</v>
      </c>
      <c r="V32" s="84" t="s">
        <v>94</v>
      </c>
      <c r="W32" s="84">
        <v>19500</v>
      </c>
      <c r="X32" s="84" t="s">
        <v>94</v>
      </c>
      <c r="Y32" s="84">
        <v>19500</v>
      </c>
      <c r="Z32" s="84" t="s">
        <v>94</v>
      </c>
      <c r="AA32" s="84">
        <v>19500</v>
      </c>
      <c r="AB32" s="84" t="s">
        <v>94</v>
      </c>
      <c r="AC32" s="84">
        <v>19500</v>
      </c>
      <c r="AD32" s="84" t="s">
        <v>94</v>
      </c>
      <c r="AE32" s="84">
        <v>19500</v>
      </c>
      <c r="AF32" s="84" t="s">
        <v>94</v>
      </c>
      <c r="AG32" s="84">
        <v>19500</v>
      </c>
      <c r="AH32" s="84" t="s">
        <v>94</v>
      </c>
      <c r="AI32" s="84">
        <v>19500</v>
      </c>
      <c r="AJ32" s="84" t="s">
        <v>94</v>
      </c>
      <c r="AK32" s="84">
        <v>19500</v>
      </c>
      <c r="AL32" s="84" t="s">
        <v>94</v>
      </c>
      <c r="AM32" s="84">
        <v>19500</v>
      </c>
      <c r="AN32" s="84" t="s">
        <v>94</v>
      </c>
      <c r="AO32" s="84">
        <v>19500</v>
      </c>
      <c r="AP32" s="84" t="s">
        <v>94</v>
      </c>
      <c r="AQ32" s="84">
        <v>19500</v>
      </c>
      <c r="AR32" s="84" t="s">
        <v>94</v>
      </c>
      <c r="AS32" s="84">
        <v>19500</v>
      </c>
      <c r="AT32" s="84" t="s">
        <v>94</v>
      </c>
      <c r="AU32" s="84">
        <v>19500</v>
      </c>
      <c r="AV32" s="84" t="s">
        <v>94</v>
      </c>
      <c r="AW32" s="84">
        <v>19500</v>
      </c>
      <c r="AX32" s="84" t="s">
        <v>99</v>
      </c>
      <c r="AY32" s="84">
        <v>19500</v>
      </c>
      <c r="AZ32" s="84" t="s">
        <v>94</v>
      </c>
      <c r="BA32" s="84">
        <v>19500</v>
      </c>
      <c r="BB32" s="84" t="s">
        <v>94</v>
      </c>
      <c r="BC32" s="84">
        <v>19500</v>
      </c>
      <c r="BD32" s="84" t="s">
        <v>94</v>
      </c>
      <c r="BE32" s="84">
        <v>19500</v>
      </c>
      <c r="BF32" s="84" t="s">
        <v>94</v>
      </c>
      <c r="BG32" s="84">
        <v>19500</v>
      </c>
      <c r="BH32" s="84" t="s">
        <v>94</v>
      </c>
      <c r="BI32" s="84">
        <v>19500</v>
      </c>
      <c r="BJ32" s="84" t="s">
        <v>94</v>
      </c>
      <c r="BK32" s="84">
        <v>19500</v>
      </c>
      <c r="BL32" s="84" t="s">
        <v>94</v>
      </c>
      <c r="BM32" s="84">
        <v>19500</v>
      </c>
      <c r="BN32" s="84" t="s">
        <v>94</v>
      </c>
      <c r="BO32" s="84">
        <v>19500</v>
      </c>
      <c r="BP32" s="84" t="s">
        <v>94</v>
      </c>
      <c r="BQ32" s="84">
        <v>19500</v>
      </c>
      <c r="BR32" s="84" t="s">
        <v>94</v>
      </c>
      <c r="BS32" s="84">
        <v>19500</v>
      </c>
      <c r="BT32" s="84" t="s">
        <v>94</v>
      </c>
      <c r="BU32" s="84">
        <v>19500</v>
      </c>
      <c r="BV32" s="84" t="s">
        <v>94</v>
      </c>
      <c r="BW32" s="84">
        <v>19500</v>
      </c>
      <c r="BX32" s="84" t="s">
        <v>94</v>
      </c>
      <c r="BY32" s="84">
        <v>19500</v>
      </c>
      <c r="BZ32" s="84" t="s">
        <v>94</v>
      </c>
      <c r="CA32" s="84">
        <v>19500</v>
      </c>
      <c r="CB32" s="84" t="s">
        <v>94</v>
      </c>
      <c r="CC32" s="84">
        <v>19500</v>
      </c>
      <c r="CD32" s="84" t="s">
        <v>94</v>
      </c>
      <c r="CE32" s="84">
        <v>19500</v>
      </c>
      <c r="CF32" s="84" t="s">
        <v>94</v>
      </c>
      <c r="CG32" s="84">
        <v>19500</v>
      </c>
      <c r="CH32" s="84" t="s">
        <v>94</v>
      </c>
      <c r="CI32" s="84">
        <v>19500</v>
      </c>
      <c r="CJ32" s="84" t="s">
        <v>94</v>
      </c>
      <c r="CK32" s="84">
        <v>19500</v>
      </c>
      <c r="CL32" s="84" t="s">
        <v>94</v>
      </c>
      <c r="CM32" s="84">
        <v>19500</v>
      </c>
      <c r="CN32" s="84" t="s">
        <v>94</v>
      </c>
      <c r="CO32" s="84">
        <v>19500</v>
      </c>
      <c r="CP32" s="84" t="s">
        <v>94</v>
      </c>
      <c r="CQ32" s="84">
        <v>19500</v>
      </c>
      <c r="CR32" s="84" t="s">
        <v>94</v>
      </c>
      <c r="CS32" s="84">
        <v>19500</v>
      </c>
      <c r="CT32" s="84" t="s">
        <v>94</v>
      </c>
      <c r="CU32" s="84">
        <v>19500</v>
      </c>
      <c r="CV32" s="84" t="s">
        <v>94</v>
      </c>
      <c r="CW32" s="84">
        <v>19500</v>
      </c>
      <c r="CX32" s="84" t="s">
        <v>94</v>
      </c>
      <c r="CY32" s="84">
        <v>19500</v>
      </c>
      <c r="CZ32" s="84" t="s">
        <v>94</v>
      </c>
      <c r="DA32" s="84">
        <v>19500</v>
      </c>
      <c r="DB32" s="84" t="s">
        <v>94</v>
      </c>
      <c r="DC32" s="84">
        <v>19500</v>
      </c>
      <c r="DD32" s="84" t="s">
        <v>94</v>
      </c>
      <c r="DE32" s="84"/>
      <c r="DF32" s="84"/>
      <c r="DG32" s="84" t="s">
        <v>94</v>
      </c>
      <c r="DH32" s="84"/>
      <c r="DI32" s="84"/>
      <c r="DJ32" s="84" t="s">
        <v>94</v>
      </c>
      <c r="DK32" s="84"/>
      <c r="DL32" s="84"/>
      <c r="DM32" s="84" t="s">
        <v>94</v>
      </c>
      <c r="DN32" s="84"/>
      <c r="DO32" s="84"/>
      <c r="DP32" s="84" t="s">
        <v>94</v>
      </c>
      <c r="DQ32" s="84"/>
      <c r="DR32" s="84"/>
      <c r="DS32" s="84" t="s">
        <v>94</v>
      </c>
      <c r="DT32" s="84"/>
      <c r="DU32" s="84"/>
      <c r="DV32" s="84" t="s">
        <v>94</v>
      </c>
      <c r="DW32" s="84"/>
      <c r="DX32" s="84"/>
      <c r="DY32" s="84" t="s">
        <v>94</v>
      </c>
      <c r="DZ32" s="84"/>
      <c r="EA32" s="84"/>
      <c r="EB32" s="84" t="s">
        <v>94</v>
      </c>
      <c r="EC32" s="84"/>
      <c r="ED32" s="84"/>
      <c r="EE32" s="84" t="s">
        <v>94</v>
      </c>
      <c r="EF32" s="84"/>
      <c r="EG32" s="84"/>
      <c r="EH32" s="84" t="s">
        <v>94</v>
      </c>
      <c r="EI32" s="84"/>
      <c r="EJ32" s="84"/>
      <c r="EK32" s="84" t="s">
        <v>94</v>
      </c>
      <c r="EL32" s="84"/>
      <c r="EM32" s="84"/>
      <c r="EN32" s="84" t="s">
        <v>94</v>
      </c>
      <c r="EO32" s="84"/>
      <c r="EP32" s="84"/>
      <c r="EQ32" s="84" t="s">
        <v>94</v>
      </c>
      <c r="ER32" s="84"/>
      <c r="ES32" s="84"/>
      <c r="ET32" s="84" t="s">
        <v>94</v>
      </c>
      <c r="EU32" s="84"/>
      <c r="EV32" s="84"/>
      <c r="EW32" s="84" t="s">
        <v>94</v>
      </c>
      <c r="EX32" s="84"/>
      <c r="EY32" s="84"/>
      <c r="EZ32" s="84" t="s">
        <v>94</v>
      </c>
      <c r="FA32" s="84"/>
      <c r="FB32" s="84"/>
      <c r="FC32" s="84" t="s">
        <v>94</v>
      </c>
      <c r="FD32" s="84"/>
      <c r="FE32" s="84"/>
      <c r="FF32" s="84" t="s">
        <v>94</v>
      </c>
      <c r="FG32" s="84"/>
      <c r="FH32" s="84"/>
      <c r="FI32" s="84" t="s">
        <v>94</v>
      </c>
      <c r="FJ32" s="84"/>
      <c r="FK32" s="84"/>
      <c r="FL32" s="84" t="s">
        <v>94</v>
      </c>
      <c r="FM32" s="84"/>
      <c r="FN32" s="84"/>
      <c r="FO32" s="84" t="s">
        <v>94</v>
      </c>
      <c r="FP32" s="84"/>
      <c r="FQ32" s="84"/>
      <c r="FR32" s="84" t="s">
        <v>94</v>
      </c>
      <c r="FS32" s="84"/>
      <c r="FT32" s="84"/>
      <c r="FU32" s="84" t="s">
        <v>94</v>
      </c>
      <c r="FV32" s="84"/>
      <c r="FW32" s="84"/>
      <c r="FX32" s="84" t="s">
        <v>94</v>
      </c>
      <c r="FY32" s="84"/>
      <c r="FZ32" s="84"/>
      <c r="GA32" s="84" t="s">
        <v>94</v>
      </c>
      <c r="GB32" s="84"/>
      <c r="GC32" s="84"/>
      <c r="GD32" s="84" t="s">
        <v>94</v>
      </c>
      <c r="GE32" s="84"/>
      <c r="GF32" s="84"/>
      <c r="GG32" s="84" t="s">
        <v>94</v>
      </c>
      <c r="GH32" s="84"/>
      <c r="GI32" s="84" t="s">
        <v>94</v>
      </c>
      <c r="GJ32" s="84"/>
      <c r="GK32" s="84" t="s">
        <v>94</v>
      </c>
      <c r="GL32" s="84"/>
      <c r="GM32" s="84" t="s">
        <v>94</v>
      </c>
      <c r="GN32" s="84"/>
      <c r="GO32" s="84" t="s">
        <v>94</v>
      </c>
      <c r="GP32" s="84"/>
      <c r="GQ32" s="84" t="s">
        <v>94</v>
      </c>
      <c r="GR32" s="84"/>
      <c r="GS32" s="84" t="s">
        <v>94</v>
      </c>
      <c r="GT32" s="84"/>
      <c r="GU32" s="84" t="s">
        <v>94</v>
      </c>
      <c r="GV32" s="84"/>
      <c r="GW32" s="84" t="s">
        <v>94</v>
      </c>
      <c r="GX32" s="84"/>
      <c r="GY32" s="84" t="s">
        <v>94</v>
      </c>
      <c r="GZ32" s="84"/>
      <c r="HA32" s="84" t="s">
        <v>94</v>
      </c>
      <c r="HB32" s="84"/>
      <c r="HC32" s="84" t="s">
        <v>94</v>
      </c>
      <c r="HD32" s="84"/>
      <c r="HE32" s="84" t="s">
        <v>94</v>
      </c>
      <c r="HF32" s="84"/>
      <c r="HG32" s="84" t="s">
        <v>94</v>
      </c>
      <c r="HH32" s="84"/>
      <c r="HI32" s="84" t="s">
        <v>94</v>
      </c>
      <c r="HJ32" s="84"/>
      <c r="HK32" s="84" t="s">
        <v>94</v>
      </c>
      <c r="HL32" s="84"/>
      <c r="HM32" s="84" t="s">
        <v>94</v>
      </c>
      <c r="HN32" s="84"/>
      <c r="HO32" s="84" t="s">
        <v>94</v>
      </c>
      <c r="HP32" s="84"/>
      <c r="HQ32" s="84" t="s">
        <v>94</v>
      </c>
      <c r="HR32" s="84"/>
      <c r="HS32" s="84" t="s">
        <v>94</v>
      </c>
      <c r="HT32" s="84"/>
      <c r="HU32" s="84" t="s">
        <v>94</v>
      </c>
      <c r="HV32" s="84"/>
      <c r="HW32" s="84" t="s">
        <v>94</v>
      </c>
      <c r="HX32" s="84"/>
      <c r="HY32" s="84" t="s">
        <v>94</v>
      </c>
      <c r="HZ32" s="84"/>
      <c r="IA32" s="84" t="s">
        <v>94</v>
      </c>
      <c r="IB32" s="84"/>
      <c r="IC32" s="84" t="s">
        <v>94</v>
      </c>
      <c r="ID32" s="84"/>
      <c r="IE32" s="84" t="s">
        <v>94</v>
      </c>
      <c r="IF32" s="84"/>
      <c r="IG32" s="84" t="s">
        <v>94</v>
      </c>
      <c r="IH32" s="84"/>
      <c r="II32" s="84" t="s">
        <v>94</v>
      </c>
      <c r="IJ32" s="84"/>
      <c r="IK32" s="84" t="s">
        <v>94</v>
      </c>
      <c r="IL32" s="84"/>
      <c r="IM32" s="84" t="s">
        <v>94</v>
      </c>
      <c r="IN32" s="84"/>
      <c r="IO32" s="84" t="s">
        <v>94</v>
      </c>
      <c r="IP32" s="84"/>
      <c r="IQ32" s="84" t="s">
        <v>94</v>
      </c>
      <c r="IR32" s="84"/>
      <c r="IS32" s="84" t="s">
        <v>94</v>
      </c>
      <c r="IT32" s="84"/>
      <c r="IU32" s="84" t="s">
        <v>94</v>
      </c>
      <c r="IV32" s="84"/>
      <c r="IW32" s="84" t="s">
        <v>94</v>
      </c>
      <c r="IX32" s="84"/>
      <c r="IY32" s="84" t="s">
        <v>94</v>
      </c>
      <c r="IZ32" s="84"/>
      <c r="JA32" s="84" t="s">
        <v>94</v>
      </c>
      <c r="JB32" s="84"/>
      <c r="JC32" s="84" t="s">
        <v>94</v>
      </c>
      <c r="JD32" s="84"/>
      <c r="JE32" s="84" t="s">
        <v>94</v>
      </c>
      <c r="JF32" s="84"/>
      <c r="JG32" s="84" t="s">
        <v>94</v>
      </c>
      <c r="JH32" s="84"/>
      <c r="JI32" s="84" t="s">
        <v>94</v>
      </c>
      <c r="JJ32" s="84"/>
      <c r="JK32" s="84" t="s">
        <v>94</v>
      </c>
      <c r="JL32" s="84"/>
      <c r="JM32" s="84" t="s">
        <v>94</v>
      </c>
      <c r="JN32" s="84"/>
      <c r="JO32" s="84" t="s">
        <v>94</v>
      </c>
      <c r="JP32" s="84"/>
      <c r="JQ32" s="84" t="s">
        <v>94</v>
      </c>
      <c r="JR32" s="84"/>
      <c r="JS32" s="84" t="s">
        <v>94</v>
      </c>
      <c r="JT32" s="84"/>
      <c r="JU32" s="84" t="s">
        <v>94</v>
      </c>
      <c r="JV32" s="84"/>
      <c r="JW32" s="84" t="s">
        <v>94</v>
      </c>
      <c r="JX32" s="84"/>
      <c r="JY32" s="84" t="s">
        <v>94</v>
      </c>
      <c r="JZ32" s="84"/>
      <c r="KA32" s="84" t="s">
        <v>94</v>
      </c>
      <c r="KB32" s="84"/>
      <c r="KC32" s="84" t="s">
        <v>94</v>
      </c>
      <c r="KD32" s="84"/>
      <c r="KE32" s="84" t="s">
        <v>94</v>
      </c>
      <c r="KF32" s="84"/>
      <c r="KG32" s="84" t="s">
        <v>94</v>
      </c>
      <c r="KH32" s="84"/>
      <c r="KI32" s="84" t="s">
        <v>94</v>
      </c>
      <c r="KJ32" s="84"/>
      <c r="KK32" s="84" t="s">
        <v>94</v>
      </c>
      <c r="KL32" s="84"/>
      <c r="KM32" s="84" t="s">
        <v>94</v>
      </c>
      <c r="KN32" s="84"/>
      <c r="KO32" s="84" t="s">
        <v>94</v>
      </c>
      <c r="KP32" s="84"/>
      <c r="KQ32" s="84" t="s">
        <v>94</v>
      </c>
      <c r="KR32" s="84"/>
      <c r="KS32" s="84" t="s">
        <v>94</v>
      </c>
      <c r="KT32" s="84"/>
      <c r="KU32" s="84" t="s">
        <v>94</v>
      </c>
      <c r="KV32" s="84"/>
      <c r="KW32" s="84" t="s">
        <v>94</v>
      </c>
      <c r="KX32" s="84"/>
      <c r="KY32" s="84" t="s">
        <v>94</v>
      </c>
      <c r="KZ32" s="84"/>
      <c r="LA32" s="84" t="s">
        <v>94</v>
      </c>
      <c r="LB32" s="84"/>
      <c r="LC32" s="84" t="s">
        <v>94</v>
      </c>
      <c r="LD32" s="84"/>
      <c r="LE32" s="84" t="s">
        <v>94</v>
      </c>
      <c r="LF32" s="84"/>
      <c r="LG32" s="84" t="s">
        <v>94</v>
      </c>
      <c r="LH32" s="84"/>
      <c r="LI32" s="84" t="s">
        <v>94</v>
      </c>
      <c r="LJ32" s="84"/>
      <c r="LK32" s="84" t="s">
        <v>94</v>
      </c>
      <c r="LL32" s="84"/>
      <c r="LM32" s="84" t="s">
        <v>94</v>
      </c>
      <c r="LN32" s="84"/>
      <c r="LO32" s="84" t="s">
        <v>94</v>
      </c>
      <c r="LP32" s="84"/>
      <c r="LQ32" s="84" t="s">
        <v>94</v>
      </c>
      <c r="LR32" s="84"/>
      <c r="LS32" s="84" t="s">
        <v>94</v>
      </c>
      <c r="LT32" s="84"/>
      <c r="LU32" s="84" t="s">
        <v>94</v>
      </c>
      <c r="LV32" s="84"/>
      <c r="LW32" s="84" t="s">
        <v>94</v>
      </c>
      <c r="LX32" s="84"/>
      <c r="LY32" s="84" t="s">
        <v>94</v>
      </c>
      <c r="LZ32" s="84"/>
      <c r="MA32" s="84" t="s">
        <v>94</v>
      </c>
      <c r="MB32" s="84"/>
      <c r="MC32" s="84" t="s">
        <v>94</v>
      </c>
      <c r="MD32" s="84"/>
      <c r="ME32" s="84" t="s">
        <v>94</v>
      </c>
      <c r="MF32" s="84"/>
      <c r="MG32" s="84" t="s">
        <v>94</v>
      </c>
      <c r="MH32" s="84"/>
      <c r="MI32" s="84" t="s">
        <v>94</v>
      </c>
      <c r="MJ32" s="84"/>
      <c r="MK32" s="84" t="s">
        <v>94</v>
      </c>
      <c r="ML32" s="84"/>
      <c r="MM32" s="84" t="s">
        <v>94</v>
      </c>
      <c r="MN32" s="84"/>
      <c r="MO32" s="84" t="s">
        <v>94</v>
      </c>
      <c r="MP32" s="84"/>
      <c r="MQ32" s="84" t="s">
        <v>94</v>
      </c>
      <c r="MR32" s="84"/>
      <c r="MS32" s="84" t="s">
        <v>94</v>
      </c>
      <c r="MT32" s="84"/>
      <c r="MU32" s="84" t="s">
        <v>94</v>
      </c>
      <c r="MV32" s="84"/>
      <c r="MW32" s="84" t="s">
        <v>94</v>
      </c>
      <c r="MX32" s="84"/>
      <c r="MY32" s="84" t="s">
        <v>94</v>
      </c>
      <c r="MZ32" s="84"/>
      <c r="NA32" s="84" t="s">
        <v>94</v>
      </c>
      <c r="NB32" s="84"/>
      <c r="NC32" s="84" t="s">
        <v>94</v>
      </c>
      <c r="ND32" s="84"/>
      <c r="NE32" s="84" t="s">
        <v>94</v>
      </c>
      <c r="NF32" s="84"/>
      <c r="NG32" s="84" t="s">
        <v>94</v>
      </c>
      <c r="NH32" s="84"/>
      <c r="NI32" s="84" t="s">
        <v>94</v>
      </c>
      <c r="NJ32" s="84"/>
      <c r="NK32" s="84" t="s">
        <v>94</v>
      </c>
      <c r="NL32" s="84"/>
      <c r="NM32" s="84" t="s">
        <v>94</v>
      </c>
      <c r="NN32" s="84"/>
      <c r="NO32" s="84" t="s">
        <v>94</v>
      </c>
      <c r="NP32" s="84"/>
      <c r="NQ32" s="84" t="s">
        <v>94</v>
      </c>
      <c r="NR32" s="84"/>
      <c r="NS32" s="84" t="s">
        <v>94</v>
      </c>
      <c r="NT32" s="84"/>
      <c r="NU32" s="84" t="s">
        <v>94</v>
      </c>
      <c r="NV32" s="84"/>
      <c r="NW32" s="84" t="s">
        <v>94</v>
      </c>
      <c r="NX32" s="84"/>
      <c r="NY32" s="84" t="s">
        <v>94</v>
      </c>
      <c r="NZ32" s="84"/>
      <c r="OA32" s="84" t="s">
        <v>94</v>
      </c>
      <c r="OB32" s="84"/>
      <c r="OC32" s="84" t="s">
        <v>94</v>
      </c>
      <c r="OD32" s="84"/>
      <c r="OE32" s="84" t="s">
        <v>94</v>
      </c>
      <c r="OF32" s="84"/>
      <c r="OG32" s="84" t="s">
        <v>94</v>
      </c>
      <c r="OH32" s="84"/>
      <c r="OI32" s="84" t="s">
        <v>94</v>
      </c>
      <c r="OJ32" s="84"/>
      <c r="OK32" s="84" t="s">
        <v>94</v>
      </c>
      <c r="OL32" s="84"/>
      <c r="OM32" s="84" t="s">
        <v>94</v>
      </c>
      <c r="ON32" s="84"/>
      <c r="OO32" s="84" t="s">
        <v>94</v>
      </c>
      <c r="OP32" s="84"/>
      <c r="OQ32" s="84" t="s">
        <v>94</v>
      </c>
      <c r="OR32" s="84"/>
      <c r="OS32" s="84" t="s">
        <v>94</v>
      </c>
      <c r="OT32" s="84"/>
      <c r="OU32" s="84" t="s">
        <v>94</v>
      </c>
      <c r="OV32" s="84"/>
      <c r="OW32" s="84" t="s">
        <v>94</v>
      </c>
      <c r="OX32" s="84"/>
      <c r="OY32" s="84" t="s">
        <v>94</v>
      </c>
      <c r="OZ32" s="84"/>
      <c r="PA32" s="84" t="s">
        <v>94</v>
      </c>
      <c r="PB32" s="84"/>
      <c r="PC32" s="84" t="s">
        <v>94</v>
      </c>
      <c r="PD32" s="84"/>
      <c r="PE32" s="84" t="s">
        <v>94</v>
      </c>
      <c r="PF32" s="84"/>
      <c r="PG32" s="84" t="s">
        <v>94</v>
      </c>
      <c r="PH32" s="84"/>
      <c r="PI32" s="84" t="s">
        <v>94</v>
      </c>
      <c r="PJ32" s="84"/>
      <c r="PK32" s="84" t="s">
        <v>94</v>
      </c>
      <c r="PL32" s="84"/>
      <c r="PM32" s="84" t="s">
        <v>94</v>
      </c>
      <c r="PN32" s="84"/>
      <c r="PO32" s="84" t="s">
        <v>94</v>
      </c>
      <c r="PP32" s="84"/>
      <c r="PQ32" s="84" t="s">
        <v>94</v>
      </c>
      <c r="PR32" s="84"/>
      <c r="PS32" s="84" t="s">
        <v>94</v>
      </c>
      <c r="PT32" s="84"/>
      <c r="PU32" s="84" t="s">
        <v>94</v>
      </c>
      <c r="PV32" s="84">
        <v>21600</v>
      </c>
      <c r="PW32" s="84">
        <v>21600</v>
      </c>
      <c r="PX32" s="84"/>
      <c r="PY32" s="84" t="s">
        <v>94</v>
      </c>
      <c r="PZ32" s="84"/>
      <c r="QA32" s="84" t="s">
        <v>94</v>
      </c>
      <c r="QB32" s="84"/>
      <c r="QC32" s="84" t="s">
        <v>94</v>
      </c>
      <c r="QD32" s="84"/>
      <c r="QE32" s="84" t="s">
        <v>94</v>
      </c>
      <c r="QF32" s="84"/>
      <c r="QG32" s="84" t="s">
        <v>94</v>
      </c>
      <c r="QH32" s="84"/>
      <c r="QI32" s="84" t="s">
        <v>94</v>
      </c>
      <c r="QJ32" s="84"/>
      <c r="QK32" s="84" t="s">
        <v>94</v>
      </c>
      <c r="QL32" s="84"/>
      <c r="QM32" s="84" t="s">
        <v>94</v>
      </c>
      <c r="QN32" s="84"/>
      <c r="QO32" s="84" t="s">
        <v>94</v>
      </c>
      <c r="QP32" s="84"/>
      <c r="QQ32" s="84" t="s">
        <v>94</v>
      </c>
      <c r="QR32" s="84"/>
      <c r="QS32" s="84" t="s">
        <v>94</v>
      </c>
      <c r="QT32" s="84"/>
      <c r="QU32" s="84" t="s">
        <v>94</v>
      </c>
      <c r="QV32" s="84"/>
      <c r="QW32" s="84" t="s">
        <v>94</v>
      </c>
      <c r="QX32" s="84"/>
      <c r="QY32" s="84" t="s">
        <v>94</v>
      </c>
      <c r="QZ32" s="84"/>
      <c r="RA32" s="84" t="s">
        <v>94</v>
      </c>
      <c r="RB32" s="84"/>
      <c r="RC32" s="84" t="s">
        <v>94</v>
      </c>
      <c r="RD32" s="84"/>
      <c r="RE32" s="84" t="s">
        <v>94</v>
      </c>
      <c r="RF32" s="84"/>
      <c r="RG32" s="84" t="s">
        <v>94</v>
      </c>
      <c r="RH32" s="84"/>
      <c r="RI32" s="84" t="s">
        <v>94</v>
      </c>
      <c r="RJ32" s="84"/>
      <c r="RK32" s="84" t="s">
        <v>94</v>
      </c>
      <c r="RL32" s="84"/>
      <c r="RM32" s="84" t="s">
        <v>94</v>
      </c>
      <c r="RN32" s="84"/>
      <c r="RO32" s="84" t="s">
        <v>94</v>
      </c>
      <c r="RP32" s="84"/>
      <c r="RQ32" s="84" t="s">
        <v>94</v>
      </c>
      <c r="RR32" s="84"/>
      <c r="RS32" s="84" t="s">
        <v>94</v>
      </c>
      <c r="RT32" s="84"/>
      <c r="RU32" s="84" t="s">
        <v>94</v>
      </c>
      <c r="RV32" s="84"/>
      <c r="RW32" s="84" t="s">
        <v>94</v>
      </c>
      <c r="RX32" s="84"/>
      <c r="RY32" s="84" t="s">
        <v>94</v>
      </c>
      <c r="RZ32" s="84"/>
      <c r="SA32" s="84" t="s">
        <v>94</v>
      </c>
      <c r="SB32" s="84"/>
      <c r="SC32" s="84" t="s">
        <v>94</v>
      </c>
      <c r="SD32" s="84"/>
      <c r="SE32" s="84" t="s">
        <v>94</v>
      </c>
      <c r="SF32" s="84"/>
      <c r="SG32" s="84" t="s">
        <v>94</v>
      </c>
      <c r="SH32" s="84"/>
      <c r="SI32" s="84" t="s">
        <v>94</v>
      </c>
      <c r="SJ32" s="84"/>
      <c r="SK32" s="84" t="s">
        <v>94</v>
      </c>
      <c r="SL32" s="84"/>
      <c r="SM32" s="84" t="s">
        <v>94</v>
      </c>
      <c r="SN32" s="84"/>
      <c r="SO32" s="84" t="s">
        <v>94</v>
      </c>
      <c r="SP32" s="84"/>
      <c r="SQ32" s="84" t="s">
        <v>94</v>
      </c>
      <c r="SR32" s="84"/>
      <c r="SS32" s="84" t="s">
        <v>94</v>
      </c>
      <c r="ST32" s="84"/>
      <c r="SU32" s="84" t="s">
        <v>94</v>
      </c>
      <c r="SV32" s="84"/>
      <c r="SW32" s="84" t="s">
        <v>94</v>
      </c>
      <c r="SX32" s="84"/>
      <c r="SY32" s="84" t="s">
        <v>94</v>
      </c>
      <c r="SZ32" s="84"/>
      <c r="TA32" s="84" t="s">
        <v>94</v>
      </c>
      <c r="TB32" s="84"/>
      <c r="TC32" s="84" t="s">
        <v>94</v>
      </c>
      <c r="TD32" s="84"/>
      <c r="TE32" s="84" t="s">
        <v>94</v>
      </c>
      <c r="TF32" s="84"/>
      <c r="TG32" s="84" t="s">
        <v>94</v>
      </c>
      <c r="TH32" s="84"/>
      <c r="TI32" s="84" t="s">
        <v>94</v>
      </c>
      <c r="TJ32" s="84"/>
      <c r="TK32" s="84" t="s">
        <v>94</v>
      </c>
      <c r="TL32" s="84"/>
      <c r="TM32" s="84" t="s">
        <v>94</v>
      </c>
      <c r="TN32" s="84"/>
      <c r="TO32" s="84" t="s">
        <v>94</v>
      </c>
      <c r="TP32" s="84"/>
      <c r="TQ32" s="84" t="s">
        <v>94</v>
      </c>
      <c r="TR32" s="84"/>
      <c r="TS32" s="84" t="s">
        <v>94</v>
      </c>
      <c r="TT32" s="84"/>
      <c r="TU32" s="84" t="s">
        <v>94</v>
      </c>
      <c r="TV32" s="84"/>
      <c r="TW32" s="84" t="s">
        <v>94</v>
      </c>
      <c r="TX32" s="84"/>
      <c r="TY32" s="84" t="s">
        <v>94</v>
      </c>
      <c r="TZ32" s="84"/>
      <c r="UA32" s="84" t="s">
        <v>94</v>
      </c>
      <c r="UB32" s="84"/>
      <c r="UC32" s="84" t="s">
        <v>94</v>
      </c>
      <c r="UD32" s="84"/>
      <c r="UE32" s="84" t="s">
        <v>94</v>
      </c>
      <c r="UF32" s="84"/>
      <c r="UG32" s="84" t="s">
        <v>94</v>
      </c>
      <c r="UH32" s="84"/>
      <c r="UI32" s="84" t="s">
        <v>94</v>
      </c>
      <c r="UJ32" s="84"/>
      <c r="UK32" s="84" t="s">
        <v>94</v>
      </c>
      <c r="UL32" s="84"/>
      <c r="UM32" s="84" t="s">
        <v>94</v>
      </c>
      <c r="UN32" s="84"/>
      <c r="UO32" s="84" t="s">
        <v>94</v>
      </c>
      <c r="UP32" s="84"/>
      <c r="UQ32" s="84" t="s">
        <v>94</v>
      </c>
      <c r="UR32" s="84"/>
      <c r="US32" s="84" t="s">
        <v>94</v>
      </c>
      <c r="UT32" s="84"/>
      <c r="UU32" s="84" t="s">
        <v>94</v>
      </c>
      <c r="UV32" s="84"/>
      <c r="UW32" s="84" t="s">
        <v>94</v>
      </c>
      <c r="UX32" s="84"/>
      <c r="UY32" s="84" t="s">
        <v>94</v>
      </c>
      <c r="UZ32" s="84"/>
      <c r="VA32" s="84" t="s">
        <v>94</v>
      </c>
      <c r="VB32" s="84"/>
      <c r="VC32" s="84" t="s">
        <v>94</v>
      </c>
      <c r="VD32" s="84"/>
      <c r="VE32" s="84" t="s">
        <v>94</v>
      </c>
      <c r="VF32" s="84"/>
      <c r="VG32" s="84" t="s">
        <v>94</v>
      </c>
      <c r="VH32" s="84"/>
      <c r="VI32" s="84" t="s">
        <v>94</v>
      </c>
      <c r="VJ32" s="84"/>
      <c r="VK32" s="84" t="s">
        <v>94</v>
      </c>
      <c r="VL32" s="84"/>
      <c r="VM32" s="84" t="s">
        <v>94</v>
      </c>
      <c r="VN32" s="84"/>
      <c r="VO32" s="84" t="s">
        <v>94</v>
      </c>
      <c r="VP32" s="84"/>
      <c r="VQ32" s="84" t="s">
        <v>94</v>
      </c>
      <c r="VR32" s="84"/>
      <c r="VS32" s="84" t="s">
        <v>94</v>
      </c>
      <c r="VT32" s="84"/>
      <c r="VU32" s="84" t="s">
        <v>94</v>
      </c>
      <c r="VV32" s="84"/>
      <c r="VW32" s="84" t="s">
        <v>94</v>
      </c>
      <c r="VX32" s="84"/>
      <c r="VY32" s="84" t="s">
        <v>94</v>
      </c>
      <c r="VZ32" s="84"/>
      <c r="WA32" s="84" t="s">
        <v>94</v>
      </c>
      <c r="WB32" s="84"/>
      <c r="WC32" s="84" t="s">
        <v>94</v>
      </c>
      <c r="WD32" s="84"/>
      <c r="WE32" s="84">
        <v>19000</v>
      </c>
      <c r="WF32" s="84"/>
      <c r="WG32" s="84" t="s">
        <v>94</v>
      </c>
      <c r="WH32" s="84"/>
      <c r="WI32" s="84" t="s">
        <v>94</v>
      </c>
      <c r="WJ32" s="84"/>
      <c r="WK32" s="84" t="s">
        <v>94</v>
      </c>
      <c r="WL32" s="84"/>
      <c r="WM32" s="84" t="s">
        <v>94</v>
      </c>
      <c r="WN32" s="84"/>
      <c r="WO32" s="84" t="s">
        <v>94</v>
      </c>
      <c r="WP32" s="84"/>
      <c r="WQ32" s="84" t="s">
        <v>94</v>
      </c>
      <c r="WR32" s="84"/>
      <c r="WS32" s="84" t="s">
        <v>94</v>
      </c>
      <c r="WT32" s="84"/>
      <c r="WU32" s="84" t="s">
        <v>94</v>
      </c>
      <c r="WV32" s="84"/>
      <c r="WW32" s="84" t="s">
        <v>94</v>
      </c>
      <c r="WX32" s="84"/>
      <c r="WY32" s="84" t="s">
        <v>94</v>
      </c>
      <c r="WZ32" s="84"/>
      <c r="XA32" s="84" t="s">
        <v>94</v>
      </c>
      <c r="XB32" s="84"/>
      <c r="XC32" s="84" t="s">
        <v>94</v>
      </c>
      <c r="XD32" s="84"/>
      <c r="XE32" s="84" t="s">
        <v>94</v>
      </c>
      <c r="XF32" s="84"/>
      <c r="XG32" s="84" t="s">
        <v>94</v>
      </c>
      <c r="XH32" s="84">
        <v>18500</v>
      </c>
      <c r="XI32" s="84" t="s">
        <v>94</v>
      </c>
      <c r="XJ32" s="84">
        <v>18500</v>
      </c>
      <c r="XK32" s="84" t="s">
        <v>94</v>
      </c>
      <c r="XL32" s="84">
        <v>18500</v>
      </c>
      <c r="XM32" s="84" t="s">
        <v>94</v>
      </c>
      <c r="XN32" s="84">
        <v>18500</v>
      </c>
      <c r="XO32" s="84" t="s">
        <v>94</v>
      </c>
      <c r="XP32" s="84">
        <v>18500</v>
      </c>
      <c r="XQ32" s="84" t="s">
        <v>94</v>
      </c>
      <c r="XR32" s="84">
        <v>18500</v>
      </c>
      <c r="XS32" s="84" t="s">
        <v>94</v>
      </c>
      <c r="XT32" s="84">
        <v>18500</v>
      </c>
      <c r="XU32" s="84" t="s">
        <v>94</v>
      </c>
      <c r="XV32" s="84">
        <v>18500</v>
      </c>
      <c r="XW32" s="84" t="s">
        <v>94</v>
      </c>
      <c r="XX32" s="84">
        <v>18500</v>
      </c>
      <c r="XY32" s="84" t="s">
        <v>94</v>
      </c>
      <c r="XZ32" s="84">
        <v>18500</v>
      </c>
      <c r="YA32" s="84" t="s">
        <v>94</v>
      </c>
      <c r="YB32" s="84">
        <v>18500</v>
      </c>
      <c r="YC32" s="84" t="s">
        <v>94</v>
      </c>
      <c r="YD32" s="84">
        <v>18500</v>
      </c>
      <c r="YE32" s="84" t="s">
        <v>94</v>
      </c>
      <c r="YF32" s="84">
        <v>18500</v>
      </c>
      <c r="YG32" s="84" t="s">
        <v>94</v>
      </c>
      <c r="YH32" s="84">
        <v>18500</v>
      </c>
      <c r="YI32" s="84" t="s">
        <v>94</v>
      </c>
      <c r="YJ32" s="84">
        <v>18500</v>
      </c>
      <c r="YK32" s="84" t="s">
        <v>94</v>
      </c>
      <c r="YL32" s="84">
        <v>18500</v>
      </c>
      <c r="YM32" s="84" t="s">
        <v>94</v>
      </c>
      <c r="YN32" s="84">
        <v>18500</v>
      </c>
      <c r="YO32" s="84" t="s">
        <v>94</v>
      </c>
      <c r="YP32" s="84">
        <v>18500</v>
      </c>
      <c r="YQ32" s="84" t="s">
        <v>94</v>
      </c>
      <c r="YR32" s="84">
        <v>18500</v>
      </c>
      <c r="YS32" s="84" t="s">
        <v>94</v>
      </c>
      <c r="YT32" s="84">
        <v>18500</v>
      </c>
      <c r="YU32" s="84" t="s">
        <v>94</v>
      </c>
      <c r="YV32" s="84">
        <v>18500</v>
      </c>
      <c r="YW32" s="84">
        <v>18500</v>
      </c>
      <c r="YX32" s="84">
        <v>18500</v>
      </c>
      <c r="YY32" s="84" t="s">
        <v>94</v>
      </c>
      <c r="YZ32" s="84">
        <v>18500</v>
      </c>
      <c r="ZA32" s="84" t="s">
        <v>94</v>
      </c>
      <c r="ZB32" s="84">
        <v>18500</v>
      </c>
      <c r="ZC32" s="84" t="s">
        <v>94</v>
      </c>
      <c r="ZD32" s="84">
        <v>18500</v>
      </c>
      <c r="ZE32" s="84" t="s">
        <v>94</v>
      </c>
      <c r="ZF32" s="84">
        <v>18500</v>
      </c>
      <c r="ZG32" s="84" t="s">
        <v>94</v>
      </c>
      <c r="ZH32" s="84">
        <v>18500</v>
      </c>
      <c r="ZI32" s="84" t="s">
        <v>94</v>
      </c>
      <c r="ZJ32" s="84">
        <v>18500</v>
      </c>
      <c r="ZK32" s="84" t="s">
        <v>94</v>
      </c>
      <c r="ZL32" s="84">
        <v>18500</v>
      </c>
      <c r="ZM32" s="84" t="s">
        <v>94</v>
      </c>
      <c r="ZN32" s="84">
        <v>18500</v>
      </c>
      <c r="ZO32" s="84" t="s">
        <v>94</v>
      </c>
      <c r="ZP32" s="84">
        <v>18500</v>
      </c>
      <c r="ZQ32" s="84" t="s">
        <v>94</v>
      </c>
      <c r="ZR32" s="84">
        <v>18500</v>
      </c>
      <c r="ZS32" s="84" t="s">
        <v>94</v>
      </c>
      <c r="ZT32" s="84">
        <v>18500</v>
      </c>
      <c r="ZU32" s="84" t="s">
        <v>94</v>
      </c>
      <c r="ZV32" s="84">
        <v>18500</v>
      </c>
      <c r="ZW32" s="84" t="s">
        <v>94</v>
      </c>
      <c r="ZX32" s="84">
        <v>18500</v>
      </c>
      <c r="ZY32" s="84">
        <v>18500</v>
      </c>
      <c r="ZZ32" s="84">
        <v>18500</v>
      </c>
      <c r="AAA32" s="84" t="s">
        <v>94</v>
      </c>
      <c r="AAB32" s="84">
        <v>18500</v>
      </c>
      <c r="AAC32" s="84" t="s">
        <v>94</v>
      </c>
      <c r="AAD32" s="84">
        <v>18500</v>
      </c>
      <c r="AAE32" s="84" t="s">
        <v>94</v>
      </c>
      <c r="AAF32" s="84">
        <v>18500</v>
      </c>
      <c r="AAG32" s="84" t="s">
        <v>94</v>
      </c>
      <c r="AAH32" s="84">
        <v>18500</v>
      </c>
      <c r="AAI32" s="84" t="s">
        <v>94</v>
      </c>
      <c r="AAJ32" s="84">
        <v>18500</v>
      </c>
      <c r="AAK32" s="84" t="s">
        <v>94</v>
      </c>
      <c r="AAL32" s="84">
        <v>18500</v>
      </c>
      <c r="AAM32" s="84" t="s">
        <v>94</v>
      </c>
      <c r="AAN32" s="84">
        <v>18500</v>
      </c>
      <c r="AAO32" s="84" t="s">
        <v>94</v>
      </c>
      <c r="AAP32" s="84">
        <v>18500</v>
      </c>
      <c r="AAQ32" s="84" t="s">
        <v>94</v>
      </c>
      <c r="AAR32" s="84">
        <v>18500</v>
      </c>
      <c r="AAS32" s="84" t="s">
        <v>94</v>
      </c>
      <c r="AAT32" s="84">
        <v>18500</v>
      </c>
      <c r="AAU32" s="84" t="s">
        <v>94</v>
      </c>
      <c r="AAV32" s="84">
        <v>18500</v>
      </c>
      <c r="AAW32" s="84" t="s">
        <v>94</v>
      </c>
      <c r="AAX32" s="84">
        <v>18500</v>
      </c>
      <c r="AAY32" s="84" t="s">
        <v>94</v>
      </c>
      <c r="AAZ32" s="84">
        <v>18500</v>
      </c>
      <c r="ABA32" s="84" t="s">
        <v>94</v>
      </c>
      <c r="ABB32" s="84">
        <v>18500</v>
      </c>
      <c r="ABC32" s="84" t="s">
        <v>94</v>
      </c>
      <c r="ABD32" s="84">
        <v>18500</v>
      </c>
      <c r="ABE32" s="84" t="s">
        <v>94</v>
      </c>
      <c r="ABF32" s="84">
        <v>18500</v>
      </c>
      <c r="ABG32" s="84" t="s">
        <v>94</v>
      </c>
      <c r="ABH32" s="84">
        <v>18500</v>
      </c>
      <c r="ABI32" s="84" t="s">
        <v>94</v>
      </c>
      <c r="ABJ32" s="84">
        <v>18500</v>
      </c>
      <c r="ABK32" s="84" t="s">
        <v>94</v>
      </c>
      <c r="ABL32" s="84">
        <v>18500</v>
      </c>
      <c r="ABM32" s="84" t="s">
        <v>94</v>
      </c>
      <c r="ABN32" s="84">
        <v>18500</v>
      </c>
      <c r="ABO32" s="84" t="s">
        <v>94</v>
      </c>
      <c r="ABP32" s="84">
        <v>18500</v>
      </c>
      <c r="ABQ32" s="84" t="s">
        <v>94</v>
      </c>
      <c r="ABR32" s="84">
        <v>18500</v>
      </c>
      <c r="ABS32" s="84" t="s">
        <v>94</v>
      </c>
      <c r="ABT32" s="84">
        <v>18500</v>
      </c>
      <c r="ABU32" s="84" t="s">
        <v>94</v>
      </c>
      <c r="ABV32" s="84">
        <v>18500</v>
      </c>
      <c r="ABW32" s="84" t="s">
        <v>94</v>
      </c>
      <c r="ABX32" s="84">
        <v>18500</v>
      </c>
      <c r="ABY32" s="84" t="s">
        <v>94</v>
      </c>
      <c r="ABZ32" s="84">
        <v>18500</v>
      </c>
      <c r="ACA32" s="84" t="s">
        <v>94</v>
      </c>
      <c r="ACB32" s="84">
        <v>18500</v>
      </c>
      <c r="ACC32" s="84" t="s">
        <v>94</v>
      </c>
      <c r="ACD32" s="84">
        <v>18500</v>
      </c>
      <c r="ACE32" s="84" t="s">
        <v>94</v>
      </c>
      <c r="ACF32" s="84">
        <v>18500</v>
      </c>
      <c r="ACG32" s="84" t="s">
        <v>94</v>
      </c>
      <c r="ACH32" s="84">
        <v>18500</v>
      </c>
      <c r="ACI32" s="84" t="s">
        <v>94</v>
      </c>
      <c r="ACJ32" s="84">
        <v>18500</v>
      </c>
      <c r="ACK32" s="84" t="s">
        <v>94</v>
      </c>
      <c r="ACL32" s="84">
        <v>18500</v>
      </c>
      <c r="ACM32" s="84" t="s">
        <v>94</v>
      </c>
      <c r="ACN32" s="84">
        <v>18500</v>
      </c>
      <c r="ACO32" s="84" t="s">
        <v>94</v>
      </c>
      <c r="ACP32" s="84">
        <v>18500</v>
      </c>
      <c r="ACQ32" s="84" t="s">
        <v>94</v>
      </c>
      <c r="ACR32" s="84">
        <v>18500</v>
      </c>
      <c r="ACS32" s="84" t="s">
        <v>94</v>
      </c>
      <c r="ACT32" s="84">
        <v>18500</v>
      </c>
      <c r="ACU32" s="84" t="s">
        <v>94</v>
      </c>
      <c r="ACV32" s="84">
        <v>18500</v>
      </c>
      <c r="ACW32" s="84" t="s">
        <v>94</v>
      </c>
      <c r="ACX32" s="84">
        <v>18500</v>
      </c>
      <c r="ACY32" s="84" t="s">
        <v>94</v>
      </c>
      <c r="ACZ32" s="84">
        <v>18500</v>
      </c>
      <c r="ADA32" s="84" t="s">
        <v>94</v>
      </c>
      <c r="ADB32" s="84">
        <v>18500</v>
      </c>
      <c r="ADC32" s="84" t="s">
        <v>94</v>
      </c>
      <c r="ADD32" s="84">
        <v>18500</v>
      </c>
      <c r="ADE32" s="84" t="s">
        <v>94</v>
      </c>
      <c r="ADF32" s="84">
        <v>18500</v>
      </c>
      <c r="ADG32" s="84" t="s">
        <v>94</v>
      </c>
      <c r="ADH32" s="84">
        <v>18500</v>
      </c>
      <c r="ADI32" s="84" t="s">
        <v>94</v>
      </c>
      <c r="ADJ32" s="84">
        <v>18500</v>
      </c>
      <c r="ADK32" s="84" t="s">
        <v>94</v>
      </c>
      <c r="ADL32" s="84">
        <v>18500</v>
      </c>
      <c r="ADM32" s="84" t="s">
        <v>94</v>
      </c>
      <c r="ADN32" s="84">
        <v>18500</v>
      </c>
      <c r="ADO32" s="84" t="s">
        <v>94</v>
      </c>
      <c r="ADP32" s="84">
        <v>18500</v>
      </c>
      <c r="ADQ32" s="84" t="s">
        <v>94</v>
      </c>
      <c r="ADR32" s="84">
        <v>18500</v>
      </c>
      <c r="ADS32" s="84" t="s">
        <v>94</v>
      </c>
      <c r="ADT32" s="84">
        <v>18500</v>
      </c>
      <c r="ADU32" s="84" t="s">
        <v>94</v>
      </c>
      <c r="ADV32" s="84">
        <v>18500</v>
      </c>
      <c r="ADW32" s="84" t="s">
        <v>94</v>
      </c>
      <c r="ADX32" s="84">
        <v>18500</v>
      </c>
      <c r="ADY32" s="84" t="s">
        <v>94</v>
      </c>
      <c r="ADZ32" s="84">
        <v>18500</v>
      </c>
      <c r="AEA32" s="84" t="s">
        <v>94</v>
      </c>
      <c r="AEB32" s="84">
        <v>18500</v>
      </c>
      <c r="AEC32" s="84" t="s">
        <v>94</v>
      </c>
      <c r="AED32" s="84">
        <v>18500</v>
      </c>
      <c r="AEE32" s="84" t="s">
        <v>94</v>
      </c>
      <c r="AEF32" s="84">
        <v>18500</v>
      </c>
      <c r="AEG32" s="84" t="s">
        <v>94</v>
      </c>
      <c r="AEH32" s="84">
        <v>18500</v>
      </c>
      <c r="AEI32" s="84" t="s">
        <v>94</v>
      </c>
      <c r="AEJ32" s="84">
        <v>18500</v>
      </c>
      <c r="AEK32" s="84" t="s">
        <v>94</v>
      </c>
      <c r="AEL32" s="84">
        <v>18500</v>
      </c>
      <c r="AEM32" s="84" t="s">
        <v>94</v>
      </c>
      <c r="AEN32" s="84">
        <v>18500</v>
      </c>
      <c r="AEO32" s="84" t="s">
        <v>94</v>
      </c>
      <c r="AEP32" s="84">
        <v>18500</v>
      </c>
      <c r="AEQ32" s="84" t="s">
        <v>94</v>
      </c>
      <c r="AER32" s="84">
        <v>18500</v>
      </c>
      <c r="AES32" s="84" t="s">
        <v>94</v>
      </c>
      <c r="AET32" s="84">
        <v>18500</v>
      </c>
      <c r="AEU32" s="84" t="s">
        <v>94</v>
      </c>
      <c r="AEV32" s="84">
        <v>18500</v>
      </c>
      <c r="AEW32" s="84" t="s">
        <v>94</v>
      </c>
      <c r="AEX32" s="84">
        <v>18500</v>
      </c>
      <c r="AEY32" s="84" t="s">
        <v>94</v>
      </c>
      <c r="AEZ32" s="84">
        <v>18500</v>
      </c>
      <c r="AFA32" s="84" t="s">
        <v>94</v>
      </c>
      <c r="AFB32" s="84">
        <v>18500</v>
      </c>
      <c r="AFC32" s="84" t="s">
        <v>94</v>
      </c>
      <c r="AFD32" s="84">
        <v>18500</v>
      </c>
      <c r="AFE32" s="84" t="s">
        <v>94</v>
      </c>
      <c r="AFF32" s="84">
        <v>18500</v>
      </c>
      <c r="AFG32" s="84" t="s">
        <v>94</v>
      </c>
      <c r="AFH32" s="84">
        <v>18500</v>
      </c>
      <c r="AFI32" s="84" t="s">
        <v>94</v>
      </c>
      <c r="AFJ32" s="84">
        <v>18500</v>
      </c>
      <c r="AFK32" s="84" t="s">
        <v>94</v>
      </c>
      <c r="AFL32" s="84">
        <v>18500</v>
      </c>
      <c r="AFM32" s="84" t="s">
        <v>94</v>
      </c>
      <c r="AFN32" s="84">
        <v>18500</v>
      </c>
      <c r="AFO32" s="84" t="s">
        <v>94</v>
      </c>
      <c r="AFP32" s="84">
        <v>18500</v>
      </c>
      <c r="AFQ32" s="84" t="s">
        <v>94</v>
      </c>
      <c r="AFR32" s="84">
        <v>18500</v>
      </c>
      <c r="AFS32" s="84" t="s">
        <v>94</v>
      </c>
      <c r="AFT32" s="84">
        <v>18500</v>
      </c>
      <c r="AFU32" s="84" t="s">
        <v>94</v>
      </c>
      <c r="AFV32" s="84">
        <v>18500</v>
      </c>
      <c r="AFW32" s="84" t="s">
        <v>94</v>
      </c>
      <c r="AFX32" s="84">
        <v>18500</v>
      </c>
      <c r="AFY32" s="84" t="s">
        <v>94</v>
      </c>
      <c r="AFZ32" s="84">
        <v>18500</v>
      </c>
      <c r="AGA32" s="84" t="s">
        <v>94</v>
      </c>
      <c r="AGB32" s="84">
        <v>18500</v>
      </c>
      <c r="AGC32" s="84" t="s">
        <v>94</v>
      </c>
      <c r="AGD32" s="84">
        <v>18500</v>
      </c>
      <c r="AGE32" s="84" t="s">
        <v>94</v>
      </c>
      <c r="AGF32" s="84">
        <v>18500</v>
      </c>
      <c r="AGG32" s="84" t="s">
        <v>94</v>
      </c>
      <c r="AGH32" s="84">
        <v>18500</v>
      </c>
      <c r="AGI32" s="84" t="s">
        <v>94</v>
      </c>
      <c r="AGJ32" s="84">
        <v>18500</v>
      </c>
      <c r="AGK32" s="84" t="s">
        <v>94</v>
      </c>
      <c r="AGL32" s="84">
        <v>18500</v>
      </c>
      <c r="AGM32" s="84" t="s">
        <v>94</v>
      </c>
      <c r="AGN32" s="84">
        <v>18500</v>
      </c>
      <c r="AGO32" s="84" t="s">
        <v>94</v>
      </c>
      <c r="AGP32" s="84">
        <v>18500</v>
      </c>
      <c r="AGQ32" s="84" t="s">
        <v>94</v>
      </c>
      <c r="AGR32" s="84">
        <v>18500</v>
      </c>
      <c r="AGS32" s="84" t="s">
        <v>94</v>
      </c>
      <c r="AGT32" s="84">
        <v>21000</v>
      </c>
      <c r="AGU32" s="84" t="s">
        <v>94</v>
      </c>
      <c r="AGV32" s="84">
        <v>21000</v>
      </c>
      <c r="AGW32" s="84" t="s">
        <v>94</v>
      </c>
      <c r="AGX32" s="84">
        <v>21000</v>
      </c>
      <c r="AGY32" s="84">
        <v>21000</v>
      </c>
      <c r="AGZ32" s="84">
        <v>21000</v>
      </c>
      <c r="AHA32" s="84">
        <v>21000</v>
      </c>
      <c r="AHB32" s="84">
        <v>21000</v>
      </c>
      <c r="AHC32" s="84" t="s">
        <v>94</v>
      </c>
      <c r="AHD32" s="84">
        <v>21000</v>
      </c>
      <c r="AHE32" s="84" t="s">
        <v>94</v>
      </c>
      <c r="AHF32" s="84">
        <v>21000</v>
      </c>
      <c r="AHG32" s="84">
        <v>21000</v>
      </c>
      <c r="AHH32" s="84">
        <v>21000</v>
      </c>
      <c r="AHI32" s="84" t="s">
        <v>94</v>
      </c>
      <c r="AHJ32" s="84">
        <v>21000</v>
      </c>
      <c r="AHK32" s="84" t="s">
        <v>94</v>
      </c>
      <c r="AHL32" s="84">
        <v>21000</v>
      </c>
      <c r="AHM32" s="84" t="s">
        <v>94</v>
      </c>
      <c r="AHN32" s="84">
        <v>21000</v>
      </c>
      <c r="AHO32" s="84" t="s">
        <v>94</v>
      </c>
      <c r="AHP32" s="84">
        <v>21000</v>
      </c>
      <c r="AHQ32" s="84" t="s">
        <v>94</v>
      </c>
      <c r="AHR32" s="84">
        <v>21000</v>
      </c>
      <c r="AHS32" s="84" t="s">
        <v>94</v>
      </c>
      <c r="AHT32" s="84">
        <v>21000</v>
      </c>
      <c r="AHU32" s="84" t="s">
        <v>94</v>
      </c>
      <c r="AHV32" s="84">
        <v>21000</v>
      </c>
      <c r="AHW32" s="84" t="s">
        <v>94</v>
      </c>
      <c r="AHX32" s="84">
        <v>21000</v>
      </c>
      <c r="AHY32" s="84" t="s">
        <v>94</v>
      </c>
      <c r="AHZ32" s="84">
        <v>21000</v>
      </c>
      <c r="AIA32" s="84" t="s">
        <v>94</v>
      </c>
      <c r="AIB32" s="84">
        <v>21000</v>
      </c>
      <c r="AIC32" s="84" t="s">
        <v>94</v>
      </c>
      <c r="AID32" s="84">
        <v>21000</v>
      </c>
      <c r="AIE32" s="84">
        <v>21000</v>
      </c>
      <c r="AIF32" s="84">
        <v>21000</v>
      </c>
      <c r="AIG32" s="84">
        <v>21000</v>
      </c>
      <c r="AIH32" s="84">
        <v>21000</v>
      </c>
      <c r="AII32" s="84" t="s">
        <v>94</v>
      </c>
      <c r="AIJ32" s="84">
        <v>21000</v>
      </c>
      <c r="AIK32" s="84" t="s">
        <v>94</v>
      </c>
      <c r="AIL32" s="84">
        <v>21000</v>
      </c>
      <c r="AIM32" s="84" t="s">
        <v>94</v>
      </c>
      <c r="AIN32" s="84">
        <v>21000</v>
      </c>
      <c r="AIO32" s="84" t="s">
        <v>94</v>
      </c>
      <c r="AIP32" s="84">
        <v>21000</v>
      </c>
      <c r="AIQ32" s="84" t="s">
        <v>94</v>
      </c>
      <c r="AIR32" s="84">
        <v>21000</v>
      </c>
      <c r="AIS32" s="84" t="s">
        <v>94</v>
      </c>
      <c r="AIT32" s="84">
        <v>21000</v>
      </c>
      <c r="AIU32" s="84" t="s">
        <v>94</v>
      </c>
      <c r="AIV32" s="84">
        <v>21000</v>
      </c>
      <c r="AIW32" s="84" t="s">
        <v>94</v>
      </c>
      <c r="AIX32" s="84">
        <v>21000</v>
      </c>
      <c r="AIY32" s="84" t="s">
        <v>94</v>
      </c>
      <c r="AIZ32" s="84">
        <v>21000</v>
      </c>
      <c r="AJA32" s="84" t="s">
        <v>94</v>
      </c>
      <c r="AJB32" s="84">
        <v>21000</v>
      </c>
      <c r="AJC32" s="84" t="s">
        <v>94</v>
      </c>
      <c r="AJD32" s="84">
        <v>21000</v>
      </c>
      <c r="AJE32" s="84" t="s">
        <v>94</v>
      </c>
      <c r="AJF32" s="84">
        <v>21000</v>
      </c>
      <c r="AJG32" s="84" t="s">
        <v>94</v>
      </c>
      <c r="AJH32" s="84">
        <v>21000</v>
      </c>
      <c r="AJI32" s="84" t="s">
        <v>94</v>
      </c>
      <c r="AJJ32" s="84">
        <v>21000</v>
      </c>
      <c r="AJK32" s="84" t="s">
        <v>94</v>
      </c>
      <c r="AJL32" s="84">
        <v>21000</v>
      </c>
      <c r="AJM32" s="84" t="s">
        <v>94</v>
      </c>
      <c r="AJN32" s="84">
        <v>21000</v>
      </c>
      <c r="AJO32" s="84" t="s">
        <v>94</v>
      </c>
      <c r="AJP32" s="84">
        <v>21000</v>
      </c>
      <c r="AJQ32" s="84" t="s">
        <v>94</v>
      </c>
      <c r="AJR32" s="84">
        <v>21000</v>
      </c>
      <c r="AJS32" s="84" t="s">
        <v>94</v>
      </c>
      <c r="AJT32" s="84">
        <v>21000</v>
      </c>
      <c r="AJU32" s="84" t="s">
        <v>94</v>
      </c>
      <c r="AJV32" s="84">
        <v>21000</v>
      </c>
      <c r="AJW32" s="84" t="s">
        <v>94</v>
      </c>
      <c r="AJX32" s="84">
        <v>21000</v>
      </c>
      <c r="AJY32" s="84" t="s">
        <v>94</v>
      </c>
      <c r="AJZ32" s="84">
        <v>21000</v>
      </c>
      <c r="AKA32" s="84" t="s">
        <v>94</v>
      </c>
      <c r="AKB32" s="84">
        <v>21000</v>
      </c>
      <c r="AKC32" s="84" t="s">
        <v>94</v>
      </c>
      <c r="AKD32" s="84">
        <v>21000</v>
      </c>
      <c r="AKE32" s="84" t="s">
        <v>94</v>
      </c>
      <c r="AKF32" s="84">
        <v>21000</v>
      </c>
      <c r="AKG32" s="84" t="s">
        <v>94</v>
      </c>
      <c r="AKH32" s="84">
        <v>21000</v>
      </c>
      <c r="AKI32" s="84" t="s">
        <v>94</v>
      </c>
      <c r="AKJ32" s="84">
        <v>21000</v>
      </c>
      <c r="AKK32" s="84" t="s">
        <v>94</v>
      </c>
      <c r="AKL32" s="84">
        <v>21000</v>
      </c>
      <c r="AKM32" s="84" t="s">
        <v>94</v>
      </c>
      <c r="AKN32" s="84">
        <v>21000</v>
      </c>
      <c r="AKO32" s="84" t="s">
        <v>94</v>
      </c>
      <c r="AKP32" s="84">
        <v>21000</v>
      </c>
      <c r="AKQ32" s="84" t="s">
        <v>94</v>
      </c>
      <c r="AKR32" s="84">
        <v>21000</v>
      </c>
      <c r="AKS32" s="84" t="s">
        <v>94</v>
      </c>
      <c r="AKT32" s="84">
        <v>21000</v>
      </c>
      <c r="AKU32" s="84" t="s">
        <v>94</v>
      </c>
      <c r="AKV32" s="84"/>
      <c r="AKW32" s="84" t="s">
        <v>94</v>
      </c>
      <c r="AKX32" s="84"/>
      <c r="AKY32" s="84" t="s">
        <v>94</v>
      </c>
      <c r="AKZ32" s="84"/>
      <c r="ALA32" s="84" t="s">
        <v>94</v>
      </c>
      <c r="ALB32" s="84"/>
      <c r="ALC32" s="84" t="s">
        <v>94</v>
      </c>
      <c r="ALD32" s="84"/>
      <c r="ALE32" s="84" t="s">
        <v>94</v>
      </c>
      <c r="ALF32" s="84"/>
      <c r="ALG32" s="84" t="s">
        <v>94</v>
      </c>
      <c r="ALH32" s="84"/>
      <c r="ALI32" s="84" t="s">
        <v>94</v>
      </c>
      <c r="ALJ32" s="84"/>
      <c r="ALK32" s="84" t="s">
        <v>94</v>
      </c>
      <c r="ALL32" s="84"/>
      <c r="ALM32" s="84" t="s">
        <v>94</v>
      </c>
      <c r="ALN32" s="84"/>
      <c r="ALO32" s="84" t="s">
        <v>94</v>
      </c>
      <c r="ALP32" s="84"/>
      <c r="ALQ32" s="84" t="s">
        <v>94</v>
      </c>
      <c r="ALR32" s="84"/>
      <c r="ALS32" s="84" t="s">
        <v>94</v>
      </c>
      <c r="ALT32" s="84"/>
      <c r="ALU32" s="84" t="s">
        <v>94</v>
      </c>
      <c r="ALV32" s="84"/>
      <c r="ALW32" s="84" t="s">
        <v>94</v>
      </c>
      <c r="ALX32" s="84"/>
      <c r="ALY32" s="84" t="s">
        <v>94</v>
      </c>
      <c r="ALZ32" s="84"/>
      <c r="AMA32" s="84" t="s">
        <v>94</v>
      </c>
      <c r="AMB32" s="84"/>
      <c r="AMC32" s="84" t="s">
        <v>94</v>
      </c>
      <c r="AMD32" s="84"/>
      <c r="AME32" s="84" t="s">
        <v>94</v>
      </c>
      <c r="AMF32" s="84"/>
      <c r="AMG32" s="84" t="s">
        <v>94</v>
      </c>
      <c r="AMH32" s="84"/>
      <c r="AMI32" s="84" t="s">
        <v>94</v>
      </c>
      <c r="AMJ32" s="84"/>
      <c r="AMK32" s="84" t="s">
        <v>94</v>
      </c>
      <c r="AML32" s="84"/>
      <c r="AMM32" s="84" t="s">
        <v>94</v>
      </c>
      <c r="AMN32" s="84"/>
      <c r="AMO32" s="84" t="s">
        <v>94</v>
      </c>
      <c r="AMP32" s="84"/>
      <c r="AMQ32" s="84" t="s">
        <v>94</v>
      </c>
      <c r="AMR32" s="84"/>
      <c r="AMS32" s="84" t="s">
        <v>94</v>
      </c>
      <c r="AMT32" s="84"/>
      <c r="AMU32" s="84" t="s">
        <v>94</v>
      </c>
      <c r="AMV32" s="84"/>
      <c r="AMW32" s="84" t="s">
        <v>94</v>
      </c>
      <c r="AMX32" s="84"/>
      <c r="AMY32" s="84" t="s">
        <v>94</v>
      </c>
      <c r="AMZ32" s="84"/>
      <c r="ANA32" s="84" t="s">
        <v>94</v>
      </c>
      <c r="ANB32" s="84"/>
      <c r="ANC32" s="84" t="s">
        <v>94</v>
      </c>
      <c r="AND32" s="84"/>
      <c r="ANE32" s="84" t="s">
        <v>94</v>
      </c>
      <c r="ANF32" s="84"/>
      <c r="ANG32" s="84" t="s">
        <v>94</v>
      </c>
      <c r="ANH32" s="84"/>
      <c r="ANI32" s="84" t="s">
        <v>94</v>
      </c>
      <c r="ANJ32" s="84"/>
      <c r="ANK32" s="84" t="s">
        <v>94</v>
      </c>
      <c r="ANL32" s="84"/>
      <c r="ANM32" s="84" t="s">
        <v>94</v>
      </c>
      <c r="ANN32" s="84"/>
      <c r="ANO32" s="84" t="s">
        <v>94</v>
      </c>
      <c r="ANP32" s="84"/>
      <c r="ANQ32" s="84" t="s">
        <v>94</v>
      </c>
      <c r="ANR32" s="84"/>
      <c r="ANS32" s="84" t="s">
        <v>94</v>
      </c>
      <c r="ANT32" s="84"/>
      <c r="ANU32" s="84" t="s">
        <v>94</v>
      </c>
      <c r="ANV32" s="84"/>
      <c r="ANW32" s="84" t="s">
        <v>94</v>
      </c>
      <c r="ANX32" s="84"/>
      <c r="ANY32" s="84" t="s">
        <v>94</v>
      </c>
      <c r="ANZ32" s="84"/>
      <c r="AOA32" s="84" t="s">
        <v>94</v>
      </c>
      <c r="AOB32" s="84"/>
      <c r="AOC32" s="84" t="s">
        <v>94</v>
      </c>
      <c r="AOD32" s="84"/>
      <c r="AOE32" s="84" t="s">
        <v>94</v>
      </c>
      <c r="AOF32" s="84"/>
      <c r="AOG32" s="84" t="s">
        <v>94</v>
      </c>
      <c r="AOH32" s="84"/>
      <c r="AOI32" s="84" t="s">
        <v>94</v>
      </c>
      <c r="AOJ32" s="84"/>
      <c r="AOK32" s="84" t="s">
        <v>94</v>
      </c>
      <c r="AOL32" s="84"/>
      <c r="AOM32" s="84" t="s">
        <v>94</v>
      </c>
      <c r="AON32" s="84"/>
      <c r="AOO32" s="84" t="s">
        <v>94</v>
      </c>
      <c r="AOP32" s="84"/>
      <c r="AOQ32" s="84" t="s">
        <v>94</v>
      </c>
      <c r="AOR32" s="84"/>
      <c r="AOS32" s="84" t="s">
        <v>94</v>
      </c>
      <c r="AOT32" s="84"/>
      <c r="AOU32" s="84" t="s">
        <v>94</v>
      </c>
      <c r="AOV32" s="84"/>
      <c r="AOW32" s="84" t="s">
        <v>94</v>
      </c>
      <c r="AOX32" s="84"/>
      <c r="AOY32" s="84" t="s">
        <v>94</v>
      </c>
      <c r="AOZ32" s="84"/>
      <c r="APA32" s="84" t="s">
        <v>94</v>
      </c>
      <c r="APB32" s="84"/>
      <c r="APC32" s="84" t="s">
        <v>94</v>
      </c>
      <c r="APD32" s="84"/>
      <c r="APE32" s="84" t="s">
        <v>94</v>
      </c>
      <c r="APF32" s="84"/>
      <c r="APG32" s="84" t="s">
        <v>94</v>
      </c>
      <c r="APH32" s="84"/>
      <c r="API32" s="84" t="s">
        <v>94</v>
      </c>
      <c r="APJ32" s="84"/>
      <c r="APK32" s="84" t="s">
        <v>94</v>
      </c>
      <c r="APL32" s="84"/>
      <c r="APM32" s="84" t="s">
        <v>94</v>
      </c>
      <c r="APN32" s="84"/>
      <c r="APO32" s="84" t="s">
        <v>94</v>
      </c>
      <c r="APP32" s="84"/>
      <c r="APQ32" s="84" t="s">
        <v>94</v>
      </c>
      <c r="APR32" s="84"/>
      <c r="APS32" s="84" t="s">
        <v>94</v>
      </c>
      <c r="APT32" s="84"/>
      <c r="APU32" s="84" t="s">
        <v>94</v>
      </c>
      <c r="APV32" s="84"/>
      <c r="APW32" s="84" t="s">
        <v>94</v>
      </c>
      <c r="APX32" s="84"/>
      <c r="APY32" s="84" t="s">
        <v>94</v>
      </c>
      <c r="APZ32" s="84"/>
      <c r="AQA32" s="84" t="s">
        <v>94</v>
      </c>
      <c r="AQB32" s="84"/>
      <c r="AQC32" s="84" t="s">
        <v>94</v>
      </c>
      <c r="AQD32" s="84"/>
      <c r="AQE32" s="86" t="s">
        <v>94</v>
      </c>
      <c r="AQF32" s="84"/>
      <c r="AQG32" s="86" t="s">
        <v>94</v>
      </c>
      <c r="AQH32" s="84"/>
      <c r="AQI32" s="86" t="s">
        <v>94</v>
      </c>
      <c r="AQJ32" s="84">
        <v>22000</v>
      </c>
      <c r="AQK32" s="86" t="s">
        <v>94</v>
      </c>
      <c r="AQL32" s="84">
        <v>22000</v>
      </c>
      <c r="AQM32" s="86" t="s">
        <v>94</v>
      </c>
      <c r="AQN32" s="84">
        <v>22000</v>
      </c>
      <c r="AQO32" s="86" t="s">
        <v>94</v>
      </c>
      <c r="AQP32" s="84">
        <v>22000</v>
      </c>
      <c r="AQQ32" s="86" t="s">
        <v>94</v>
      </c>
      <c r="AQR32" s="84">
        <v>22000</v>
      </c>
      <c r="AQS32" s="86" t="s">
        <v>94</v>
      </c>
      <c r="AQT32" s="86">
        <v>22000</v>
      </c>
      <c r="AQU32" s="86" t="s">
        <v>94</v>
      </c>
      <c r="AQV32" s="86">
        <v>22000</v>
      </c>
      <c r="AQW32" s="86">
        <v>21500</v>
      </c>
      <c r="AQX32" s="86">
        <v>22000</v>
      </c>
      <c r="AQY32" s="86" t="s">
        <v>94</v>
      </c>
      <c r="AQZ32" s="86">
        <v>22000</v>
      </c>
      <c r="ARA32" s="204">
        <v>21500</v>
      </c>
      <c r="ARB32" s="86">
        <v>22000</v>
      </c>
      <c r="ARC32" s="86" t="s">
        <v>94</v>
      </c>
      <c r="ARD32" s="86">
        <v>22000</v>
      </c>
      <c r="ARE32" s="86" t="s">
        <v>94</v>
      </c>
      <c r="ARF32" s="86">
        <v>22000</v>
      </c>
      <c r="ARG32" s="86" t="s">
        <v>94</v>
      </c>
      <c r="ARH32" s="86">
        <v>22000</v>
      </c>
      <c r="ARI32" s="86" t="s">
        <v>94</v>
      </c>
      <c r="ARJ32" s="86">
        <v>22000</v>
      </c>
      <c r="ARK32" s="86" t="s">
        <v>94</v>
      </c>
      <c r="ARL32" s="86">
        <v>22000</v>
      </c>
      <c r="ARM32" s="86" t="s">
        <v>94</v>
      </c>
      <c r="ARN32" s="86">
        <v>22000</v>
      </c>
      <c r="ARO32" s="86" t="s">
        <v>94</v>
      </c>
      <c r="ARP32" s="86">
        <v>22000</v>
      </c>
      <c r="ARQ32" s="86" t="s">
        <v>94</v>
      </c>
      <c r="ARR32" s="86">
        <v>22000</v>
      </c>
      <c r="ARS32" s="86" t="s">
        <v>94</v>
      </c>
      <c r="ART32" s="86">
        <v>22000</v>
      </c>
      <c r="ARU32" s="86" t="s">
        <v>94</v>
      </c>
      <c r="ARV32" s="86">
        <v>22000</v>
      </c>
      <c r="ARW32" s="86" t="s">
        <v>94</v>
      </c>
      <c r="ARX32" s="86">
        <v>22000</v>
      </c>
      <c r="ARY32" s="86" t="s">
        <v>94</v>
      </c>
      <c r="ARZ32" s="86">
        <v>22000</v>
      </c>
      <c r="ASA32" s="86">
        <v>22000</v>
      </c>
      <c r="ASB32" s="86">
        <v>22000</v>
      </c>
      <c r="ASC32" s="86" t="s">
        <v>94</v>
      </c>
      <c r="ASD32" s="86">
        <v>22000</v>
      </c>
      <c r="ASE32" s="86" t="s">
        <v>94</v>
      </c>
      <c r="ASF32" s="86">
        <v>22000</v>
      </c>
      <c r="ASG32" s="86" t="s">
        <v>94</v>
      </c>
      <c r="ASH32" s="86">
        <v>22000</v>
      </c>
      <c r="ASI32" s="86" t="s">
        <v>94</v>
      </c>
      <c r="ASJ32" s="86">
        <v>22000</v>
      </c>
      <c r="ASK32" s="86" t="s">
        <v>94</v>
      </c>
      <c r="ASL32" s="86">
        <v>22000</v>
      </c>
      <c r="ASM32" s="86" t="s">
        <v>94</v>
      </c>
      <c r="ASN32" s="86">
        <v>22000</v>
      </c>
      <c r="ASO32" s="86" t="s">
        <v>94</v>
      </c>
      <c r="ASP32" s="86">
        <v>22000</v>
      </c>
      <c r="ASQ32" s="86" t="s">
        <v>94</v>
      </c>
      <c r="ASR32" s="86">
        <v>22000</v>
      </c>
      <c r="ASS32" s="86" t="s">
        <v>94</v>
      </c>
      <c r="AST32" s="86">
        <v>22000</v>
      </c>
      <c r="ASU32" s="86" t="s">
        <v>94</v>
      </c>
      <c r="ASV32" s="86">
        <v>22000</v>
      </c>
      <c r="ASW32" s="86" t="s">
        <v>94</v>
      </c>
      <c r="ASX32" s="86">
        <v>22000</v>
      </c>
      <c r="ASY32" s="86" t="s">
        <v>94</v>
      </c>
      <c r="ASZ32" s="86">
        <v>22000</v>
      </c>
      <c r="ATA32" s="86" t="s">
        <v>94</v>
      </c>
      <c r="ATB32" s="86">
        <v>22000</v>
      </c>
      <c r="ATC32" s="86" t="s">
        <v>94</v>
      </c>
      <c r="ATD32" s="86">
        <v>22000</v>
      </c>
      <c r="ATE32" s="86" t="s">
        <v>94</v>
      </c>
      <c r="ATF32" s="86">
        <v>22000</v>
      </c>
      <c r="ATG32" s="86" t="s">
        <v>94</v>
      </c>
      <c r="ATH32" s="86">
        <v>22000</v>
      </c>
      <c r="ATI32" s="86" t="s">
        <v>94</v>
      </c>
      <c r="ATJ32" s="86">
        <v>22000</v>
      </c>
      <c r="ATK32" s="86" t="s">
        <v>94</v>
      </c>
      <c r="ATL32" s="86">
        <v>22000</v>
      </c>
      <c r="ATM32" s="86" t="s">
        <v>94</v>
      </c>
      <c r="ATN32" s="86">
        <v>22000</v>
      </c>
      <c r="ATO32" s="86" t="s">
        <v>94</v>
      </c>
      <c r="ATP32" s="86">
        <v>22000</v>
      </c>
      <c r="ATQ32" s="86" t="s">
        <v>94</v>
      </c>
      <c r="ATR32" s="86">
        <v>22000</v>
      </c>
      <c r="ATS32" s="86" t="s">
        <v>94</v>
      </c>
      <c r="ATT32" s="86">
        <v>22000</v>
      </c>
      <c r="ATU32" s="86" t="s">
        <v>94</v>
      </c>
      <c r="ATV32" s="86">
        <v>22000</v>
      </c>
      <c r="ATW32" s="86" t="s">
        <v>94</v>
      </c>
      <c r="ATX32" s="86">
        <v>22000</v>
      </c>
      <c r="ATY32" s="86" t="s">
        <v>94</v>
      </c>
      <c r="ATZ32" s="86">
        <v>22000</v>
      </c>
      <c r="AUA32" s="86" t="s">
        <v>94</v>
      </c>
      <c r="AUB32" s="86">
        <v>22000</v>
      </c>
      <c r="AUC32" s="86" t="s">
        <v>94</v>
      </c>
      <c r="AUD32" s="86">
        <v>22000</v>
      </c>
      <c r="AUE32" s="86" t="s">
        <v>94</v>
      </c>
      <c r="AUF32" s="86">
        <v>22000</v>
      </c>
      <c r="AUG32" s="86" t="s">
        <v>94</v>
      </c>
      <c r="AUH32" s="86">
        <v>22000</v>
      </c>
      <c r="AUI32" s="86" t="s">
        <v>94</v>
      </c>
      <c r="AUJ32" s="86">
        <v>22000</v>
      </c>
      <c r="AUK32" s="86" t="s">
        <v>94</v>
      </c>
      <c r="AUL32" s="86">
        <v>22000</v>
      </c>
      <c r="AUM32" s="86" t="s">
        <v>94</v>
      </c>
      <c r="AUN32" s="86">
        <v>22000</v>
      </c>
      <c r="AUO32" s="86" t="s">
        <v>94</v>
      </c>
      <c r="AUP32" s="86">
        <v>22000</v>
      </c>
      <c r="AUQ32" s="86" t="s">
        <v>94</v>
      </c>
      <c r="AUR32" s="86">
        <v>22000</v>
      </c>
      <c r="AUS32" s="86" t="s">
        <v>94</v>
      </c>
      <c r="AUT32" s="86">
        <v>22000</v>
      </c>
      <c r="AUU32" s="86" t="s">
        <v>94</v>
      </c>
      <c r="AUV32" s="86">
        <v>22000</v>
      </c>
      <c r="AUW32" s="86" t="s">
        <v>94</v>
      </c>
      <c r="AUX32" s="86">
        <v>22000</v>
      </c>
      <c r="AUY32" s="86" t="s">
        <v>94</v>
      </c>
      <c r="AUZ32" s="86">
        <v>22000</v>
      </c>
      <c r="AVA32" s="86" t="s">
        <v>94</v>
      </c>
      <c r="AVB32" s="86">
        <v>22000</v>
      </c>
      <c r="AVC32" s="86" t="s">
        <v>94</v>
      </c>
      <c r="AVD32" s="86">
        <v>22000</v>
      </c>
      <c r="AVE32" s="86" t="s">
        <v>94</v>
      </c>
      <c r="AVF32" s="86">
        <v>22000</v>
      </c>
      <c r="AVG32" s="86" t="s">
        <v>94</v>
      </c>
      <c r="AVH32" s="86">
        <v>22000</v>
      </c>
      <c r="AVI32" s="86" t="s">
        <v>94</v>
      </c>
      <c r="AVJ32" s="86">
        <v>22000</v>
      </c>
      <c r="AVK32" s="86" t="s">
        <v>94</v>
      </c>
      <c r="AVL32" s="86">
        <v>22000</v>
      </c>
      <c r="AVM32" s="86" t="s">
        <v>94</v>
      </c>
      <c r="AVN32" s="86">
        <v>22000</v>
      </c>
      <c r="AVO32" s="86" t="s">
        <v>94</v>
      </c>
      <c r="AVP32" s="86">
        <v>22000</v>
      </c>
      <c r="AVQ32" s="86" t="s">
        <v>94</v>
      </c>
      <c r="AVR32" s="86">
        <v>22000</v>
      </c>
      <c r="AVS32" s="86" t="s">
        <v>94</v>
      </c>
      <c r="AVT32" s="86">
        <v>22000</v>
      </c>
      <c r="AVU32" s="86" t="s">
        <v>94</v>
      </c>
      <c r="AVV32" s="86">
        <v>22000</v>
      </c>
      <c r="AVW32" s="86" t="s">
        <v>94</v>
      </c>
      <c r="AVX32" s="86">
        <v>22000</v>
      </c>
      <c r="AVY32" s="86" t="s">
        <v>94</v>
      </c>
      <c r="AVZ32" s="86">
        <v>22000</v>
      </c>
      <c r="AWA32" s="86" t="s">
        <v>94</v>
      </c>
      <c r="AWB32" s="86">
        <v>22000</v>
      </c>
      <c r="AWC32" s="86" t="s">
        <v>94</v>
      </c>
      <c r="AWD32" s="86">
        <v>22000</v>
      </c>
      <c r="AWE32" s="86" t="s">
        <v>94</v>
      </c>
      <c r="AWF32" s="86">
        <v>22000</v>
      </c>
      <c r="AWG32" s="86" t="s">
        <v>94</v>
      </c>
      <c r="AWH32" s="86">
        <v>22000</v>
      </c>
      <c r="AWI32" s="86" t="s">
        <v>94</v>
      </c>
      <c r="AWJ32" s="86">
        <v>22000</v>
      </c>
      <c r="AWK32" s="86" t="s">
        <v>94</v>
      </c>
      <c r="AWL32" s="86">
        <v>22000</v>
      </c>
      <c r="AWM32" s="86" t="s">
        <v>94</v>
      </c>
      <c r="AWN32" s="86">
        <v>22000</v>
      </c>
      <c r="AWO32" s="86" t="s">
        <v>94</v>
      </c>
      <c r="AWP32" s="86">
        <v>22000</v>
      </c>
      <c r="AWQ32" s="86" t="s">
        <v>94</v>
      </c>
      <c r="AWR32" s="86">
        <v>22000</v>
      </c>
      <c r="AWS32" s="86" t="s">
        <v>94</v>
      </c>
      <c r="AWT32" s="86">
        <v>22000</v>
      </c>
      <c r="AWU32" s="86" t="s">
        <v>94</v>
      </c>
      <c r="AWV32" s="86">
        <v>22000</v>
      </c>
      <c r="AWW32" s="86" t="s">
        <v>94</v>
      </c>
      <c r="AWX32" s="86">
        <v>22000</v>
      </c>
      <c r="AWY32" s="86" t="s">
        <v>94</v>
      </c>
      <c r="AWZ32" s="103">
        <v>22000</v>
      </c>
      <c r="AXA32" s="103" t="s">
        <v>94</v>
      </c>
      <c r="AXB32" s="103">
        <v>22000</v>
      </c>
      <c r="AXC32" s="103" t="s">
        <v>94</v>
      </c>
      <c r="AXD32" s="103">
        <v>22000</v>
      </c>
      <c r="AXE32" s="103" t="s">
        <v>94</v>
      </c>
      <c r="AXF32" s="103">
        <v>22000</v>
      </c>
      <c r="AXG32" s="103" t="s">
        <v>94</v>
      </c>
      <c r="AXH32" s="103">
        <v>22000</v>
      </c>
      <c r="AXI32" s="103" t="s">
        <v>94</v>
      </c>
      <c r="AXJ32" s="103">
        <v>22000</v>
      </c>
      <c r="AXK32" s="103" t="s">
        <v>94</v>
      </c>
      <c r="AXL32" s="103">
        <v>22000</v>
      </c>
      <c r="AXM32" s="103" t="s">
        <v>94</v>
      </c>
      <c r="AXN32" s="103">
        <v>22000</v>
      </c>
      <c r="AXO32" s="103" t="s">
        <v>94</v>
      </c>
      <c r="AXP32" s="103">
        <v>22000</v>
      </c>
      <c r="AXQ32" s="103" t="s">
        <v>94</v>
      </c>
      <c r="AXR32" s="103">
        <v>22000</v>
      </c>
      <c r="AXS32" s="103" t="s">
        <v>94</v>
      </c>
      <c r="AXT32" s="103">
        <v>22000</v>
      </c>
      <c r="AXU32" s="103" t="s">
        <v>94</v>
      </c>
      <c r="AXV32" s="103">
        <v>22000</v>
      </c>
      <c r="AXW32" s="103" t="s">
        <v>94</v>
      </c>
      <c r="AXX32" s="103">
        <v>22000</v>
      </c>
      <c r="AXY32" s="103" t="s">
        <v>94</v>
      </c>
      <c r="AXZ32" s="103">
        <v>22000</v>
      </c>
      <c r="AYA32" s="103" t="s">
        <v>94</v>
      </c>
      <c r="AYB32" s="103">
        <v>22000</v>
      </c>
      <c r="AYC32" s="103" t="s">
        <v>94</v>
      </c>
      <c r="AYD32" s="103">
        <v>22000</v>
      </c>
      <c r="AYE32" s="103" t="s">
        <v>94</v>
      </c>
      <c r="AYF32" s="103">
        <v>22000</v>
      </c>
      <c r="AYG32" s="103" t="s">
        <v>94</v>
      </c>
      <c r="AYH32" s="103">
        <v>22000</v>
      </c>
      <c r="AYI32" s="103" t="s">
        <v>94</v>
      </c>
      <c r="AYJ32" s="103">
        <v>22000</v>
      </c>
      <c r="AYK32" s="103"/>
      <c r="AYL32" s="103">
        <v>22000</v>
      </c>
      <c r="AYM32" s="103"/>
      <c r="AYN32" s="103">
        <v>22000</v>
      </c>
      <c r="AYO32" s="103"/>
      <c r="AYP32" s="103">
        <v>22000</v>
      </c>
      <c r="AYQ32" s="103"/>
      <c r="AYR32" s="103">
        <v>22000</v>
      </c>
      <c r="AYS32" s="103"/>
      <c r="AYT32" s="103">
        <v>22000</v>
      </c>
      <c r="AYU32" s="103" t="s">
        <v>94</v>
      </c>
      <c r="AYV32" s="103">
        <v>22000</v>
      </c>
      <c r="AYW32" s="103" t="s">
        <v>94</v>
      </c>
      <c r="AYX32" s="103">
        <v>22000</v>
      </c>
      <c r="AYY32" s="103" t="s">
        <v>94</v>
      </c>
      <c r="AYZ32" s="103">
        <v>22000</v>
      </c>
      <c r="AZA32" s="103" t="s">
        <v>94</v>
      </c>
      <c r="AZB32" s="103">
        <v>22000</v>
      </c>
      <c r="AZC32" s="103">
        <v>22000</v>
      </c>
      <c r="AZD32" s="103">
        <v>22000</v>
      </c>
      <c r="AZE32" s="103" t="s">
        <v>94</v>
      </c>
      <c r="AZF32" s="103">
        <v>22000</v>
      </c>
      <c r="AZG32" s="103" t="s">
        <v>94</v>
      </c>
      <c r="AZH32" s="103">
        <v>22000</v>
      </c>
      <c r="AZI32" s="103" t="s">
        <v>94</v>
      </c>
      <c r="AZJ32" s="103">
        <v>22000</v>
      </c>
      <c r="AZK32" s="103" t="s">
        <v>94</v>
      </c>
      <c r="AZL32" s="103">
        <v>22000</v>
      </c>
      <c r="AZM32" s="103" t="s">
        <v>94</v>
      </c>
      <c r="AZN32" s="103">
        <v>22000</v>
      </c>
      <c r="AZO32" s="103" t="s">
        <v>94</v>
      </c>
      <c r="AZP32" s="103">
        <v>22000</v>
      </c>
      <c r="AZQ32" s="103" t="s">
        <v>94</v>
      </c>
      <c r="AZR32" s="103">
        <v>22000</v>
      </c>
      <c r="AZS32" s="103" t="s">
        <v>94</v>
      </c>
      <c r="AZT32" s="103">
        <v>22000</v>
      </c>
      <c r="AZU32" s="103" t="s">
        <v>94</v>
      </c>
      <c r="AZV32" s="103">
        <v>22000</v>
      </c>
      <c r="AZW32" s="103" t="s">
        <v>94</v>
      </c>
      <c r="AZX32" s="103">
        <v>22000</v>
      </c>
      <c r="AZY32" s="103" t="s">
        <v>94</v>
      </c>
      <c r="AZZ32" s="103">
        <v>22000</v>
      </c>
      <c r="BAA32" s="103" t="s">
        <v>94</v>
      </c>
      <c r="BAB32" s="103">
        <v>22000</v>
      </c>
      <c r="BAC32" s="103" t="s">
        <v>94</v>
      </c>
      <c r="BAD32" s="103">
        <v>22000</v>
      </c>
      <c r="BAE32" s="103" t="s">
        <v>94</v>
      </c>
      <c r="BAF32" s="103">
        <v>22000</v>
      </c>
      <c r="BAG32" s="103" t="s">
        <v>94</v>
      </c>
      <c r="BAH32" s="103">
        <v>22000</v>
      </c>
      <c r="BAI32" s="103" t="s">
        <v>94</v>
      </c>
      <c r="BAJ32" s="103">
        <v>22000</v>
      </c>
      <c r="BAK32" s="103" t="s">
        <v>94</v>
      </c>
      <c r="BAL32" s="103">
        <v>22000</v>
      </c>
      <c r="BAM32" s="103" t="s">
        <v>94</v>
      </c>
      <c r="BAN32" s="103">
        <v>22000</v>
      </c>
      <c r="BAO32" s="103" t="s">
        <v>94</v>
      </c>
      <c r="BAP32" s="103">
        <v>22000</v>
      </c>
      <c r="BAQ32" s="103" t="s">
        <v>94</v>
      </c>
      <c r="BAR32" s="103">
        <v>22000</v>
      </c>
      <c r="BAS32" s="103" t="s">
        <v>94</v>
      </c>
      <c r="BAT32" s="103">
        <v>22000</v>
      </c>
      <c r="BAU32" s="103" t="s">
        <v>94</v>
      </c>
      <c r="BAV32" s="103">
        <v>22000</v>
      </c>
      <c r="BAW32" s="103" t="s">
        <v>94</v>
      </c>
      <c r="BAX32" s="103">
        <v>22000</v>
      </c>
      <c r="BAY32" s="103" t="s">
        <v>94</v>
      </c>
      <c r="BAZ32" s="103">
        <v>22000</v>
      </c>
      <c r="BBA32" s="103" t="s">
        <v>94</v>
      </c>
      <c r="BBB32" s="103">
        <v>22000</v>
      </c>
      <c r="BBC32" s="103" t="s">
        <v>94</v>
      </c>
      <c r="BBD32" s="103">
        <v>22000</v>
      </c>
      <c r="BBE32" s="103" t="s">
        <v>94</v>
      </c>
      <c r="BBF32" s="103">
        <v>22000</v>
      </c>
      <c r="BBG32" s="103" t="s">
        <v>94</v>
      </c>
      <c r="BBH32" s="103">
        <v>22000</v>
      </c>
      <c r="BBI32" s="103" t="s">
        <v>94</v>
      </c>
      <c r="BBJ32" s="103">
        <v>22000</v>
      </c>
      <c r="BBK32" s="103" t="s">
        <v>94</v>
      </c>
    </row>
    <row r="33" spans="1:1415" s="9" customFormat="1" ht="33" customHeight="1" x14ac:dyDescent="0.35">
      <c r="A33" s="82">
        <v>7</v>
      </c>
      <c r="B33" s="13" t="s">
        <v>100</v>
      </c>
      <c r="C33" s="89" t="s">
        <v>30</v>
      </c>
      <c r="D33" s="90" t="s">
        <v>32</v>
      </c>
      <c r="E33" s="84">
        <v>20500</v>
      </c>
      <c r="F33" s="84" t="s">
        <v>94</v>
      </c>
      <c r="G33" s="84">
        <v>20500</v>
      </c>
      <c r="H33" s="84" t="s">
        <v>94</v>
      </c>
      <c r="I33" s="84">
        <v>20500</v>
      </c>
      <c r="J33" s="84" t="s">
        <v>94</v>
      </c>
      <c r="K33" s="84">
        <v>20500</v>
      </c>
      <c r="L33" s="84" t="s">
        <v>94</v>
      </c>
      <c r="M33" s="84">
        <v>20500</v>
      </c>
      <c r="N33" s="84" t="s">
        <v>94</v>
      </c>
      <c r="O33" s="84">
        <v>20500</v>
      </c>
      <c r="P33" s="84" t="s">
        <v>94</v>
      </c>
      <c r="Q33" s="84">
        <v>20500</v>
      </c>
      <c r="R33" s="84" t="s">
        <v>94</v>
      </c>
      <c r="S33" s="84">
        <v>20500</v>
      </c>
      <c r="T33" s="84" t="s">
        <v>94</v>
      </c>
      <c r="U33" s="84">
        <v>20500</v>
      </c>
      <c r="V33" s="84" t="s">
        <v>94</v>
      </c>
      <c r="W33" s="84">
        <v>20500</v>
      </c>
      <c r="X33" s="84" t="s">
        <v>94</v>
      </c>
      <c r="Y33" s="84">
        <v>20500</v>
      </c>
      <c r="Z33" s="84" t="s">
        <v>94</v>
      </c>
      <c r="AA33" s="84">
        <v>20500</v>
      </c>
      <c r="AB33" s="84" t="s">
        <v>94</v>
      </c>
      <c r="AC33" s="84">
        <v>20500</v>
      </c>
      <c r="AD33" s="84" t="s">
        <v>94</v>
      </c>
      <c r="AE33" s="84">
        <v>20500</v>
      </c>
      <c r="AF33" s="84" t="s">
        <v>94</v>
      </c>
      <c r="AG33" s="84">
        <v>20500</v>
      </c>
      <c r="AH33" s="84" t="s">
        <v>94</v>
      </c>
      <c r="AI33" s="84">
        <v>20500</v>
      </c>
      <c r="AJ33" s="84" t="s">
        <v>94</v>
      </c>
      <c r="AK33" s="84">
        <v>20500</v>
      </c>
      <c r="AL33" s="84" t="s">
        <v>94</v>
      </c>
      <c r="AM33" s="84">
        <v>20500</v>
      </c>
      <c r="AN33" s="84" t="s">
        <v>94</v>
      </c>
      <c r="AO33" s="84">
        <v>20500</v>
      </c>
      <c r="AP33" s="84" t="s">
        <v>94</v>
      </c>
      <c r="AQ33" s="84">
        <v>20500</v>
      </c>
      <c r="AR33" s="84" t="s">
        <v>94</v>
      </c>
      <c r="AS33" s="84">
        <v>20500</v>
      </c>
      <c r="AT33" s="84" t="s">
        <v>94</v>
      </c>
      <c r="AU33" s="84">
        <v>20500</v>
      </c>
      <c r="AV33" s="84" t="s">
        <v>94</v>
      </c>
      <c r="AW33" s="84">
        <v>20500</v>
      </c>
      <c r="AX33" s="84">
        <v>19800</v>
      </c>
      <c r="AY33" s="84">
        <v>20500</v>
      </c>
      <c r="AZ33" s="84" t="s">
        <v>94</v>
      </c>
      <c r="BA33" s="84">
        <v>20500</v>
      </c>
      <c r="BB33" s="84">
        <v>20500</v>
      </c>
      <c r="BC33" s="84">
        <v>20500</v>
      </c>
      <c r="BD33" s="84" t="s">
        <v>94</v>
      </c>
      <c r="BE33" s="84">
        <v>20500</v>
      </c>
      <c r="BF33" s="84" t="s">
        <v>94</v>
      </c>
      <c r="BG33" s="84">
        <v>20500</v>
      </c>
      <c r="BH33" s="84">
        <v>20500</v>
      </c>
      <c r="BI33" s="84">
        <v>20500</v>
      </c>
      <c r="BJ33" s="84" t="s">
        <v>94</v>
      </c>
      <c r="BK33" s="84">
        <v>20500</v>
      </c>
      <c r="BL33" s="84">
        <v>20000</v>
      </c>
      <c r="BM33" s="84">
        <v>20500</v>
      </c>
      <c r="BN33" s="84">
        <v>20000</v>
      </c>
      <c r="BO33" s="84">
        <v>20500</v>
      </c>
      <c r="BP33" s="84">
        <v>20300</v>
      </c>
      <c r="BQ33" s="84">
        <v>20500</v>
      </c>
      <c r="BR33" s="84">
        <v>20000</v>
      </c>
      <c r="BS33" s="84">
        <v>20500</v>
      </c>
      <c r="BT33" s="84" t="s">
        <v>94</v>
      </c>
      <c r="BU33" s="84">
        <v>20500</v>
      </c>
      <c r="BV33" s="84" t="s">
        <v>94</v>
      </c>
      <c r="BW33" s="84">
        <v>20500</v>
      </c>
      <c r="BX33" s="84" t="s">
        <v>94</v>
      </c>
      <c r="BY33" s="84">
        <v>20500</v>
      </c>
      <c r="BZ33" s="84" t="s">
        <v>94</v>
      </c>
      <c r="CA33" s="84">
        <v>20500</v>
      </c>
      <c r="CB33" s="84" t="s">
        <v>94</v>
      </c>
      <c r="CC33" s="84">
        <v>20500</v>
      </c>
      <c r="CD33" s="84" t="s">
        <v>94</v>
      </c>
      <c r="CE33" s="84">
        <v>20500</v>
      </c>
      <c r="CF33" s="84" t="s">
        <v>94</v>
      </c>
      <c r="CG33" s="84">
        <v>20500</v>
      </c>
      <c r="CH33" s="84" t="s">
        <v>94</v>
      </c>
      <c r="CI33" s="84">
        <v>20500</v>
      </c>
      <c r="CJ33" s="84" t="s">
        <v>94</v>
      </c>
      <c r="CK33" s="84">
        <v>20500</v>
      </c>
      <c r="CL33" s="84" t="s">
        <v>94</v>
      </c>
      <c r="CM33" s="84">
        <v>20500</v>
      </c>
      <c r="CN33" s="84" t="s">
        <v>94</v>
      </c>
      <c r="CO33" s="84">
        <v>20500</v>
      </c>
      <c r="CP33" s="84" t="s">
        <v>94</v>
      </c>
      <c r="CQ33" s="84">
        <v>20500</v>
      </c>
      <c r="CR33" s="84" t="s">
        <v>94</v>
      </c>
      <c r="CS33" s="84">
        <v>20500</v>
      </c>
      <c r="CT33" s="84" t="s">
        <v>94</v>
      </c>
      <c r="CU33" s="84">
        <v>20500</v>
      </c>
      <c r="CV33" s="84" t="s">
        <v>94</v>
      </c>
      <c r="CW33" s="84">
        <v>20500</v>
      </c>
      <c r="CX33" s="84" t="s">
        <v>94</v>
      </c>
      <c r="CY33" s="84">
        <v>20500</v>
      </c>
      <c r="CZ33" s="84" t="s">
        <v>94</v>
      </c>
      <c r="DA33" s="84">
        <v>20500</v>
      </c>
      <c r="DB33" s="84" t="s">
        <v>94</v>
      </c>
      <c r="DC33" s="84">
        <v>20500</v>
      </c>
      <c r="DD33" s="84" t="s">
        <v>94</v>
      </c>
      <c r="DE33" s="84"/>
      <c r="DF33" s="84"/>
      <c r="DG33" s="84" t="s">
        <v>94</v>
      </c>
      <c r="DH33" s="84"/>
      <c r="DI33" s="84"/>
      <c r="DJ33" s="84" t="s">
        <v>94</v>
      </c>
      <c r="DK33" s="84"/>
      <c r="DL33" s="84"/>
      <c r="DM33" s="84" t="s">
        <v>94</v>
      </c>
      <c r="DN33" s="84"/>
      <c r="DO33" s="84"/>
      <c r="DP33" s="84" t="s">
        <v>94</v>
      </c>
      <c r="DQ33" s="84"/>
      <c r="DR33" s="84"/>
      <c r="DS33" s="84" t="s">
        <v>94</v>
      </c>
      <c r="DT33" s="84"/>
      <c r="DU33" s="84"/>
      <c r="DV33" s="84" t="s">
        <v>94</v>
      </c>
      <c r="DW33" s="84"/>
      <c r="DX33" s="84"/>
      <c r="DY33" s="84" t="s">
        <v>94</v>
      </c>
      <c r="DZ33" s="84"/>
      <c r="EA33" s="84"/>
      <c r="EB33" s="84" t="s">
        <v>94</v>
      </c>
      <c r="EC33" s="84"/>
      <c r="ED33" s="84"/>
      <c r="EE33" s="84" t="s">
        <v>94</v>
      </c>
      <c r="EF33" s="84"/>
      <c r="EG33" s="84"/>
      <c r="EH33" s="84" t="s">
        <v>94</v>
      </c>
      <c r="EI33" s="84"/>
      <c r="EJ33" s="84"/>
      <c r="EK33" s="84" t="s">
        <v>94</v>
      </c>
      <c r="EL33" s="84"/>
      <c r="EM33" s="84"/>
      <c r="EN33" s="84" t="s">
        <v>94</v>
      </c>
      <c r="EO33" s="84"/>
      <c r="EP33" s="84"/>
      <c r="EQ33" s="84" t="s">
        <v>94</v>
      </c>
      <c r="ER33" s="84"/>
      <c r="ES33" s="84"/>
      <c r="ET33" s="84" t="s">
        <v>94</v>
      </c>
      <c r="EU33" s="84"/>
      <c r="EV33" s="84"/>
      <c r="EW33" s="84" t="s">
        <v>94</v>
      </c>
      <c r="EX33" s="84"/>
      <c r="EY33" s="84"/>
      <c r="EZ33" s="84" t="s">
        <v>94</v>
      </c>
      <c r="FA33" s="84"/>
      <c r="FB33" s="84"/>
      <c r="FC33" s="84" t="s">
        <v>94</v>
      </c>
      <c r="FD33" s="84"/>
      <c r="FE33" s="84"/>
      <c r="FF33" s="84" t="s">
        <v>94</v>
      </c>
      <c r="FG33" s="84"/>
      <c r="FH33" s="84"/>
      <c r="FI33" s="84" t="s">
        <v>94</v>
      </c>
      <c r="FJ33" s="84"/>
      <c r="FK33" s="84"/>
      <c r="FL33" s="84" t="s">
        <v>94</v>
      </c>
      <c r="FM33" s="84"/>
      <c r="FN33" s="84"/>
      <c r="FO33" s="84" t="s">
        <v>94</v>
      </c>
      <c r="FP33" s="84"/>
      <c r="FQ33" s="84"/>
      <c r="FR33" s="84" t="s">
        <v>94</v>
      </c>
      <c r="FS33" s="84"/>
      <c r="FT33" s="84"/>
      <c r="FU33" s="84" t="s">
        <v>94</v>
      </c>
      <c r="FV33" s="84"/>
      <c r="FW33" s="84"/>
      <c r="FX33" s="84" t="s">
        <v>94</v>
      </c>
      <c r="FY33" s="84"/>
      <c r="FZ33" s="84"/>
      <c r="GA33" s="84" t="s">
        <v>94</v>
      </c>
      <c r="GB33" s="84"/>
      <c r="GC33" s="84"/>
      <c r="GD33" s="84" t="s">
        <v>94</v>
      </c>
      <c r="GE33" s="84"/>
      <c r="GF33" s="84"/>
      <c r="GG33" s="84" t="s">
        <v>94</v>
      </c>
      <c r="GH33" s="84"/>
      <c r="GI33" s="84" t="s">
        <v>94</v>
      </c>
      <c r="GJ33" s="84"/>
      <c r="GK33" s="84" t="s">
        <v>94</v>
      </c>
      <c r="GL33" s="84"/>
      <c r="GM33" s="84" t="s">
        <v>94</v>
      </c>
      <c r="GN33" s="84"/>
      <c r="GO33" s="84" t="s">
        <v>94</v>
      </c>
      <c r="GP33" s="84"/>
      <c r="GQ33" s="84" t="s">
        <v>94</v>
      </c>
      <c r="GR33" s="84"/>
      <c r="GS33" s="84" t="s">
        <v>94</v>
      </c>
      <c r="GT33" s="84"/>
      <c r="GU33" s="84" t="s">
        <v>94</v>
      </c>
      <c r="GV33" s="84"/>
      <c r="GW33" s="84" t="s">
        <v>94</v>
      </c>
      <c r="GX33" s="84"/>
      <c r="GY33" s="84" t="s">
        <v>94</v>
      </c>
      <c r="GZ33" s="84"/>
      <c r="HA33" s="84" t="s">
        <v>94</v>
      </c>
      <c r="HB33" s="84"/>
      <c r="HC33" s="84" t="s">
        <v>94</v>
      </c>
      <c r="HD33" s="84"/>
      <c r="HE33" s="84" t="s">
        <v>94</v>
      </c>
      <c r="HF33" s="84"/>
      <c r="HG33" s="84" t="s">
        <v>94</v>
      </c>
      <c r="HH33" s="84"/>
      <c r="HI33" s="84" t="s">
        <v>94</v>
      </c>
      <c r="HJ33" s="84"/>
      <c r="HK33" s="84" t="s">
        <v>94</v>
      </c>
      <c r="HL33" s="84"/>
      <c r="HM33" s="84" t="s">
        <v>94</v>
      </c>
      <c r="HN33" s="84"/>
      <c r="HO33" s="84" t="s">
        <v>94</v>
      </c>
      <c r="HP33" s="84"/>
      <c r="HQ33" s="84" t="s">
        <v>94</v>
      </c>
      <c r="HR33" s="84"/>
      <c r="HS33" s="84" t="s">
        <v>94</v>
      </c>
      <c r="HT33" s="84"/>
      <c r="HU33" s="84" t="s">
        <v>94</v>
      </c>
      <c r="HV33" s="84"/>
      <c r="HW33" s="84" t="s">
        <v>94</v>
      </c>
      <c r="HX33" s="84"/>
      <c r="HY33" s="84" t="s">
        <v>94</v>
      </c>
      <c r="HZ33" s="84"/>
      <c r="IA33" s="84" t="s">
        <v>94</v>
      </c>
      <c r="IB33" s="84"/>
      <c r="IC33" s="84" t="s">
        <v>94</v>
      </c>
      <c r="ID33" s="84"/>
      <c r="IE33" s="84" t="s">
        <v>94</v>
      </c>
      <c r="IF33" s="84"/>
      <c r="IG33" s="84" t="s">
        <v>94</v>
      </c>
      <c r="IH33" s="84"/>
      <c r="II33" s="84" t="s">
        <v>94</v>
      </c>
      <c r="IJ33" s="84"/>
      <c r="IK33" s="84" t="s">
        <v>94</v>
      </c>
      <c r="IL33" s="84"/>
      <c r="IM33" s="84" t="s">
        <v>94</v>
      </c>
      <c r="IN33" s="84"/>
      <c r="IO33" s="84" t="s">
        <v>94</v>
      </c>
      <c r="IP33" s="84"/>
      <c r="IQ33" s="84" t="s">
        <v>94</v>
      </c>
      <c r="IR33" s="84"/>
      <c r="IS33" s="84" t="s">
        <v>94</v>
      </c>
      <c r="IT33" s="84"/>
      <c r="IU33" s="84" t="s">
        <v>94</v>
      </c>
      <c r="IV33" s="84"/>
      <c r="IW33" s="84" t="s">
        <v>94</v>
      </c>
      <c r="IX33" s="84"/>
      <c r="IY33" s="84" t="s">
        <v>94</v>
      </c>
      <c r="IZ33" s="84"/>
      <c r="JA33" s="84" t="s">
        <v>94</v>
      </c>
      <c r="JB33" s="84"/>
      <c r="JC33" s="84" t="s">
        <v>94</v>
      </c>
      <c r="JD33" s="84"/>
      <c r="JE33" s="84" t="s">
        <v>94</v>
      </c>
      <c r="JF33" s="84"/>
      <c r="JG33" s="84" t="s">
        <v>94</v>
      </c>
      <c r="JH33" s="84"/>
      <c r="JI33" s="84" t="s">
        <v>94</v>
      </c>
      <c r="JJ33" s="84"/>
      <c r="JK33" s="84" t="s">
        <v>94</v>
      </c>
      <c r="JL33" s="84"/>
      <c r="JM33" s="84" t="s">
        <v>94</v>
      </c>
      <c r="JN33" s="84"/>
      <c r="JO33" s="84" t="s">
        <v>94</v>
      </c>
      <c r="JP33" s="84"/>
      <c r="JQ33" s="84" t="s">
        <v>94</v>
      </c>
      <c r="JR33" s="84"/>
      <c r="JS33" s="84" t="s">
        <v>94</v>
      </c>
      <c r="JT33" s="84"/>
      <c r="JU33" s="84" t="s">
        <v>94</v>
      </c>
      <c r="JV33" s="84"/>
      <c r="JW33" s="84" t="s">
        <v>94</v>
      </c>
      <c r="JX33" s="84"/>
      <c r="JY33" s="84" t="s">
        <v>94</v>
      </c>
      <c r="JZ33" s="84"/>
      <c r="KA33" s="84" t="s">
        <v>94</v>
      </c>
      <c r="KB33" s="84"/>
      <c r="KC33" s="84" t="s">
        <v>94</v>
      </c>
      <c r="KD33" s="84"/>
      <c r="KE33" s="84" t="s">
        <v>94</v>
      </c>
      <c r="KF33" s="84"/>
      <c r="KG33" s="84" t="s">
        <v>94</v>
      </c>
      <c r="KH33" s="84"/>
      <c r="KI33" s="84" t="s">
        <v>94</v>
      </c>
      <c r="KJ33" s="84"/>
      <c r="KK33" s="84" t="s">
        <v>94</v>
      </c>
      <c r="KL33" s="84"/>
      <c r="KM33" s="84" t="s">
        <v>94</v>
      </c>
      <c r="KN33" s="84"/>
      <c r="KO33" s="84" t="s">
        <v>94</v>
      </c>
      <c r="KP33" s="84"/>
      <c r="KQ33" s="84" t="s">
        <v>94</v>
      </c>
      <c r="KR33" s="84"/>
      <c r="KS33" s="84" t="s">
        <v>94</v>
      </c>
      <c r="KT33" s="84"/>
      <c r="KU33" s="84" t="s">
        <v>94</v>
      </c>
      <c r="KV33" s="84"/>
      <c r="KW33" s="84" t="s">
        <v>94</v>
      </c>
      <c r="KX33" s="84"/>
      <c r="KY33" s="84" t="s">
        <v>94</v>
      </c>
      <c r="KZ33" s="84"/>
      <c r="LA33" s="84" t="s">
        <v>94</v>
      </c>
      <c r="LB33" s="84"/>
      <c r="LC33" s="84" t="s">
        <v>94</v>
      </c>
      <c r="LD33" s="84"/>
      <c r="LE33" s="84" t="s">
        <v>94</v>
      </c>
      <c r="LF33" s="84"/>
      <c r="LG33" s="84" t="s">
        <v>94</v>
      </c>
      <c r="LH33" s="84"/>
      <c r="LI33" s="84" t="s">
        <v>94</v>
      </c>
      <c r="LJ33" s="84"/>
      <c r="LK33" s="84" t="s">
        <v>94</v>
      </c>
      <c r="LL33" s="84"/>
      <c r="LM33" s="84" t="s">
        <v>94</v>
      </c>
      <c r="LN33" s="84"/>
      <c r="LO33" s="84" t="s">
        <v>94</v>
      </c>
      <c r="LP33" s="84"/>
      <c r="LQ33" s="84" t="s">
        <v>94</v>
      </c>
      <c r="LR33" s="84"/>
      <c r="LS33" s="84" t="s">
        <v>94</v>
      </c>
      <c r="LT33" s="84"/>
      <c r="LU33" s="84" t="s">
        <v>94</v>
      </c>
      <c r="LV33" s="84"/>
      <c r="LW33" s="84" t="s">
        <v>94</v>
      </c>
      <c r="LX33" s="84"/>
      <c r="LY33" s="84" t="s">
        <v>94</v>
      </c>
      <c r="LZ33" s="84"/>
      <c r="MA33" s="84" t="s">
        <v>94</v>
      </c>
      <c r="MB33" s="84"/>
      <c r="MC33" s="84" t="s">
        <v>94</v>
      </c>
      <c r="MD33" s="84"/>
      <c r="ME33" s="84" t="s">
        <v>94</v>
      </c>
      <c r="MF33" s="84"/>
      <c r="MG33" s="84" t="s">
        <v>94</v>
      </c>
      <c r="MH33" s="84"/>
      <c r="MI33" s="84" t="s">
        <v>94</v>
      </c>
      <c r="MJ33" s="84"/>
      <c r="MK33" s="84" t="s">
        <v>94</v>
      </c>
      <c r="ML33" s="84"/>
      <c r="MM33" s="84" t="s">
        <v>94</v>
      </c>
      <c r="MN33" s="84"/>
      <c r="MO33" s="84" t="s">
        <v>94</v>
      </c>
      <c r="MP33" s="84"/>
      <c r="MQ33" s="84" t="s">
        <v>94</v>
      </c>
      <c r="MR33" s="84"/>
      <c r="MS33" s="84" t="s">
        <v>94</v>
      </c>
      <c r="MT33" s="84"/>
      <c r="MU33" s="84" t="s">
        <v>94</v>
      </c>
      <c r="MV33" s="84"/>
      <c r="MW33" s="84" t="s">
        <v>94</v>
      </c>
      <c r="MX33" s="84"/>
      <c r="MY33" s="84" t="s">
        <v>94</v>
      </c>
      <c r="MZ33" s="84"/>
      <c r="NA33" s="84" t="s">
        <v>94</v>
      </c>
      <c r="NB33" s="84"/>
      <c r="NC33" s="84" t="s">
        <v>94</v>
      </c>
      <c r="ND33" s="84"/>
      <c r="NE33" s="84" t="s">
        <v>94</v>
      </c>
      <c r="NF33" s="84"/>
      <c r="NG33" s="84" t="s">
        <v>94</v>
      </c>
      <c r="NH33" s="84"/>
      <c r="NI33" s="84" t="s">
        <v>94</v>
      </c>
      <c r="NJ33" s="84"/>
      <c r="NK33" s="84" t="s">
        <v>94</v>
      </c>
      <c r="NL33" s="84"/>
      <c r="NM33" s="84" t="s">
        <v>94</v>
      </c>
      <c r="NN33" s="84"/>
      <c r="NO33" s="84" t="s">
        <v>94</v>
      </c>
      <c r="NP33" s="84"/>
      <c r="NQ33" s="84" t="s">
        <v>94</v>
      </c>
      <c r="NR33" s="84"/>
      <c r="NS33" s="84" t="s">
        <v>94</v>
      </c>
      <c r="NT33" s="84"/>
      <c r="NU33" s="84" t="s">
        <v>94</v>
      </c>
      <c r="NV33" s="84"/>
      <c r="NW33" s="84" t="s">
        <v>94</v>
      </c>
      <c r="NX33" s="84"/>
      <c r="NY33" s="84" t="s">
        <v>94</v>
      </c>
      <c r="NZ33" s="84"/>
      <c r="OA33" s="84" t="s">
        <v>94</v>
      </c>
      <c r="OB33" s="84"/>
      <c r="OC33" s="84" t="s">
        <v>94</v>
      </c>
      <c r="OD33" s="84"/>
      <c r="OE33" s="84" t="s">
        <v>94</v>
      </c>
      <c r="OF33" s="84"/>
      <c r="OG33" s="84" t="s">
        <v>94</v>
      </c>
      <c r="OH33" s="84"/>
      <c r="OI33" s="84" t="s">
        <v>94</v>
      </c>
      <c r="OJ33" s="84"/>
      <c r="OK33" s="84" t="s">
        <v>94</v>
      </c>
      <c r="OL33" s="84"/>
      <c r="OM33" s="84" t="s">
        <v>94</v>
      </c>
      <c r="ON33" s="84"/>
      <c r="OO33" s="84" t="s">
        <v>94</v>
      </c>
      <c r="OP33" s="84"/>
      <c r="OQ33" s="84" t="s">
        <v>94</v>
      </c>
      <c r="OR33" s="84"/>
      <c r="OS33" s="84" t="s">
        <v>94</v>
      </c>
      <c r="OT33" s="84"/>
      <c r="OU33" s="84" t="s">
        <v>94</v>
      </c>
      <c r="OV33" s="84"/>
      <c r="OW33" s="84" t="s">
        <v>94</v>
      </c>
      <c r="OX33" s="84"/>
      <c r="OY33" s="84" t="s">
        <v>94</v>
      </c>
      <c r="OZ33" s="84"/>
      <c r="PA33" s="84" t="s">
        <v>94</v>
      </c>
      <c r="PB33" s="84"/>
      <c r="PC33" s="84" t="s">
        <v>94</v>
      </c>
      <c r="PD33" s="84"/>
      <c r="PE33" s="84" t="s">
        <v>94</v>
      </c>
      <c r="PF33" s="84"/>
      <c r="PG33" s="84" t="s">
        <v>94</v>
      </c>
      <c r="PH33" s="84"/>
      <c r="PI33" s="84" t="s">
        <v>94</v>
      </c>
      <c r="PJ33" s="84"/>
      <c r="PK33" s="84" t="s">
        <v>94</v>
      </c>
      <c r="PL33" s="84"/>
      <c r="PM33" s="84" t="s">
        <v>94</v>
      </c>
      <c r="PN33" s="84"/>
      <c r="PO33" s="84" t="s">
        <v>94</v>
      </c>
      <c r="PP33" s="84"/>
      <c r="PQ33" s="84" t="s">
        <v>94</v>
      </c>
      <c r="PR33" s="84"/>
      <c r="PS33" s="84" t="s">
        <v>94</v>
      </c>
      <c r="PT33" s="84"/>
      <c r="PU33" s="84" t="s">
        <v>94</v>
      </c>
      <c r="PV33" s="84"/>
      <c r="PW33" s="84" t="s">
        <v>94</v>
      </c>
      <c r="PX33" s="84"/>
      <c r="PY33" s="84" t="s">
        <v>94</v>
      </c>
      <c r="PZ33" s="84"/>
      <c r="QA33" s="84" t="s">
        <v>94</v>
      </c>
      <c r="QB33" s="84"/>
      <c r="QC33" s="84" t="s">
        <v>94</v>
      </c>
      <c r="QD33" s="84"/>
      <c r="QE33" s="84" t="s">
        <v>94</v>
      </c>
      <c r="QF33" s="84"/>
      <c r="QG33" s="84" t="s">
        <v>94</v>
      </c>
      <c r="QH33" s="84"/>
      <c r="QI33" s="84" t="s">
        <v>94</v>
      </c>
      <c r="QJ33" s="84"/>
      <c r="QK33" s="84" t="s">
        <v>94</v>
      </c>
      <c r="QL33" s="84"/>
      <c r="QM33" s="84" t="s">
        <v>94</v>
      </c>
      <c r="QN33" s="84"/>
      <c r="QO33" s="84" t="s">
        <v>94</v>
      </c>
      <c r="QP33" s="84"/>
      <c r="QQ33" s="84" t="s">
        <v>94</v>
      </c>
      <c r="QR33" s="84"/>
      <c r="QS33" s="84" t="s">
        <v>94</v>
      </c>
      <c r="QT33" s="84"/>
      <c r="QU33" s="84" t="s">
        <v>94</v>
      </c>
      <c r="QV33" s="84"/>
      <c r="QW33" s="84" t="s">
        <v>94</v>
      </c>
      <c r="QX33" s="84"/>
      <c r="QY33" s="84" t="s">
        <v>94</v>
      </c>
      <c r="QZ33" s="84"/>
      <c r="RA33" s="84" t="s">
        <v>94</v>
      </c>
      <c r="RB33" s="84"/>
      <c r="RC33" s="84" t="s">
        <v>94</v>
      </c>
      <c r="RD33" s="84"/>
      <c r="RE33" s="84" t="s">
        <v>94</v>
      </c>
      <c r="RF33" s="84"/>
      <c r="RG33" s="84" t="s">
        <v>94</v>
      </c>
      <c r="RH33" s="84"/>
      <c r="RI33" s="84" t="s">
        <v>94</v>
      </c>
      <c r="RJ33" s="84"/>
      <c r="RK33" s="84" t="s">
        <v>94</v>
      </c>
      <c r="RL33" s="84"/>
      <c r="RM33" s="84" t="s">
        <v>94</v>
      </c>
      <c r="RN33" s="84"/>
      <c r="RO33" s="84" t="s">
        <v>94</v>
      </c>
      <c r="RP33" s="84"/>
      <c r="RQ33" s="84" t="s">
        <v>94</v>
      </c>
      <c r="RR33" s="84"/>
      <c r="RS33" s="84" t="s">
        <v>94</v>
      </c>
      <c r="RT33" s="84"/>
      <c r="RU33" s="84" t="s">
        <v>94</v>
      </c>
      <c r="RV33" s="84"/>
      <c r="RW33" s="84" t="s">
        <v>94</v>
      </c>
      <c r="RX33" s="84"/>
      <c r="RY33" s="84" t="s">
        <v>94</v>
      </c>
      <c r="RZ33" s="84"/>
      <c r="SA33" s="84" t="s">
        <v>94</v>
      </c>
      <c r="SB33" s="84"/>
      <c r="SC33" s="84" t="s">
        <v>94</v>
      </c>
      <c r="SD33" s="84"/>
      <c r="SE33" s="84" t="s">
        <v>94</v>
      </c>
      <c r="SF33" s="84"/>
      <c r="SG33" s="84" t="s">
        <v>94</v>
      </c>
      <c r="SH33" s="84"/>
      <c r="SI33" s="84" t="s">
        <v>94</v>
      </c>
      <c r="SJ33" s="84"/>
      <c r="SK33" s="84" t="s">
        <v>94</v>
      </c>
      <c r="SL33" s="84"/>
      <c r="SM33" s="84" t="s">
        <v>94</v>
      </c>
      <c r="SN33" s="84"/>
      <c r="SO33" s="84" t="s">
        <v>94</v>
      </c>
      <c r="SP33" s="84"/>
      <c r="SQ33" s="84" t="s">
        <v>94</v>
      </c>
      <c r="SR33" s="84"/>
      <c r="SS33" s="84" t="s">
        <v>94</v>
      </c>
      <c r="ST33" s="84"/>
      <c r="SU33" s="84" t="s">
        <v>94</v>
      </c>
      <c r="SV33" s="84"/>
      <c r="SW33" s="84" t="s">
        <v>94</v>
      </c>
      <c r="SX33" s="84"/>
      <c r="SY33" s="84" t="s">
        <v>94</v>
      </c>
      <c r="SZ33" s="84"/>
      <c r="TA33" s="84" t="s">
        <v>94</v>
      </c>
      <c r="TB33" s="84"/>
      <c r="TC33" s="84" t="s">
        <v>94</v>
      </c>
      <c r="TD33" s="84"/>
      <c r="TE33" s="84" t="s">
        <v>94</v>
      </c>
      <c r="TF33" s="84"/>
      <c r="TG33" s="84" t="s">
        <v>94</v>
      </c>
      <c r="TH33" s="84"/>
      <c r="TI33" s="84" t="s">
        <v>94</v>
      </c>
      <c r="TJ33" s="84"/>
      <c r="TK33" s="84" t="s">
        <v>94</v>
      </c>
      <c r="TL33" s="84"/>
      <c r="TM33" s="84" t="s">
        <v>94</v>
      </c>
      <c r="TN33" s="84"/>
      <c r="TO33" s="84" t="s">
        <v>94</v>
      </c>
      <c r="TP33" s="84"/>
      <c r="TQ33" s="84" t="s">
        <v>94</v>
      </c>
      <c r="TR33" s="84"/>
      <c r="TS33" s="84" t="s">
        <v>94</v>
      </c>
      <c r="TT33" s="84"/>
      <c r="TU33" s="84" t="s">
        <v>94</v>
      </c>
      <c r="TV33" s="84"/>
      <c r="TW33" s="84" t="s">
        <v>94</v>
      </c>
      <c r="TX33" s="84"/>
      <c r="TY33" s="84" t="s">
        <v>94</v>
      </c>
      <c r="TZ33" s="84"/>
      <c r="UA33" s="84" t="s">
        <v>94</v>
      </c>
      <c r="UB33" s="84"/>
      <c r="UC33" s="84" t="s">
        <v>94</v>
      </c>
      <c r="UD33" s="84"/>
      <c r="UE33" s="84" t="s">
        <v>94</v>
      </c>
      <c r="UF33" s="84"/>
      <c r="UG33" s="84" t="s">
        <v>94</v>
      </c>
      <c r="UH33" s="84"/>
      <c r="UI33" s="84" t="s">
        <v>94</v>
      </c>
      <c r="UJ33" s="84"/>
      <c r="UK33" s="84" t="s">
        <v>94</v>
      </c>
      <c r="UL33" s="84"/>
      <c r="UM33" s="84" t="s">
        <v>94</v>
      </c>
      <c r="UN33" s="84"/>
      <c r="UO33" s="84" t="s">
        <v>94</v>
      </c>
      <c r="UP33" s="84"/>
      <c r="UQ33" s="84" t="s">
        <v>94</v>
      </c>
      <c r="UR33" s="84"/>
      <c r="US33" s="84" t="s">
        <v>94</v>
      </c>
      <c r="UT33" s="84"/>
      <c r="UU33" s="84" t="s">
        <v>94</v>
      </c>
      <c r="UV33" s="84"/>
      <c r="UW33" s="84" t="s">
        <v>94</v>
      </c>
      <c r="UX33" s="84"/>
      <c r="UY33" s="84" t="s">
        <v>94</v>
      </c>
      <c r="UZ33" s="84"/>
      <c r="VA33" s="84" t="s">
        <v>94</v>
      </c>
      <c r="VB33" s="84"/>
      <c r="VC33" s="84" t="s">
        <v>94</v>
      </c>
      <c r="VD33" s="84"/>
      <c r="VE33" s="84" t="s">
        <v>94</v>
      </c>
      <c r="VF33" s="84"/>
      <c r="VG33" s="84" t="s">
        <v>94</v>
      </c>
      <c r="VH33" s="84"/>
      <c r="VI33" s="84" t="s">
        <v>94</v>
      </c>
      <c r="VJ33" s="84"/>
      <c r="VK33" s="84" t="s">
        <v>94</v>
      </c>
      <c r="VL33" s="84">
        <v>19500</v>
      </c>
      <c r="VM33" s="84" t="s">
        <v>94</v>
      </c>
      <c r="VN33" s="84">
        <v>19500</v>
      </c>
      <c r="VO33" s="84" t="s">
        <v>94</v>
      </c>
      <c r="VP33" s="84">
        <v>19500</v>
      </c>
      <c r="VQ33" s="84" t="s">
        <v>94</v>
      </c>
      <c r="VR33" s="84">
        <v>19500</v>
      </c>
      <c r="VS33" s="84" t="s">
        <v>94</v>
      </c>
      <c r="VT33" s="84">
        <v>19500</v>
      </c>
      <c r="VU33" s="84" t="s">
        <v>94</v>
      </c>
      <c r="VV33" s="84">
        <v>19500</v>
      </c>
      <c r="VW33" s="84" t="s">
        <v>94</v>
      </c>
      <c r="VX33" s="84">
        <v>19500</v>
      </c>
      <c r="VY33" s="84" t="s">
        <v>94</v>
      </c>
      <c r="VZ33" s="84">
        <v>19500</v>
      </c>
      <c r="WA33" s="84" t="s">
        <v>94</v>
      </c>
      <c r="WB33" s="84">
        <v>19500</v>
      </c>
      <c r="WC33" s="84" t="s">
        <v>94</v>
      </c>
      <c r="WD33" s="84">
        <v>19500</v>
      </c>
      <c r="WE33" s="84" t="s">
        <v>94</v>
      </c>
      <c r="WF33" s="84">
        <v>19500</v>
      </c>
      <c r="WG33" s="84" t="s">
        <v>94</v>
      </c>
      <c r="WH33" s="84">
        <v>19500</v>
      </c>
      <c r="WI33" s="84" t="s">
        <v>94</v>
      </c>
      <c r="WJ33" s="84">
        <v>19500</v>
      </c>
      <c r="WK33" s="84" t="s">
        <v>94</v>
      </c>
      <c r="WL33" s="84">
        <v>19500</v>
      </c>
      <c r="WM33" s="84" t="s">
        <v>94</v>
      </c>
      <c r="WN33" s="84">
        <v>19500</v>
      </c>
      <c r="WO33" s="84" t="s">
        <v>94</v>
      </c>
      <c r="WP33" s="84">
        <v>19500</v>
      </c>
      <c r="WQ33" s="84" t="s">
        <v>94</v>
      </c>
      <c r="WR33" s="84">
        <v>19500</v>
      </c>
      <c r="WS33" s="84" t="s">
        <v>94</v>
      </c>
      <c r="WT33" s="84">
        <v>19500</v>
      </c>
      <c r="WU33" s="84" t="s">
        <v>94</v>
      </c>
      <c r="WV33" s="84">
        <v>19500</v>
      </c>
      <c r="WW33" s="84" t="s">
        <v>94</v>
      </c>
      <c r="WX33" s="84">
        <v>19500</v>
      </c>
      <c r="WY33" s="84" t="s">
        <v>94</v>
      </c>
      <c r="WZ33" s="84">
        <v>19500</v>
      </c>
      <c r="XA33" s="84" t="s">
        <v>94</v>
      </c>
      <c r="XB33" s="84">
        <v>19500</v>
      </c>
      <c r="XC33" s="84" t="s">
        <v>94</v>
      </c>
      <c r="XD33" s="84">
        <v>19500</v>
      </c>
      <c r="XE33" s="84" t="s">
        <v>94</v>
      </c>
      <c r="XF33" s="84">
        <v>19500</v>
      </c>
      <c r="XG33" s="84" t="s">
        <v>94</v>
      </c>
      <c r="XH33" s="84">
        <v>19500</v>
      </c>
      <c r="XI33" s="84" t="s">
        <v>94</v>
      </c>
      <c r="XJ33" s="84">
        <v>19500</v>
      </c>
      <c r="XK33" s="84" t="s">
        <v>94</v>
      </c>
      <c r="XL33" s="84">
        <v>19500</v>
      </c>
      <c r="XM33" s="84" t="s">
        <v>94</v>
      </c>
      <c r="XN33" s="84">
        <v>19500</v>
      </c>
      <c r="XO33" s="84" t="s">
        <v>94</v>
      </c>
      <c r="XP33" s="84">
        <v>19500</v>
      </c>
      <c r="XQ33" s="84" t="s">
        <v>94</v>
      </c>
      <c r="XR33" s="84">
        <v>19500</v>
      </c>
      <c r="XS33" s="84">
        <v>19500</v>
      </c>
      <c r="XT33" s="84">
        <v>19500</v>
      </c>
      <c r="XU33" s="84" t="s">
        <v>94</v>
      </c>
      <c r="XV33" s="84">
        <v>19500</v>
      </c>
      <c r="XW33" s="84" t="s">
        <v>94</v>
      </c>
      <c r="XX33" s="84">
        <v>19500</v>
      </c>
      <c r="XY33" s="84" t="s">
        <v>94</v>
      </c>
      <c r="XZ33" s="84">
        <v>19500</v>
      </c>
      <c r="YA33" s="84" t="s">
        <v>94</v>
      </c>
      <c r="YB33" s="84">
        <v>19500</v>
      </c>
      <c r="YC33" s="84" t="s">
        <v>94</v>
      </c>
      <c r="YD33" s="84">
        <v>19500</v>
      </c>
      <c r="YE33" s="84" t="s">
        <v>94</v>
      </c>
      <c r="YF33" s="84">
        <v>19500</v>
      </c>
      <c r="YG33" s="84" t="s">
        <v>94</v>
      </c>
      <c r="YH33" s="84">
        <v>19500</v>
      </c>
      <c r="YI33" s="84" t="s">
        <v>94</v>
      </c>
      <c r="YJ33" s="84">
        <v>19500</v>
      </c>
      <c r="YK33" s="84" t="s">
        <v>94</v>
      </c>
      <c r="YL33" s="84">
        <v>19500</v>
      </c>
      <c r="YM33" s="84" t="s">
        <v>94</v>
      </c>
      <c r="YN33" s="84">
        <v>19500</v>
      </c>
      <c r="YO33" s="84">
        <v>19500</v>
      </c>
      <c r="YP33" s="84">
        <v>19500</v>
      </c>
      <c r="YQ33" s="84">
        <v>19500</v>
      </c>
      <c r="YR33" s="84">
        <v>19500</v>
      </c>
      <c r="YS33" s="84" t="s">
        <v>94</v>
      </c>
      <c r="YT33" s="84">
        <v>19500</v>
      </c>
      <c r="YU33" s="84" t="s">
        <v>94</v>
      </c>
      <c r="YV33" s="84">
        <v>19500</v>
      </c>
      <c r="YW33" s="84" t="s">
        <v>94</v>
      </c>
      <c r="YX33" s="84">
        <v>19500</v>
      </c>
      <c r="YY33" s="84">
        <v>19500</v>
      </c>
      <c r="YZ33" s="84">
        <v>19500</v>
      </c>
      <c r="ZA33" s="84">
        <v>19500</v>
      </c>
      <c r="ZB33" s="84">
        <v>19500</v>
      </c>
      <c r="ZC33" s="84" t="s">
        <v>94</v>
      </c>
      <c r="ZD33" s="84">
        <v>19500</v>
      </c>
      <c r="ZE33" s="84" t="s">
        <v>94</v>
      </c>
      <c r="ZF33" s="84">
        <v>19500</v>
      </c>
      <c r="ZG33" s="84" t="s">
        <v>94</v>
      </c>
      <c r="ZH33" s="84">
        <v>19500</v>
      </c>
      <c r="ZI33" s="84" t="s">
        <v>94</v>
      </c>
      <c r="ZJ33" s="84">
        <v>19500</v>
      </c>
      <c r="ZK33" s="84" t="s">
        <v>94</v>
      </c>
      <c r="ZL33" s="84">
        <v>19500</v>
      </c>
      <c r="ZM33" s="84" t="s">
        <v>94</v>
      </c>
      <c r="ZN33" s="84">
        <v>19500</v>
      </c>
      <c r="ZO33" s="84" t="s">
        <v>94</v>
      </c>
      <c r="ZP33" s="84">
        <v>19500</v>
      </c>
      <c r="ZQ33" s="84" t="s">
        <v>94</v>
      </c>
      <c r="ZR33" s="84">
        <v>19500</v>
      </c>
      <c r="ZS33" s="84" t="s">
        <v>94</v>
      </c>
      <c r="ZT33" s="84">
        <v>19500</v>
      </c>
      <c r="ZU33" s="84" t="s">
        <v>94</v>
      </c>
      <c r="ZV33" s="84">
        <v>19500</v>
      </c>
      <c r="ZW33" s="84" t="s">
        <v>94</v>
      </c>
      <c r="ZX33" s="84">
        <v>19500</v>
      </c>
      <c r="ZY33" s="84" t="s">
        <v>94</v>
      </c>
      <c r="ZZ33" s="84">
        <v>19500</v>
      </c>
      <c r="AAA33" s="84" t="s">
        <v>94</v>
      </c>
      <c r="AAB33" s="84">
        <v>19500</v>
      </c>
      <c r="AAC33" s="84" t="s">
        <v>94</v>
      </c>
      <c r="AAD33" s="84">
        <v>19500</v>
      </c>
      <c r="AAE33" s="84" t="s">
        <v>94</v>
      </c>
      <c r="AAF33" s="84">
        <v>19500</v>
      </c>
      <c r="AAG33" s="84" t="s">
        <v>94</v>
      </c>
      <c r="AAH33" s="84">
        <v>19500</v>
      </c>
      <c r="AAI33" s="84" t="s">
        <v>94</v>
      </c>
      <c r="AAJ33" s="84">
        <v>19500</v>
      </c>
      <c r="AAK33" s="84" t="s">
        <v>94</v>
      </c>
      <c r="AAL33" s="84">
        <v>19500</v>
      </c>
      <c r="AAM33" s="84" t="s">
        <v>94</v>
      </c>
      <c r="AAN33" s="84">
        <v>19500</v>
      </c>
      <c r="AAO33" s="84" t="s">
        <v>94</v>
      </c>
      <c r="AAP33" s="84">
        <v>19500</v>
      </c>
      <c r="AAQ33" s="84" t="s">
        <v>94</v>
      </c>
      <c r="AAR33" s="84">
        <v>19500</v>
      </c>
      <c r="AAS33" s="84" t="s">
        <v>94</v>
      </c>
      <c r="AAT33" s="84">
        <v>19500</v>
      </c>
      <c r="AAU33" s="84" t="s">
        <v>94</v>
      </c>
      <c r="AAV33" s="84">
        <v>19500</v>
      </c>
      <c r="AAW33" s="84" t="s">
        <v>94</v>
      </c>
      <c r="AAX33" s="84">
        <v>19500</v>
      </c>
      <c r="AAY33" s="84" t="s">
        <v>94</v>
      </c>
      <c r="AAZ33" s="84">
        <v>19500</v>
      </c>
      <c r="ABA33" s="84" t="s">
        <v>94</v>
      </c>
      <c r="ABB33" s="84">
        <v>19500</v>
      </c>
      <c r="ABC33" s="84" t="s">
        <v>94</v>
      </c>
      <c r="ABD33" s="84">
        <v>19500</v>
      </c>
      <c r="ABE33" s="84" t="s">
        <v>94</v>
      </c>
      <c r="ABF33" s="84">
        <v>19500</v>
      </c>
      <c r="ABG33" s="84" t="s">
        <v>94</v>
      </c>
      <c r="ABH33" s="84">
        <v>19500</v>
      </c>
      <c r="ABI33" s="84" t="s">
        <v>94</v>
      </c>
      <c r="ABJ33" s="84">
        <v>19500</v>
      </c>
      <c r="ABK33" s="84" t="s">
        <v>94</v>
      </c>
      <c r="ABL33" s="84">
        <v>19500</v>
      </c>
      <c r="ABM33" s="84" t="s">
        <v>94</v>
      </c>
      <c r="ABN33" s="84">
        <v>19500</v>
      </c>
      <c r="ABO33" s="84" t="s">
        <v>94</v>
      </c>
      <c r="ABP33" s="84">
        <v>19500</v>
      </c>
      <c r="ABQ33" s="84" t="s">
        <v>94</v>
      </c>
      <c r="ABR33" s="84">
        <v>19500</v>
      </c>
      <c r="ABS33" s="84" t="s">
        <v>94</v>
      </c>
      <c r="ABT33" s="84">
        <v>19500</v>
      </c>
      <c r="ABU33" s="84" t="s">
        <v>94</v>
      </c>
      <c r="ABV33" s="84">
        <v>19500</v>
      </c>
      <c r="ABW33" s="84" t="s">
        <v>94</v>
      </c>
      <c r="ABX33" s="84">
        <v>19500</v>
      </c>
      <c r="ABY33" s="84" t="s">
        <v>94</v>
      </c>
      <c r="ABZ33" s="84">
        <v>19500</v>
      </c>
      <c r="ACA33" s="84" t="s">
        <v>94</v>
      </c>
      <c r="ACB33" s="84">
        <v>19500</v>
      </c>
      <c r="ACC33" s="84" t="s">
        <v>94</v>
      </c>
      <c r="ACD33" s="84">
        <v>19500</v>
      </c>
      <c r="ACE33" s="84" t="s">
        <v>94</v>
      </c>
      <c r="ACF33" s="84">
        <v>19500</v>
      </c>
      <c r="ACG33" s="84" t="s">
        <v>94</v>
      </c>
      <c r="ACH33" s="84">
        <v>19500</v>
      </c>
      <c r="ACI33" s="84" t="s">
        <v>94</v>
      </c>
      <c r="ACJ33" s="84">
        <v>19500</v>
      </c>
      <c r="ACK33" s="84" t="s">
        <v>94</v>
      </c>
      <c r="ACL33" s="84">
        <v>19500</v>
      </c>
      <c r="ACM33" s="84" t="s">
        <v>94</v>
      </c>
      <c r="ACN33" s="84">
        <v>19500</v>
      </c>
      <c r="ACO33" s="84" t="s">
        <v>94</v>
      </c>
      <c r="ACP33" s="84">
        <v>19500</v>
      </c>
      <c r="ACQ33" s="84" t="s">
        <v>94</v>
      </c>
      <c r="ACR33" s="84">
        <v>19500</v>
      </c>
      <c r="ACS33" s="84" t="s">
        <v>94</v>
      </c>
      <c r="ACT33" s="84">
        <v>19500</v>
      </c>
      <c r="ACU33" s="84" t="s">
        <v>94</v>
      </c>
      <c r="ACV33" s="84">
        <v>19500</v>
      </c>
      <c r="ACW33" s="84" t="s">
        <v>94</v>
      </c>
      <c r="ACX33" s="84">
        <v>19500</v>
      </c>
      <c r="ACY33" s="84" t="s">
        <v>94</v>
      </c>
      <c r="ACZ33" s="84">
        <v>19500</v>
      </c>
      <c r="ADA33" s="84" t="s">
        <v>94</v>
      </c>
      <c r="ADB33" s="84">
        <v>19500</v>
      </c>
      <c r="ADC33" s="84">
        <v>19500</v>
      </c>
      <c r="ADD33" s="84">
        <v>19500</v>
      </c>
      <c r="ADE33" s="84" t="s">
        <v>94</v>
      </c>
      <c r="ADF33" s="84">
        <v>19500</v>
      </c>
      <c r="ADG33" s="84" t="s">
        <v>94</v>
      </c>
      <c r="ADH33" s="84">
        <v>19500</v>
      </c>
      <c r="ADI33" s="84" t="s">
        <v>94</v>
      </c>
      <c r="ADJ33" s="84">
        <v>19500</v>
      </c>
      <c r="ADK33" s="84" t="s">
        <v>94</v>
      </c>
      <c r="ADL33" s="84">
        <v>19500</v>
      </c>
      <c r="ADM33" s="84" t="s">
        <v>94</v>
      </c>
      <c r="ADN33" s="84">
        <v>19500</v>
      </c>
      <c r="ADO33" s="84" t="s">
        <v>94</v>
      </c>
      <c r="ADP33" s="84">
        <v>19500</v>
      </c>
      <c r="ADQ33" s="84" t="s">
        <v>94</v>
      </c>
      <c r="ADR33" s="84">
        <v>19500</v>
      </c>
      <c r="ADS33" s="84" t="s">
        <v>94</v>
      </c>
      <c r="ADT33" s="84">
        <v>19500</v>
      </c>
      <c r="ADU33" s="84" t="s">
        <v>94</v>
      </c>
      <c r="ADV33" s="84">
        <v>19500</v>
      </c>
      <c r="ADW33" s="84" t="s">
        <v>94</v>
      </c>
      <c r="ADX33" s="84">
        <v>19500</v>
      </c>
      <c r="ADY33" s="84" t="s">
        <v>94</v>
      </c>
      <c r="ADZ33" s="84">
        <v>19500</v>
      </c>
      <c r="AEA33" s="84" t="s">
        <v>94</v>
      </c>
      <c r="AEB33" s="84">
        <v>19500</v>
      </c>
      <c r="AEC33" s="84" t="s">
        <v>94</v>
      </c>
      <c r="AED33" s="84">
        <v>19500</v>
      </c>
      <c r="AEE33" s="84" t="s">
        <v>94</v>
      </c>
      <c r="AEF33" s="84">
        <v>19500</v>
      </c>
      <c r="AEG33" s="84" t="s">
        <v>94</v>
      </c>
      <c r="AEH33" s="84">
        <v>19500</v>
      </c>
      <c r="AEI33" s="84" t="s">
        <v>94</v>
      </c>
      <c r="AEJ33" s="84">
        <v>19500</v>
      </c>
      <c r="AEK33" s="84" t="s">
        <v>94</v>
      </c>
      <c r="AEL33" s="84">
        <v>19500</v>
      </c>
      <c r="AEM33" s="84" t="s">
        <v>94</v>
      </c>
      <c r="AEN33" s="84">
        <v>19500</v>
      </c>
      <c r="AEO33" s="84" t="s">
        <v>94</v>
      </c>
      <c r="AEP33" s="84">
        <v>19500</v>
      </c>
      <c r="AEQ33" s="84" t="s">
        <v>94</v>
      </c>
      <c r="AER33" s="84">
        <v>19500</v>
      </c>
      <c r="AES33" s="84" t="s">
        <v>94</v>
      </c>
      <c r="AET33" s="84">
        <v>19500</v>
      </c>
      <c r="AEU33" s="84" t="s">
        <v>94</v>
      </c>
      <c r="AEV33" s="84">
        <v>19500</v>
      </c>
      <c r="AEW33" s="84" t="s">
        <v>94</v>
      </c>
      <c r="AEX33" s="84">
        <v>19500</v>
      </c>
      <c r="AEY33" s="84" t="s">
        <v>94</v>
      </c>
      <c r="AEZ33" s="84">
        <v>19500</v>
      </c>
      <c r="AFA33" s="84" t="s">
        <v>94</v>
      </c>
      <c r="AFB33" s="84">
        <v>19500</v>
      </c>
      <c r="AFC33" s="84" t="s">
        <v>94</v>
      </c>
      <c r="AFD33" s="84">
        <v>19500</v>
      </c>
      <c r="AFE33" s="84" t="s">
        <v>94</v>
      </c>
      <c r="AFF33" s="84">
        <v>19500</v>
      </c>
      <c r="AFG33" s="84" t="s">
        <v>94</v>
      </c>
      <c r="AFH33" s="84">
        <v>19500</v>
      </c>
      <c r="AFI33" s="84" t="s">
        <v>94</v>
      </c>
      <c r="AFJ33" s="84">
        <v>19500</v>
      </c>
      <c r="AFK33" s="84" t="s">
        <v>94</v>
      </c>
      <c r="AFL33" s="84">
        <v>19500</v>
      </c>
      <c r="AFM33" s="84" t="s">
        <v>94</v>
      </c>
      <c r="AFN33" s="84">
        <v>19500</v>
      </c>
      <c r="AFO33" s="84" t="s">
        <v>94</v>
      </c>
      <c r="AFP33" s="84">
        <v>19500</v>
      </c>
      <c r="AFQ33" s="84" t="s">
        <v>94</v>
      </c>
      <c r="AFR33" s="84">
        <v>19500</v>
      </c>
      <c r="AFS33" s="84" t="s">
        <v>94</v>
      </c>
      <c r="AFT33" s="84">
        <v>19500</v>
      </c>
      <c r="AFU33" s="84" t="s">
        <v>94</v>
      </c>
      <c r="AFV33" s="84">
        <v>19500</v>
      </c>
      <c r="AFW33" s="84" t="s">
        <v>94</v>
      </c>
      <c r="AFX33" s="84">
        <v>19500</v>
      </c>
      <c r="AFY33" s="84" t="s">
        <v>94</v>
      </c>
      <c r="AFZ33" s="84">
        <v>19500</v>
      </c>
      <c r="AGA33" s="84" t="s">
        <v>94</v>
      </c>
      <c r="AGB33" s="84">
        <v>19500</v>
      </c>
      <c r="AGC33" s="84" t="s">
        <v>94</v>
      </c>
      <c r="AGD33" s="84">
        <v>19500</v>
      </c>
      <c r="AGE33" s="84" t="s">
        <v>94</v>
      </c>
      <c r="AGF33" s="84">
        <v>19500</v>
      </c>
      <c r="AGG33" s="84" t="s">
        <v>94</v>
      </c>
      <c r="AGH33" s="84">
        <v>19500</v>
      </c>
      <c r="AGI33" s="84" t="s">
        <v>94</v>
      </c>
      <c r="AGJ33" s="84">
        <v>19500</v>
      </c>
      <c r="AGK33" s="84" t="s">
        <v>94</v>
      </c>
      <c r="AGL33" s="84">
        <v>19500</v>
      </c>
      <c r="AGM33" s="84" t="s">
        <v>94</v>
      </c>
      <c r="AGN33" s="84">
        <v>19500</v>
      </c>
      <c r="AGO33" s="84" t="s">
        <v>94</v>
      </c>
      <c r="AGP33" s="84">
        <v>19500</v>
      </c>
      <c r="AGQ33" s="84" t="s">
        <v>94</v>
      </c>
      <c r="AGR33" s="84">
        <v>19500</v>
      </c>
      <c r="AGS33" s="84" t="s">
        <v>94</v>
      </c>
      <c r="AGT33" s="84">
        <v>19500</v>
      </c>
      <c r="AGU33" s="84" t="s">
        <v>94</v>
      </c>
      <c r="AGV33" s="84">
        <v>19500</v>
      </c>
      <c r="AGW33" s="84" t="s">
        <v>94</v>
      </c>
      <c r="AGX33" s="84">
        <v>19500</v>
      </c>
      <c r="AGY33" s="84" t="s">
        <v>94</v>
      </c>
      <c r="AGZ33" s="84">
        <v>19500</v>
      </c>
      <c r="AHA33" s="84" t="s">
        <v>94</v>
      </c>
      <c r="AHB33" s="84">
        <v>19500</v>
      </c>
      <c r="AHC33" s="84" t="s">
        <v>94</v>
      </c>
      <c r="AHD33" s="84">
        <v>19500</v>
      </c>
      <c r="AHE33" s="84" t="s">
        <v>94</v>
      </c>
      <c r="AHF33" s="84">
        <v>19500</v>
      </c>
      <c r="AHG33" s="84" t="s">
        <v>94</v>
      </c>
      <c r="AHH33" s="84">
        <v>19500</v>
      </c>
      <c r="AHI33" s="84" t="s">
        <v>94</v>
      </c>
      <c r="AHJ33" s="84">
        <v>19500</v>
      </c>
      <c r="AHK33" s="84" t="s">
        <v>94</v>
      </c>
      <c r="AHL33" s="84">
        <v>19500</v>
      </c>
      <c r="AHM33" s="84" t="s">
        <v>94</v>
      </c>
      <c r="AHN33" s="84">
        <v>19500</v>
      </c>
      <c r="AHO33" s="84" t="s">
        <v>94</v>
      </c>
      <c r="AHP33" s="84">
        <v>19500</v>
      </c>
      <c r="AHQ33" s="84" t="s">
        <v>94</v>
      </c>
      <c r="AHR33" s="84">
        <v>19500</v>
      </c>
      <c r="AHS33" s="84" t="s">
        <v>94</v>
      </c>
      <c r="AHT33" s="84">
        <v>19500</v>
      </c>
      <c r="AHU33" s="84" t="s">
        <v>94</v>
      </c>
      <c r="AHV33" s="84">
        <v>19500</v>
      </c>
      <c r="AHW33" s="84" t="s">
        <v>94</v>
      </c>
      <c r="AHX33" s="84">
        <v>19500</v>
      </c>
      <c r="AHY33" s="84" t="s">
        <v>94</v>
      </c>
      <c r="AHZ33" s="84">
        <v>19500</v>
      </c>
      <c r="AIA33" s="84" t="s">
        <v>94</v>
      </c>
      <c r="AIB33" s="84">
        <v>19500</v>
      </c>
      <c r="AIC33" s="84" t="s">
        <v>94</v>
      </c>
      <c r="AID33" s="84">
        <v>19500</v>
      </c>
      <c r="AIE33" s="84" t="s">
        <v>94</v>
      </c>
      <c r="AIF33" s="84">
        <v>19500</v>
      </c>
      <c r="AIG33" s="84" t="s">
        <v>94</v>
      </c>
      <c r="AIH33" s="84">
        <v>19500</v>
      </c>
      <c r="AII33" s="84" t="s">
        <v>94</v>
      </c>
      <c r="AIJ33" s="84">
        <v>19500</v>
      </c>
      <c r="AIK33" s="84" t="s">
        <v>94</v>
      </c>
      <c r="AIL33" s="84">
        <v>19500</v>
      </c>
      <c r="AIM33" s="84" t="s">
        <v>94</v>
      </c>
      <c r="AIN33" s="84">
        <v>19500</v>
      </c>
      <c r="AIO33" s="84" t="s">
        <v>94</v>
      </c>
      <c r="AIP33" s="84">
        <v>19500</v>
      </c>
      <c r="AIQ33" s="84" t="s">
        <v>94</v>
      </c>
      <c r="AIR33" s="84">
        <v>19500</v>
      </c>
      <c r="AIS33" s="84" t="s">
        <v>94</v>
      </c>
      <c r="AIT33" s="84">
        <v>19500</v>
      </c>
      <c r="AIU33" s="84" t="s">
        <v>94</v>
      </c>
      <c r="AIV33" s="84">
        <v>19500</v>
      </c>
      <c r="AIW33" s="84" t="s">
        <v>94</v>
      </c>
      <c r="AIX33" s="84">
        <v>19500</v>
      </c>
      <c r="AIY33" s="84" t="s">
        <v>94</v>
      </c>
      <c r="AIZ33" s="84">
        <v>19500</v>
      </c>
      <c r="AJA33" s="84" t="s">
        <v>94</v>
      </c>
      <c r="AJB33" s="84">
        <v>19500</v>
      </c>
      <c r="AJC33" s="84" t="s">
        <v>94</v>
      </c>
      <c r="AJD33" s="84">
        <v>19500</v>
      </c>
      <c r="AJE33" s="84" t="s">
        <v>94</v>
      </c>
      <c r="AJF33" s="84">
        <v>19500</v>
      </c>
      <c r="AJG33" s="84" t="s">
        <v>94</v>
      </c>
      <c r="AJH33" s="84">
        <v>19500</v>
      </c>
      <c r="AJI33" s="84" t="s">
        <v>94</v>
      </c>
      <c r="AJJ33" s="84">
        <v>19500</v>
      </c>
      <c r="AJK33" s="84" t="s">
        <v>94</v>
      </c>
      <c r="AJL33" s="84">
        <v>19500</v>
      </c>
      <c r="AJM33" s="84" t="s">
        <v>94</v>
      </c>
      <c r="AJN33" s="84">
        <v>19500</v>
      </c>
      <c r="AJO33" s="84" t="s">
        <v>94</v>
      </c>
      <c r="AJP33" s="84">
        <v>19500</v>
      </c>
      <c r="AJQ33" s="84" t="s">
        <v>94</v>
      </c>
      <c r="AJR33" s="84">
        <v>19500</v>
      </c>
      <c r="AJS33" s="84" t="s">
        <v>94</v>
      </c>
      <c r="AJT33" s="84">
        <v>19500</v>
      </c>
      <c r="AJU33" s="84" t="s">
        <v>94</v>
      </c>
      <c r="AJV33" s="84">
        <v>19500</v>
      </c>
      <c r="AJW33" s="84" t="s">
        <v>94</v>
      </c>
      <c r="AJX33" s="84">
        <v>19500</v>
      </c>
      <c r="AJY33" s="84" t="s">
        <v>94</v>
      </c>
      <c r="AJZ33" s="84">
        <v>19500</v>
      </c>
      <c r="AKA33" s="84" t="s">
        <v>94</v>
      </c>
      <c r="AKB33" s="84">
        <v>19500</v>
      </c>
      <c r="AKC33" s="84" t="s">
        <v>94</v>
      </c>
      <c r="AKD33" s="84">
        <v>19500</v>
      </c>
      <c r="AKE33" s="84" t="s">
        <v>94</v>
      </c>
      <c r="AKF33" s="84">
        <v>19500</v>
      </c>
      <c r="AKG33" s="84" t="s">
        <v>94</v>
      </c>
      <c r="AKH33" s="84">
        <v>19500</v>
      </c>
      <c r="AKI33" s="84" t="s">
        <v>94</v>
      </c>
      <c r="AKJ33" s="84">
        <v>19500</v>
      </c>
      <c r="AKK33" s="84" t="s">
        <v>94</v>
      </c>
      <c r="AKL33" s="84">
        <v>19500</v>
      </c>
      <c r="AKM33" s="84" t="s">
        <v>94</v>
      </c>
      <c r="AKN33" s="84">
        <v>19500</v>
      </c>
      <c r="AKO33" s="84" t="s">
        <v>94</v>
      </c>
      <c r="AKP33" s="84">
        <v>19500</v>
      </c>
      <c r="AKQ33" s="84" t="s">
        <v>94</v>
      </c>
      <c r="AKR33" s="84">
        <v>19500</v>
      </c>
      <c r="AKS33" s="84" t="s">
        <v>94</v>
      </c>
      <c r="AKT33" s="84">
        <v>19500</v>
      </c>
      <c r="AKU33" s="84" t="s">
        <v>94</v>
      </c>
      <c r="AKV33" s="84">
        <v>19500</v>
      </c>
      <c r="AKW33" s="84" t="s">
        <v>94</v>
      </c>
      <c r="AKX33" s="84">
        <v>19500</v>
      </c>
      <c r="AKY33" s="84" t="s">
        <v>94</v>
      </c>
      <c r="AKZ33" s="84">
        <v>19500</v>
      </c>
      <c r="ALA33" s="84" t="s">
        <v>94</v>
      </c>
      <c r="ALB33" s="84">
        <v>19500</v>
      </c>
      <c r="ALC33" s="84" t="s">
        <v>94</v>
      </c>
      <c r="ALD33" s="84">
        <v>19500</v>
      </c>
      <c r="ALE33" s="84" t="s">
        <v>94</v>
      </c>
      <c r="ALF33" s="84">
        <v>19500</v>
      </c>
      <c r="ALG33" s="84" t="s">
        <v>94</v>
      </c>
      <c r="ALH33" s="84">
        <v>19500</v>
      </c>
      <c r="ALI33" s="84" t="s">
        <v>94</v>
      </c>
      <c r="ALJ33" s="84">
        <v>19500</v>
      </c>
      <c r="ALK33" s="84" t="s">
        <v>94</v>
      </c>
      <c r="ALL33" s="84">
        <v>19500</v>
      </c>
      <c r="ALM33" s="84" t="s">
        <v>94</v>
      </c>
      <c r="ALN33" s="84">
        <v>19500</v>
      </c>
      <c r="ALO33" s="84" t="s">
        <v>94</v>
      </c>
      <c r="ALP33" s="84">
        <v>19500</v>
      </c>
      <c r="ALQ33" s="84" t="s">
        <v>94</v>
      </c>
      <c r="ALR33" s="84">
        <v>19500</v>
      </c>
      <c r="ALS33" s="84" t="s">
        <v>94</v>
      </c>
      <c r="ALT33" s="84">
        <v>19500</v>
      </c>
      <c r="ALU33" s="84" t="s">
        <v>94</v>
      </c>
      <c r="ALV33" s="84">
        <v>19500</v>
      </c>
      <c r="ALW33" s="84" t="s">
        <v>94</v>
      </c>
      <c r="ALX33" s="84">
        <v>19500</v>
      </c>
      <c r="ALY33" s="84" t="s">
        <v>94</v>
      </c>
      <c r="ALZ33" s="84">
        <v>19500</v>
      </c>
      <c r="AMA33" s="84" t="s">
        <v>94</v>
      </c>
      <c r="AMB33" s="84">
        <v>19500</v>
      </c>
      <c r="AMC33" s="84" t="s">
        <v>94</v>
      </c>
      <c r="AMD33" s="84">
        <v>19500</v>
      </c>
      <c r="AME33" s="84" t="s">
        <v>94</v>
      </c>
      <c r="AMF33" s="84">
        <v>19500</v>
      </c>
      <c r="AMG33" s="84" t="s">
        <v>94</v>
      </c>
      <c r="AMH33" s="84">
        <v>19500</v>
      </c>
      <c r="AMI33" s="84" t="s">
        <v>94</v>
      </c>
      <c r="AMJ33" s="84">
        <v>19500</v>
      </c>
      <c r="AMK33" s="84" t="s">
        <v>94</v>
      </c>
      <c r="AML33" s="84">
        <v>19500</v>
      </c>
      <c r="AMM33" s="84" t="s">
        <v>94</v>
      </c>
      <c r="AMN33" s="84">
        <v>19500</v>
      </c>
      <c r="AMO33" s="84" t="s">
        <v>94</v>
      </c>
      <c r="AMP33" s="84">
        <v>19500</v>
      </c>
      <c r="AMQ33" s="84" t="s">
        <v>94</v>
      </c>
      <c r="AMR33" s="84">
        <v>19500</v>
      </c>
      <c r="AMS33" s="84">
        <v>19500</v>
      </c>
      <c r="AMT33" s="84">
        <v>19500</v>
      </c>
      <c r="AMU33" s="84" t="s">
        <v>94</v>
      </c>
      <c r="AMV33" s="84">
        <v>19500</v>
      </c>
      <c r="AMW33" s="84" t="s">
        <v>94</v>
      </c>
      <c r="AMX33" s="84">
        <v>19500</v>
      </c>
      <c r="AMY33" s="84" t="s">
        <v>94</v>
      </c>
      <c r="AMZ33" s="84">
        <v>19500</v>
      </c>
      <c r="ANA33" s="84" t="s">
        <v>94</v>
      </c>
      <c r="ANB33" s="84">
        <v>19500</v>
      </c>
      <c r="ANC33" s="84" t="s">
        <v>94</v>
      </c>
      <c r="AND33" s="84">
        <v>19500</v>
      </c>
      <c r="ANE33" s="84" t="s">
        <v>94</v>
      </c>
      <c r="ANF33" s="84">
        <v>19500</v>
      </c>
      <c r="ANG33" s="84" t="s">
        <v>94</v>
      </c>
      <c r="ANH33" s="84">
        <v>19500</v>
      </c>
      <c r="ANI33" s="84" t="s">
        <v>94</v>
      </c>
      <c r="ANJ33" s="84">
        <v>19500</v>
      </c>
      <c r="ANK33" s="84" t="s">
        <v>94</v>
      </c>
      <c r="ANL33" s="84">
        <v>19500</v>
      </c>
      <c r="ANM33" s="84" t="s">
        <v>94</v>
      </c>
      <c r="ANN33" s="84">
        <v>19500</v>
      </c>
      <c r="ANO33" s="84" t="s">
        <v>94</v>
      </c>
      <c r="ANP33" s="84">
        <v>19500</v>
      </c>
      <c r="ANQ33" s="84" t="s">
        <v>94</v>
      </c>
      <c r="ANR33" s="84">
        <v>19500</v>
      </c>
      <c r="ANS33" s="84" t="s">
        <v>94</v>
      </c>
      <c r="ANT33" s="84">
        <v>19500</v>
      </c>
      <c r="ANU33" s="84" t="s">
        <v>94</v>
      </c>
      <c r="ANV33" s="84">
        <v>19500</v>
      </c>
      <c r="ANW33" s="84" t="s">
        <v>94</v>
      </c>
      <c r="ANX33" s="84">
        <v>19500</v>
      </c>
      <c r="ANY33" s="84" t="s">
        <v>94</v>
      </c>
      <c r="ANZ33" s="84">
        <v>19500</v>
      </c>
      <c r="AOA33" s="84" t="s">
        <v>94</v>
      </c>
      <c r="AOB33" s="84">
        <v>19500</v>
      </c>
      <c r="AOC33" s="84" t="s">
        <v>94</v>
      </c>
      <c r="AOD33" s="84">
        <v>19500</v>
      </c>
      <c r="AOE33" s="84" t="s">
        <v>94</v>
      </c>
      <c r="AOF33" s="84">
        <v>19500</v>
      </c>
      <c r="AOG33" s="84" t="s">
        <v>94</v>
      </c>
      <c r="AOH33" s="84">
        <v>19500</v>
      </c>
      <c r="AOI33" s="84" t="s">
        <v>94</v>
      </c>
      <c r="AOJ33" s="84">
        <v>19500</v>
      </c>
      <c r="AOK33" s="84" t="s">
        <v>94</v>
      </c>
      <c r="AOL33" s="84">
        <v>19500</v>
      </c>
      <c r="AOM33" s="84" t="s">
        <v>94</v>
      </c>
      <c r="AON33" s="84">
        <v>19500</v>
      </c>
      <c r="AOO33" s="84" t="s">
        <v>94</v>
      </c>
      <c r="AOP33" s="84">
        <v>19500</v>
      </c>
      <c r="AOQ33" s="84" t="s">
        <v>94</v>
      </c>
      <c r="AOR33" s="84">
        <v>19500</v>
      </c>
      <c r="AOS33" s="84" t="s">
        <v>94</v>
      </c>
      <c r="AOT33" s="84">
        <v>19500</v>
      </c>
      <c r="AOU33" s="84" t="s">
        <v>94</v>
      </c>
      <c r="AOV33" s="84">
        <v>19500</v>
      </c>
      <c r="AOW33" s="84" t="s">
        <v>94</v>
      </c>
      <c r="AOX33" s="84">
        <v>19500</v>
      </c>
      <c r="AOY33" s="84" t="s">
        <v>94</v>
      </c>
      <c r="AOZ33" s="84">
        <v>19500</v>
      </c>
      <c r="APA33" s="84" t="s">
        <v>94</v>
      </c>
      <c r="APB33" s="84">
        <v>19500</v>
      </c>
      <c r="APC33" s="84" t="s">
        <v>94</v>
      </c>
      <c r="APD33" s="84">
        <v>19500</v>
      </c>
      <c r="APE33" s="84" t="s">
        <v>94</v>
      </c>
      <c r="APF33" s="84">
        <v>19500</v>
      </c>
      <c r="APG33" s="84" t="s">
        <v>94</v>
      </c>
      <c r="APH33" s="84">
        <v>19500</v>
      </c>
      <c r="API33" s="84" t="s">
        <v>94</v>
      </c>
      <c r="APJ33" s="84">
        <v>19500</v>
      </c>
      <c r="APK33" s="84" t="s">
        <v>94</v>
      </c>
      <c r="APL33" s="84">
        <v>19500</v>
      </c>
      <c r="APM33" s="84" t="s">
        <v>94</v>
      </c>
      <c r="APN33" s="84">
        <v>19500</v>
      </c>
      <c r="APO33" s="84" t="s">
        <v>94</v>
      </c>
      <c r="APP33" s="84">
        <v>19500</v>
      </c>
      <c r="APQ33" s="84" t="s">
        <v>94</v>
      </c>
      <c r="APR33" s="84">
        <v>19500</v>
      </c>
      <c r="APS33" s="84" t="s">
        <v>94</v>
      </c>
      <c r="APT33" s="84">
        <v>19500</v>
      </c>
      <c r="APU33" s="84" t="s">
        <v>94</v>
      </c>
      <c r="APV33" s="84">
        <v>19500</v>
      </c>
      <c r="APW33" s="84" t="s">
        <v>94</v>
      </c>
      <c r="APX33" s="84">
        <v>19500</v>
      </c>
      <c r="APY33" s="84" t="s">
        <v>94</v>
      </c>
      <c r="APZ33" s="84">
        <v>19500</v>
      </c>
      <c r="AQA33" s="84" t="s">
        <v>94</v>
      </c>
      <c r="AQB33" s="84">
        <v>19500</v>
      </c>
      <c r="AQC33" s="84" t="s">
        <v>94</v>
      </c>
      <c r="AQD33" s="84">
        <v>19500</v>
      </c>
      <c r="AQE33" s="86" t="s">
        <v>94</v>
      </c>
      <c r="AQF33" s="86">
        <v>19500</v>
      </c>
      <c r="AQG33" s="86" t="s">
        <v>94</v>
      </c>
      <c r="AQH33" s="86">
        <v>19500</v>
      </c>
      <c r="AQI33" s="86" t="s">
        <v>94</v>
      </c>
      <c r="AQJ33" s="86">
        <v>19500</v>
      </c>
      <c r="AQK33" s="86" t="s">
        <v>94</v>
      </c>
      <c r="AQL33" s="86">
        <v>19500</v>
      </c>
      <c r="AQM33" s="86" t="s">
        <v>94</v>
      </c>
      <c r="AQN33" s="86">
        <v>19500</v>
      </c>
      <c r="AQO33" s="86" t="s">
        <v>94</v>
      </c>
      <c r="AQP33" s="86">
        <v>19500</v>
      </c>
      <c r="AQQ33" s="86" t="s">
        <v>94</v>
      </c>
      <c r="AQR33" s="86">
        <v>19500</v>
      </c>
      <c r="AQS33" s="86" t="s">
        <v>94</v>
      </c>
      <c r="AQT33" s="86">
        <v>19500</v>
      </c>
      <c r="AQU33" s="86" t="s">
        <v>94</v>
      </c>
      <c r="AQV33" s="86">
        <v>19500</v>
      </c>
      <c r="AQW33" s="86" t="s">
        <v>94</v>
      </c>
      <c r="AQX33" s="86">
        <v>19500</v>
      </c>
      <c r="AQY33" s="86" t="s">
        <v>94</v>
      </c>
      <c r="AQZ33" s="86">
        <v>19500</v>
      </c>
      <c r="ARA33" s="86" t="s">
        <v>94</v>
      </c>
      <c r="ARB33" s="86">
        <v>19500</v>
      </c>
      <c r="ARC33" s="86" t="s">
        <v>94</v>
      </c>
      <c r="ARD33" s="86">
        <v>19500</v>
      </c>
      <c r="ARE33" s="86" t="s">
        <v>94</v>
      </c>
      <c r="ARF33" s="86">
        <v>19500</v>
      </c>
      <c r="ARG33" s="86" t="s">
        <v>94</v>
      </c>
      <c r="ARH33" s="86">
        <v>19500</v>
      </c>
      <c r="ARI33" s="86" t="s">
        <v>94</v>
      </c>
      <c r="ARJ33" s="86">
        <v>19500</v>
      </c>
      <c r="ARK33" s="86" t="s">
        <v>94</v>
      </c>
      <c r="ARL33" s="86">
        <v>19500</v>
      </c>
      <c r="ARM33" s="86" t="s">
        <v>94</v>
      </c>
      <c r="ARN33" s="86">
        <v>19500</v>
      </c>
      <c r="ARO33" s="86" t="s">
        <v>94</v>
      </c>
      <c r="ARP33" s="86">
        <v>19500</v>
      </c>
      <c r="ARQ33" s="86" t="s">
        <v>94</v>
      </c>
      <c r="ARR33" s="86">
        <v>19500</v>
      </c>
      <c r="ARS33" s="86" t="s">
        <v>94</v>
      </c>
      <c r="ART33" s="86">
        <v>19500</v>
      </c>
      <c r="ARU33" s="86" t="s">
        <v>94</v>
      </c>
      <c r="ARV33" s="86">
        <v>19500</v>
      </c>
      <c r="ARW33" s="86" t="s">
        <v>94</v>
      </c>
      <c r="ARX33" s="86">
        <v>19500</v>
      </c>
      <c r="ARY33" s="86" t="s">
        <v>94</v>
      </c>
      <c r="ARZ33" s="86">
        <v>19500</v>
      </c>
      <c r="ASA33" s="86" t="s">
        <v>94</v>
      </c>
      <c r="ASB33" s="86">
        <v>19500</v>
      </c>
      <c r="ASC33" s="86" t="s">
        <v>94</v>
      </c>
      <c r="ASD33" s="86">
        <v>19500</v>
      </c>
      <c r="ASE33" s="86" t="s">
        <v>94</v>
      </c>
      <c r="ASF33" s="86">
        <v>19500</v>
      </c>
      <c r="ASG33" s="86" t="s">
        <v>94</v>
      </c>
      <c r="ASH33" s="86">
        <v>19500</v>
      </c>
      <c r="ASI33" s="86" t="s">
        <v>94</v>
      </c>
      <c r="ASJ33" s="86">
        <v>19500</v>
      </c>
      <c r="ASK33" s="86" t="s">
        <v>94</v>
      </c>
      <c r="ASL33" s="86">
        <v>19500</v>
      </c>
      <c r="ASM33" s="86" t="s">
        <v>94</v>
      </c>
      <c r="ASN33" s="86">
        <v>19500</v>
      </c>
      <c r="ASO33" s="86" t="s">
        <v>94</v>
      </c>
      <c r="ASP33" s="86">
        <v>19500</v>
      </c>
      <c r="ASQ33" s="86" t="s">
        <v>94</v>
      </c>
      <c r="ASR33" s="86">
        <v>19500</v>
      </c>
      <c r="ASS33" s="86" t="s">
        <v>94</v>
      </c>
      <c r="AST33" s="86">
        <v>19500</v>
      </c>
      <c r="ASU33" s="86" t="s">
        <v>94</v>
      </c>
      <c r="ASV33" s="86">
        <v>19500</v>
      </c>
      <c r="ASW33" s="86" t="s">
        <v>94</v>
      </c>
      <c r="ASX33" s="86">
        <v>19500</v>
      </c>
      <c r="ASY33" s="86" t="s">
        <v>94</v>
      </c>
      <c r="ASZ33" s="86">
        <v>19500</v>
      </c>
      <c r="ATA33" s="86" t="s">
        <v>94</v>
      </c>
      <c r="ATB33" s="86">
        <v>19500</v>
      </c>
      <c r="ATC33" s="86" t="s">
        <v>94</v>
      </c>
      <c r="ATD33" s="86">
        <v>19500</v>
      </c>
      <c r="ATE33" s="86" t="s">
        <v>94</v>
      </c>
      <c r="ATF33" s="86">
        <v>19500</v>
      </c>
      <c r="ATG33" s="86" t="s">
        <v>94</v>
      </c>
      <c r="ATH33" s="86">
        <v>19500</v>
      </c>
      <c r="ATI33" s="86" t="s">
        <v>94</v>
      </c>
      <c r="ATJ33" s="86">
        <v>19500</v>
      </c>
      <c r="ATK33" s="86" t="s">
        <v>94</v>
      </c>
      <c r="ATL33" s="86">
        <v>19500</v>
      </c>
      <c r="ATM33" s="86" t="s">
        <v>94</v>
      </c>
      <c r="ATN33" s="86">
        <v>19500</v>
      </c>
      <c r="ATO33" s="86" t="s">
        <v>94</v>
      </c>
      <c r="ATP33" s="86">
        <v>19500</v>
      </c>
      <c r="ATQ33" s="86" t="s">
        <v>94</v>
      </c>
      <c r="ATR33" s="86">
        <v>19500</v>
      </c>
      <c r="ATS33" s="86" t="s">
        <v>94</v>
      </c>
      <c r="ATT33" s="86">
        <v>19500</v>
      </c>
      <c r="ATU33" s="86">
        <v>18000</v>
      </c>
      <c r="ATV33" s="86">
        <v>19500</v>
      </c>
      <c r="ATW33" s="86" t="s">
        <v>94</v>
      </c>
      <c r="ATX33" s="86">
        <v>19500</v>
      </c>
      <c r="ATY33" s="86" t="s">
        <v>94</v>
      </c>
      <c r="ATZ33" s="86">
        <v>19500</v>
      </c>
      <c r="AUA33" s="86" t="s">
        <v>94</v>
      </c>
      <c r="AUB33" s="86">
        <v>19500</v>
      </c>
      <c r="AUC33" s="86" t="s">
        <v>94</v>
      </c>
      <c r="AUD33" s="86">
        <v>19500</v>
      </c>
      <c r="AUE33" s="86" t="s">
        <v>94</v>
      </c>
      <c r="AUF33" s="86">
        <v>19500</v>
      </c>
      <c r="AUG33" s="86" t="s">
        <v>94</v>
      </c>
      <c r="AUH33" s="86">
        <v>19500</v>
      </c>
      <c r="AUI33" s="86">
        <v>19500</v>
      </c>
      <c r="AUJ33" s="86">
        <v>19500</v>
      </c>
      <c r="AUK33" s="86" t="s">
        <v>94</v>
      </c>
      <c r="AUL33" s="86">
        <v>19500</v>
      </c>
      <c r="AUM33" s="86">
        <v>19500</v>
      </c>
      <c r="AUN33" s="86">
        <v>19500</v>
      </c>
      <c r="AUO33" s="86" t="s">
        <v>94</v>
      </c>
      <c r="AUP33" s="86">
        <v>19500</v>
      </c>
      <c r="AUQ33" s="86" t="s">
        <v>94</v>
      </c>
      <c r="AUR33" s="86">
        <v>19500</v>
      </c>
      <c r="AUS33" s="86" t="s">
        <v>94</v>
      </c>
      <c r="AUT33" s="86">
        <v>19500</v>
      </c>
      <c r="AUU33" s="86" t="s">
        <v>94</v>
      </c>
      <c r="AUV33" s="86">
        <v>19500</v>
      </c>
      <c r="AUW33" s="86" t="s">
        <v>94</v>
      </c>
      <c r="AUX33" s="86">
        <v>19500</v>
      </c>
      <c r="AUY33" s="86" t="s">
        <v>94</v>
      </c>
      <c r="AUZ33" s="86">
        <v>19500</v>
      </c>
      <c r="AVA33" s="86" t="s">
        <v>94</v>
      </c>
      <c r="AVB33" s="86">
        <v>19500</v>
      </c>
      <c r="AVC33" s="86" t="s">
        <v>94</v>
      </c>
      <c r="AVD33" s="86">
        <v>19500</v>
      </c>
      <c r="AVE33" s="86" t="s">
        <v>94</v>
      </c>
      <c r="AVF33" s="86">
        <v>19500</v>
      </c>
      <c r="AVG33" s="86" t="s">
        <v>94</v>
      </c>
      <c r="AVH33" s="86">
        <v>19500</v>
      </c>
      <c r="AVI33" s="86" t="s">
        <v>94</v>
      </c>
      <c r="AVJ33" s="86">
        <v>19500</v>
      </c>
      <c r="AVK33" s="86" t="s">
        <v>94</v>
      </c>
      <c r="AVL33" s="86">
        <v>19500</v>
      </c>
      <c r="AVM33" s="86" t="s">
        <v>94</v>
      </c>
      <c r="AVN33" s="86">
        <v>19500</v>
      </c>
      <c r="AVO33" s="86" t="s">
        <v>94</v>
      </c>
      <c r="AVP33" s="86">
        <v>19500</v>
      </c>
      <c r="AVQ33" s="86" t="s">
        <v>94</v>
      </c>
      <c r="AVR33" s="86">
        <v>19500</v>
      </c>
      <c r="AVS33" s="86" t="s">
        <v>94</v>
      </c>
      <c r="AVT33" s="86">
        <v>19500</v>
      </c>
      <c r="AVU33" s="86" t="s">
        <v>94</v>
      </c>
      <c r="AVV33" s="86">
        <v>19500</v>
      </c>
      <c r="AVW33" s="86" t="s">
        <v>94</v>
      </c>
      <c r="AVX33" s="86">
        <v>19500</v>
      </c>
      <c r="AVY33" s="86" t="s">
        <v>94</v>
      </c>
      <c r="AVZ33" s="86">
        <v>19500</v>
      </c>
      <c r="AWA33" s="86" t="s">
        <v>94</v>
      </c>
      <c r="AWB33" s="86">
        <v>19500</v>
      </c>
      <c r="AWC33" s="86" t="s">
        <v>94</v>
      </c>
      <c r="AWD33" s="86">
        <v>19500</v>
      </c>
      <c r="AWE33" s="86" t="s">
        <v>94</v>
      </c>
      <c r="AWF33" s="86">
        <v>19500</v>
      </c>
      <c r="AWG33" s="86" t="s">
        <v>94</v>
      </c>
      <c r="AWH33" s="86">
        <v>19500</v>
      </c>
      <c r="AWI33" s="86" t="s">
        <v>94</v>
      </c>
      <c r="AWJ33" s="86">
        <v>19500</v>
      </c>
      <c r="AWK33" s="86" t="s">
        <v>94</v>
      </c>
      <c r="AWL33" s="86">
        <v>19500</v>
      </c>
      <c r="AWM33" s="86" t="s">
        <v>94</v>
      </c>
      <c r="AWN33" s="86">
        <v>19500</v>
      </c>
      <c r="AWO33" s="86" t="s">
        <v>94</v>
      </c>
      <c r="AWP33" s="86">
        <v>19500</v>
      </c>
      <c r="AWQ33" s="86" t="s">
        <v>94</v>
      </c>
      <c r="AWR33" s="86">
        <v>19500</v>
      </c>
      <c r="AWS33" s="86" t="s">
        <v>94</v>
      </c>
      <c r="AWT33" s="86">
        <v>19500</v>
      </c>
      <c r="AWU33" s="86" t="s">
        <v>94</v>
      </c>
      <c r="AWV33" s="86">
        <v>19500</v>
      </c>
      <c r="AWW33" s="86" t="s">
        <v>94</v>
      </c>
      <c r="AWX33" s="86">
        <v>19500</v>
      </c>
      <c r="AWY33" s="86" t="s">
        <v>94</v>
      </c>
      <c r="AWZ33" s="103">
        <v>19500</v>
      </c>
      <c r="AXA33" s="103" t="s">
        <v>94</v>
      </c>
      <c r="AXB33" s="103">
        <v>19500</v>
      </c>
      <c r="AXC33" s="103" t="s">
        <v>94</v>
      </c>
      <c r="AXD33" s="103">
        <v>19500</v>
      </c>
      <c r="AXE33" s="103" t="s">
        <v>94</v>
      </c>
      <c r="AXF33" s="103">
        <v>19500</v>
      </c>
      <c r="AXG33" s="103" t="s">
        <v>94</v>
      </c>
      <c r="AXH33" s="103">
        <v>19500</v>
      </c>
      <c r="AXI33" s="103" t="s">
        <v>94</v>
      </c>
      <c r="AXJ33" s="103">
        <v>19500</v>
      </c>
      <c r="AXK33" s="103" t="s">
        <v>94</v>
      </c>
      <c r="AXL33" s="103">
        <v>19500</v>
      </c>
      <c r="AXM33" s="103" t="s">
        <v>94</v>
      </c>
      <c r="AXN33" s="103">
        <v>19500</v>
      </c>
      <c r="AXO33" s="103" t="s">
        <v>94</v>
      </c>
      <c r="AXP33" s="103">
        <v>19500</v>
      </c>
      <c r="AXQ33" s="103" t="s">
        <v>94</v>
      </c>
      <c r="AXR33" s="103">
        <v>19500</v>
      </c>
      <c r="AXS33" s="103" t="s">
        <v>94</v>
      </c>
      <c r="AXT33" s="103">
        <v>19500</v>
      </c>
      <c r="AXU33" s="103" t="s">
        <v>94</v>
      </c>
      <c r="AXV33" s="103">
        <v>19500</v>
      </c>
      <c r="AXW33" s="103" t="s">
        <v>94</v>
      </c>
      <c r="AXX33" s="103">
        <v>19500</v>
      </c>
      <c r="AXY33" s="103" t="s">
        <v>94</v>
      </c>
      <c r="AXZ33" s="103">
        <v>19500</v>
      </c>
      <c r="AYA33" s="103" t="s">
        <v>94</v>
      </c>
      <c r="AYB33" s="103">
        <v>19500</v>
      </c>
      <c r="AYC33" s="103" t="s">
        <v>94</v>
      </c>
      <c r="AYD33" s="103">
        <v>19500</v>
      </c>
      <c r="AYE33" s="103" t="s">
        <v>94</v>
      </c>
      <c r="AYF33" s="103">
        <v>19500</v>
      </c>
      <c r="AYG33" s="103" t="s">
        <v>94</v>
      </c>
      <c r="AYH33" s="103">
        <v>19500</v>
      </c>
      <c r="AYI33" s="103" t="s">
        <v>94</v>
      </c>
      <c r="AYJ33" s="103">
        <v>19500</v>
      </c>
      <c r="AYK33" s="103"/>
      <c r="AYL33" s="103">
        <v>19500</v>
      </c>
      <c r="AYM33" s="103"/>
      <c r="AYN33" s="103">
        <v>19500</v>
      </c>
      <c r="AYO33" s="103"/>
      <c r="AYP33" s="103">
        <v>19500</v>
      </c>
      <c r="AYQ33" s="103"/>
      <c r="AYR33" s="103">
        <v>19500</v>
      </c>
      <c r="AYS33" s="103"/>
      <c r="AYT33" s="103">
        <v>19500</v>
      </c>
      <c r="AYU33" s="103" t="s">
        <v>94</v>
      </c>
      <c r="AYV33" s="103">
        <v>19500</v>
      </c>
      <c r="AYW33" s="103" t="s">
        <v>94</v>
      </c>
      <c r="AYX33" s="103">
        <v>19500</v>
      </c>
      <c r="AYY33" s="103" t="s">
        <v>94</v>
      </c>
      <c r="AYZ33" s="103">
        <v>19500</v>
      </c>
      <c r="AZA33" s="103" t="s">
        <v>94</v>
      </c>
      <c r="AZB33" s="103">
        <v>19500</v>
      </c>
      <c r="AZC33" s="103" t="s">
        <v>94</v>
      </c>
      <c r="AZD33" s="103">
        <v>19500</v>
      </c>
      <c r="AZE33" s="103" t="s">
        <v>94</v>
      </c>
      <c r="AZF33" s="103">
        <v>19500</v>
      </c>
      <c r="AZG33" s="103" t="s">
        <v>94</v>
      </c>
      <c r="AZH33" s="103">
        <v>19500</v>
      </c>
      <c r="AZI33" s="103" t="s">
        <v>94</v>
      </c>
      <c r="AZJ33" s="103">
        <v>19500</v>
      </c>
      <c r="AZK33" s="103" t="s">
        <v>94</v>
      </c>
      <c r="AZL33" s="103">
        <v>19500</v>
      </c>
      <c r="AZM33" s="103" t="s">
        <v>94</v>
      </c>
      <c r="AZN33" s="103">
        <v>19500</v>
      </c>
      <c r="AZO33" s="103" t="s">
        <v>94</v>
      </c>
      <c r="AZP33" s="103">
        <v>19500</v>
      </c>
      <c r="AZQ33" s="103" t="s">
        <v>94</v>
      </c>
      <c r="AZR33" s="103">
        <v>19500</v>
      </c>
      <c r="AZS33" s="103" t="s">
        <v>94</v>
      </c>
      <c r="AZT33" s="103">
        <v>19500</v>
      </c>
      <c r="AZU33" s="103" t="s">
        <v>94</v>
      </c>
      <c r="AZV33" s="103">
        <v>19500</v>
      </c>
      <c r="AZW33" s="103" t="s">
        <v>94</v>
      </c>
      <c r="AZX33" s="103">
        <v>19500</v>
      </c>
      <c r="AZY33" s="103" t="s">
        <v>94</v>
      </c>
      <c r="AZZ33" s="103">
        <v>19500</v>
      </c>
      <c r="BAA33" s="103" t="s">
        <v>94</v>
      </c>
      <c r="BAB33" s="103">
        <v>19500</v>
      </c>
      <c r="BAC33" s="103" t="s">
        <v>94</v>
      </c>
      <c r="BAD33" s="103">
        <v>19500</v>
      </c>
      <c r="BAE33" s="103" t="s">
        <v>94</v>
      </c>
      <c r="BAF33" s="103">
        <v>19500</v>
      </c>
      <c r="BAG33" s="103" t="s">
        <v>94</v>
      </c>
      <c r="BAH33" s="103">
        <v>19500</v>
      </c>
      <c r="BAI33" s="103" t="s">
        <v>94</v>
      </c>
      <c r="BAJ33" s="103">
        <v>19500</v>
      </c>
      <c r="BAK33" s="103" t="s">
        <v>94</v>
      </c>
      <c r="BAL33" s="103">
        <v>19500</v>
      </c>
      <c r="BAM33" s="103" t="s">
        <v>94</v>
      </c>
      <c r="BAN33" s="103">
        <v>19500</v>
      </c>
      <c r="BAO33" s="103" t="s">
        <v>94</v>
      </c>
      <c r="BAP33" s="103">
        <v>19500</v>
      </c>
      <c r="BAQ33" s="103" t="s">
        <v>94</v>
      </c>
      <c r="BAR33" s="103">
        <v>19500</v>
      </c>
      <c r="BAS33" s="103" t="s">
        <v>94</v>
      </c>
      <c r="BAT33" s="103">
        <v>19500</v>
      </c>
      <c r="BAU33" s="103" t="s">
        <v>94</v>
      </c>
      <c r="BAV33" s="103">
        <v>19500</v>
      </c>
      <c r="BAW33" s="103" t="s">
        <v>94</v>
      </c>
      <c r="BAX33" s="103">
        <v>19500</v>
      </c>
      <c r="BAY33" s="103" t="s">
        <v>94</v>
      </c>
      <c r="BAZ33" s="103">
        <v>19500</v>
      </c>
      <c r="BBA33" s="103" t="s">
        <v>94</v>
      </c>
      <c r="BBB33" s="103">
        <v>19500</v>
      </c>
      <c r="BBC33" s="103" t="s">
        <v>94</v>
      </c>
      <c r="BBD33" s="103">
        <v>19500</v>
      </c>
      <c r="BBE33" s="103" t="s">
        <v>94</v>
      </c>
      <c r="BBF33" s="103">
        <v>19500</v>
      </c>
      <c r="BBG33" s="103" t="s">
        <v>94</v>
      </c>
      <c r="BBH33" s="103">
        <v>19500</v>
      </c>
      <c r="BBI33" s="103" t="s">
        <v>94</v>
      </c>
      <c r="BBJ33" s="103">
        <v>19500</v>
      </c>
      <c r="BBK33" s="103" t="s">
        <v>94</v>
      </c>
    </row>
    <row r="34" spans="1:1415" s="9" customFormat="1" ht="33" customHeight="1" x14ac:dyDescent="0.35">
      <c r="A34" s="82">
        <v>8</v>
      </c>
      <c r="B34" s="13">
        <v>150000048</v>
      </c>
      <c r="C34" s="89" t="s">
        <v>31</v>
      </c>
      <c r="D34" s="90" t="s">
        <v>33</v>
      </c>
      <c r="E34" s="84">
        <v>19000</v>
      </c>
      <c r="F34" s="84" t="s">
        <v>94</v>
      </c>
      <c r="G34" s="84">
        <v>19000</v>
      </c>
      <c r="H34" s="84" t="s">
        <v>94</v>
      </c>
      <c r="I34" s="84">
        <v>19000</v>
      </c>
      <c r="J34" s="84" t="s">
        <v>94</v>
      </c>
      <c r="K34" s="84">
        <v>19000</v>
      </c>
      <c r="L34" s="84" t="s">
        <v>94</v>
      </c>
      <c r="M34" s="84">
        <v>19000</v>
      </c>
      <c r="N34" s="84" t="s">
        <v>94</v>
      </c>
      <c r="O34" s="84">
        <v>19000</v>
      </c>
      <c r="P34" s="84" t="s">
        <v>94</v>
      </c>
      <c r="Q34" s="84">
        <v>19000</v>
      </c>
      <c r="R34" s="84" t="s">
        <v>94</v>
      </c>
      <c r="S34" s="84">
        <v>19000</v>
      </c>
      <c r="T34" s="84" t="s">
        <v>94</v>
      </c>
      <c r="U34" s="84">
        <v>19000</v>
      </c>
      <c r="V34" s="84" t="s">
        <v>94</v>
      </c>
      <c r="W34" s="84">
        <v>19000</v>
      </c>
      <c r="X34" s="84" t="s">
        <v>94</v>
      </c>
      <c r="Y34" s="84">
        <v>19000</v>
      </c>
      <c r="Z34" s="84" t="s">
        <v>94</v>
      </c>
      <c r="AA34" s="84">
        <v>19000</v>
      </c>
      <c r="AB34" s="84" t="s">
        <v>94</v>
      </c>
      <c r="AC34" s="84">
        <v>19000</v>
      </c>
      <c r="AD34" s="84" t="s">
        <v>94</v>
      </c>
      <c r="AE34" s="84">
        <v>19000</v>
      </c>
      <c r="AF34" s="84" t="s">
        <v>94</v>
      </c>
      <c r="AG34" s="84">
        <v>19000</v>
      </c>
      <c r="AH34" s="84" t="s">
        <v>94</v>
      </c>
      <c r="AI34" s="84">
        <v>19000</v>
      </c>
      <c r="AJ34" s="84" t="s">
        <v>94</v>
      </c>
      <c r="AK34" s="84">
        <v>19000</v>
      </c>
      <c r="AL34" s="84" t="s">
        <v>94</v>
      </c>
      <c r="AM34" s="84">
        <v>19000</v>
      </c>
      <c r="AN34" s="84" t="s">
        <v>94</v>
      </c>
      <c r="AO34" s="84">
        <v>19000</v>
      </c>
      <c r="AP34" s="84" t="s">
        <v>94</v>
      </c>
      <c r="AQ34" s="84">
        <v>19000</v>
      </c>
      <c r="AR34" s="84" t="s">
        <v>94</v>
      </c>
      <c r="AS34" s="84">
        <v>19000</v>
      </c>
      <c r="AT34" s="84" t="s">
        <v>94</v>
      </c>
      <c r="AU34" s="84">
        <v>19000</v>
      </c>
      <c r="AV34" s="84" t="s">
        <v>94</v>
      </c>
      <c r="AW34" s="84">
        <v>19000</v>
      </c>
      <c r="AX34" s="84" t="s">
        <v>94</v>
      </c>
      <c r="AY34" s="84">
        <v>19000</v>
      </c>
      <c r="AZ34" s="84" t="s">
        <v>94</v>
      </c>
      <c r="BA34" s="84">
        <v>19000</v>
      </c>
      <c r="BB34" s="84" t="s">
        <v>94</v>
      </c>
      <c r="BC34" s="84">
        <v>19000</v>
      </c>
      <c r="BD34" s="84" t="s">
        <v>94</v>
      </c>
      <c r="BE34" s="84">
        <v>19000</v>
      </c>
      <c r="BF34" s="84" t="s">
        <v>94</v>
      </c>
      <c r="BG34" s="84">
        <v>19000</v>
      </c>
      <c r="BH34" s="84">
        <v>18800</v>
      </c>
      <c r="BI34" s="84">
        <v>19000</v>
      </c>
      <c r="BJ34" s="84" t="s">
        <v>94</v>
      </c>
      <c r="BK34" s="84">
        <v>19000</v>
      </c>
      <c r="BL34" s="84" t="s">
        <v>94</v>
      </c>
      <c r="BM34" s="84">
        <v>19000</v>
      </c>
      <c r="BN34" s="84" t="s">
        <v>94</v>
      </c>
      <c r="BO34" s="84">
        <v>19000</v>
      </c>
      <c r="BP34" s="84" t="s">
        <v>94</v>
      </c>
      <c r="BQ34" s="84">
        <v>19000</v>
      </c>
      <c r="BR34" s="84" t="s">
        <v>94</v>
      </c>
      <c r="BS34" s="84">
        <v>19000</v>
      </c>
      <c r="BT34" s="84" t="s">
        <v>94</v>
      </c>
      <c r="BU34" s="84">
        <v>19000</v>
      </c>
      <c r="BV34" s="84" t="s">
        <v>94</v>
      </c>
      <c r="BW34" s="84">
        <v>19000</v>
      </c>
      <c r="BX34" s="84" t="s">
        <v>94</v>
      </c>
      <c r="BY34" s="84">
        <v>19000</v>
      </c>
      <c r="BZ34" s="84" t="s">
        <v>94</v>
      </c>
      <c r="CA34" s="84">
        <v>19000</v>
      </c>
      <c r="CB34" s="84" t="s">
        <v>94</v>
      </c>
      <c r="CC34" s="84">
        <v>19000</v>
      </c>
      <c r="CD34" s="84" t="s">
        <v>94</v>
      </c>
      <c r="CE34" s="84">
        <v>19000</v>
      </c>
      <c r="CF34" s="84" t="s">
        <v>94</v>
      </c>
      <c r="CG34" s="84">
        <v>19000</v>
      </c>
      <c r="CH34" s="84" t="s">
        <v>94</v>
      </c>
      <c r="CI34" s="84">
        <v>19000</v>
      </c>
      <c r="CJ34" s="84" t="s">
        <v>94</v>
      </c>
      <c r="CK34" s="84">
        <v>19000</v>
      </c>
      <c r="CL34" s="84" t="s">
        <v>94</v>
      </c>
      <c r="CM34" s="84">
        <v>19000</v>
      </c>
      <c r="CN34" s="84" t="s">
        <v>94</v>
      </c>
      <c r="CO34" s="84">
        <v>19000</v>
      </c>
      <c r="CP34" s="84" t="s">
        <v>94</v>
      </c>
      <c r="CQ34" s="84">
        <v>19000</v>
      </c>
      <c r="CR34" s="84" t="s">
        <v>94</v>
      </c>
      <c r="CS34" s="84">
        <v>19000</v>
      </c>
      <c r="CT34" s="84" t="s">
        <v>94</v>
      </c>
      <c r="CU34" s="84">
        <v>19000</v>
      </c>
      <c r="CV34" s="84" t="s">
        <v>94</v>
      </c>
      <c r="CW34" s="84">
        <v>19000</v>
      </c>
      <c r="CX34" s="84" t="s">
        <v>94</v>
      </c>
      <c r="CY34" s="84">
        <v>19000</v>
      </c>
      <c r="CZ34" s="84" t="s">
        <v>94</v>
      </c>
      <c r="DA34" s="84">
        <v>19000</v>
      </c>
      <c r="DB34" s="84" t="s">
        <v>94</v>
      </c>
      <c r="DC34" s="84">
        <v>19000</v>
      </c>
      <c r="DD34" s="84" t="s">
        <v>94</v>
      </c>
      <c r="DE34" s="84"/>
      <c r="DF34" s="84"/>
      <c r="DG34" s="84" t="s">
        <v>94</v>
      </c>
      <c r="DH34" s="84"/>
      <c r="DI34" s="84"/>
      <c r="DJ34" s="84" t="s">
        <v>94</v>
      </c>
      <c r="DK34" s="84"/>
      <c r="DL34" s="84"/>
      <c r="DM34" s="84" t="s">
        <v>94</v>
      </c>
      <c r="DN34" s="84"/>
      <c r="DO34" s="84"/>
      <c r="DP34" s="84" t="s">
        <v>94</v>
      </c>
      <c r="DQ34" s="84"/>
      <c r="DR34" s="84"/>
      <c r="DS34" s="84" t="s">
        <v>94</v>
      </c>
      <c r="DT34" s="84"/>
      <c r="DU34" s="84"/>
      <c r="DV34" s="84" t="s">
        <v>94</v>
      </c>
      <c r="DW34" s="84"/>
      <c r="DX34" s="84"/>
      <c r="DY34" s="84" t="s">
        <v>94</v>
      </c>
      <c r="DZ34" s="84"/>
      <c r="EA34" s="84"/>
      <c r="EB34" s="84" t="s">
        <v>94</v>
      </c>
      <c r="EC34" s="84"/>
      <c r="ED34" s="84"/>
      <c r="EE34" s="84" t="s">
        <v>94</v>
      </c>
      <c r="EF34" s="84"/>
      <c r="EG34" s="84"/>
      <c r="EH34" s="84" t="s">
        <v>94</v>
      </c>
      <c r="EI34" s="84"/>
      <c r="EJ34" s="84"/>
      <c r="EK34" s="84" t="s">
        <v>94</v>
      </c>
      <c r="EL34" s="84"/>
      <c r="EM34" s="84"/>
      <c r="EN34" s="84" t="s">
        <v>94</v>
      </c>
      <c r="EO34" s="84"/>
      <c r="EP34" s="84"/>
      <c r="EQ34" s="84" t="s">
        <v>94</v>
      </c>
      <c r="ER34" s="84"/>
      <c r="ES34" s="84"/>
      <c r="ET34" s="84" t="s">
        <v>94</v>
      </c>
      <c r="EU34" s="84"/>
      <c r="EV34" s="84"/>
      <c r="EW34" s="84" t="s">
        <v>94</v>
      </c>
      <c r="EX34" s="84"/>
      <c r="EY34" s="84"/>
      <c r="EZ34" s="84" t="s">
        <v>94</v>
      </c>
      <c r="FA34" s="84"/>
      <c r="FB34" s="84"/>
      <c r="FC34" s="84" t="s">
        <v>94</v>
      </c>
      <c r="FD34" s="84"/>
      <c r="FE34" s="84"/>
      <c r="FF34" s="84" t="s">
        <v>94</v>
      </c>
      <c r="FG34" s="84"/>
      <c r="FH34" s="84"/>
      <c r="FI34" s="84" t="s">
        <v>94</v>
      </c>
      <c r="FJ34" s="84"/>
      <c r="FK34" s="84"/>
      <c r="FL34" s="84" t="s">
        <v>94</v>
      </c>
      <c r="FM34" s="84"/>
      <c r="FN34" s="84"/>
      <c r="FO34" s="84" t="s">
        <v>94</v>
      </c>
      <c r="FP34" s="84"/>
      <c r="FQ34" s="84"/>
      <c r="FR34" s="84" t="s">
        <v>94</v>
      </c>
      <c r="FS34" s="84"/>
      <c r="FT34" s="84"/>
      <c r="FU34" s="84" t="s">
        <v>94</v>
      </c>
      <c r="FV34" s="84"/>
      <c r="FW34" s="84"/>
      <c r="FX34" s="84" t="s">
        <v>94</v>
      </c>
      <c r="FY34" s="84"/>
      <c r="FZ34" s="84"/>
      <c r="GA34" s="84" t="s">
        <v>94</v>
      </c>
      <c r="GB34" s="84"/>
      <c r="GC34" s="84"/>
      <c r="GD34" s="84" t="s">
        <v>94</v>
      </c>
      <c r="GE34" s="84"/>
      <c r="GF34" s="84"/>
      <c r="GG34" s="84" t="s">
        <v>94</v>
      </c>
      <c r="GH34" s="84"/>
      <c r="GI34" s="84" t="s">
        <v>94</v>
      </c>
      <c r="GJ34" s="84"/>
      <c r="GK34" s="84" t="s">
        <v>94</v>
      </c>
      <c r="GL34" s="84"/>
      <c r="GM34" s="84" t="s">
        <v>94</v>
      </c>
      <c r="GN34" s="84"/>
      <c r="GO34" s="84" t="s">
        <v>94</v>
      </c>
      <c r="GP34" s="84"/>
      <c r="GQ34" s="84" t="s">
        <v>94</v>
      </c>
      <c r="GR34" s="84"/>
      <c r="GS34" s="84" t="s">
        <v>94</v>
      </c>
      <c r="GT34" s="84"/>
      <c r="GU34" s="84" t="s">
        <v>94</v>
      </c>
      <c r="GV34" s="84"/>
      <c r="GW34" s="84" t="s">
        <v>94</v>
      </c>
      <c r="GX34" s="84"/>
      <c r="GY34" s="84" t="s">
        <v>94</v>
      </c>
      <c r="GZ34" s="84"/>
      <c r="HA34" s="84" t="s">
        <v>94</v>
      </c>
      <c r="HB34" s="84"/>
      <c r="HC34" s="84" t="s">
        <v>94</v>
      </c>
      <c r="HD34" s="84"/>
      <c r="HE34" s="84" t="s">
        <v>94</v>
      </c>
      <c r="HF34" s="84"/>
      <c r="HG34" s="84" t="s">
        <v>94</v>
      </c>
      <c r="HH34" s="84"/>
      <c r="HI34" s="84" t="s">
        <v>94</v>
      </c>
      <c r="HJ34" s="84"/>
      <c r="HK34" s="84" t="s">
        <v>94</v>
      </c>
      <c r="HL34" s="84"/>
      <c r="HM34" s="84" t="s">
        <v>94</v>
      </c>
      <c r="HN34" s="84"/>
      <c r="HO34" s="84" t="s">
        <v>94</v>
      </c>
      <c r="HP34" s="84"/>
      <c r="HQ34" s="84" t="s">
        <v>94</v>
      </c>
      <c r="HR34" s="84"/>
      <c r="HS34" s="84" t="s">
        <v>94</v>
      </c>
      <c r="HT34" s="84"/>
      <c r="HU34" s="84" t="s">
        <v>94</v>
      </c>
      <c r="HV34" s="84"/>
      <c r="HW34" s="84" t="s">
        <v>94</v>
      </c>
      <c r="HX34" s="84"/>
      <c r="HY34" s="84" t="s">
        <v>94</v>
      </c>
      <c r="HZ34" s="84"/>
      <c r="IA34" s="84" t="s">
        <v>94</v>
      </c>
      <c r="IB34" s="84"/>
      <c r="IC34" s="84" t="s">
        <v>94</v>
      </c>
      <c r="ID34" s="84"/>
      <c r="IE34" s="84" t="s">
        <v>94</v>
      </c>
      <c r="IF34" s="84"/>
      <c r="IG34" s="84" t="s">
        <v>94</v>
      </c>
      <c r="IH34" s="84"/>
      <c r="II34" s="84" t="s">
        <v>94</v>
      </c>
      <c r="IJ34" s="84"/>
      <c r="IK34" s="84" t="s">
        <v>94</v>
      </c>
      <c r="IL34" s="84"/>
      <c r="IM34" s="84" t="s">
        <v>94</v>
      </c>
      <c r="IN34" s="84"/>
      <c r="IO34" s="84" t="s">
        <v>94</v>
      </c>
      <c r="IP34" s="84"/>
      <c r="IQ34" s="84" t="s">
        <v>94</v>
      </c>
      <c r="IR34" s="84"/>
      <c r="IS34" s="84" t="s">
        <v>94</v>
      </c>
      <c r="IT34" s="84"/>
      <c r="IU34" s="84" t="s">
        <v>94</v>
      </c>
      <c r="IV34" s="84"/>
      <c r="IW34" s="84" t="s">
        <v>94</v>
      </c>
      <c r="IX34" s="84"/>
      <c r="IY34" s="84" t="s">
        <v>94</v>
      </c>
      <c r="IZ34" s="84"/>
      <c r="JA34" s="84" t="s">
        <v>94</v>
      </c>
      <c r="JB34" s="84"/>
      <c r="JC34" s="84" t="s">
        <v>94</v>
      </c>
      <c r="JD34" s="84"/>
      <c r="JE34" s="84" t="s">
        <v>94</v>
      </c>
      <c r="JF34" s="84"/>
      <c r="JG34" s="84" t="s">
        <v>94</v>
      </c>
      <c r="JH34" s="84"/>
      <c r="JI34" s="84" t="s">
        <v>94</v>
      </c>
      <c r="JJ34" s="84"/>
      <c r="JK34" s="84" t="s">
        <v>94</v>
      </c>
      <c r="JL34" s="84"/>
      <c r="JM34" s="84" t="s">
        <v>94</v>
      </c>
      <c r="JN34" s="84"/>
      <c r="JO34" s="84" t="s">
        <v>94</v>
      </c>
      <c r="JP34" s="84"/>
      <c r="JQ34" s="84" t="s">
        <v>94</v>
      </c>
      <c r="JR34" s="84"/>
      <c r="JS34" s="84" t="s">
        <v>94</v>
      </c>
      <c r="JT34" s="84"/>
      <c r="JU34" s="84" t="s">
        <v>94</v>
      </c>
      <c r="JV34" s="84"/>
      <c r="JW34" s="84" t="s">
        <v>94</v>
      </c>
      <c r="JX34" s="84"/>
      <c r="JY34" s="84" t="s">
        <v>94</v>
      </c>
      <c r="JZ34" s="84"/>
      <c r="KA34" s="84" t="s">
        <v>94</v>
      </c>
      <c r="KB34" s="84"/>
      <c r="KC34" s="84" t="s">
        <v>94</v>
      </c>
      <c r="KD34" s="84"/>
      <c r="KE34" s="84" t="s">
        <v>94</v>
      </c>
      <c r="KF34" s="84"/>
      <c r="KG34" s="84" t="s">
        <v>94</v>
      </c>
      <c r="KH34" s="84"/>
      <c r="KI34" s="84" t="s">
        <v>94</v>
      </c>
      <c r="KJ34" s="84"/>
      <c r="KK34" s="84" t="s">
        <v>94</v>
      </c>
      <c r="KL34" s="84"/>
      <c r="KM34" s="84" t="s">
        <v>94</v>
      </c>
      <c r="KN34" s="84"/>
      <c r="KO34" s="84" t="s">
        <v>94</v>
      </c>
      <c r="KP34" s="84"/>
      <c r="KQ34" s="84" t="s">
        <v>94</v>
      </c>
      <c r="KR34" s="84"/>
      <c r="KS34" s="84" t="s">
        <v>94</v>
      </c>
      <c r="KT34" s="84"/>
      <c r="KU34" s="84" t="s">
        <v>94</v>
      </c>
      <c r="KV34" s="84"/>
      <c r="KW34" s="84" t="s">
        <v>94</v>
      </c>
      <c r="KX34" s="84"/>
      <c r="KY34" s="84" t="s">
        <v>94</v>
      </c>
      <c r="KZ34" s="84"/>
      <c r="LA34" s="84" t="s">
        <v>94</v>
      </c>
      <c r="LB34" s="84"/>
      <c r="LC34" s="84" t="s">
        <v>94</v>
      </c>
      <c r="LD34" s="84"/>
      <c r="LE34" s="84" t="s">
        <v>94</v>
      </c>
      <c r="LF34" s="84"/>
      <c r="LG34" s="84" t="s">
        <v>94</v>
      </c>
      <c r="LH34" s="84"/>
      <c r="LI34" s="84" t="s">
        <v>94</v>
      </c>
      <c r="LJ34" s="84"/>
      <c r="LK34" s="84" t="s">
        <v>94</v>
      </c>
      <c r="LL34" s="84"/>
      <c r="LM34" s="84" t="s">
        <v>94</v>
      </c>
      <c r="LN34" s="84"/>
      <c r="LO34" s="84" t="s">
        <v>94</v>
      </c>
      <c r="LP34" s="84"/>
      <c r="LQ34" s="84" t="s">
        <v>94</v>
      </c>
      <c r="LR34" s="84"/>
      <c r="LS34" s="84" t="s">
        <v>94</v>
      </c>
      <c r="LT34" s="84"/>
      <c r="LU34" s="84" t="s">
        <v>94</v>
      </c>
      <c r="LV34" s="84"/>
      <c r="LW34" s="84" t="s">
        <v>94</v>
      </c>
      <c r="LX34" s="84"/>
      <c r="LY34" s="84" t="s">
        <v>94</v>
      </c>
      <c r="LZ34" s="84"/>
      <c r="MA34" s="84" t="s">
        <v>94</v>
      </c>
      <c r="MB34" s="84"/>
      <c r="MC34" s="84" t="s">
        <v>94</v>
      </c>
      <c r="MD34" s="84"/>
      <c r="ME34" s="84" t="s">
        <v>94</v>
      </c>
      <c r="MF34" s="84"/>
      <c r="MG34" s="84" t="s">
        <v>94</v>
      </c>
      <c r="MH34" s="84"/>
      <c r="MI34" s="84" t="s">
        <v>94</v>
      </c>
      <c r="MJ34" s="84"/>
      <c r="MK34" s="84" t="s">
        <v>94</v>
      </c>
      <c r="ML34" s="84"/>
      <c r="MM34" s="84" t="s">
        <v>94</v>
      </c>
      <c r="MN34" s="84"/>
      <c r="MO34" s="84" t="s">
        <v>94</v>
      </c>
      <c r="MP34" s="84"/>
      <c r="MQ34" s="84" t="s">
        <v>94</v>
      </c>
      <c r="MR34" s="84"/>
      <c r="MS34" s="84" t="s">
        <v>94</v>
      </c>
      <c r="MT34" s="84"/>
      <c r="MU34" s="84" t="s">
        <v>94</v>
      </c>
      <c r="MV34" s="84"/>
      <c r="MW34" s="84" t="s">
        <v>94</v>
      </c>
      <c r="MX34" s="84"/>
      <c r="MY34" s="84" t="s">
        <v>94</v>
      </c>
      <c r="MZ34" s="84"/>
      <c r="NA34" s="84" t="s">
        <v>94</v>
      </c>
      <c r="NB34" s="84"/>
      <c r="NC34" s="84" t="s">
        <v>94</v>
      </c>
      <c r="ND34" s="84"/>
      <c r="NE34" s="84" t="s">
        <v>94</v>
      </c>
      <c r="NF34" s="84"/>
      <c r="NG34" s="84" t="s">
        <v>94</v>
      </c>
      <c r="NH34" s="84"/>
      <c r="NI34" s="84" t="s">
        <v>94</v>
      </c>
      <c r="NJ34" s="84"/>
      <c r="NK34" s="84" t="s">
        <v>94</v>
      </c>
      <c r="NL34" s="84"/>
      <c r="NM34" s="84" t="s">
        <v>94</v>
      </c>
      <c r="NN34" s="84"/>
      <c r="NO34" s="84" t="s">
        <v>94</v>
      </c>
      <c r="NP34" s="84"/>
      <c r="NQ34" s="84" t="s">
        <v>94</v>
      </c>
      <c r="NR34" s="84"/>
      <c r="NS34" s="84" t="s">
        <v>94</v>
      </c>
      <c r="NT34" s="84"/>
      <c r="NU34" s="84" t="s">
        <v>94</v>
      </c>
      <c r="NV34" s="84"/>
      <c r="NW34" s="84" t="s">
        <v>94</v>
      </c>
      <c r="NX34" s="84"/>
      <c r="NY34" s="84" t="s">
        <v>94</v>
      </c>
      <c r="NZ34" s="84"/>
      <c r="OA34" s="84" t="s">
        <v>94</v>
      </c>
      <c r="OB34" s="84"/>
      <c r="OC34" s="84" t="s">
        <v>94</v>
      </c>
      <c r="OD34" s="84"/>
      <c r="OE34" s="84" t="s">
        <v>94</v>
      </c>
      <c r="OF34" s="84"/>
      <c r="OG34" s="84" t="s">
        <v>94</v>
      </c>
      <c r="OH34" s="84"/>
      <c r="OI34" s="84" t="s">
        <v>94</v>
      </c>
      <c r="OJ34" s="84"/>
      <c r="OK34" s="84" t="s">
        <v>94</v>
      </c>
      <c r="OL34" s="84"/>
      <c r="OM34" s="84" t="s">
        <v>94</v>
      </c>
      <c r="ON34" s="84"/>
      <c r="OO34" s="84" t="s">
        <v>94</v>
      </c>
      <c r="OP34" s="84"/>
      <c r="OQ34" s="84" t="s">
        <v>94</v>
      </c>
      <c r="OR34" s="84"/>
      <c r="OS34" s="84" t="s">
        <v>94</v>
      </c>
      <c r="OT34" s="84"/>
      <c r="OU34" s="84" t="s">
        <v>94</v>
      </c>
      <c r="OV34" s="84"/>
      <c r="OW34" s="84" t="s">
        <v>94</v>
      </c>
      <c r="OX34" s="84"/>
      <c r="OY34" s="84" t="s">
        <v>94</v>
      </c>
      <c r="OZ34" s="84"/>
      <c r="PA34" s="84" t="s">
        <v>94</v>
      </c>
      <c r="PB34" s="84"/>
      <c r="PC34" s="84" t="s">
        <v>94</v>
      </c>
      <c r="PD34" s="84"/>
      <c r="PE34" s="84" t="s">
        <v>94</v>
      </c>
      <c r="PF34" s="84"/>
      <c r="PG34" s="84" t="s">
        <v>94</v>
      </c>
      <c r="PH34" s="84"/>
      <c r="PI34" s="84" t="s">
        <v>94</v>
      </c>
      <c r="PJ34" s="84"/>
      <c r="PK34" s="84" t="s">
        <v>94</v>
      </c>
      <c r="PL34" s="84"/>
      <c r="PM34" s="84" t="s">
        <v>94</v>
      </c>
      <c r="PN34" s="84"/>
      <c r="PO34" s="84" t="s">
        <v>94</v>
      </c>
      <c r="PP34" s="84"/>
      <c r="PQ34" s="84" t="s">
        <v>94</v>
      </c>
      <c r="PR34" s="84"/>
      <c r="PS34" s="84" t="s">
        <v>94</v>
      </c>
      <c r="PT34" s="84"/>
      <c r="PU34" s="84" t="s">
        <v>94</v>
      </c>
      <c r="PV34" s="84"/>
      <c r="PW34" s="84" t="s">
        <v>94</v>
      </c>
      <c r="PX34" s="84"/>
      <c r="PY34" s="84" t="s">
        <v>94</v>
      </c>
      <c r="PZ34" s="84"/>
      <c r="QA34" s="84" t="s">
        <v>94</v>
      </c>
      <c r="QB34" s="84"/>
      <c r="QC34" s="84" t="s">
        <v>94</v>
      </c>
      <c r="QD34" s="84"/>
      <c r="QE34" s="84" t="s">
        <v>94</v>
      </c>
      <c r="QF34" s="84"/>
      <c r="QG34" s="84" t="s">
        <v>94</v>
      </c>
      <c r="QH34" s="84"/>
      <c r="QI34" s="84" t="s">
        <v>94</v>
      </c>
      <c r="QJ34" s="84"/>
      <c r="QK34" s="84" t="s">
        <v>94</v>
      </c>
      <c r="QL34" s="84"/>
      <c r="QM34" s="84" t="s">
        <v>94</v>
      </c>
      <c r="QN34" s="84"/>
      <c r="QO34" s="84" t="s">
        <v>94</v>
      </c>
      <c r="QP34" s="84"/>
      <c r="QQ34" s="84" t="s">
        <v>94</v>
      </c>
      <c r="QR34" s="84"/>
      <c r="QS34" s="84" t="s">
        <v>94</v>
      </c>
      <c r="QT34" s="84"/>
      <c r="QU34" s="84" t="s">
        <v>94</v>
      </c>
      <c r="QV34" s="84"/>
      <c r="QW34" s="84" t="s">
        <v>94</v>
      </c>
      <c r="QX34" s="84"/>
      <c r="QY34" s="84" t="s">
        <v>94</v>
      </c>
      <c r="QZ34" s="84"/>
      <c r="RA34" s="84" t="s">
        <v>94</v>
      </c>
      <c r="RB34" s="84"/>
      <c r="RC34" s="84" t="s">
        <v>94</v>
      </c>
      <c r="RD34" s="84"/>
      <c r="RE34" s="84" t="s">
        <v>94</v>
      </c>
      <c r="RF34" s="84"/>
      <c r="RG34" s="84" t="s">
        <v>94</v>
      </c>
      <c r="RH34" s="84"/>
      <c r="RI34" s="84" t="s">
        <v>94</v>
      </c>
      <c r="RJ34" s="84"/>
      <c r="RK34" s="84" t="s">
        <v>94</v>
      </c>
      <c r="RL34" s="84"/>
      <c r="RM34" s="84" t="s">
        <v>94</v>
      </c>
      <c r="RN34" s="84"/>
      <c r="RO34" s="84" t="s">
        <v>94</v>
      </c>
      <c r="RP34" s="84"/>
      <c r="RQ34" s="84" t="s">
        <v>94</v>
      </c>
      <c r="RR34" s="84"/>
      <c r="RS34" s="84" t="s">
        <v>94</v>
      </c>
      <c r="RT34" s="84"/>
      <c r="RU34" s="84" t="s">
        <v>94</v>
      </c>
      <c r="RV34" s="84"/>
      <c r="RW34" s="84" t="s">
        <v>94</v>
      </c>
      <c r="RX34" s="84"/>
      <c r="RY34" s="84" t="s">
        <v>94</v>
      </c>
      <c r="RZ34" s="84"/>
      <c r="SA34" s="84" t="s">
        <v>94</v>
      </c>
      <c r="SB34" s="84"/>
      <c r="SC34" s="84" t="s">
        <v>94</v>
      </c>
      <c r="SD34" s="84"/>
      <c r="SE34" s="84" t="s">
        <v>94</v>
      </c>
      <c r="SF34" s="84"/>
      <c r="SG34" s="84" t="s">
        <v>94</v>
      </c>
      <c r="SH34" s="84"/>
      <c r="SI34" s="84" t="s">
        <v>94</v>
      </c>
      <c r="SJ34" s="84"/>
      <c r="SK34" s="84" t="s">
        <v>94</v>
      </c>
      <c r="SL34" s="84"/>
      <c r="SM34" s="84" t="s">
        <v>94</v>
      </c>
      <c r="SN34" s="84"/>
      <c r="SO34" s="84" t="s">
        <v>94</v>
      </c>
      <c r="SP34" s="84"/>
      <c r="SQ34" s="84" t="s">
        <v>94</v>
      </c>
      <c r="SR34" s="84"/>
      <c r="SS34" s="84" t="s">
        <v>94</v>
      </c>
      <c r="ST34" s="84"/>
      <c r="SU34" s="84" t="s">
        <v>94</v>
      </c>
      <c r="SV34" s="84"/>
      <c r="SW34" s="84" t="s">
        <v>94</v>
      </c>
      <c r="SX34" s="84"/>
      <c r="SY34" s="84" t="s">
        <v>94</v>
      </c>
      <c r="SZ34" s="84"/>
      <c r="TA34" s="84" t="s">
        <v>94</v>
      </c>
      <c r="TB34" s="84"/>
      <c r="TC34" s="84" t="s">
        <v>94</v>
      </c>
      <c r="TD34" s="84"/>
      <c r="TE34" s="84" t="s">
        <v>94</v>
      </c>
      <c r="TF34" s="84"/>
      <c r="TG34" s="84" t="s">
        <v>94</v>
      </c>
      <c r="TH34" s="84"/>
      <c r="TI34" s="84" t="s">
        <v>94</v>
      </c>
      <c r="TJ34" s="84"/>
      <c r="TK34" s="84" t="s">
        <v>94</v>
      </c>
      <c r="TL34" s="84"/>
      <c r="TM34" s="84" t="s">
        <v>94</v>
      </c>
      <c r="TN34" s="84"/>
      <c r="TO34" s="84" t="s">
        <v>94</v>
      </c>
      <c r="TP34" s="84"/>
      <c r="TQ34" s="84" t="s">
        <v>94</v>
      </c>
      <c r="TR34" s="84"/>
      <c r="TS34" s="84" t="s">
        <v>94</v>
      </c>
      <c r="TT34" s="84"/>
      <c r="TU34" s="84" t="s">
        <v>94</v>
      </c>
      <c r="TV34" s="84"/>
      <c r="TW34" s="84" t="s">
        <v>94</v>
      </c>
      <c r="TX34" s="84"/>
      <c r="TY34" s="84" t="s">
        <v>94</v>
      </c>
      <c r="TZ34" s="84"/>
      <c r="UA34" s="84" t="s">
        <v>94</v>
      </c>
      <c r="UB34" s="84"/>
      <c r="UC34" s="84" t="s">
        <v>94</v>
      </c>
      <c r="UD34" s="84"/>
      <c r="UE34" s="84" t="s">
        <v>94</v>
      </c>
      <c r="UF34" s="84"/>
      <c r="UG34" s="84" t="s">
        <v>94</v>
      </c>
      <c r="UH34" s="84"/>
      <c r="UI34" s="84" t="s">
        <v>94</v>
      </c>
      <c r="UJ34" s="84"/>
      <c r="UK34" s="84" t="s">
        <v>94</v>
      </c>
      <c r="UL34" s="84"/>
      <c r="UM34" s="84" t="s">
        <v>94</v>
      </c>
      <c r="UN34" s="84"/>
      <c r="UO34" s="84" t="s">
        <v>94</v>
      </c>
      <c r="UP34" s="84"/>
      <c r="UQ34" s="84" t="s">
        <v>94</v>
      </c>
      <c r="UR34" s="84"/>
      <c r="US34" s="84" t="s">
        <v>94</v>
      </c>
      <c r="UT34" s="84"/>
      <c r="UU34" s="84" t="s">
        <v>94</v>
      </c>
      <c r="UV34" s="84"/>
      <c r="UW34" s="84" t="s">
        <v>94</v>
      </c>
      <c r="UX34" s="84"/>
      <c r="UY34" s="84" t="s">
        <v>94</v>
      </c>
      <c r="UZ34" s="84"/>
      <c r="VA34" s="84" t="s">
        <v>94</v>
      </c>
      <c r="VB34" s="84"/>
      <c r="VC34" s="84" t="s">
        <v>94</v>
      </c>
      <c r="VD34" s="84"/>
      <c r="VE34" s="84" t="s">
        <v>94</v>
      </c>
      <c r="VF34" s="84"/>
      <c r="VG34" s="84" t="s">
        <v>94</v>
      </c>
      <c r="VH34" s="84"/>
      <c r="VI34" s="84" t="s">
        <v>94</v>
      </c>
      <c r="VJ34" s="84"/>
      <c r="VK34" s="84" t="s">
        <v>94</v>
      </c>
      <c r="VL34" s="84">
        <v>18000</v>
      </c>
      <c r="VM34" s="84" t="s">
        <v>94</v>
      </c>
      <c r="VN34" s="84">
        <v>18000</v>
      </c>
      <c r="VO34" s="84" t="s">
        <v>94</v>
      </c>
      <c r="VP34" s="84">
        <v>18000</v>
      </c>
      <c r="VQ34" s="84" t="s">
        <v>94</v>
      </c>
      <c r="VR34" s="84">
        <v>18000</v>
      </c>
      <c r="VS34" s="84" t="s">
        <v>94</v>
      </c>
      <c r="VT34" s="84">
        <v>18000</v>
      </c>
      <c r="VU34" s="84" t="s">
        <v>94</v>
      </c>
      <c r="VV34" s="84">
        <v>18000</v>
      </c>
      <c r="VW34" s="84" t="s">
        <v>94</v>
      </c>
      <c r="VX34" s="84">
        <v>18000</v>
      </c>
      <c r="VY34" s="84" t="s">
        <v>94</v>
      </c>
      <c r="VZ34" s="84">
        <v>18000</v>
      </c>
      <c r="WA34" s="84" t="s">
        <v>94</v>
      </c>
      <c r="WB34" s="84">
        <v>18000</v>
      </c>
      <c r="WC34" s="84" t="s">
        <v>94</v>
      </c>
      <c r="WD34" s="84">
        <v>18000</v>
      </c>
      <c r="WE34" s="84" t="s">
        <v>94</v>
      </c>
      <c r="WF34" s="84">
        <v>18000</v>
      </c>
      <c r="WG34" s="84" t="s">
        <v>94</v>
      </c>
      <c r="WH34" s="84">
        <v>18000</v>
      </c>
      <c r="WI34" s="84" t="s">
        <v>94</v>
      </c>
      <c r="WJ34" s="84">
        <v>18000</v>
      </c>
      <c r="WK34" s="84" t="s">
        <v>94</v>
      </c>
      <c r="WL34" s="84">
        <v>18000</v>
      </c>
      <c r="WM34" s="84">
        <v>17000</v>
      </c>
      <c r="WN34" s="84">
        <v>18000</v>
      </c>
      <c r="WO34" s="84">
        <v>17000</v>
      </c>
      <c r="WP34" s="84">
        <v>18000</v>
      </c>
      <c r="WQ34" s="84" t="s">
        <v>94</v>
      </c>
      <c r="WR34" s="84">
        <v>18000</v>
      </c>
      <c r="WS34" s="84" t="s">
        <v>94</v>
      </c>
      <c r="WT34" s="84">
        <v>18000</v>
      </c>
      <c r="WU34" s="84">
        <v>18000</v>
      </c>
      <c r="WV34" s="84">
        <v>18000</v>
      </c>
      <c r="WW34" s="84" t="s">
        <v>94</v>
      </c>
      <c r="WX34" s="84">
        <v>18000</v>
      </c>
      <c r="WY34" s="84" t="s">
        <v>94</v>
      </c>
      <c r="WZ34" s="84">
        <v>18000</v>
      </c>
      <c r="XA34" s="84" t="s">
        <v>94</v>
      </c>
      <c r="XB34" s="84">
        <v>18000</v>
      </c>
      <c r="XC34" s="84" t="s">
        <v>94</v>
      </c>
      <c r="XD34" s="84">
        <v>18000</v>
      </c>
      <c r="XE34" s="84" t="s">
        <v>94</v>
      </c>
      <c r="XF34" s="84">
        <v>18000</v>
      </c>
      <c r="XG34" s="84" t="s">
        <v>94</v>
      </c>
      <c r="XH34" s="84">
        <v>18000</v>
      </c>
      <c r="XI34" s="84" t="s">
        <v>94</v>
      </c>
      <c r="XJ34" s="84">
        <v>18000</v>
      </c>
      <c r="XK34" s="84" t="s">
        <v>94</v>
      </c>
      <c r="XL34" s="84">
        <v>18000</v>
      </c>
      <c r="XM34" s="84" t="s">
        <v>94</v>
      </c>
      <c r="XN34" s="84">
        <v>18000</v>
      </c>
      <c r="XO34" s="84" t="s">
        <v>94</v>
      </c>
      <c r="XP34" s="84">
        <v>18000</v>
      </c>
      <c r="XQ34" s="84" t="s">
        <v>94</v>
      </c>
      <c r="XR34" s="84">
        <v>18000</v>
      </c>
      <c r="XS34" s="84">
        <v>18000</v>
      </c>
      <c r="XT34" s="84">
        <v>18000</v>
      </c>
      <c r="XU34" s="84" t="s">
        <v>94</v>
      </c>
      <c r="XV34" s="84">
        <v>18000</v>
      </c>
      <c r="XW34" s="84" t="s">
        <v>94</v>
      </c>
      <c r="XX34" s="84">
        <v>18000</v>
      </c>
      <c r="XY34" s="84" t="s">
        <v>94</v>
      </c>
      <c r="XZ34" s="84">
        <v>18000</v>
      </c>
      <c r="YA34" s="84" t="s">
        <v>94</v>
      </c>
      <c r="YB34" s="84">
        <v>18000</v>
      </c>
      <c r="YC34" s="84" t="s">
        <v>94</v>
      </c>
      <c r="YD34" s="84">
        <v>18000</v>
      </c>
      <c r="YE34" s="84" t="s">
        <v>94</v>
      </c>
      <c r="YF34" s="84">
        <v>18000</v>
      </c>
      <c r="YG34" s="84" t="s">
        <v>94</v>
      </c>
      <c r="YH34" s="84">
        <v>18000</v>
      </c>
      <c r="YI34" s="84" t="s">
        <v>94</v>
      </c>
      <c r="YJ34" s="84">
        <v>18000</v>
      </c>
      <c r="YK34" s="84" t="s">
        <v>94</v>
      </c>
      <c r="YL34" s="84">
        <v>18000</v>
      </c>
      <c r="YM34" s="84" t="s">
        <v>94</v>
      </c>
      <c r="YN34" s="84">
        <v>18000</v>
      </c>
      <c r="YO34" s="84">
        <v>18000</v>
      </c>
      <c r="YP34" s="84">
        <v>18000</v>
      </c>
      <c r="YQ34" s="84">
        <v>18000</v>
      </c>
      <c r="YR34" s="84">
        <v>18000</v>
      </c>
      <c r="YS34" s="84">
        <v>18000</v>
      </c>
      <c r="YT34" s="84">
        <v>18000</v>
      </c>
      <c r="YU34" s="84" t="s">
        <v>94</v>
      </c>
      <c r="YV34" s="84">
        <v>18000</v>
      </c>
      <c r="YW34" s="84" t="s">
        <v>94</v>
      </c>
      <c r="YX34" s="84">
        <v>18000</v>
      </c>
      <c r="YY34" s="84">
        <v>18000</v>
      </c>
      <c r="YZ34" s="84">
        <v>18000</v>
      </c>
      <c r="ZA34" s="84">
        <v>18000</v>
      </c>
      <c r="ZB34" s="84">
        <v>18000</v>
      </c>
      <c r="ZC34" s="84" t="s">
        <v>94</v>
      </c>
      <c r="ZD34" s="84">
        <v>18000</v>
      </c>
      <c r="ZE34" s="84" t="s">
        <v>94</v>
      </c>
      <c r="ZF34" s="84">
        <v>18000</v>
      </c>
      <c r="ZG34" s="84" t="s">
        <v>94</v>
      </c>
      <c r="ZH34" s="84">
        <v>18000</v>
      </c>
      <c r="ZI34" s="84" t="s">
        <v>94</v>
      </c>
      <c r="ZJ34" s="84">
        <v>18000</v>
      </c>
      <c r="ZK34" s="84" t="s">
        <v>94</v>
      </c>
      <c r="ZL34" s="84">
        <v>18000</v>
      </c>
      <c r="ZM34" s="84" t="s">
        <v>94</v>
      </c>
      <c r="ZN34" s="84">
        <v>18000</v>
      </c>
      <c r="ZO34" s="84" t="s">
        <v>94</v>
      </c>
      <c r="ZP34" s="84">
        <v>18000</v>
      </c>
      <c r="ZQ34" s="84" t="s">
        <v>94</v>
      </c>
      <c r="ZR34" s="84">
        <v>18000</v>
      </c>
      <c r="ZS34" s="84" t="s">
        <v>94</v>
      </c>
      <c r="ZT34" s="84">
        <v>18000</v>
      </c>
      <c r="ZU34" s="84" t="s">
        <v>94</v>
      </c>
      <c r="ZV34" s="84">
        <v>18000</v>
      </c>
      <c r="ZW34" s="84" t="s">
        <v>94</v>
      </c>
      <c r="ZX34" s="84">
        <v>18000</v>
      </c>
      <c r="ZY34" s="84" t="s">
        <v>94</v>
      </c>
      <c r="ZZ34" s="84">
        <v>18000</v>
      </c>
      <c r="AAA34" s="84" t="s">
        <v>94</v>
      </c>
      <c r="AAB34" s="84">
        <v>18000</v>
      </c>
      <c r="AAC34" s="84" t="s">
        <v>94</v>
      </c>
      <c r="AAD34" s="84">
        <v>18000</v>
      </c>
      <c r="AAE34" s="84" t="s">
        <v>94</v>
      </c>
      <c r="AAF34" s="84">
        <v>18000</v>
      </c>
      <c r="AAG34" s="84" t="s">
        <v>94</v>
      </c>
      <c r="AAH34" s="84">
        <v>18000</v>
      </c>
      <c r="AAI34" s="84" t="s">
        <v>94</v>
      </c>
      <c r="AAJ34" s="84">
        <v>18000</v>
      </c>
      <c r="AAK34" s="84" t="s">
        <v>94</v>
      </c>
      <c r="AAL34" s="84">
        <v>18000</v>
      </c>
      <c r="AAM34" s="84" t="s">
        <v>94</v>
      </c>
      <c r="AAN34" s="84">
        <v>18000</v>
      </c>
      <c r="AAO34" s="84">
        <v>18000</v>
      </c>
      <c r="AAP34" s="84">
        <v>18000</v>
      </c>
      <c r="AAQ34" s="84">
        <v>18000</v>
      </c>
      <c r="AAR34" s="84">
        <v>18000</v>
      </c>
      <c r="AAS34" s="84" t="s">
        <v>94</v>
      </c>
      <c r="AAT34" s="84">
        <v>18000</v>
      </c>
      <c r="AAU34" s="84" t="s">
        <v>94</v>
      </c>
      <c r="AAV34" s="84">
        <v>18000</v>
      </c>
      <c r="AAW34" s="84" t="s">
        <v>94</v>
      </c>
      <c r="AAX34" s="84">
        <v>18000</v>
      </c>
      <c r="AAY34" s="84" t="s">
        <v>94</v>
      </c>
      <c r="AAZ34" s="84">
        <v>18000</v>
      </c>
      <c r="ABA34" s="84" t="s">
        <v>94</v>
      </c>
      <c r="ABB34" s="84">
        <v>18000</v>
      </c>
      <c r="ABC34" s="84" t="s">
        <v>94</v>
      </c>
      <c r="ABD34" s="84">
        <v>18000</v>
      </c>
      <c r="ABE34" s="84">
        <v>18000</v>
      </c>
      <c r="ABF34" s="84">
        <v>18000</v>
      </c>
      <c r="ABG34" s="84" t="s">
        <v>94</v>
      </c>
      <c r="ABH34" s="84">
        <v>18000</v>
      </c>
      <c r="ABI34" s="84" t="s">
        <v>94</v>
      </c>
      <c r="ABJ34" s="84">
        <v>18000</v>
      </c>
      <c r="ABK34" s="84" t="s">
        <v>94</v>
      </c>
      <c r="ABL34" s="84">
        <v>18000</v>
      </c>
      <c r="ABM34" s="84" t="s">
        <v>94</v>
      </c>
      <c r="ABN34" s="84">
        <v>18000</v>
      </c>
      <c r="ABO34" s="84" t="s">
        <v>94</v>
      </c>
      <c r="ABP34" s="84">
        <v>18000</v>
      </c>
      <c r="ABQ34" s="84" t="s">
        <v>94</v>
      </c>
      <c r="ABR34" s="84">
        <v>18000</v>
      </c>
      <c r="ABS34" s="84" t="s">
        <v>94</v>
      </c>
      <c r="ABT34" s="84">
        <v>18000</v>
      </c>
      <c r="ABU34" s="84" t="s">
        <v>94</v>
      </c>
      <c r="ABV34" s="84">
        <v>18000</v>
      </c>
      <c r="ABW34" s="84">
        <v>18000</v>
      </c>
      <c r="ABX34" s="84">
        <v>18000</v>
      </c>
      <c r="ABY34" s="84" t="s">
        <v>94</v>
      </c>
      <c r="ABZ34" s="84">
        <v>18000</v>
      </c>
      <c r="ACA34" s="84" t="s">
        <v>94</v>
      </c>
      <c r="ACB34" s="84">
        <v>18000</v>
      </c>
      <c r="ACC34" s="84" t="s">
        <v>94</v>
      </c>
      <c r="ACD34" s="84">
        <v>18000</v>
      </c>
      <c r="ACE34" s="84" t="s">
        <v>94</v>
      </c>
      <c r="ACF34" s="84">
        <v>18000</v>
      </c>
      <c r="ACG34" s="84" t="s">
        <v>94</v>
      </c>
      <c r="ACH34" s="84">
        <v>18000</v>
      </c>
      <c r="ACI34" s="84" t="s">
        <v>94</v>
      </c>
      <c r="ACJ34" s="84">
        <v>18000</v>
      </c>
      <c r="ACK34" s="84" t="s">
        <v>94</v>
      </c>
      <c r="ACL34" s="84">
        <v>18000</v>
      </c>
      <c r="ACM34" s="84" t="s">
        <v>94</v>
      </c>
      <c r="ACN34" s="84">
        <v>18000</v>
      </c>
      <c r="ACO34" s="84" t="s">
        <v>94</v>
      </c>
      <c r="ACP34" s="84">
        <v>18000</v>
      </c>
      <c r="ACQ34" s="84" t="s">
        <v>94</v>
      </c>
      <c r="ACR34" s="84">
        <v>18000</v>
      </c>
      <c r="ACS34" s="84" t="s">
        <v>94</v>
      </c>
      <c r="ACT34" s="84">
        <v>18000</v>
      </c>
      <c r="ACU34" s="84" t="s">
        <v>94</v>
      </c>
      <c r="ACV34" s="84">
        <v>18000</v>
      </c>
      <c r="ACW34" s="84" t="s">
        <v>94</v>
      </c>
      <c r="ACX34" s="84">
        <v>18000</v>
      </c>
      <c r="ACY34" s="84" t="s">
        <v>94</v>
      </c>
      <c r="ACZ34" s="84">
        <v>18000</v>
      </c>
      <c r="ADA34" s="84" t="s">
        <v>94</v>
      </c>
      <c r="ADB34" s="84">
        <v>18000</v>
      </c>
      <c r="ADC34" s="84" t="s">
        <v>94</v>
      </c>
      <c r="ADD34" s="84">
        <v>18000</v>
      </c>
      <c r="ADE34" s="84" t="s">
        <v>94</v>
      </c>
      <c r="ADF34" s="84">
        <v>18000</v>
      </c>
      <c r="ADG34" s="84" t="s">
        <v>94</v>
      </c>
      <c r="ADH34" s="84">
        <v>18000</v>
      </c>
      <c r="ADI34" s="84" t="s">
        <v>94</v>
      </c>
      <c r="ADJ34" s="84">
        <v>18000</v>
      </c>
      <c r="ADK34" s="84" t="s">
        <v>94</v>
      </c>
      <c r="ADL34" s="84">
        <v>18000</v>
      </c>
      <c r="ADM34" s="84" t="s">
        <v>94</v>
      </c>
      <c r="ADN34" s="84">
        <v>18000</v>
      </c>
      <c r="ADO34" s="84" t="s">
        <v>94</v>
      </c>
      <c r="ADP34" s="84">
        <v>18000</v>
      </c>
      <c r="ADQ34" s="84" t="s">
        <v>94</v>
      </c>
      <c r="ADR34" s="84">
        <v>18000</v>
      </c>
      <c r="ADS34" s="84" t="s">
        <v>94</v>
      </c>
      <c r="ADT34" s="84">
        <v>18000</v>
      </c>
      <c r="ADU34" s="84" t="s">
        <v>94</v>
      </c>
      <c r="ADV34" s="84">
        <v>18000</v>
      </c>
      <c r="ADW34" s="84" t="s">
        <v>94</v>
      </c>
      <c r="ADX34" s="84">
        <v>18000</v>
      </c>
      <c r="ADY34" s="84" t="s">
        <v>94</v>
      </c>
      <c r="ADZ34" s="84">
        <v>18000</v>
      </c>
      <c r="AEA34" s="84" t="s">
        <v>94</v>
      </c>
      <c r="AEB34" s="84">
        <v>18000</v>
      </c>
      <c r="AEC34" s="84" t="s">
        <v>94</v>
      </c>
      <c r="AED34" s="84">
        <v>18000</v>
      </c>
      <c r="AEE34" s="84" t="s">
        <v>94</v>
      </c>
      <c r="AEF34" s="84">
        <v>18000</v>
      </c>
      <c r="AEG34" s="84" t="s">
        <v>94</v>
      </c>
      <c r="AEH34" s="84">
        <v>18000</v>
      </c>
      <c r="AEI34" s="84" t="s">
        <v>94</v>
      </c>
      <c r="AEJ34" s="84">
        <v>18000</v>
      </c>
      <c r="AEK34" s="84" t="s">
        <v>94</v>
      </c>
      <c r="AEL34" s="84">
        <v>18000</v>
      </c>
      <c r="AEM34" s="84" t="s">
        <v>94</v>
      </c>
      <c r="AEN34" s="84">
        <v>18000</v>
      </c>
      <c r="AEO34" s="84" t="s">
        <v>94</v>
      </c>
      <c r="AEP34" s="84">
        <v>18000</v>
      </c>
      <c r="AEQ34" s="84" t="s">
        <v>94</v>
      </c>
      <c r="AER34" s="84">
        <v>18000</v>
      </c>
      <c r="AES34" s="84" t="s">
        <v>94</v>
      </c>
      <c r="AET34" s="84">
        <v>18000</v>
      </c>
      <c r="AEU34" s="84" t="s">
        <v>94</v>
      </c>
      <c r="AEV34" s="84">
        <v>18000</v>
      </c>
      <c r="AEW34" s="84" t="s">
        <v>94</v>
      </c>
      <c r="AEX34" s="84">
        <v>18000</v>
      </c>
      <c r="AEY34" s="84" t="s">
        <v>94</v>
      </c>
      <c r="AEZ34" s="84">
        <v>18000</v>
      </c>
      <c r="AFA34" s="84" t="s">
        <v>94</v>
      </c>
      <c r="AFB34" s="84">
        <v>18000</v>
      </c>
      <c r="AFC34" s="84" t="s">
        <v>94</v>
      </c>
      <c r="AFD34" s="84">
        <v>18000</v>
      </c>
      <c r="AFE34" s="84">
        <v>18000</v>
      </c>
      <c r="AFF34" s="84">
        <v>18000</v>
      </c>
      <c r="AFG34" s="84" t="s">
        <v>94</v>
      </c>
      <c r="AFH34" s="84">
        <v>18000</v>
      </c>
      <c r="AFI34" s="84">
        <v>18000</v>
      </c>
      <c r="AFJ34" s="84">
        <v>18000</v>
      </c>
      <c r="AFK34" s="84" t="s">
        <v>94</v>
      </c>
      <c r="AFL34" s="84">
        <v>18000</v>
      </c>
      <c r="AFM34" s="84" t="s">
        <v>94</v>
      </c>
      <c r="AFN34" s="84">
        <v>18000</v>
      </c>
      <c r="AFO34" s="84" t="s">
        <v>94</v>
      </c>
      <c r="AFP34" s="84">
        <v>18000</v>
      </c>
      <c r="AFQ34" s="84" t="s">
        <v>94</v>
      </c>
      <c r="AFR34" s="84">
        <v>18000</v>
      </c>
      <c r="AFS34" s="84" t="s">
        <v>94</v>
      </c>
      <c r="AFT34" s="84">
        <v>18000</v>
      </c>
      <c r="AFU34" s="84" t="s">
        <v>94</v>
      </c>
      <c r="AFV34" s="84">
        <v>18000</v>
      </c>
      <c r="AFW34" s="84" t="s">
        <v>94</v>
      </c>
      <c r="AFX34" s="84">
        <v>18000</v>
      </c>
      <c r="AFY34" s="84" t="s">
        <v>94</v>
      </c>
      <c r="AFZ34" s="84">
        <v>18000</v>
      </c>
      <c r="AGA34" s="84" t="s">
        <v>94</v>
      </c>
      <c r="AGB34" s="84">
        <v>18000</v>
      </c>
      <c r="AGC34" s="84" t="s">
        <v>94</v>
      </c>
      <c r="AGD34" s="84">
        <v>18000</v>
      </c>
      <c r="AGE34" s="84" t="s">
        <v>94</v>
      </c>
      <c r="AGF34" s="84">
        <v>18000</v>
      </c>
      <c r="AGG34" s="84" t="s">
        <v>94</v>
      </c>
      <c r="AGH34" s="84">
        <v>18000</v>
      </c>
      <c r="AGI34" s="84" t="s">
        <v>94</v>
      </c>
      <c r="AGJ34" s="84">
        <v>18000</v>
      </c>
      <c r="AGK34" s="84" t="s">
        <v>94</v>
      </c>
      <c r="AGL34" s="84">
        <v>18000</v>
      </c>
      <c r="AGM34" s="84">
        <v>18000</v>
      </c>
      <c r="AGN34" s="84">
        <v>18000</v>
      </c>
      <c r="AGO34" s="84" t="s">
        <v>94</v>
      </c>
      <c r="AGP34" s="84">
        <v>18000</v>
      </c>
      <c r="AGQ34" s="84" t="s">
        <v>94</v>
      </c>
      <c r="AGR34" s="84">
        <v>18000</v>
      </c>
      <c r="AGS34" s="84" t="s">
        <v>94</v>
      </c>
      <c r="AGT34" s="84">
        <v>18000</v>
      </c>
      <c r="AGU34" s="84" t="s">
        <v>94</v>
      </c>
      <c r="AGV34" s="84">
        <v>18000</v>
      </c>
      <c r="AGW34" s="84" t="s">
        <v>94</v>
      </c>
      <c r="AGX34" s="84">
        <v>18000</v>
      </c>
      <c r="AGY34" s="84" t="s">
        <v>94</v>
      </c>
      <c r="AGZ34" s="84">
        <v>18000</v>
      </c>
      <c r="AHA34" s="84" t="s">
        <v>94</v>
      </c>
      <c r="AHB34" s="84">
        <v>18000</v>
      </c>
      <c r="AHC34" s="84" t="s">
        <v>94</v>
      </c>
      <c r="AHD34" s="84">
        <v>18000</v>
      </c>
      <c r="AHE34" s="84" t="s">
        <v>94</v>
      </c>
      <c r="AHF34" s="84">
        <v>18000</v>
      </c>
      <c r="AHG34" s="84" t="s">
        <v>94</v>
      </c>
      <c r="AHH34" s="84">
        <v>18000</v>
      </c>
      <c r="AHI34" s="84" t="s">
        <v>94</v>
      </c>
      <c r="AHJ34" s="84">
        <v>18000</v>
      </c>
      <c r="AHK34" s="84" t="s">
        <v>94</v>
      </c>
      <c r="AHL34" s="84">
        <v>18000</v>
      </c>
      <c r="AHM34" s="84" t="s">
        <v>94</v>
      </c>
      <c r="AHN34" s="84">
        <v>18000</v>
      </c>
      <c r="AHO34" s="84" t="s">
        <v>94</v>
      </c>
      <c r="AHP34" s="84">
        <v>18000</v>
      </c>
      <c r="AHQ34" s="84" t="s">
        <v>94</v>
      </c>
      <c r="AHR34" s="84">
        <v>18000</v>
      </c>
      <c r="AHS34" s="84" t="s">
        <v>94</v>
      </c>
      <c r="AHT34" s="84">
        <v>18000</v>
      </c>
      <c r="AHU34" s="84" t="s">
        <v>94</v>
      </c>
      <c r="AHV34" s="84">
        <v>18000</v>
      </c>
      <c r="AHW34" s="84" t="s">
        <v>94</v>
      </c>
      <c r="AHX34" s="84">
        <v>18000</v>
      </c>
      <c r="AHY34" s="84">
        <v>18000</v>
      </c>
      <c r="AHZ34" s="84">
        <v>18000</v>
      </c>
      <c r="AIA34" s="84" t="s">
        <v>94</v>
      </c>
      <c r="AIB34" s="84">
        <v>18000</v>
      </c>
      <c r="AIC34" s="84" t="s">
        <v>94</v>
      </c>
      <c r="AID34" s="84">
        <v>18000</v>
      </c>
      <c r="AIE34" s="84" t="s">
        <v>94</v>
      </c>
      <c r="AIF34" s="84">
        <v>18000</v>
      </c>
      <c r="AIG34" s="84" t="s">
        <v>94</v>
      </c>
      <c r="AIH34" s="84">
        <v>18000</v>
      </c>
      <c r="AII34" s="84" t="s">
        <v>94</v>
      </c>
      <c r="AIJ34" s="84">
        <v>18000</v>
      </c>
      <c r="AIK34" s="84" t="s">
        <v>94</v>
      </c>
      <c r="AIL34" s="84">
        <v>18000</v>
      </c>
      <c r="AIM34" s="84" t="s">
        <v>94</v>
      </c>
      <c r="AIN34" s="84">
        <v>18000</v>
      </c>
      <c r="AIO34" s="84" t="s">
        <v>94</v>
      </c>
      <c r="AIP34" s="84">
        <v>18000</v>
      </c>
      <c r="AIQ34" s="84" t="s">
        <v>94</v>
      </c>
      <c r="AIR34" s="84">
        <v>18000</v>
      </c>
      <c r="AIS34" s="84" t="s">
        <v>94</v>
      </c>
      <c r="AIT34" s="84">
        <v>18000</v>
      </c>
      <c r="AIU34" s="84" t="s">
        <v>94</v>
      </c>
      <c r="AIV34" s="84">
        <v>18000</v>
      </c>
      <c r="AIW34" s="84" t="s">
        <v>94</v>
      </c>
      <c r="AIX34" s="84">
        <v>18000</v>
      </c>
      <c r="AIY34" s="84" t="s">
        <v>94</v>
      </c>
      <c r="AIZ34" s="84">
        <v>18000</v>
      </c>
      <c r="AJA34" s="84" t="s">
        <v>94</v>
      </c>
      <c r="AJB34" s="84">
        <v>18000</v>
      </c>
      <c r="AJC34" s="84" t="s">
        <v>94</v>
      </c>
      <c r="AJD34" s="84">
        <v>18000</v>
      </c>
      <c r="AJE34" s="84" t="s">
        <v>94</v>
      </c>
      <c r="AJF34" s="84">
        <v>18000</v>
      </c>
      <c r="AJG34" s="84" t="s">
        <v>94</v>
      </c>
      <c r="AJH34" s="84">
        <v>18000</v>
      </c>
      <c r="AJI34" s="84" t="s">
        <v>94</v>
      </c>
      <c r="AJJ34" s="84">
        <v>18000</v>
      </c>
      <c r="AJK34" s="84" t="s">
        <v>94</v>
      </c>
      <c r="AJL34" s="84">
        <v>18000</v>
      </c>
      <c r="AJM34" s="84" t="s">
        <v>94</v>
      </c>
      <c r="AJN34" s="84">
        <v>18000</v>
      </c>
      <c r="AJO34" s="84" t="s">
        <v>94</v>
      </c>
      <c r="AJP34" s="84">
        <v>18000</v>
      </c>
      <c r="AJQ34" s="84" t="s">
        <v>94</v>
      </c>
      <c r="AJR34" s="84">
        <v>18000</v>
      </c>
      <c r="AJS34" s="84" t="s">
        <v>94</v>
      </c>
      <c r="AJT34" s="84">
        <v>18000</v>
      </c>
      <c r="AJU34" s="84" t="s">
        <v>94</v>
      </c>
      <c r="AJV34" s="84">
        <v>18000</v>
      </c>
      <c r="AJW34" s="84" t="s">
        <v>94</v>
      </c>
      <c r="AJX34" s="84">
        <v>18000</v>
      </c>
      <c r="AJY34" s="84" t="s">
        <v>94</v>
      </c>
      <c r="AJZ34" s="84">
        <v>18000</v>
      </c>
      <c r="AKA34" s="84" t="s">
        <v>94</v>
      </c>
      <c r="AKB34" s="84">
        <v>18000</v>
      </c>
      <c r="AKC34" s="84" t="s">
        <v>94</v>
      </c>
      <c r="AKD34" s="84">
        <v>18000</v>
      </c>
      <c r="AKE34" s="84" t="s">
        <v>94</v>
      </c>
      <c r="AKF34" s="84">
        <v>18000</v>
      </c>
      <c r="AKG34" s="84" t="s">
        <v>94</v>
      </c>
      <c r="AKH34" s="84">
        <v>18000</v>
      </c>
      <c r="AKI34" s="84" t="s">
        <v>94</v>
      </c>
      <c r="AKJ34" s="84">
        <v>18000</v>
      </c>
      <c r="AKK34" s="84" t="s">
        <v>94</v>
      </c>
      <c r="AKL34" s="84">
        <v>18000</v>
      </c>
      <c r="AKM34" s="84" t="s">
        <v>94</v>
      </c>
      <c r="AKN34" s="84">
        <v>18000</v>
      </c>
      <c r="AKO34" s="84" t="s">
        <v>94</v>
      </c>
      <c r="AKP34" s="84">
        <v>18000</v>
      </c>
      <c r="AKQ34" s="84">
        <v>18000</v>
      </c>
      <c r="AKR34" s="84">
        <v>18000</v>
      </c>
      <c r="AKS34" s="84" t="s">
        <v>94</v>
      </c>
      <c r="AKT34" s="84">
        <v>18000</v>
      </c>
      <c r="AKU34" s="84" t="s">
        <v>94</v>
      </c>
      <c r="AKV34" s="84">
        <v>18000</v>
      </c>
      <c r="AKW34" s="84" t="s">
        <v>94</v>
      </c>
      <c r="AKX34" s="84">
        <v>18000</v>
      </c>
      <c r="AKY34" s="84" t="s">
        <v>94</v>
      </c>
      <c r="AKZ34" s="84">
        <v>18000</v>
      </c>
      <c r="ALA34" s="84" t="s">
        <v>94</v>
      </c>
      <c r="ALB34" s="84">
        <v>18000</v>
      </c>
      <c r="ALC34" s="84" t="s">
        <v>94</v>
      </c>
      <c r="ALD34" s="84">
        <v>18000</v>
      </c>
      <c r="ALE34" s="84" t="s">
        <v>94</v>
      </c>
      <c r="ALF34" s="84">
        <v>18000</v>
      </c>
      <c r="ALG34" s="84" t="s">
        <v>94</v>
      </c>
      <c r="ALH34" s="84">
        <v>18000</v>
      </c>
      <c r="ALI34" s="84" t="s">
        <v>94</v>
      </c>
      <c r="ALJ34" s="84">
        <v>18000</v>
      </c>
      <c r="ALK34" s="84" t="s">
        <v>94</v>
      </c>
      <c r="ALL34" s="84">
        <v>18000</v>
      </c>
      <c r="ALM34" s="84" t="s">
        <v>94</v>
      </c>
      <c r="ALN34" s="84">
        <v>18000</v>
      </c>
      <c r="ALO34" s="84" t="s">
        <v>94</v>
      </c>
      <c r="ALP34" s="84">
        <v>18000</v>
      </c>
      <c r="ALQ34" s="84" t="s">
        <v>94</v>
      </c>
      <c r="ALR34" s="84">
        <v>18000</v>
      </c>
      <c r="ALS34" s="84" t="s">
        <v>94</v>
      </c>
      <c r="ALT34" s="84">
        <v>18000</v>
      </c>
      <c r="ALU34" s="84" t="s">
        <v>94</v>
      </c>
      <c r="ALV34" s="84">
        <v>18000</v>
      </c>
      <c r="ALW34" s="84" t="s">
        <v>94</v>
      </c>
      <c r="ALX34" s="84">
        <v>18000</v>
      </c>
      <c r="ALY34" s="84" t="s">
        <v>94</v>
      </c>
      <c r="ALZ34" s="84">
        <v>18000</v>
      </c>
      <c r="AMA34" s="84" t="s">
        <v>94</v>
      </c>
      <c r="AMB34" s="84">
        <v>18000</v>
      </c>
      <c r="AMC34" s="84" t="s">
        <v>94</v>
      </c>
      <c r="AMD34" s="84">
        <v>18000</v>
      </c>
      <c r="AME34" s="84" t="s">
        <v>94</v>
      </c>
      <c r="AMF34" s="84">
        <v>18000</v>
      </c>
      <c r="AMG34" s="84" t="s">
        <v>94</v>
      </c>
      <c r="AMH34" s="84">
        <v>18000</v>
      </c>
      <c r="AMI34" s="84" t="s">
        <v>94</v>
      </c>
      <c r="AMJ34" s="84">
        <v>18000</v>
      </c>
      <c r="AMK34" s="84" t="s">
        <v>94</v>
      </c>
      <c r="AML34" s="84">
        <v>18000</v>
      </c>
      <c r="AMM34" s="84" t="s">
        <v>94</v>
      </c>
      <c r="AMN34" s="84">
        <v>18000</v>
      </c>
      <c r="AMO34" s="84">
        <v>18500</v>
      </c>
      <c r="AMP34" s="84">
        <v>18000</v>
      </c>
      <c r="AMQ34" s="84" t="s">
        <v>94</v>
      </c>
      <c r="AMR34" s="84">
        <v>18000</v>
      </c>
      <c r="AMS34" s="84" t="s">
        <v>94</v>
      </c>
      <c r="AMT34" s="84">
        <v>18000</v>
      </c>
      <c r="AMU34" s="84" t="s">
        <v>94</v>
      </c>
      <c r="AMV34" s="84">
        <v>18000</v>
      </c>
      <c r="AMW34" s="84" t="s">
        <v>94</v>
      </c>
      <c r="AMX34" s="84">
        <v>18000</v>
      </c>
      <c r="AMY34" s="84" t="s">
        <v>94</v>
      </c>
      <c r="AMZ34" s="84">
        <v>18000</v>
      </c>
      <c r="ANA34" s="84" t="s">
        <v>94</v>
      </c>
      <c r="ANB34" s="84">
        <v>18000</v>
      </c>
      <c r="ANC34" s="84" t="s">
        <v>94</v>
      </c>
      <c r="AND34" s="84">
        <v>18000</v>
      </c>
      <c r="ANE34" s="84" t="s">
        <v>94</v>
      </c>
      <c r="ANF34" s="84">
        <v>18000</v>
      </c>
      <c r="ANG34" s="84" t="s">
        <v>94</v>
      </c>
      <c r="ANH34" s="84">
        <v>18000</v>
      </c>
      <c r="ANI34" s="84" t="s">
        <v>94</v>
      </c>
      <c r="ANJ34" s="84">
        <v>18000</v>
      </c>
      <c r="ANK34" s="84">
        <v>18000</v>
      </c>
      <c r="ANL34" s="84">
        <v>18000</v>
      </c>
      <c r="ANM34" s="84" t="s">
        <v>94</v>
      </c>
      <c r="ANN34" s="84">
        <v>18000</v>
      </c>
      <c r="ANO34" s="84" t="s">
        <v>94</v>
      </c>
      <c r="ANP34" s="84">
        <v>18000</v>
      </c>
      <c r="ANQ34" s="84" t="s">
        <v>94</v>
      </c>
      <c r="ANR34" s="84">
        <v>18000</v>
      </c>
      <c r="ANS34" s="84" t="s">
        <v>94</v>
      </c>
      <c r="ANT34" s="84">
        <v>18000</v>
      </c>
      <c r="ANU34" s="84" t="s">
        <v>94</v>
      </c>
      <c r="ANV34" s="84">
        <v>18000</v>
      </c>
      <c r="ANW34" s="84" t="s">
        <v>94</v>
      </c>
      <c r="ANX34" s="84">
        <v>18000</v>
      </c>
      <c r="ANY34" s="84" t="s">
        <v>94</v>
      </c>
      <c r="ANZ34" s="84">
        <v>18000</v>
      </c>
      <c r="AOA34" s="84" t="s">
        <v>94</v>
      </c>
      <c r="AOB34" s="84">
        <v>18000</v>
      </c>
      <c r="AOC34" s="84" t="s">
        <v>94</v>
      </c>
      <c r="AOD34" s="84">
        <v>18000</v>
      </c>
      <c r="AOE34" s="84" t="s">
        <v>94</v>
      </c>
      <c r="AOF34" s="84">
        <v>18000</v>
      </c>
      <c r="AOG34" s="84" t="s">
        <v>94</v>
      </c>
      <c r="AOH34" s="84">
        <v>18000</v>
      </c>
      <c r="AOI34" s="84" t="s">
        <v>94</v>
      </c>
      <c r="AOJ34" s="84">
        <v>18000</v>
      </c>
      <c r="AOK34" s="84" t="s">
        <v>94</v>
      </c>
      <c r="AOL34" s="84">
        <v>18000</v>
      </c>
      <c r="AOM34" s="84" t="s">
        <v>94</v>
      </c>
      <c r="AON34" s="84">
        <v>18000</v>
      </c>
      <c r="AOO34" s="84" t="s">
        <v>94</v>
      </c>
      <c r="AOP34" s="84">
        <v>18000</v>
      </c>
      <c r="AOQ34" s="84">
        <v>17500</v>
      </c>
      <c r="AOR34" s="84">
        <v>18000</v>
      </c>
      <c r="AOS34" s="84" t="s">
        <v>94</v>
      </c>
      <c r="AOT34" s="84">
        <v>18000</v>
      </c>
      <c r="AOU34" s="84" t="s">
        <v>94</v>
      </c>
      <c r="AOV34" s="84">
        <v>18000</v>
      </c>
      <c r="AOW34" s="84" t="s">
        <v>94</v>
      </c>
      <c r="AOX34" s="84">
        <v>18000</v>
      </c>
      <c r="AOY34" s="84" t="s">
        <v>94</v>
      </c>
      <c r="AOZ34" s="84">
        <v>18000</v>
      </c>
      <c r="APA34" s="84" t="s">
        <v>94</v>
      </c>
      <c r="APB34" s="84">
        <v>18000</v>
      </c>
      <c r="APC34" s="84" t="s">
        <v>94</v>
      </c>
      <c r="APD34" s="84">
        <v>18000</v>
      </c>
      <c r="APE34" s="84" t="s">
        <v>94</v>
      </c>
      <c r="APF34" s="84">
        <v>18000</v>
      </c>
      <c r="APG34" s="84" t="s">
        <v>94</v>
      </c>
      <c r="APH34" s="84">
        <v>18000</v>
      </c>
      <c r="API34" s="84" t="s">
        <v>94</v>
      </c>
      <c r="APJ34" s="84">
        <v>18000</v>
      </c>
      <c r="APK34" s="84" t="s">
        <v>94</v>
      </c>
      <c r="APL34" s="84">
        <v>18000</v>
      </c>
      <c r="APM34" s="84" t="s">
        <v>94</v>
      </c>
      <c r="APN34" s="84">
        <v>18000</v>
      </c>
      <c r="APO34" s="84" t="s">
        <v>94</v>
      </c>
      <c r="APP34" s="84">
        <v>18000</v>
      </c>
      <c r="APQ34" s="84" t="s">
        <v>94</v>
      </c>
      <c r="APR34" s="84">
        <v>18000</v>
      </c>
      <c r="APS34" s="84" t="s">
        <v>94</v>
      </c>
      <c r="APT34" s="84">
        <v>18000</v>
      </c>
      <c r="APU34" s="84" t="s">
        <v>94</v>
      </c>
      <c r="APV34" s="84">
        <v>18000</v>
      </c>
      <c r="APW34" s="84" t="s">
        <v>94</v>
      </c>
      <c r="APX34" s="84">
        <v>18000</v>
      </c>
      <c r="APY34" s="84" t="s">
        <v>94</v>
      </c>
      <c r="APZ34" s="84">
        <v>18000</v>
      </c>
      <c r="AQA34" s="84" t="s">
        <v>94</v>
      </c>
      <c r="AQB34" s="84">
        <v>18000</v>
      </c>
      <c r="AQC34" s="84" t="s">
        <v>94</v>
      </c>
      <c r="AQD34" s="84">
        <v>18000</v>
      </c>
      <c r="AQE34" s="86" t="s">
        <v>94</v>
      </c>
      <c r="AQF34" s="86">
        <v>18000</v>
      </c>
      <c r="AQG34" s="86" t="s">
        <v>94</v>
      </c>
      <c r="AQH34" s="86">
        <v>18000</v>
      </c>
      <c r="AQI34" s="86" t="s">
        <v>94</v>
      </c>
      <c r="AQJ34" s="86">
        <v>18000</v>
      </c>
      <c r="AQK34" s="86" t="s">
        <v>94</v>
      </c>
      <c r="AQL34" s="86">
        <v>18000</v>
      </c>
      <c r="AQM34" s="86" t="s">
        <v>94</v>
      </c>
      <c r="AQN34" s="86">
        <v>18000</v>
      </c>
      <c r="AQO34" s="86" t="s">
        <v>94</v>
      </c>
      <c r="AQP34" s="86">
        <v>18000</v>
      </c>
      <c r="AQQ34" s="86" t="s">
        <v>94</v>
      </c>
      <c r="AQR34" s="86">
        <v>18000</v>
      </c>
      <c r="AQS34" s="86" t="s">
        <v>94</v>
      </c>
      <c r="AQT34" s="86">
        <v>18000</v>
      </c>
      <c r="AQU34" s="86" t="s">
        <v>94</v>
      </c>
      <c r="AQV34" s="86">
        <v>18000</v>
      </c>
      <c r="AQW34" s="86" t="s">
        <v>94</v>
      </c>
      <c r="AQX34" s="86">
        <v>18000</v>
      </c>
      <c r="AQY34" s="86" t="s">
        <v>94</v>
      </c>
      <c r="AQZ34" s="86">
        <v>18000</v>
      </c>
      <c r="ARA34" s="86" t="s">
        <v>94</v>
      </c>
      <c r="ARB34" s="86">
        <v>18000</v>
      </c>
      <c r="ARC34" s="86" t="s">
        <v>94</v>
      </c>
      <c r="ARD34" s="86">
        <v>18000</v>
      </c>
      <c r="ARE34" s="86" t="s">
        <v>94</v>
      </c>
      <c r="ARF34" s="86">
        <v>18000</v>
      </c>
      <c r="ARG34" s="86" t="s">
        <v>94</v>
      </c>
      <c r="ARH34" s="86">
        <v>18000</v>
      </c>
      <c r="ARI34" s="86" t="s">
        <v>94</v>
      </c>
      <c r="ARJ34" s="86">
        <v>18000</v>
      </c>
      <c r="ARK34" s="86" t="s">
        <v>94</v>
      </c>
      <c r="ARL34" s="86">
        <v>18000</v>
      </c>
      <c r="ARM34" s="86" t="s">
        <v>94</v>
      </c>
      <c r="ARN34" s="86">
        <v>18000</v>
      </c>
      <c r="ARO34" s="86" t="s">
        <v>94</v>
      </c>
      <c r="ARP34" s="86">
        <v>18000</v>
      </c>
      <c r="ARQ34" s="86" t="s">
        <v>94</v>
      </c>
      <c r="ARR34" s="86">
        <v>18000</v>
      </c>
      <c r="ARS34" s="86" t="s">
        <v>94</v>
      </c>
      <c r="ART34" s="86">
        <v>18000</v>
      </c>
      <c r="ARU34" s="86" t="s">
        <v>94</v>
      </c>
      <c r="ARV34" s="86">
        <v>18000</v>
      </c>
      <c r="ARW34" s="86" t="s">
        <v>94</v>
      </c>
      <c r="ARX34" s="86">
        <v>18000</v>
      </c>
      <c r="ARY34" s="86" t="s">
        <v>94</v>
      </c>
      <c r="ARZ34" s="86">
        <v>18000</v>
      </c>
      <c r="ASA34" s="86" t="s">
        <v>94</v>
      </c>
      <c r="ASB34" s="86">
        <v>18000</v>
      </c>
      <c r="ASC34" s="86" t="s">
        <v>94</v>
      </c>
      <c r="ASD34" s="86">
        <v>18000</v>
      </c>
      <c r="ASE34" s="86" t="s">
        <v>94</v>
      </c>
      <c r="ASF34" s="86">
        <v>18000</v>
      </c>
      <c r="ASG34" s="86" t="s">
        <v>94</v>
      </c>
      <c r="ASH34" s="86">
        <v>18000</v>
      </c>
      <c r="ASI34" s="86" t="s">
        <v>94</v>
      </c>
      <c r="ASJ34" s="86">
        <v>18000</v>
      </c>
      <c r="ASK34" s="86" t="s">
        <v>94</v>
      </c>
      <c r="ASL34" s="86">
        <v>18000</v>
      </c>
      <c r="ASM34" s="86" t="s">
        <v>94</v>
      </c>
      <c r="ASN34" s="86">
        <v>18000</v>
      </c>
      <c r="ASO34" s="86" t="s">
        <v>94</v>
      </c>
      <c r="ASP34" s="86">
        <v>18000</v>
      </c>
      <c r="ASQ34" s="86" t="s">
        <v>94</v>
      </c>
      <c r="ASR34" s="86">
        <v>18000</v>
      </c>
      <c r="ASS34" s="86">
        <v>18500</v>
      </c>
      <c r="AST34" s="86">
        <v>18000</v>
      </c>
      <c r="ASU34" s="86" t="s">
        <v>94</v>
      </c>
      <c r="ASV34" s="86">
        <v>18000</v>
      </c>
      <c r="ASW34" s="86" t="s">
        <v>94</v>
      </c>
      <c r="ASX34" s="86">
        <v>18000</v>
      </c>
      <c r="ASY34" s="86" t="s">
        <v>94</v>
      </c>
      <c r="ASZ34" s="86">
        <v>18000</v>
      </c>
      <c r="ATA34" s="86" t="s">
        <v>94</v>
      </c>
      <c r="ATB34" s="86">
        <v>18000</v>
      </c>
      <c r="ATC34" s="86" t="s">
        <v>94</v>
      </c>
      <c r="ATD34" s="86">
        <v>18000</v>
      </c>
      <c r="ATE34" s="86" t="s">
        <v>94</v>
      </c>
      <c r="ATF34" s="86">
        <v>18000</v>
      </c>
      <c r="ATG34" s="86" t="s">
        <v>94</v>
      </c>
      <c r="ATH34" s="86">
        <v>18000</v>
      </c>
      <c r="ATI34" s="86" t="s">
        <v>94</v>
      </c>
      <c r="ATJ34" s="86">
        <v>18000</v>
      </c>
      <c r="ATK34" s="86" t="s">
        <v>94</v>
      </c>
      <c r="ATL34" s="86">
        <v>18000</v>
      </c>
      <c r="ATM34" s="86" t="s">
        <v>94</v>
      </c>
      <c r="ATN34" s="86">
        <v>18000</v>
      </c>
      <c r="ATO34" s="86" t="s">
        <v>94</v>
      </c>
      <c r="ATP34" s="86">
        <v>18000</v>
      </c>
      <c r="ATQ34" s="86" t="s">
        <v>94</v>
      </c>
      <c r="ATR34" s="86">
        <v>18000</v>
      </c>
      <c r="ATS34" s="86" t="s">
        <v>94</v>
      </c>
      <c r="ATT34" s="86">
        <v>18000</v>
      </c>
      <c r="ATU34" s="86" t="s">
        <v>94</v>
      </c>
      <c r="ATV34" s="86">
        <v>18000</v>
      </c>
      <c r="ATW34" s="86" t="s">
        <v>94</v>
      </c>
      <c r="ATX34" s="86">
        <v>18000</v>
      </c>
      <c r="ATY34" s="86" t="s">
        <v>94</v>
      </c>
      <c r="ATZ34" s="86">
        <v>18000</v>
      </c>
      <c r="AUA34" s="86" t="s">
        <v>94</v>
      </c>
      <c r="AUB34" s="86">
        <v>18000</v>
      </c>
      <c r="AUC34" s="86" t="s">
        <v>94</v>
      </c>
      <c r="AUD34" s="86">
        <v>18000</v>
      </c>
      <c r="AUE34" s="86" t="s">
        <v>94</v>
      </c>
      <c r="AUF34" s="86">
        <v>18000</v>
      </c>
      <c r="AUG34" s="86">
        <v>17500</v>
      </c>
      <c r="AUH34" s="86">
        <v>18000</v>
      </c>
      <c r="AUI34" s="86" t="s">
        <v>94</v>
      </c>
      <c r="AUJ34" s="86">
        <v>18000</v>
      </c>
      <c r="AUK34" s="86" t="s">
        <v>94</v>
      </c>
      <c r="AUL34" s="86">
        <v>18000</v>
      </c>
      <c r="AUM34" s="86" t="s">
        <v>94</v>
      </c>
      <c r="AUN34" s="86">
        <v>18000</v>
      </c>
      <c r="AUO34" s="86" t="s">
        <v>94</v>
      </c>
      <c r="AUP34" s="86">
        <v>18000</v>
      </c>
      <c r="AUQ34" s="86" t="s">
        <v>94</v>
      </c>
      <c r="AUR34" s="86">
        <v>18000</v>
      </c>
      <c r="AUS34" s="86" t="s">
        <v>94</v>
      </c>
      <c r="AUT34" s="86">
        <v>18000</v>
      </c>
      <c r="AUU34" s="86" t="s">
        <v>94</v>
      </c>
      <c r="AUV34" s="86">
        <v>18000</v>
      </c>
      <c r="AUW34" s="86" t="s">
        <v>94</v>
      </c>
      <c r="AUX34" s="86">
        <v>18000</v>
      </c>
      <c r="AUY34" s="86" t="s">
        <v>94</v>
      </c>
      <c r="AUZ34" s="86">
        <v>18000</v>
      </c>
      <c r="AVA34" s="86" t="s">
        <v>94</v>
      </c>
      <c r="AVB34" s="86">
        <v>18000</v>
      </c>
      <c r="AVC34" s="86" t="s">
        <v>94</v>
      </c>
      <c r="AVD34" s="86">
        <v>18000</v>
      </c>
      <c r="AVE34" s="86" t="s">
        <v>94</v>
      </c>
      <c r="AVF34" s="86">
        <v>18000</v>
      </c>
      <c r="AVG34" s="86" t="s">
        <v>94</v>
      </c>
      <c r="AVH34" s="86">
        <v>18000</v>
      </c>
      <c r="AVI34" s="86" t="s">
        <v>94</v>
      </c>
      <c r="AVJ34" s="86">
        <v>18000</v>
      </c>
      <c r="AVK34" s="86" t="s">
        <v>94</v>
      </c>
      <c r="AVL34" s="86">
        <v>18000</v>
      </c>
      <c r="AVM34" s="86" t="s">
        <v>94</v>
      </c>
      <c r="AVN34" s="86">
        <v>18000</v>
      </c>
      <c r="AVO34" s="86" t="s">
        <v>94</v>
      </c>
      <c r="AVP34" s="86">
        <v>18000</v>
      </c>
      <c r="AVQ34" s="86" t="s">
        <v>94</v>
      </c>
      <c r="AVR34" s="86">
        <v>18000</v>
      </c>
      <c r="AVS34" s="86" t="s">
        <v>94</v>
      </c>
      <c r="AVT34" s="86">
        <v>18000</v>
      </c>
      <c r="AVU34" s="86" t="s">
        <v>94</v>
      </c>
      <c r="AVV34" s="86">
        <v>18000</v>
      </c>
      <c r="AVW34" s="86" t="s">
        <v>94</v>
      </c>
      <c r="AVX34" s="86">
        <v>18000</v>
      </c>
      <c r="AVY34" s="86" t="s">
        <v>94</v>
      </c>
      <c r="AVZ34" s="86">
        <v>18000</v>
      </c>
      <c r="AWA34" s="86" t="s">
        <v>94</v>
      </c>
      <c r="AWB34" s="86">
        <v>18000</v>
      </c>
      <c r="AWC34" s="86" t="s">
        <v>94</v>
      </c>
      <c r="AWD34" s="86">
        <v>18000</v>
      </c>
      <c r="AWE34" s="86" t="s">
        <v>94</v>
      </c>
      <c r="AWF34" s="86">
        <v>18000</v>
      </c>
      <c r="AWG34" s="86" t="s">
        <v>94</v>
      </c>
      <c r="AWH34" s="86">
        <v>18000</v>
      </c>
      <c r="AWI34" s="86" t="s">
        <v>94</v>
      </c>
      <c r="AWJ34" s="86">
        <v>18000</v>
      </c>
      <c r="AWK34" s="86" t="s">
        <v>94</v>
      </c>
      <c r="AWL34" s="86">
        <v>18000</v>
      </c>
      <c r="AWM34" s="86" t="s">
        <v>94</v>
      </c>
      <c r="AWN34" s="86">
        <v>18000</v>
      </c>
      <c r="AWO34" s="86" t="s">
        <v>94</v>
      </c>
      <c r="AWP34" s="86">
        <v>18000</v>
      </c>
      <c r="AWQ34" s="86" t="s">
        <v>94</v>
      </c>
      <c r="AWR34" s="86">
        <v>18000</v>
      </c>
      <c r="AWS34" s="86" t="s">
        <v>94</v>
      </c>
      <c r="AWT34" s="86">
        <v>18000</v>
      </c>
      <c r="AWU34" s="86" t="s">
        <v>94</v>
      </c>
      <c r="AWV34" s="86">
        <v>18000</v>
      </c>
      <c r="AWW34" s="86" t="s">
        <v>94</v>
      </c>
      <c r="AWX34" s="86">
        <v>18000</v>
      </c>
      <c r="AWY34" s="86" t="s">
        <v>94</v>
      </c>
      <c r="AWZ34" s="103">
        <v>18000</v>
      </c>
      <c r="AXA34" s="103" t="s">
        <v>94</v>
      </c>
      <c r="AXB34" s="103">
        <v>18000</v>
      </c>
      <c r="AXC34" s="103">
        <v>17000</v>
      </c>
      <c r="AXD34" s="103">
        <v>18000</v>
      </c>
      <c r="AXE34" s="103">
        <v>17000</v>
      </c>
      <c r="AXF34" s="103">
        <v>18000</v>
      </c>
      <c r="AXG34" s="103" t="s">
        <v>94</v>
      </c>
      <c r="AXH34" s="103">
        <v>18000</v>
      </c>
      <c r="AXI34" s="103" t="s">
        <v>94</v>
      </c>
      <c r="AXJ34" s="103">
        <v>18000</v>
      </c>
      <c r="AXK34" s="103">
        <v>17000</v>
      </c>
      <c r="AXL34" s="103">
        <v>18000</v>
      </c>
      <c r="AXM34" s="103" t="s">
        <v>94</v>
      </c>
      <c r="AXN34" s="103">
        <v>18000</v>
      </c>
      <c r="AXO34" s="103" t="s">
        <v>94</v>
      </c>
      <c r="AXP34" s="103">
        <v>18000</v>
      </c>
      <c r="AXQ34" s="103" t="s">
        <v>94</v>
      </c>
      <c r="AXR34" s="103">
        <v>18000</v>
      </c>
      <c r="AXS34" s="103" t="s">
        <v>94</v>
      </c>
      <c r="AXT34" s="103">
        <v>18000</v>
      </c>
      <c r="AXU34" s="103" t="s">
        <v>94</v>
      </c>
      <c r="AXV34" s="103">
        <v>18000</v>
      </c>
      <c r="AXW34" s="103" t="s">
        <v>94</v>
      </c>
      <c r="AXX34" s="103">
        <v>18000</v>
      </c>
      <c r="AXY34" s="103" t="s">
        <v>94</v>
      </c>
      <c r="AXZ34" s="103">
        <v>18000</v>
      </c>
      <c r="AYA34" s="103" t="s">
        <v>94</v>
      </c>
      <c r="AYB34" s="103">
        <v>18000</v>
      </c>
      <c r="AYC34" s="103" t="s">
        <v>94</v>
      </c>
      <c r="AYD34" s="103">
        <v>18000</v>
      </c>
      <c r="AYE34" s="103" t="s">
        <v>94</v>
      </c>
      <c r="AYF34" s="103">
        <v>18000</v>
      </c>
      <c r="AYG34" s="103" t="s">
        <v>94</v>
      </c>
      <c r="AYH34" s="103">
        <v>18000</v>
      </c>
      <c r="AYI34" s="103" t="s">
        <v>94</v>
      </c>
      <c r="AYJ34" s="103">
        <v>18000</v>
      </c>
      <c r="AYK34" s="103"/>
      <c r="AYL34" s="103">
        <v>18000</v>
      </c>
      <c r="AYM34" s="103"/>
      <c r="AYN34" s="103">
        <v>18000</v>
      </c>
      <c r="AYO34" s="103"/>
      <c r="AYP34" s="103">
        <v>18000</v>
      </c>
      <c r="AYQ34" s="103"/>
      <c r="AYR34" s="103">
        <v>18000</v>
      </c>
      <c r="AYS34" s="103"/>
      <c r="AYT34" s="103">
        <v>18000</v>
      </c>
      <c r="AYU34" s="103" t="s">
        <v>94</v>
      </c>
      <c r="AYV34" s="103">
        <v>18000</v>
      </c>
      <c r="AYW34" s="103" t="s">
        <v>94</v>
      </c>
      <c r="AYX34" s="103">
        <v>18000</v>
      </c>
      <c r="AYY34" s="103" t="s">
        <v>94</v>
      </c>
      <c r="AYZ34" s="103">
        <v>18000</v>
      </c>
      <c r="AZA34" s="103" t="s">
        <v>94</v>
      </c>
      <c r="AZB34" s="103">
        <v>18000</v>
      </c>
      <c r="AZC34" s="103" t="s">
        <v>94</v>
      </c>
      <c r="AZD34" s="103">
        <v>18000</v>
      </c>
      <c r="AZE34" s="103" t="s">
        <v>94</v>
      </c>
      <c r="AZF34" s="103">
        <v>18000</v>
      </c>
      <c r="AZG34" s="103" t="s">
        <v>94</v>
      </c>
      <c r="AZH34" s="103">
        <v>18000</v>
      </c>
      <c r="AZI34" s="103" t="s">
        <v>94</v>
      </c>
      <c r="AZJ34" s="103">
        <v>18000</v>
      </c>
      <c r="AZK34" s="103" t="s">
        <v>94</v>
      </c>
      <c r="AZL34" s="103">
        <v>18000</v>
      </c>
      <c r="AZM34" s="103" t="s">
        <v>94</v>
      </c>
      <c r="AZN34" s="103">
        <v>18000</v>
      </c>
      <c r="AZO34" s="103" t="s">
        <v>94</v>
      </c>
      <c r="AZP34" s="103">
        <v>18000</v>
      </c>
      <c r="AZQ34" s="103" t="s">
        <v>94</v>
      </c>
      <c r="AZR34" s="103">
        <v>18000</v>
      </c>
      <c r="AZS34" s="103" t="s">
        <v>94</v>
      </c>
      <c r="AZT34" s="103">
        <v>18000</v>
      </c>
      <c r="AZU34" s="103" t="s">
        <v>94</v>
      </c>
      <c r="AZV34" s="103">
        <v>18000</v>
      </c>
      <c r="AZW34" s="103" t="s">
        <v>94</v>
      </c>
      <c r="AZX34" s="103">
        <v>18000</v>
      </c>
      <c r="AZY34" s="103" t="s">
        <v>94</v>
      </c>
      <c r="AZZ34" s="103">
        <v>18000</v>
      </c>
      <c r="BAA34" s="103" t="s">
        <v>94</v>
      </c>
      <c r="BAB34" s="103">
        <v>18000</v>
      </c>
      <c r="BAC34" s="103" t="s">
        <v>94</v>
      </c>
      <c r="BAD34" s="103">
        <v>18000</v>
      </c>
      <c r="BAE34" s="103" t="s">
        <v>94</v>
      </c>
      <c r="BAF34" s="103">
        <v>18000</v>
      </c>
      <c r="BAG34" s="103" t="s">
        <v>94</v>
      </c>
      <c r="BAH34" s="103">
        <v>18000</v>
      </c>
      <c r="BAI34" s="103" t="s">
        <v>94</v>
      </c>
      <c r="BAJ34" s="103">
        <v>18000</v>
      </c>
      <c r="BAK34" s="103" t="s">
        <v>94</v>
      </c>
      <c r="BAL34" s="103">
        <v>18000</v>
      </c>
      <c r="BAM34" s="103" t="s">
        <v>94</v>
      </c>
      <c r="BAN34" s="103">
        <v>18000</v>
      </c>
      <c r="BAO34" s="103" t="s">
        <v>94</v>
      </c>
      <c r="BAP34" s="103">
        <v>18000</v>
      </c>
      <c r="BAQ34" s="103" t="s">
        <v>94</v>
      </c>
      <c r="BAR34" s="103">
        <v>18000</v>
      </c>
      <c r="BAS34" s="103" t="s">
        <v>94</v>
      </c>
      <c r="BAT34" s="103">
        <v>18000</v>
      </c>
      <c r="BAU34" s="103" t="s">
        <v>94</v>
      </c>
      <c r="BAV34" s="103">
        <v>18000</v>
      </c>
      <c r="BAW34" s="103" t="s">
        <v>94</v>
      </c>
      <c r="BAX34" s="103">
        <v>18000</v>
      </c>
      <c r="BAY34" s="103" t="s">
        <v>94</v>
      </c>
      <c r="BAZ34" s="103">
        <v>18000</v>
      </c>
      <c r="BBA34" s="103" t="s">
        <v>94</v>
      </c>
      <c r="BBB34" s="103">
        <v>18000</v>
      </c>
      <c r="BBC34" s="103" t="s">
        <v>94</v>
      </c>
      <c r="BBD34" s="103">
        <v>18000</v>
      </c>
      <c r="BBE34" s="103" t="s">
        <v>94</v>
      </c>
      <c r="BBF34" s="103">
        <v>18000</v>
      </c>
      <c r="BBG34" s="103" t="s">
        <v>94</v>
      </c>
      <c r="BBH34" s="103">
        <v>18000</v>
      </c>
      <c r="BBI34" s="103" t="s">
        <v>94</v>
      </c>
      <c r="BBJ34" s="103">
        <v>18000</v>
      </c>
      <c r="BBK34" s="103" t="s">
        <v>94</v>
      </c>
    </row>
    <row r="35" spans="1:1415" s="9" customFormat="1" ht="33" customHeight="1" x14ac:dyDescent="0.35">
      <c r="A35" s="82">
        <v>9</v>
      </c>
      <c r="B35" s="13">
        <v>150000012</v>
      </c>
      <c r="C35" s="89" t="s">
        <v>19</v>
      </c>
      <c r="D35" s="90" t="s">
        <v>290</v>
      </c>
      <c r="E35" s="84">
        <v>19000</v>
      </c>
      <c r="F35" s="84" t="s">
        <v>94</v>
      </c>
      <c r="G35" s="84">
        <v>19000</v>
      </c>
      <c r="H35" s="84" t="s">
        <v>94</v>
      </c>
      <c r="I35" s="84">
        <v>19000</v>
      </c>
      <c r="J35" s="84" t="s">
        <v>94</v>
      </c>
      <c r="K35" s="84">
        <v>19000</v>
      </c>
      <c r="L35" s="84" t="s">
        <v>94</v>
      </c>
      <c r="M35" s="84">
        <v>19000</v>
      </c>
      <c r="N35" s="84" t="s">
        <v>94</v>
      </c>
      <c r="O35" s="84">
        <v>19000</v>
      </c>
      <c r="P35" s="84" t="s">
        <v>94</v>
      </c>
      <c r="Q35" s="84">
        <v>19000</v>
      </c>
      <c r="R35" s="84" t="s">
        <v>94</v>
      </c>
      <c r="S35" s="84">
        <v>19000</v>
      </c>
      <c r="T35" s="84" t="s">
        <v>94</v>
      </c>
      <c r="U35" s="84">
        <v>19000</v>
      </c>
      <c r="V35" s="84" t="s">
        <v>94</v>
      </c>
      <c r="W35" s="84">
        <v>19000</v>
      </c>
      <c r="X35" s="84" t="s">
        <v>94</v>
      </c>
      <c r="Y35" s="84">
        <v>19000</v>
      </c>
      <c r="Z35" s="84" t="s">
        <v>94</v>
      </c>
      <c r="AA35" s="84">
        <v>19000</v>
      </c>
      <c r="AB35" s="84" t="s">
        <v>94</v>
      </c>
      <c r="AC35" s="84">
        <v>19000</v>
      </c>
      <c r="AD35" s="84" t="s">
        <v>94</v>
      </c>
      <c r="AE35" s="84">
        <v>19000</v>
      </c>
      <c r="AF35" s="84" t="s">
        <v>94</v>
      </c>
      <c r="AG35" s="84">
        <v>19000</v>
      </c>
      <c r="AH35" s="84" t="s">
        <v>94</v>
      </c>
      <c r="AI35" s="84">
        <v>19000</v>
      </c>
      <c r="AJ35" s="84" t="s">
        <v>94</v>
      </c>
      <c r="AK35" s="84">
        <v>19000</v>
      </c>
      <c r="AL35" s="84" t="s">
        <v>94</v>
      </c>
      <c r="AM35" s="84">
        <v>19000</v>
      </c>
      <c r="AN35" s="84" t="s">
        <v>94</v>
      </c>
      <c r="AO35" s="84">
        <v>19000</v>
      </c>
      <c r="AP35" s="84" t="s">
        <v>94</v>
      </c>
      <c r="AQ35" s="84">
        <v>19000</v>
      </c>
      <c r="AR35" s="84" t="s">
        <v>94</v>
      </c>
      <c r="AS35" s="84">
        <v>19000</v>
      </c>
      <c r="AT35" s="84" t="s">
        <v>94</v>
      </c>
      <c r="AU35" s="84">
        <v>19000</v>
      </c>
      <c r="AV35" s="84" t="s">
        <v>94</v>
      </c>
      <c r="AW35" s="84">
        <v>19000</v>
      </c>
      <c r="AX35" s="84" t="s">
        <v>94</v>
      </c>
      <c r="AY35" s="84">
        <v>19000</v>
      </c>
      <c r="AZ35" s="84" t="s">
        <v>94</v>
      </c>
      <c r="BA35" s="84">
        <v>19000</v>
      </c>
      <c r="BB35" s="84" t="s">
        <v>94</v>
      </c>
      <c r="BC35" s="84">
        <v>19000</v>
      </c>
      <c r="BD35" s="84" t="s">
        <v>94</v>
      </c>
      <c r="BE35" s="84">
        <v>19000</v>
      </c>
      <c r="BF35" s="84">
        <v>19000</v>
      </c>
      <c r="BG35" s="84">
        <v>19000</v>
      </c>
      <c r="BH35" s="84">
        <v>19000</v>
      </c>
      <c r="BI35" s="84">
        <v>19000</v>
      </c>
      <c r="BJ35" s="84" t="s">
        <v>94</v>
      </c>
      <c r="BK35" s="84">
        <v>19000</v>
      </c>
      <c r="BL35" s="84">
        <v>18900</v>
      </c>
      <c r="BM35" s="84">
        <v>19000</v>
      </c>
      <c r="BN35" s="84" t="s">
        <v>94</v>
      </c>
      <c r="BO35" s="84">
        <v>19000</v>
      </c>
      <c r="BP35" s="84" t="s">
        <v>94</v>
      </c>
      <c r="BQ35" s="84">
        <v>19000</v>
      </c>
      <c r="BR35" s="84" t="s">
        <v>94</v>
      </c>
      <c r="BS35" s="84">
        <v>19000</v>
      </c>
      <c r="BT35" s="84" t="s">
        <v>94</v>
      </c>
      <c r="BU35" s="84">
        <v>19000</v>
      </c>
      <c r="BV35" s="84" t="s">
        <v>94</v>
      </c>
      <c r="BW35" s="84">
        <v>19000</v>
      </c>
      <c r="BX35" s="84" t="s">
        <v>94</v>
      </c>
      <c r="BY35" s="84">
        <v>19000</v>
      </c>
      <c r="BZ35" s="84" t="s">
        <v>94</v>
      </c>
      <c r="CA35" s="84">
        <v>19000</v>
      </c>
      <c r="CB35" s="84" t="s">
        <v>94</v>
      </c>
      <c r="CC35" s="84">
        <v>19000</v>
      </c>
      <c r="CD35" s="84" t="s">
        <v>94</v>
      </c>
      <c r="CE35" s="84">
        <v>19000</v>
      </c>
      <c r="CF35" s="84" t="s">
        <v>94</v>
      </c>
      <c r="CG35" s="84">
        <v>19000</v>
      </c>
      <c r="CH35" s="84" t="s">
        <v>94</v>
      </c>
      <c r="CI35" s="84">
        <v>19000</v>
      </c>
      <c r="CJ35" s="84" t="s">
        <v>94</v>
      </c>
      <c r="CK35" s="84">
        <v>19000</v>
      </c>
      <c r="CL35" s="84" t="s">
        <v>94</v>
      </c>
      <c r="CM35" s="84">
        <v>19000</v>
      </c>
      <c r="CN35" s="84" t="s">
        <v>94</v>
      </c>
      <c r="CO35" s="84">
        <v>19000</v>
      </c>
      <c r="CP35" s="84" t="s">
        <v>94</v>
      </c>
      <c r="CQ35" s="84">
        <v>19000</v>
      </c>
      <c r="CR35" s="84" t="s">
        <v>94</v>
      </c>
      <c r="CS35" s="84">
        <v>19000</v>
      </c>
      <c r="CT35" s="84" t="s">
        <v>94</v>
      </c>
      <c r="CU35" s="84">
        <v>19000</v>
      </c>
      <c r="CV35" s="84" t="s">
        <v>94</v>
      </c>
      <c r="CW35" s="84">
        <v>19000</v>
      </c>
      <c r="CX35" s="84" t="s">
        <v>94</v>
      </c>
      <c r="CY35" s="84">
        <v>19000</v>
      </c>
      <c r="CZ35" s="84" t="s">
        <v>94</v>
      </c>
      <c r="DA35" s="84">
        <v>19000</v>
      </c>
      <c r="DB35" s="84" t="s">
        <v>94</v>
      </c>
      <c r="DC35" s="84">
        <v>19000</v>
      </c>
      <c r="DD35" s="84" t="s">
        <v>94</v>
      </c>
      <c r="DE35" s="84"/>
      <c r="DF35" s="84"/>
      <c r="DG35" s="84" t="s">
        <v>94</v>
      </c>
      <c r="DH35" s="84"/>
      <c r="DI35" s="84"/>
      <c r="DJ35" s="84" t="s">
        <v>94</v>
      </c>
      <c r="DK35" s="84"/>
      <c r="DL35" s="84"/>
      <c r="DM35" s="84" t="s">
        <v>94</v>
      </c>
      <c r="DN35" s="84"/>
      <c r="DO35" s="84"/>
      <c r="DP35" s="84" t="s">
        <v>94</v>
      </c>
      <c r="DQ35" s="84"/>
      <c r="DR35" s="84"/>
      <c r="DS35" s="84" t="s">
        <v>94</v>
      </c>
      <c r="DT35" s="84"/>
      <c r="DU35" s="84"/>
      <c r="DV35" s="84" t="s">
        <v>94</v>
      </c>
      <c r="DW35" s="84"/>
      <c r="DX35" s="84"/>
      <c r="DY35" s="84" t="s">
        <v>94</v>
      </c>
      <c r="DZ35" s="84"/>
      <c r="EA35" s="84"/>
      <c r="EB35" s="84" t="s">
        <v>94</v>
      </c>
      <c r="EC35" s="84"/>
      <c r="ED35" s="84"/>
      <c r="EE35" s="84" t="s">
        <v>94</v>
      </c>
      <c r="EF35" s="84"/>
      <c r="EG35" s="84"/>
      <c r="EH35" s="84" t="s">
        <v>94</v>
      </c>
      <c r="EI35" s="84"/>
      <c r="EJ35" s="84"/>
      <c r="EK35" s="84" t="s">
        <v>94</v>
      </c>
      <c r="EL35" s="84"/>
      <c r="EM35" s="84"/>
      <c r="EN35" s="84" t="s">
        <v>94</v>
      </c>
      <c r="EO35" s="84"/>
      <c r="EP35" s="84"/>
      <c r="EQ35" s="84" t="s">
        <v>94</v>
      </c>
      <c r="ER35" s="84"/>
      <c r="ES35" s="84"/>
      <c r="ET35" s="84" t="s">
        <v>94</v>
      </c>
      <c r="EU35" s="84"/>
      <c r="EV35" s="84"/>
      <c r="EW35" s="84" t="s">
        <v>94</v>
      </c>
      <c r="EX35" s="84"/>
      <c r="EY35" s="84"/>
      <c r="EZ35" s="84" t="s">
        <v>94</v>
      </c>
      <c r="FA35" s="84"/>
      <c r="FB35" s="84"/>
      <c r="FC35" s="84" t="s">
        <v>94</v>
      </c>
      <c r="FD35" s="84"/>
      <c r="FE35" s="84"/>
      <c r="FF35" s="84" t="s">
        <v>94</v>
      </c>
      <c r="FG35" s="84"/>
      <c r="FH35" s="84"/>
      <c r="FI35" s="84" t="s">
        <v>94</v>
      </c>
      <c r="FJ35" s="84"/>
      <c r="FK35" s="84"/>
      <c r="FL35" s="84" t="s">
        <v>94</v>
      </c>
      <c r="FM35" s="84"/>
      <c r="FN35" s="84"/>
      <c r="FO35" s="84" t="s">
        <v>94</v>
      </c>
      <c r="FP35" s="84"/>
      <c r="FQ35" s="84"/>
      <c r="FR35" s="84" t="s">
        <v>94</v>
      </c>
      <c r="FS35" s="84"/>
      <c r="FT35" s="84"/>
      <c r="FU35" s="84" t="s">
        <v>94</v>
      </c>
      <c r="FV35" s="84"/>
      <c r="FW35" s="84"/>
      <c r="FX35" s="84" t="s">
        <v>94</v>
      </c>
      <c r="FY35" s="84"/>
      <c r="FZ35" s="84"/>
      <c r="GA35" s="84" t="s">
        <v>94</v>
      </c>
      <c r="GB35" s="84"/>
      <c r="GC35" s="84"/>
      <c r="GD35" s="84" t="s">
        <v>94</v>
      </c>
      <c r="GE35" s="84"/>
      <c r="GF35" s="84"/>
      <c r="GG35" s="84" t="s">
        <v>94</v>
      </c>
      <c r="GH35" s="84"/>
      <c r="GI35" s="84" t="s">
        <v>94</v>
      </c>
      <c r="GJ35" s="84"/>
      <c r="GK35" s="84" t="s">
        <v>94</v>
      </c>
      <c r="GL35" s="84"/>
      <c r="GM35" s="84" t="s">
        <v>94</v>
      </c>
      <c r="GN35" s="84"/>
      <c r="GO35" s="84" t="s">
        <v>94</v>
      </c>
      <c r="GP35" s="84"/>
      <c r="GQ35" s="84" t="s">
        <v>94</v>
      </c>
      <c r="GR35" s="84"/>
      <c r="GS35" s="84" t="s">
        <v>94</v>
      </c>
      <c r="GT35" s="84"/>
      <c r="GU35" s="84" t="s">
        <v>94</v>
      </c>
      <c r="GV35" s="84"/>
      <c r="GW35" s="84" t="s">
        <v>94</v>
      </c>
      <c r="GX35" s="84"/>
      <c r="GY35" s="84" t="s">
        <v>94</v>
      </c>
      <c r="GZ35" s="84"/>
      <c r="HA35" s="84" t="s">
        <v>94</v>
      </c>
      <c r="HB35" s="84"/>
      <c r="HC35" s="84" t="s">
        <v>94</v>
      </c>
      <c r="HD35" s="84"/>
      <c r="HE35" s="84" t="s">
        <v>94</v>
      </c>
      <c r="HF35" s="84"/>
      <c r="HG35" s="84" t="s">
        <v>94</v>
      </c>
      <c r="HH35" s="84"/>
      <c r="HI35" s="84" t="s">
        <v>94</v>
      </c>
      <c r="HJ35" s="84"/>
      <c r="HK35" s="84" t="s">
        <v>94</v>
      </c>
      <c r="HL35" s="84"/>
      <c r="HM35" s="84" t="s">
        <v>94</v>
      </c>
      <c r="HN35" s="84"/>
      <c r="HO35" s="84" t="s">
        <v>94</v>
      </c>
      <c r="HP35" s="84"/>
      <c r="HQ35" s="84" t="s">
        <v>94</v>
      </c>
      <c r="HR35" s="84"/>
      <c r="HS35" s="84" t="s">
        <v>94</v>
      </c>
      <c r="HT35" s="84"/>
      <c r="HU35" s="84" t="s">
        <v>94</v>
      </c>
      <c r="HV35" s="84"/>
      <c r="HW35" s="84" t="s">
        <v>94</v>
      </c>
      <c r="HX35" s="84"/>
      <c r="HY35" s="84" t="s">
        <v>94</v>
      </c>
      <c r="HZ35" s="84"/>
      <c r="IA35" s="84" t="s">
        <v>94</v>
      </c>
      <c r="IB35" s="84"/>
      <c r="IC35" s="84" t="s">
        <v>94</v>
      </c>
      <c r="ID35" s="84"/>
      <c r="IE35" s="84" t="s">
        <v>94</v>
      </c>
      <c r="IF35" s="84"/>
      <c r="IG35" s="84" t="s">
        <v>94</v>
      </c>
      <c r="IH35" s="84"/>
      <c r="II35" s="84" t="s">
        <v>94</v>
      </c>
      <c r="IJ35" s="84"/>
      <c r="IK35" s="84" t="s">
        <v>94</v>
      </c>
      <c r="IL35" s="84"/>
      <c r="IM35" s="84" t="s">
        <v>94</v>
      </c>
      <c r="IN35" s="84"/>
      <c r="IO35" s="84" t="s">
        <v>94</v>
      </c>
      <c r="IP35" s="84"/>
      <c r="IQ35" s="84" t="s">
        <v>94</v>
      </c>
      <c r="IR35" s="84"/>
      <c r="IS35" s="84" t="s">
        <v>94</v>
      </c>
      <c r="IT35" s="84"/>
      <c r="IU35" s="84" t="s">
        <v>94</v>
      </c>
      <c r="IV35" s="84"/>
      <c r="IW35" s="84" t="s">
        <v>94</v>
      </c>
      <c r="IX35" s="84"/>
      <c r="IY35" s="84" t="s">
        <v>94</v>
      </c>
      <c r="IZ35" s="84"/>
      <c r="JA35" s="84" t="s">
        <v>94</v>
      </c>
      <c r="JB35" s="84"/>
      <c r="JC35" s="84" t="s">
        <v>94</v>
      </c>
      <c r="JD35" s="84"/>
      <c r="JE35" s="84" t="s">
        <v>94</v>
      </c>
      <c r="JF35" s="84"/>
      <c r="JG35" s="84" t="s">
        <v>94</v>
      </c>
      <c r="JH35" s="84"/>
      <c r="JI35" s="84" t="s">
        <v>94</v>
      </c>
      <c r="JJ35" s="84"/>
      <c r="JK35" s="84" t="s">
        <v>94</v>
      </c>
      <c r="JL35" s="84"/>
      <c r="JM35" s="84" t="s">
        <v>94</v>
      </c>
      <c r="JN35" s="84"/>
      <c r="JO35" s="84" t="s">
        <v>94</v>
      </c>
      <c r="JP35" s="84"/>
      <c r="JQ35" s="84" t="s">
        <v>94</v>
      </c>
      <c r="JR35" s="84"/>
      <c r="JS35" s="84" t="s">
        <v>94</v>
      </c>
      <c r="JT35" s="84"/>
      <c r="JU35" s="84" t="s">
        <v>94</v>
      </c>
      <c r="JV35" s="84"/>
      <c r="JW35" s="84" t="s">
        <v>94</v>
      </c>
      <c r="JX35" s="84"/>
      <c r="JY35" s="84" t="s">
        <v>94</v>
      </c>
      <c r="JZ35" s="84"/>
      <c r="KA35" s="84" t="s">
        <v>94</v>
      </c>
      <c r="KB35" s="84"/>
      <c r="KC35" s="84" t="s">
        <v>94</v>
      </c>
      <c r="KD35" s="84"/>
      <c r="KE35" s="84" t="s">
        <v>94</v>
      </c>
      <c r="KF35" s="84"/>
      <c r="KG35" s="84" t="s">
        <v>94</v>
      </c>
      <c r="KH35" s="84"/>
      <c r="KI35" s="84" t="s">
        <v>94</v>
      </c>
      <c r="KJ35" s="84"/>
      <c r="KK35" s="84" t="s">
        <v>94</v>
      </c>
      <c r="KL35" s="84"/>
      <c r="KM35" s="84" t="s">
        <v>94</v>
      </c>
      <c r="KN35" s="84"/>
      <c r="KO35" s="84" t="s">
        <v>94</v>
      </c>
      <c r="KP35" s="84"/>
      <c r="KQ35" s="84" t="s">
        <v>94</v>
      </c>
      <c r="KR35" s="84"/>
      <c r="KS35" s="84" t="s">
        <v>94</v>
      </c>
      <c r="KT35" s="84"/>
      <c r="KU35" s="84" t="s">
        <v>94</v>
      </c>
      <c r="KV35" s="84"/>
      <c r="KW35" s="84" t="s">
        <v>94</v>
      </c>
      <c r="KX35" s="84"/>
      <c r="KY35" s="84" t="s">
        <v>94</v>
      </c>
      <c r="KZ35" s="84"/>
      <c r="LA35" s="84" t="s">
        <v>94</v>
      </c>
      <c r="LB35" s="84"/>
      <c r="LC35" s="84" t="s">
        <v>94</v>
      </c>
      <c r="LD35" s="84"/>
      <c r="LE35" s="84" t="s">
        <v>94</v>
      </c>
      <c r="LF35" s="84"/>
      <c r="LG35" s="84" t="s">
        <v>94</v>
      </c>
      <c r="LH35" s="84"/>
      <c r="LI35" s="84" t="s">
        <v>94</v>
      </c>
      <c r="LJ35" s="84"/>
      <c r="LK35" s="84" t="s">
        <v>94</v>
      </c>
      <c r="LL35" s="84"/>
      <c r="LM35" s="84" t="s">
        <v>94</v>
      </c>
      <c r="LN35" s="84"/>
      <c r="LO35" s="84" t="s">
        <v>94</v>
      </c>
      <c r="LP35" s="84"/>
      <c r="LQ35" s="84" t="s">
        <v>94</v>
      </c>
      <c r="LR35" s="84"/>
      <c r="LS35" s="84" t="s">
        <v>94</v>
      </c>
      <c r="LT35" s="84"/>
      <c r="LU35" s="84" t="s">
        <v>94</v>
      </c>
      <c r="LV35" s="84"/>
      <c r="LW35" s="84" t="s">
        <v>94</v>
      </c>
      <c r="LX35" s="84"/>
      <c r="LY35" s="84" t="s">
        <v>94</v>
      </c>
      <c r="LZ35" s="84"/>
      <c r="MA35" s="84" t="s">
        <v>94</v>
      </c>
      <c r="MB35" s="84"/>
      <c r="MC35" s="84" t="s">
        <v>94</v>
      </c>
      <c r="MD35" s="84"/>
      <c r="ME35" s="84" t="s">
        <v>94</v>
      </c>
      <c r="MF35" s="84"/>
      <c r="MG35" s="84" t="s">
        <v>94</v>
      </c>
      <c r="MH35" s="84"/>
      <c r="MI35" s="84" t="s">
        <v>94</v>
      </c>
      <c r="MJ35" s="84"/>
      <c r="MK35" s="84" t="s">
        <v>94</v>
      </c>
      <c r="ML35" s="84"/>
      <c r="MM35" s="84" t="s">
        <v>94</v>
      </c>
      <c r="MN35" s="84"/>
      <c r="MO35" s="84" t="s">
        <v>94</v>
      </c>
      <c r="MP35" s="84"/>
      <c r="MQ35" s="84" t="s">
        <v>94</v>
      </c>
      <c r="MR35" s="84"/>
      <c r="MS35" s="84" t="s">
        <v>94</v>
      </c>
      <c r="MT35" s="84"/>
      <c r="MU35" s="84" t="s">
        <v>94</v>
      </c>
      <c r="MV35" s="84"/>
      <c r="MW35" s="84" t="s">
        <v>94</v>
      </c>
      <c r="MX35" s="84"/>
      <c r="MY35" s="84" t="s">
        <v>94</v>
      </c>
      <c r="MZ35" s="84"/>
      <c r="NA35" s="84" t="s">
        <v>94</v>
      </c>
      <c r="NB35" s="84"/>
      <c r="NC35" s="84" t="s">
        <v>94</v>
      </c>
      <c r="ND35" s="84"/>
      <c r="NE35" s="84" t="s">
        <v>94</v>
      </c>
      <c r="NF35" s="84"/>
      <c r="NG35" s="84" t="s">
        <v>94</v>
      </c>
      <c r="NH35" s="84"/>
      <c r="NI35" s="84" t="s">
        <v>94</v>
      </c>
      <c r="NJ35" s="84"/>
      <c r="NK35" s="84" t="s">
        <v>94</v>
      </c>
      <c r="NL35" s="84"/>
      <c r="NM35" s="84" t="s">
        <v>94</v>
      </c>
      <c r="NN35" s="84"/>
      <c r="NO35" s="84" t="s">
        <v>94</v>
      </c>
      <c r="NP35" s="84"/>
      <c r="NQ35" s="84" t="s">
        <v>94</v>
      </c>
      <c r="NR35" s="84"/>
      <c r="NS35" s="84" t="s">
        <v>94</v>
      </c>
      <c r="NT35" s="84"/>
      <c r="NU35" s="84" t="s">
        <v>94</v>
      </c>
      <c r="NV35" s="84"/>
      <c r="NW35" s="84" t="s">
        <v>94</v>
      </c>
      <c r="NX35" s="84"/>
      <c r="NY35" s="84" t="s">
        <v>94</v>
      </c>
      <c r="NZ35" s="84"/>
      <c r="OA35" s="84" t="s">
        <v>94</v>
      </c>
      <c r="OB35" s="84"/>
      <c r="OC35" s="84" t="s">
        <v>94</v>
      </c>
      <c r="OD35" s="84"/>
      <c r="OE35" s="84" t="s">
        <v>94</v>
      </c>
      <c r="OF35" s="84"/>
      <c r="OG35" s="84" t="s">
        <v>94</v>
      </c>
      <c r="OH35" s="84"/>
      <c r="OI35" s="84" t="s">
        <v>94</v>
      </c>
      <c r="OJ35" s="84"/>
      <c r="OK35" s="84" t="s">
        <v>94</v>
      </c>
      <c r="OL35" s="84"/>
      <c r="OM35" s="84" t="s">
        <v>94</v>
      </c>
      <c r="ON35" s="84"/>
      <c r="OO35" s="84" t="s">
        <v>94</v>
      </c>
      <c r="OP35" s="84"/>
      <c r="OQ35" s="84" t="s">
        <v>94</v>
      </c>
      <c r="OR35" s="84"/>
      <c r="OS35" s="84" t="s">
        <v>94</v>
      </c>
      <c r="OT35" s="84"/>
      <c r="OU35" s="84" t="s">
        <v>94</v>
      </c>
      <c r="OV35" s="84"/>
      <c r="OW35" s="84" t="s">
        <v>94</v>
      </c>
      <c r="OX35" s="84"/>
      <c r="OY35" s="84" t="s">
        <v>94</v>
      </c>
      <c r="OZ35" s="84"/>
      <c r="PA35" s="84" t="s">
        <v>94</v>
      </c>
      <c r="PB35" s="84"/>
      <c r="PC35" s="84" t="s">
        <v>94</v>
      </c>
      <c r="PD35" s="84"/>
      <c r="PE35" s="84" t="s">
        <v>94</v>
      </c>
      <c r="PF35" s="84"/>
      <c r="PG35" s="84" t="s">
        <v>94</v>
      </c>
      <c r="PH35" s="84"/>
      <c r="PI35" s="84" t="s">
        <v>94</v>
      </c>
      <c r="PJ35" s="84"/>
      <c r="PK35" s="84" t="s">
        <v>94</v>
      </c>
      <c r="PL35" s="84"/>
      <c r="PM35" s="84" t="s">
        <v>94</v>
      </c>
      <c r="PN35" s="84"/>
      <c r="PO35" s="84" t="s">
        <v>94</v>
      </c>
      <c r="PP35" s="84"/>
      <c r="PQ35" s="84" t="s">
        <v>94</v>
      </c>
      <c r="PR35" s="84"/>
      <c r="PS35" s="84" t="s">
        <v>94</v>
      </c>
      <c r="PT35" s="84"/>
      <c r="PU35" s="84" t="s">
        <v>94</v>
      </c>
      <c r="PV35" s="84"/>
      <c r="PW35" s="84" t="s">
        <v>94</v>
      </c>
      <c r="PX35" s="84"/>
      <c r="PY35" s="84" t="s">
        <v>94</v>
      </c>
      <c r="PZ35" s="84"/>
      <c r="QA35" s="84" t="s">
        <v>94</v>
      </c>
      <c r="QB35" s="84"/>
      <c r="QC35" s="84" t="s">
        <v>94</v>
      </c>
      <c r="QD35" s="84"/>
      <c r="QE35" s="84" t="s">
        <v>94</v>
      </c>
      <c r="QF35" s="84"/>
      <c r="QG35" s="84" t="s">
        <v>94</v>
      </c>
      <c r="QH35" s="84"/>
      <c r="QI35" s="84" t="s">
        <v>94</v>
      </c>
      <c r="QJ35" s="84"/>
      <c r="QK35" s="84" t="s">
        <v>94</v>
      </c>
      <c r="QL35" s="84"/>
      <c r="QM35" s="84" t="s">
        <v>94</v>
      </c>
      <c r="QN35" s="84"/>
      <c r="QO35" s="84" t="s">
        <v>94</v>
      </c>
      <c r="QP35" s="84"/>
      <c r="QQ35" s="84" t="s">
        <v>94</v>
      </c>
      <c r="QR35" s="84"/>
      <c r="QS35" s="84" t="s">
        <v>94</v>
      </c>
      <c r="QT35" s="84"/>
      <c r="QU35" s="84" t="s">
        <v>94</v>
      </c>
      <c r="QV35" s="84"/>
      <c r="QW35" s="84" t="s">
        <v>94</v>
      </c>
      <c r="QX35" s="84"/>
      <c r="QY35" s="84" t="s">
        <v>94</v>
      </c>
      <c r="QZ35" s="84"/>
      <c r="RA35" s="84" t="s">
        <v>94</v>
      </c>
      <c r="RB35" s="84"/>
      <c r="RC35" s="84" t="s">
        <v>94</v>
      </c>
      <c r="RD35" s="84"/>
      <c r="RE35" s="84" t="s">
        <v>94</v>
      </c>
      <c r="RF35" s="84"/>
      <c r="RG35" s="84" t="s">
        <v>94</v>
      </c>
      <c r="RH35" s="84"/>
      <c r="RI35" s="84" t="s">
        <v>94</v>
      </c>
      <c r="RJ35" s="84">
        <v>18000</v>
      </c>
      <c r="RK35" s="84" t="s">
        <v>94</v>
      </c>
      <c r="RL35" s="84">
        <v>18000</v>
      </c>
      <c r="RM35" s="84" t="s">
        <v>94</v>
      </c>
      <c r="RN35" s="84">
        <v>18000</v>
      </c>
      <c r="RO35" s="84" t="s">
        <v>94</v>
      </c>
      <c r="RP35" s="84">
        <v>18000</v>
      </c>
      <c r="RQ35" s="84" t="s">
        <v>94</v>
      </c>
      <c r="RR35" s="84">
        <v>18000</v>
      </c>
      <c r="RS35" s="84" t="s">
        <v>94</v>
      </c>
      <c r="RT35" s="84">
        <v>18000</v>
      </c>
      <c r="RU35" s="84" t="s">
        <v>94</v>
      </c>
      <c r="RV35" s="84">
        <v>18000</v>
      </c>
      <c r="RW35" s="84" t="s">
        <v>94</v>
      </c>
      <c r="RX35" s="84">
        <v>18000</v>
      </c>
      <c r="RY35" s="84" t="s">
        <v>94</v>
      </c>
      <c r="RZ35" s="84">
        <v>18000</v>
      </c>
      <c r="SA35" s="84" t="s">
        <v>94</v>
      </c>
      <c r="SB35" s="84">
        <v>18000</v>
      </c>
      <c r="SC35" s="84" t="s">
        <v>94</v>
      </c>
      <c r="SD35" s="84">
        <v>18000</v>
      </c>
      <c r="SE35" s="84" t="s">
        <v>94</v>
      </c>
      <c r="SF35" s="84">
        <v>18000</v>
      </c>
      <c r="SG35" s="84" t="s">
        <v>94</v>
      </c>
      <c r="SH35" s="84">
        <v>18000</v>
      </c>
      <c r="SI35" s="84">
        <v>18000</v>
      </c>
      <c r="SJ35" s="84">
        <v>18000</v>
      </c>
      <c r="SK35" s="84">
        <v>18000</v>
      </c>
      <c r="SL35" s="84">
        <v>18000</v>
      </c>
      <c r="SM35" s="84">
        <v>18000</v>
      </c>
      <c r="SN35" s="84">
        <v>18000</v>
      </c>
      <c r="SO35" s="84" t="s">
        <v>94</v>
      </c>
      <c r="SP35" s="84">
        <v>18000</v>
      </c>
      <c r="SQ35" s="84" t="s">
        <v>94</v>
      </c>
      <c r="SR35" s="84">
        <v>18000</v>
      </c>
      <c r="SS35" s="84" t="s">
        <v>94</v>
      </c>
      <c r="ST35" s="84">
        <v>18000</v>
      </c>
      <c r="SU35" s="84">
        <v>18000</v>
      </c>
      <c r="SV35" s="84">
        <v>18000</v>
      </c>
      <c r="SW35" s="84" t="s">
        <v>94</v>
      </c>
      <c r="SX35" s="84">
        <v>18000</v>
      </c>
      <c r="SY35" s="84">
        <v>18000</v>
      </c>
      <c r="SZ35" s="84">
        <v>18000</v>
      </c>
      <c r="TA35" s="84" t="s">
        <v>94</v>
      </c>
      <c r="TB35" s="84">
        <v>18000</v>
      </c>
      <c r="TC35" s="84" t="s">
        <v>94</v>
      </c>
      <c r="TD35" s="84">
        <v>18000</v>
      </c>
      <c r="TE35" s="84" t="s">
        <v>94</v>
      </c>
      <c r="TF35" s="84">
        <v>18000</v>
      </c>
      <c r="TG35" s="84" t="s">
        <v>94</v>
      </c>
      <c r="TH35" s="84">
        <v>18000</v>
      </c>
      <c r="TI35" s="84" t="s">
        <v>94</v>
      </c>
      <c r="TJ35" s="84"/>
      <c r="TK35" s="84" t="s">
        <v>94</v>
      </c>
      <c r="TL35" s="84"/>
      <c r="TM35" s="84" t="s">
        <v>94</v>
      </c>
      <c r="TN35" s="84"/>
      <c r="TO35" s="84" t="s">
        <v>94</v>
      </c>
      <c r="TP35" s="84"/>
      <c r="TQ35" s="84" t="s">
        <v>94</v>
      </c>
      <c r="TR35" s="84"/>
      <c r="TS35" s="84" t="s">
        <v>94</v>
      </c>
      <c r="TT35" s="84"/>
      <c r="TU35" s="84" t="s">
        <v>94</v>
      </c>
      <c r="TV35" s="84"/>
      <c r="TW35" s="84" t="s">
        <v>94</v>
      </c>
      <c r="TX35" s="84"/>
      <c r="TY35" s="84" t="s">
        <v>94</v>
      </c>
      <c r="TZ35" s="84"/>
      <c r="UA35" s="84" t="s">
        <v>94</v>
      </c>
      <c r="UB35" s="84"/>
      <c r="UC35" s="84" t="s">
        <v>94</v>
      </c>
      <c r="UD35" s="84"/>
      <c r="UE35" s="84" t="s">
        <v>94</v>
      </c>
      <c r="UF35" s="84"/>
      <c r="UG35" s="84" t="s">
        <v>94</v>
      </c>
      <c r="UH35" s="84"/>
      <c r="UI35" s="84" t="s">
        <v>94</v>
      </c>
      <c r="UJ35" s="84"/>
      <c r="UK35" s="84" t="s">
        <v>94</v>
      </c>
      <c r="UL35" s="84"/>
      <c r="UM35" s="84" t="s">
        <v>94</v>
      </c>
      <c r="UN35" s="84"/>
      <c r="UO35" s="84" t="s">
        <v>94</v>
      </c>
      <c r="UP35" s="84"/>
      <c r="UQ35" s="84" t="s">
        <v>94</v>
      </c>
      <c r="UR35" s="84"/>
      <c r="US35" s="84" t="s">
        <v>94</v>
      </c>
      <c r="UT35" s="84"/>
      <c r="UU35" s="84" t="s">
        <v>94</v>
      </c>
      <c r="UV35" s="84"/>
      <c r="UW35" s="84" t="s">
        <v>94</v>
      </c>
      <c r="UX35" s="84"/>
      <c r="UY35" s="84" t="s">
        <v>94</v>
      </c>
      <c r="UZ35" s="84"/>
      <c r="VA35" s="84" t="s">
        <v>94</v>
      </c>
      <c r="VB35" s="84"/>
      <c r="VC35" s="84" t="s">
        <v>94</v>
      </c>
      <c r="VD35" s="84"/>
      <c r="VE35" s="84" t="s">
        <v>94</v>
      </c>
      <c r="VF35" s="84"/>
      <c r="VG35" s="84" t="s">
        <v>94</v>
      </c>
      <c r="VH35" s="84"/>
      <c r="VI35" s="84" t="s">
        <v>94</v>
      </c>
      <c r="VJ35" s="84"/>
      <c r="VK35" s="84" t="s">
        <v>94</v>
      </c>
      <c r="VL35" s="84"/>
      <c r="VM35" s="84" t="s">
        <v>94</v>
      </c>
      <c r="VN35" s="84"/>
      <c r="VO35" s="84" t="s">
        <v>94</v>
      </c>
      <c r="VP35" s="84"/>
      <c r="VQ35" s="84" t="s">
        <v>94</v>
      </c>
      <c r="VR35" s="84"/>
      <c r="VS35" s="84" t="s">
        <v>94</v>
      </c>
      <c r="VT35" s="84"/>
      <c r="VU35" s="84" t="s">
        <v>94</v>
      </c>
      <c r="VV35" s="84"/>
      <c r="VW35" s="84" t="s">
        <v>94</v>
      </c>
      <c r="VX35" s="84"/>
      <c r="VY35" s="84" t="s">
        <v>94</v>
      </c>
      <c r="VZ35" s="84"/>
      <c r="WA35" s="84" t="s">
        <v>94</v>
      </c>
      <c r="WB35" s="84"/>
      <c r="WC35" s="84" t="s">
        <v>94</v>
      </c>
      <c r="WD35" s="84"/>
      <c r="WE35" s="84" t="s">
        <v>94</v>
      </c>
      <c r="WF35" s="84"/>
      <c r="WG35" s="84" t="s">
        <v>94</v>
      </c>
      <c r="WH35" s="84"/>
      <c r="WI35" s="84" t="s">
        <v>94</v>
      </c>
      <c r="WJ35" s="84"/>
      <c r="WK35" s="84" t="s">
        <v>94</v>
      </c>
      <c r="WL35" s="84"/>
      <c r="WM35" s="84" t="s">
        <v>94</v>
      </c>
      <c r="WN35" s="84"/>
      <c r="WO35" s="84" t="s">
        <v>94</v>
      </c>
      <c r="WP35" s="84"/>
      <c r="WQ35" s="84" t="s">
        <v>94</v>
      </c>
      <c r="WR35" s="84"/>
      <c r="WS35" s="84" t="s">
        <v>94</v>
      </c>
      <c r="WT35" s="84"/>
      <c r="WU35" s="84" t="s">
        <v>94</v>
      </c>
      <c r="WV35" s="84"/>
      <c r="WW35" s="84" t="s">
        <v>94</v>
      </c>
      <c r="WX35" s="84"/>
      <c r="WY35" s="84" t="s">
        <v>94</v>
      </c>
      <c r="WZ35" s="84"/>
      <c r="XA35" s="84" t="s">
        <v>94</v>
      </c>
      <c r="XB35" s="84"/>
      <c r="XC35" s="84" t="s">
        <v>94</v>
      </c>
      <c r="XD35" s="84"/>
      <c r="XE35" s="84" t="s">
        <v>94</v>
      </c>
      <c r="XF35" s="84"/>
      <c r="XG35" s="84" t="s">
        <v>94</v>
      </c>
      <c r="XH35" s="84"/>
      <c r="XI35" s="84" t="s">
        <v>94</v>
      </c>
      <c r="XJ35" s="84"/>
      <c r="XK35" s="84" t="s">
        <v>94</v>
      </c>
      <c r="XL35" s="84"/>
      <c r="XM35" s="84" t="s">
        <v>94</v>
      </c>
      <c r="XN35" s="84"/>
      <c r="XO35" s="84" t="s">
        <v>94</v>
      </c>
      <c r="XP35" s="84"/>
      <c r="XQ35" s="84" t="s">
        <v>94</v>
      </c>
      <c r="XR35" s="84"/>
      <c r="XS35" s="84" t="s">
        <v>94</v>
      </c>
      <c r="XT35" s="84"/>
      <c r="XU35" s="84" t="s">
        <v>94</v>
      </c>
      <c r="XV35" s="84"/>
      <c r="XW35" s="84" t="s">
        <v>94</v>
      </c>
      <c r="XX35" s="84"/>
      <c r="XY35" s="84" t="s">
        <v>94</v>
      </c>
      <c r="XZ35" s="84"/>
      <c r="YA35" s="84" t="s">
        <v>94</v>
      </c>
      <c r="YB35" s="84"/>
      <c r="YC35" s="84" t="s">
        <v>94</v>
      </c>
      <c r="YD35" s="84"/>
      <c r="YE35" s="84" t="s">
        <v>94</v>
      </c>
      <c r="YF35" s="84"/>
      <c r="YG35" s="84" t="s">
        <v>94</v>
      </c>
      <c r="YH35" s="84"/>
      <c r="YI35" s="84" t="s">
        <v>94</v>
      </c>
      <c r="YJ35" s="84"/>
      <c r="YK35" s="84" t="s">
        <v>94</v>
      </c>
      <c r="YL35" s="84"/>
      <c r="YM35" s="84" t="s">
        <v>94</v>
      </c>
      <c r="YN35" s="84"/>
      <c r="YO35" s="84" t="s">
        <v>94</v>
      </c>
      <c r="YP35" s="84"/>
      <c r="YQ35" s="84" t="s">
        <v>94</v>
      </c>
      <c r="YR35" s="84"/>
      <c r="YS35" s="84" t="s">
        <v>94</v>
      </c>
      <c r="YT35" s="84"/>
      <c r="YU35" s="84" t="s">
        <v>94</v>
      </c>
      <c r="YV35" s="84"/>
      <c r="YW35" s="84" t="s">
        <v>94</v>
      </c>
      <c r="YX35" s="84"/>
      <c r="YY35" s="84" t="s">
        <v>94</v>
      </c>
      <c r="YZ35" s="84"/>
      <c r="ZA35" s="84" t="s">
        <v>94</v>
      </c>
      <c r="ZB35" s="84"/>
      <c r="ZC35" s="84" t="s">
        <v>94</v>
      </c>
      <c r="ZD35" s="84"/>
      <c r="ZE35" s="84" t="s">
        <v>94</v>
      </c>
      <c r="ZF35" s="84"/>
      <c r="ZG35" s="84" t="s">
        <v>94</v>
      </c>
      <c r="ZH35" s="84"/>
      <c r="ZI35" s="84" t="s">
        <v>94</v>
      </c>
      <c r="ZJ35" s="84"/>
      <c r="ZK35" s="84" t="s">
        <v>94</v>
      </c>
      <c r="ZL35" s="84"/>
      <c r="ZM35" s="84" t="s">
        <v>94</v>
      </c>
      <c r="ZN35" s="84"/>
      <c r="ZO35" s="84" t="s">
        <v>94</v>
      </c>
      <c r="ZP35" s="84"/>
      <c r="ZQ35" s="84" t="s">
        <v>94</v>
      </c>
      <c r="ZR35" s="84"/>
      <c r="ZS35" s="84" t="s">
        <v>94</v>
      </c>
      <c r="ZT35" s="84"/>
      <c r="ZU35" s="84" t="s">
        <v>94</v>
      </c>
      <c r="ZV35" s="84"/>
      <c r="ZW35" s="84" t="s">
        <v>94</v>
      </c>
      <c r="ZX35" s="84"/>
      <c r="ZY35" s="84" t="s">
        <v>94</v>
      </c>
      <c r="ZZ35" s="84"/>
      <c r="AAA35" s="84" t="s">
        <v>94</v>
      </c>
      <c r="AAB35" s="84"/>
      <c r="AAC35" s="84" t="s">
        <v>94</v>
      </c>
      <c r="AAD35" s="84"/>
      <c r="AAE35" s="84" t="s">
        <v>94</v>
      </c>
      <c r="AAF35" s="84"/>
      <c r="AAG35" s="84" t="s">
        <v>94</v>
      </c>
      <c r="AAH35" s="84"/>
      <c r="AAI35" s="84" t="s">
        <v>94</v>
      </c>
      <c r="AAJ35" s="84"/>
      <c r="AAK35" s="84" t="s">
        <v>94</v>
      </c>
      <c r="AAL35" s="84"/>
      <c r="AAM35" s="84" t="s">
        <v>94</v>
      </c>
      <c r="AAN35" s="84"/>
      <c r="AAO35" s="84" t="s">
        <v>94</v>
      </c>
      <c r="AAP35" s="84"/>
      <c r="AAQ35" s="84" t="s">
        <v>94</v>
      </c>
      <c r="AAR35" s="84"/>
      <c r="AAS35" s="84" t="s">
        <v>94</v>
      </c>
      <c r="AAT35" s="84"/>
      <c r="AAU35" s="84" t="s">
        <v>94</v>
      </c>
      <c r="AAV35" s="84"/>
      <c r="AAW35" s="84" t="s">
        <v>94</v>
      </c>
      <c r="AAX35" s="84"/>
      <c r="AAY35" s="84" t="s">
        <v>94</v>
      </c>
      <c r="AAZ35" s="84"/>
      <c r="ABA35" s="84" t="s">
        <v>94</v>
      </c>
      <c r="ABB35" s="84"/>
      <c r="ABC35" s="84" t="s">
        <v>94</v>
      </c>
      <c r="ABD35" s="84"/>
      <c r="ABE35" s="84" t="s">
        <v>94</v>
      </c>
      <c r="ABF35" s="84"/>
      <c r="ABG35" s="84" t="s">
        <v>94</v>
      </c>
      <c r="ABH35" s="84"/>
      <c r="ABI35" s="84" t="s">
        <v>94</v>
      </c>
      <c r="ABJ35" s="84"/>
      <c r="ABK35" s="84" t="s">
        <v>94</v>
      </c>
      <c r="ABL35" s="84"/>
      <c r="ABM35" s="84" t="s">
        <v>94</v>
      </c>
      <c r="ABN35" s="84"/>
      <c r="ABO35" s="84" t="s">
        <v>94</v>
      </c>
      <c r="ABP35" s="84"/>
      <c r="ABQ35" s="84" t="s">
        <v>94</v>
      </c>
      <c r="ABR35" s="84"/>
      <c r="ABS35" s="84" t="s">
        <v>94</v>
      </c>
      <c r="ABT35" s="84"/>
      <c r="ABU35" s="84" t="s">
        <v>94</v>
      </c>
      <c r="ABV35" s="84"/>
      <c r="ABW35" s="84" t="s">
        <v>94</v>
      </c>
      <c r="ABX35" s="84"/>
      <c r="ABY35" s="84" t="s">
        <v>94</v>
      </c>
      <c r="ABZ35" s="84"/>
      <c r="ACA35" s="84" t="s">
        <v>94</v>
      </c>
      <c r="ACB35" s="84"/>
      <c r="ACC35" s="84" t="s">
        <v>94</v>
      </c>
      <c r="ACD35" s="84"/>
      <c r="ACE35" s="84" t="s">
        <v>94</v>
      </c>
      <c r="ACF35" s="84"/>
      <c r="ACG35" s="84" t="s">
        <v>94</v>
      </c>
      <c r="ACH35" s="84"/>
      <c r="ACI35" s="84" t="s">
        <v>94</v>
      </c>
      <c r="ACJ35" s="84"/>
      <c r="ACK35" s="84" t="s">
        <v>94</v>
      </c>
      <c r="ACL35" s="84"/>
      <c r="ACM35" s="84" t="s">
        <v>94</v>
      </c>
      <c r="ACN35" s="84"/>
      <c r="ACO35" s="84" t="s">
        <v>94</v>
      </c>
      <c r="ACP35" s="84"/>
      <c r="ACQ35" s="84" t="s">
        <v>94</v>
      </c>
      <c r="ACR35" s="84"/>
      <c r="ACS35" s="84" t="s">
        <v>94</v>
      </c>
      <c r="ACT35" s="84"/>
      <c r="ACU35" s="84" t="s">
        <v>94</v>
      </c>
      <c r="ACV35" s="84"/>
      <c r="ACW35" s="84" t="s">
        <v>94</v>
      </c>
      <c r="ACX35" s="84"/>
      <c r="ACY35" s="84" t="s">
        <v>94</v>
      </c>
      <c r="ACZ35" s="84"/>
      <c r="ADA35" s="84" t="s">
        <v>94</v>
      </c>
      <c r="ADB35" s="84"/>
      <c r="ADC35" s="84" t="s">
        <v>94</v>
      </c>
      <c r="ADD35" s="84"/>
      <c r="ADE35" s="84" t="s">
        <v>94</v>
      </c>
      <c r="ADF35" s="84"/>
      <c r="ADG35" s="84" t="s">
        <v>94</v>
      </c>
      <c r="ADH35" s="84"/>
      <c r="ADI35" s="84" t="s">
        <v>94</v>
      </c>
      <c r="ADJ35" s="84"/>
      <c r="ADK35" s="84" t="s">
        <v>94</v>
      </c>
      <c r="ADL35" s="84"/>
      <c r="ADM35" s="84" t="s">
        <v>94</v>
      </c>
      <c r="ADN35" s="84"/>
      <c r="ADO35" s="84" t="s">
        <v>94</v>
      </c>
      <c r="ADP35" s="84"/>
      <c r="ADQ35" s="84" t="s">
        <v>94</v>
      </c>
      <c r="ADR35" s="84"/>
      <c r="ADS35" s="84" t="s">
        <v>94</v>
      </c>
      <c r="ADT35" s="84"/>
      <c r="ADU35" s="84" t="s">
        <v>94</v>
      </c>
      <c r="ADV35" s="84"/>
      <c r="ADW35" s="84" t="s">
        <v>94</v>
      </c>
      <c r="ADX35" s="84"/>
      <c r="ADY35" s="84" t="s">
        <v>94</v>
      </c>
      <c r="ADZ35" s="84"/>
      <c r="AEA35" s="84" t="s">
        <v>94</v>
      </c>
      <c r="AEB35" s="84"/>
      <c r="AEC35" s="84" t="s">
        <v>94</v>
      </c>
      <c r="AED35" s="84"/>
      <c r="AEE35" s="84" t="s">
        <v>94</v>
      </c>
      <c r="AEF35" s="84"/>
      <c r="AEG35" s="84" t="s">
        <v>94</v>
      </c>
      <c r="AEH35" s="84"/>
      <c r="AEI35" s="84" t="s">
        <v>94</v>
      </c>
      <c r="AEJ35" s="84"/>
      <c r="AEK35" s="84" t="s">
        <v>94</v>
      </c>
      <c r="AEL35" s="84"/>
      <c r="AEM35" s="84" t="s">
        <v>94</v>
      </c>
      <c r="AEN35" s="84"/>
      <c r="AEO35" s="84" t="s">
        <v>94</v>
      </c>
      <c r="AEP35" s="84"/>
      <c r="AEQ35" s="84" t="s">
        <v>94</v>
      </c>
      <c r="AER35" s="84"/>
      <c r="AES35" s="84" t="s">
        <v>94</v>
      </c>
      <c r="AET35" s="84"/>
      <c r="AEU35" s="84" t="s">
        <v>94</v>
      </c>
      <c r="AEV35" s="84"/>
      <c r="AEW35" s="84" t="s">
        <v>94</v>
      </c>
      <c r="AEX35" s="84"/>
      <c r="AEY35" s="84" t="s">
        <v>94</v>
      </c>
      <c r="AEZ35" s="84"/>
      <c r="AFA35" s="84" t="s">
        <v>94</v>
      </c>
      <c r="AFB35" s="84"/>
      <c r="AFC35" s="84" t="s">
        <v>94</v>
      </c>
      <c r="AFD35" s="84"/>
      <c r="AFE35" s="84" t="s">
        <v>94</v>
      </c>
      <c r="AFF35" s="84"/>
      <c r="AFG35" s="84" t="s">
        <v>94</v>
      </c>
      <c r="AFH35" s="84"/>
      <c r="AFI35" s="84" t="s">
        <v>94</v>
      </c>
      <c r="AFJ35" s="84"/>
      <c r="AFK35" s="84" t="s">
        <v>94</v>
      </c>
      <c r="AFL35" s="84"/>
      <c r="AFM35" s="84" t="s">
        <v>94</v>
      </c>
      <c r="AFN35" s="84"/>
      <c r="AFO35" s="84" t="s">
        <v>94</v>
      </c>
      <c r="AFP35" s="84"/>
      <c r="AFQ35" s="84" t="s">
        <v>94</v>
      </c>
      <c r="AFR35" s="84"/>
      <c r="AFS35" s="84" t="s">
        <v>94</v>
      </c>
      <c r="AFT35" s="84"/>
      <c r="AFU35" s="84" t="s">
        <v>94</v>
      </c>
      <c r="AFV35" s="84"/>
      <c r="AFW35" s="84" t="s">
        <v>94</v>
      </c>
      <c r="AFX35" s="84"/>
      <c r="AFY35" s="84" t="s">
        <v>94</v>
      </c>
      <c r="AFZ35" s="84"/>
      <c r="AGA35" s="84" t="s">
        <v>94</v>
      </c>
      <c r="AGB35" s="84"/>
      <c r="AGC35" s="84" t="s">
        <v>94</v>
      </c>
      <c r="AGD35" s="84"/>
      <c r="AGE35" s="84" t="s">
        <v>94</v>
      </c>
      <c r="AGF35" s="84"/>
      <c r="AGG35" s="84" t="s">
        <v>94</v>
      </c>
      <c r="AGH35" s="84"/>
      <c r="AGI35" s="84" t="s">
        <v>94</v>
      </c>
      <c r="AGJ35" s="84"/>
      <c r="AGK35" s="84" t="s">
        <v>94</v>
      </c>
      <c r="AGL35" s="84"/>
      <c r="AGM35" s="84" t="s">
        <v>94</v>
      </c>
      <c r="AGN35" s="84"/>
      <c r="AGO35" s="84" t="s">
        <v>94</v>
      </c>
      <c r="AGP35" s="84"/>
      <c r="AGQ35" s="84" t="s">
        <v>94</v>
      </c>
      <c r="AGR35" s="84"/>
      <c r="AGS35" s="84" t="s">
        <v>94</v>
      </c>
      <c r="AGT35" s="84"/>
      <c r="AGU35" s="84" t="s">
        <v>94</v>
      </c>
      <c r="AGV35" s="84"/>
      <c r="AGW35" s="84" t="s">
        <v>94</v>
      </c>
      <c r="AGX35" s="84"/>
      <c r="AGY35" s="84" t="s">
        <v>94</v>
      </c>
      <c r="AGZ35" s="84"/>
      <c r="AHA35" s="84" t="s">
        <v>94</v>
      </c>
      <c r="AHB35" s="84"/>
      <c r="AHC35" s="84" t="s">
        <v>94</v>
      </c>
      <c r="AHD35" s="84"/>
      <c r="AHE35" s="84" t="s">
        <v>94</v>
      </c>
      <c r="AHF35" s="84"/>
      <c r="AHG35" s="84" t="s">
        <v>94</v>
      </c>
      <c r="AHH35" s="84"/>
      <c r="AHI35" s="84" t="s">
        <v>94</v>
      </c>
      <c r="AHJ35" s="84"/>
      <c r="AHK35" s="84" t="s">
        <v>94</v>
      </c>
      <c r="AHL35" s="84"/>
      <c r="AHM35" s="84" t="s">
        <v>94</v>
      </c>
      <c r="AHN35" s="84"/>
      <c r="AHO35" s="84" t="s">
        <v>94</v>
      </c>
      <c r="AHP35" s="84"/>
      <c r="AHQ35" s="84" t="s">
        <v>94</v>
      </c>
      <c r="AHR35" s="84"/>
      <c r="AHS35" s="84" t="s">
        <v>94</v>
      </c>
      <c r="AHT35" s="84"/>
      <c r="AHU35" s="84" t="s">
        <v>94</v>
      </c>
      <c r="AHV35" s="84"/>
      <c r="AHW35" s="84" t="s">
        <v>94</v>
      </c>
      <c r="AHX35" s="84"/>
      <c r="AHY35" s="84" t="s">
        <v>94</v>
      </c>
      <c r="AHZ35" s="84"/>
      <c r="AIA35" s="84" t="s">
        <v>94</v>
      </c>
      <c r="AIB35" s="84"/>
      <c r="AIC35" s="84" t="s">
        <v>94</v>
      </c>
      <c r="AID35" s="84"/>
      <c r="AIE35" s="84" t="s">
        <v>94</v>
      </c>
      <c r="AIF35" s="84"/>
      <c r="AIG35" s="84">
        <v>17000</v>
      </c>
      <c r="AIH35" s="84"/>
      <c r="AII35" s="84" t="s">
        <v>94</v>
      </c>
      <c r="AIJ35" s="84"/>
      <c r="AIK35" s="84" t="s">
        <v>94</v>
      </c>
      <c r="AIL35" s="84"/>
      <c r="AIM35" s="84" t="s">
        <v>94</v>
      </c>
      <c r="AIN35" s="84"/>
      <c r="AIO35" s="84" t="s">
        <v>94</v>
      </c>
      <c r="AIP35" s="84"/>
      <c r="AIQ35" s="84" t="s">
        <v>94</v>
      </c>
      <c r="AIR35" s="84"/>
      <c r="AIS35" s="84" t="s">
        <v>94</v>
      </c>
      <c r="AIT35" s="84">
        <v>19000</v>
      </c>
      <c r="AIU35" s="84" t="s">
        <v>94</v>
      </c>
      <c r="AIV35" s="84">
        <v>19000</v>
      </c>
      <c r="AIW35" s="84" t="s">
        <v>94</v>
      </c>
      <c r="AIX35" s="84">
        <v>19000</v>
      </c>
      <c r="AIY35" s="84" t="s">
        <v>94</v>
      </c>
      <c r="AIZ35" s="84">
        <v>19000</v>
      </c>
      <c r="AJA35" s="84" t="s">
        <v>94</v>
      </c>
      <c r="AJB35" s="84">
        <v>19000</v>
      </c>
      <c r="AJC35" s="84" t="s">
        <v>94</v>
      </c>
      <c r="AJD35" s="84">
        <v>19000</v>
      </c>
      <c r="AJE35" s="84" t="s">
        <v>94</v>
      </c>
      <c r="AJF35" s="84">
        <v>19000</v>
      </c>
      <c r="AJG35" s="84" t="s">
        <v>94</v>
      </c>
      <c r="AJH35" s="84">
        <v>19000</v>
      </c>
      <c r="AJI35" s="84" t="s">
        <v>94</v>
      </c>
      <c r="AJJ35" s="84">
        <v>19000</v>
      </c>
      <c r="AJK35" s="84" t="s">
        <v>94</v>
      </c>
      <c r="AJL35" s="84">
        <v>19000</v>
      </c>
      <c r="AJM35" s="84" t="s">
        <v>94</v>
      </c>
      <c r="AJN35" s="84">
        <v>19000</v>
      </c>
      <c r="AJO35" s="84" t="s">
        <v>94</v>
      </c>
      <c r="AJP35" s="84">
        <v>19000</v>
      </c>
      <c r="AJQ35" s="84" t="s">
        <v>94</v>
      </c>
      <c r="AJR35" s="84">
        <v>19000</v>
      </c>
      <c r="AJS35" s="84" t="s">
        <v>94</v>
      </c>
      <c r="AJT35" s="84">
        <v>19000</v>
      </c>
      <c r="AJU35" s="84" t="s">
        <v>94</v>
      </c>
      <c r="AJV35" s="84">
        <v>19000</v>
      </c>
      <c r="AJW35" s="84">
        <v>19000</v>
      </c>
      <c r="AJX35" s="84">
        <v>19000</v>
      </c>
      <c r="AJY35" s="84">
        <v>19000</v>
      </c>
      <c r="AJZ35" s="84">
        <v>19000</v>
      </c>
      <c r="AKA35" s="84">
        <v>19000</v>
      </c>
      <c r="AKB35" s="84">
        <v>19000</v>
      </c>
      <c r="AKC35" s="84">
        <v>19000</v>
      </c>
      <c r="AKD35" s="84">
        <v>19000</v>
      </c>
      <c r="AKE35" s="84" t="s">
        <v>94</v>
      </c>
      <c r="AKF35" s="84">
        <v>19000</v>
      </c>
      <c r="AKG35" s="84">
        <v>19000</v>
      </c>
      <c r="AKH35" s="84">
        <v>19000</v>
      </c>
      <c r="AKI35" s="84" t="s">
        <v>94</v>
      </c>
      <c r="AKJ35" s="84">
        <v>19000</v>
      </c>
      <c r="AKK35" s="84" t="s">
        <v>94</v>
      </c>
      <c r="AKL35" s="84">
        <v>19000</v>
      </c>
      <c r="AKM35" s="84" t="s">
        <v>94</v>
      </c>
      <c r="AKN35" s="84">
        <v>19000</v>
      </c>
      <c r="AKO35" s="84" t="s">
        <v>94</v>
      </c>
      <c r="AKP35" s="84">
        <v>19000</v>
      </c>
      <c r="AKQ35" s="84" t="s">
        <v>94</v>
      </c>
      <c r="AKR35" s="84">
        <v>19000</v>
      </c>
      <c r="AKS35" s="84">
        <v>19000</v>
      </c>
      <c r="AKT35" s="84">
        <v>19000</v>
      </c>
      <c r="AKU35" s="84" t="s">
        <v>94</v>
      </c>
      <c r="AKV35" s="84">
        <v>19000</v>
      </c>
      <c r="AKW35" s="84" t="s">
        <v>94</v>
      </c>
      <c r="AKX35" s="84">
        <v>19000</v>
      </c>
      <c r="AKY35" s="84">
        <v>19000</v>
      </c>
      <c r="AKZ35" s="84">
        <v>19000</v>
      </c>
      <c r="ALA35" s="84">
        <v>19000</v>
      </c>
      <c r="ALB35" s="84">
        <v>19000</v>
      </c>
      <c r="ALC35" s="84">
        <v>19000</v>
      </c>
      <c r="ALD35" s="84">
        <v>19000</v>
      </c>
      <c r="ALE35" s="84" t="s">
        <v>94</v>
      </c>
      <c r="ALF35" s="84">
        <v>19000</v>
      </c>
      <c r="ALG35" s="84" t="s">
        <v>94</v>
      </c>
      <c r="ALH35" s="84">
        <v>19000</v>
      </c>
      <c r="ALI35" s="84" t="s">
        <v>94</v>
      </c>
      <c r="ALJ35" s="84">
        <v>19000</v>
      </c>
      <c r="ALK35" s="84" t="s">
        <v>94</v>
      </c>
      <c r="ALL35" s="84">
        <v>19000</v>
      </c>
      <c r="ALM35" s="84">
        <v>19475</v>
      </c>
      <c r="ALN35" s="84">
        <v>19000</v>
      </c>
      <c r="ALO35" s="84" t="s">
        <v>94</v>
      </c>
      <c r="ALP35" s="84">
        <v>19000</v>
      </c>
      <c r="ALQ35" s="84" t="s">
        <v>94</v>
      </c>
      <c r="ALR35" s="84">
        <v>19000</v>
      </c>
      <c r="ALS35" s="84">
        <v>19000</v>
      </c>
      <c r="ALT35" s="84">
        <v>19000</v>
      </c>
      <c r="ALU35" s="84" t="s">
        <v>94</v>
      </c>
      <c r="ALV35" s="84">
        <v>19000</v>
      </c>
      <c r="ALW35" s="84" t="s">
        <v>94</v>
      </c>
      <c r="ALX35" s="84">
        <v>19000</v>
      </c>
      <c r="ALY35" s="84" t="s">
        <v>94</v>
      </c>
      <c r="ALZ35" s="84">
        <v>19000</v>
      </c>
      <c r="AMA35" s="84" t="s">
        <v>94</v>
      </c>
      <c r="AMB35" s="84">
        <v>19000</v>
      </c>
      <c r="AMC35" s="84" t="s">
        <v>94</v>
      </c>
      <c r="AMD35" s="84">
        <v>19000</v>
      </c>
      <c r="AME35" s="84" t="s">
        <v>94</v>
      </c>
      <c r="AMF35" s="84">
        <v>19000</v>
      </c>
      <c r="AMG35" s="84" t="s">
        <v>94</v>
      </c>
      <c r="AMH35" s="84">
        <v>19000</v>
      </c>
      <c r="AMI35" s="84" t="s">
        <v>94</v>
      </c>
      <c r="AMJ35" s="84">
        <v>19000</v>
      </c>
      <c r="AMK35" s="84" t="s">
        <v>94</v>
      </c>
      <c r="AML35" s="84">
        <v>19000</v>
      </c>
      <c r="AMM35" s="84" t="s">
        <v>94</v>
      </c>
      <c r="AMN35" s="84">
        <v>19000</v>
      </c>
      <c r="AMO35" s="84" t="s">
        <v>94</v>
      </c>
      <c r="AMP35" s="84">
        <v>19000</v>
      </c>
      <c r="AMQ35" s="84" t="s">
        <v>94</v>
      </c>
      <c r="AMR35" s="84">
        <v>19000</v>
      </c>
      <c r="AMS35" s="84">
        <v>19000</v>
      </c>
      <c r="AMT35" s="84">
        <v>19000</v>
      </c>
      <c r="AMU35" s="84">
        <v>19475</v>
      </c>
      <c r="AMV35" s="84">
        <v>19000</v>
      </c>
      <c r="AMW35" s="84" t="s">
        <v>94</v>
      </c>
      <c r="AMX35" s="84">
        <v>19000</v>
      </c>
      <c r="AMY35" s="84" t="s">
        <v>94</v>
      </c>
      <c r="AMZ35" s="84">
        <v>19000</v>
      </c>
      <c r="ANA35" s="84" t="s">
        <v>94</v>
      </c>
      <c r="ANB35" s="84">
        <v>19000</v>
      </c>
      <c r="ANC35" s="84" t="s">
        <v>94</v>
      </c>
      <c r="AND35" s="84">
        <v>19000</v>
      </c>
      <c r="ANE35" s="84" t="s">
        <v>94</v>
      </c>
      <c r="ANF35" s="84">
        <v>19000</v>
      </c>
      <c r="ANG35" s="84" t="s">
        <v>94</v>
      </c>
      <c r="ANH35" s="84">
        <v>19000</v>
      </c>
      <c r="ANI35" s="84" t="s">
        <v>94</v>
      </c>
      <c r="ANJ35" s="84">
        <v>19000</v>
      </c>
      <c r="ANK35" s="84" t="s">
        <v>94</v>
      </c>
      <c r="ANL35" s="84">
        <v>19000</v>
      </c>
      <c r="ANM35" s="84">
        <v>19000</v>
      </c>
      <c r="ANN35" s="84">
        <v>19000</v>
      </c>
      <c r="ANO35" s="84" t="s">
        <v>94</v>
      </c>
      <c r="ANP35" s="84">
        <v>19000</v>
      </c>
      <c r="ANQ35" s="84" t="s">
        <v>94</v>
      </c>
      <c r="ANR35" s="84">
        <v>19000</v>
      </c>
      <c r="ANS35" s="84" t="s">
        <v>94</v>
      </c>
      <c r="ANT35" s="84">
        <v>19000</v>
      </c>
      <c r="ANU35" s="84" t="s">
        <v>94</v>
      </c>
      <c r="ANV35" s="84">
        <v>19000</v>
      </c>
      <c r="ANW35" s="84">
        <v>19000</v>
      </c>
      <c r="ANX35" s="84">
        <v>19000</v>
      </c>
      <c r="ANY35" s="84" t="s">
        <v>94</v>
      </c>
      <c r="ANZ35" s="84">
        <v>19000</v>
      </c>
      <c r="AOA35" s="84" t="s">
        <v>94</v>
      </c>
      <c r="AOB35" s="84">
        <v>19000</v>
      </c>
      <c r="AOC35" s="84" t="s">
        <v>94</v>
      </c>
      <c r="AOD35" s="84">
        <v>19000</v>
      </c>
      <c r="AOE35" s="84" t="s">
        <v>94</v>
      </c>
      <c r="AOF35" s="84">
        <v>19000</v>
      </c>
      <c r="AOG35" s="84" t="s">
        <v>94</v>
      </c>
      <c r="AOH35" s="84">
        <v>19000</v>
      </c>
      <c r="AOI35" s="84" t="s">
        <v>94</v>
      </c>
      <c r="AOJ35" s="84">
        <v>19000</v>
      </c>
      <c r="AOK35" s="84">
        <v>19475</v>
      </c>
      <c r="AOL35" s="84">
        <v>19000</v>
      </c>
      <c r="AOM35" s="84" t="s">
        <v>94</v>
      </c>
      <c r="AON35" s="84">
        <v>19000</v>
      </c>
      <c r="AOO35" s="84">
        <v>19000</v>
      </c>
      <c r="AOP35" s="84">
        <v>19000</v>
      </c>
      <c r="AOQ35" s="84">
        <v>19000</v>
      </c>
      <c r="AOR35" s="84">
        <v>19000</v>
      </c>
      <c r="AOS35" s="84" t="s">
        <v>94</v>
      </c>
      <c r="AOT35" s="84">
        <v>19000</v>
      </c>
      <c r="AOU35" s="84" t="s">
        <v>94</v>
      </c>
      <c r="AOV35" s="84">
        <v>19000</v>
      </c>
      <c r="AOW35" s="84" t="s">
        <v>94</v>
      </c>
      <c r="AOX35" s="84">
        <v>19000</v>
      </c>
      <c r="AOY35" s="84" t="s">
        <v>94</v>
      </c>
      <c r="AOZ35" s="84">
        <v>19000</v>
      </c>
      <c r="APA35" s="84" t="s">
        <v>94</v>
      </c>
      <c r="APB35" s="84">
        <v>19000</v>
      </c>
      <c r="APC35" s="84" t="s">
        <v>94</v>
      </c>
      <c r="APD35" s="84">
        <v>19000</v>
      </c>
      <c r="APE35" s="84">
        <v>19000</v>
      </c>
      <c r="APF35" s="84">
        <v>19000</v>
      </c>
      <c r="APG35" s="84" t="s">
        <v>94</v>
      </c>
      <c r="APH35" s="84">
        <v>19000</v>
      </c>
      <c r="API35" s="84" t="s">
        <v>94</v>
      </c>
      <c r="APJ35" s="84">
        <v>19000</v>
      </c>
      <c r="APK35" s="84" t="s">
        <v>94</v>
      </c>
      <c r="APL35" s="84">
        <v>19000</v>
      </c>
      <c r="APM35" s="84" t="s">
        <v>94</v>
      </c>
      <c r="APN35" s="84">
        <v>19000</v>
      </c>
      <c r="APO35" s="84" t="s">
        <v>94</v>
      </c>
      <c r="APP35" s="84">
        <v>19000</v>
      </c>
      <c r="APQ35" s="84" t="s">
        <v>94</v>
      </c>
      <c r="APR35" s="84">
        <v>19000</v>
      </c>
      <c r="APS35" s="84" t="s">
        <v>94</v>
      </c>
      <c r="APT35" s="84">
        <v>19000</v>
      </c>
      <c r="APU35" s="84" t="s">
        <v>94</v>
      </c>
      <c r="APV35" s="84">
        <v>19000</v>
      </c>
      <c r="APW35" s="84" t="s">
        <v>94</v>
      </c>
      <c r="APX35" s="84">
        <v>19000</v>
      </c>
      <c r="APY35" s="84" t="s">
        <v>94</v>
      </c>
      <c r="APZ35" s="84">
        <v>19000</v>
      </c>
      <c r="AQA35" s="84">
        <v>19475</v>
      </c>
      <c r="AQB35" s="84">
        <v>19000</v>
      </c>
      <c r="AQC35" s="84" t="s">
        <v>94</v>
      </c>
      <c r="AQD35" s="84">
        <v>19000</v>
      </c>
      <c r="AQE35" s="86" t="s">
        <v>94</v>
      </c>
      <c r="AQF35" s="86">
        <v>19000</v>
      </c>
      <c r="AQG35" s="86" t="s">
        <v>94</v>
      </c>
      <c r="AQH35" s="86">
        <v>19000</v>
      </c>
      <c r="AQI35" s="86">
        <v>19000</v>
      </c>
      <c r="AQJ35" s="86">
        <v>19000</v>
      </c>
      <c r="AQK35" s="86">
        <v>19000</v>
      </c>
      <c r="AQL35" s="86">
        <v>19000</v>
      </c>
      <c r="AQM35" s="86">
        <v>19000</v>
      </c>
      <c r="AQN35" s="86">
        <v>19000</v>
      </c>
      <c r="AQO35" s="86" t="s">
        <v>94</v>
      </c>
      <c r="AQP35" s="86">
        <v>19000</v>
      </c>
      <c r="AQQ35" s="86" t="s">
        <v>94</v>
      </c>
      <c r="AQR35" s="86">
        <v>19000</v>
      </c>
      <c r="AQS35" s="198">
        <v>19475</v>
      </c>
      <c r="AQT35" s="86">
        <v>19000</v>
      </c>
      <c r="AQU35" s="86" t="s">
        <v>94</v>
      </c>
      <c r="AQV35" s="86">
        <v>19000</v>
      </c>
      <c r="AQW35" s="86" t="s">
        <v>94</v>
      </c>
      <c r="AQX35" s="86">
        <v>19000</v>
      </c>
      <c r="AQY35" s="86" t="s">
        <v>94</v>
      </c>
      <c r="AQZ35" s="86">
        <v>19000</v>
      </c>
      <c r="ARA35" s="86" t="s">
        <v>94</v>
      </c>
      <c r="ARB35" s="86">
        <v>19000</v>
      </c>
      <c r="ARC35" s="86" t="s">
        <v>94</v>
      </c>
      <c r="ARD35" s="86">
        <v>19000</v>
      </c>
      <c r="ARE35" s="86" t="s">
        <v>94</v>
      </c>
      <c r="ARF35" s="86">
        <v>19000</v>
      </c>
      <c r="ARG35" s="86" t="s">
        <v>94</v>
      </c>
      <c r="ARH35" s="86">
        <v>19000</v>
      </c>
      <c r="ARI35" s="86" t="s">
        <v>94</v>
      </c>
      <c r="ARJ35" s="86">
        <v>19000</v>
      </c>
      <c r="ARK35" s="86">
        <v>19000</v>
      </c>
      <c r="ARL35" s="86">
        <v>19000</v>
      </c>
      <c r="ARM35" s="86">
        <v>19000</v>
      </c>
      <c r="ARN35" s="86">
        <v>19000</v>
      </c>
      <c r="ARO35" s="86" t="s">
        <v>94</v>
      </c>
      <c r="ARP35" s="86">
        <v>19000</v>
      </c>
      <c r="ARQ35" s="86" t="s">
        <v>94</v>
      </c>
      <c r="ARR35" s="86">
        <v>19000</v>
      </c>
      <c r="ARS35" s="86">
        <v>19000</v>
      </c>
      <c r="ART35" s="86">
        <v>19000</v>
      </c>
      <c r="ARU35" s="86" t="s">
        <v>94</v>
      </c>
      <c r="ARV35" s="86">
        <v>19000</v>
      </c>
      <c r="ARW35" s="86" t="s">
        <v>94</v>
      </c>
      <c r="ARX35" s="86">
        <v>19000</v>
      </c>
      <c r="ARY35" s="86" t="s">
        <v>94</v>
      </c>
      <c r="ARZ35" s="86">
        <v>19000</v>
      </c>
      <c r="ASA35" s="86" t="s">
        <v>94</v>
      </c>
      <c r="ASB35" s="86">
        <v>19000</v>
      </c>
      <c r="ASC35" s="86">
        <v>20500</v>
      </c>
      <c r="ASD35" s="86">
        <v>19000</v>
      </c>
      <c r="ASE35" s="86" t="s">
        <v>94</v>
      </c>
      <c r="ASF35" s="86">
        <v>19000</v>
      </c>
      <c r="ASG35" s="86">
        <v>22000</v>
      </c>
      <c r="ASH35" s="86">
        <v>19000</v>
      </c>
      <c r="ASI35" s="86" t="s">
        <v>94</v>
      </c>
      <c r="ASJ35" s="86">
        <v>19000</v>
      </c>
      <c r="ASK35" s="86" t="s">
        <v>94</v>
      </c>
      <c r="ASL35" s="86">
        <v>19000</v>
      </c>
      <c r="ASM35" s="86">
        <v>22000</v>
      </c>
      <c r="ASN35" s="86">
        <v>19000</v>
      </c>
      <c r="ASO35" s="86" t="s">
        <v>94</v>
      </c>
      <c r="ASP35" s="86">
        <v>19000</v>
      </c>
      <c r="ASQ35" s="86">
        <v>19000</v>
      </c>
      <c r="ASR35" s="86">
        <v>19000</v>
      </c>
      <c r="ASS35" s="86">
        <v>19000</v>
      </c>
      <c r="AST35" s="86">
        <v>19000</v>
      </c>
      <c r="ASU35" s="86" t="s">
        <v>94</v>
      </c>
      <c r="ASV35" s="86">
        <v>19000</v>
      </c>
      <c r="ASW35" s="86">
        <v>19475</v>
      </c>
      <c r="ASX35" s="86">
        <v>19000</v>
      </c>
      <c r="ASY35" s="86" t="s">
        <v>94</v>
      </c>
      <c r="ASZ35" s="86">
        <v>19000</v>
      </c>
      <c r="ATA35" s="86" t="s">
        <v>94</v>
      </c>
      <c r="ATB35" s="86">
        <v>19000</v>
      </c>
      <c r="ATC35" s="86">
        <v>18000</v>
      </c>
      <c r="ATD35" s="86">
        <v>19000</v>
      </c>
      <c r="ATE35" s="86">
        <v>19000</v>
      </c>
      <c r="ATF35" s="86">
        <v>19000</v>
      </c>
      <c r="ATG35" s="86" t="s">
        <v>94</v>
      </c>
      <c r="ATH35" s="86">
        <v>19000</v>
      </c>
      <c r="ATI35" s="86" t="s">
        <v>94</v>
      </c>
      <c r="ATJ35" s="86">
        <v>19000</v>
      </c>
      <c r="ATK35" s="86" t="s">
        <v>94</v>
      </c>
      <c r="ATL35" s="86">
        <v>19000</v>
      </c>
      <c r="ATM35" s="86" t="s">
        <v>94</v>
      </c>
      <c r="ATN35" s="86">
        <v>19000</v>
      </c>
      <c r="ATO35" s="86" t="s">
        <v>94</v>
      </c>
      <c r="ATP35" s="86">
        <v>19000</v>
      </c>
      <c r="ATQ35" s="86" t="s">
        <v>94</v>
      </c>
      <c r="ATR35" s="86">
        <v>19000</v>
      </c>
      <c r="ATS35" s="86" t="s">
        <v>94</v>
      </c>
      <c r="ATT35" s="86">
        <v>19000</v>
      </c>
      <c r="ATU35" s="86">
        <v>18000</v>
      </c>
      <c r="ATV35" s="86">
        <v>19000</v>
      </c>
      <c r="ATW35" s="86" t="s">
        <v>94</v>
      </c>
      <c r="ATX35" s="86">
        <v>19000</v>
      </c>
      <c r="ATY35" s="86" t="s">
        <v>94</v>
      </c>
      <c r="ATZ35" s="86">
        <v>19000</v>
      </c>
      <c r="AUA35" s="86" t="s">
        <v>94</v>
      </c>
      <c r="AUB35" s="86">
        <v>19000</v>
      </c>
      <c r="AUC35" s="86" t="s">
        <v>94</v>
      </c>
      <c r="AUD35" s="86">
        <v>19000</v>
      </c>
      <c r="AUE35" s="86" t="s">
        <v>94</v>
      </c>
      <c r="AUF35" s="86">
        <v>19000</v>
      </c>
      <c r="AUG35" s="86" t="s">
        <v>94</v>
      </c>
      <c r="AUH35" s="86">
        <v>19000</v>
      </c>
      <c r="AUI35" s="86" t="s">
        <v>94</v>
      </c>
      <c r="AUJ35" s="86">
        <v>19000</v>
      </c>
      <c r="AUK35" s="86" t="s">
        <v>94</v>
      </c>
      <c r="AUL35" s="86">
        <v>19000</v>
      </c>
      <c r="AUM35" s="86" t="s">
        <v>94</v>
      </c>
      <c r="AUN35" s="86">
        <v>19000</v>
      </c>
      <c r="AUO35" s="86">
        <v>19000</v>
      </c>
      <c r="AUP35" s="86">
        <v>19000</v>
      </c>
      <c r="AUQ35" s="86">
        <v>19475</v>
      </c>
      <c r="AUR35" s="86">
        <v>19000</v>
      </c>
      <c r="AUS35" s="86" t="s">
        <v>94</v>
      </c>
      <c r="AUT35" s="86">
        <v>19000</v>
      </c>
      <c r="AUU35" s="86" t="s">
        <v>94</v>
      </c>
      <c r="AUV35" s="86">
        <v>19000</v>
      </c>
      <c r="AUW35" s="86" t="s">
        <v>94</v>
      </c>
      <c r="AUX35" s="86">
        <v>19000</v>
      </c>
      <c r="AUY35" s="86" t="s">
        <v>94</v>
      </c>
      <c r="AUZ35" s="86">
        <v>19000</v>
      </c>
      <c r="AVA35" s="86" t="s">
        <v>94</v>
      </c>
      <c r="AVB35" s="86">
        <v>19000</v>
      </c>
      <c r="AVC35" s="86" t="s">
        <v>94</v>
      </c>
      <c r="AVD35" s="86">
        <v>19000</v>
      </c>
      <c r="AVE35" s="86" t="s">
        <v>94</v>
      </c>
      <c r="AVF35" s="86">
        <v>19000</v>
      </c>
      <c r="AVG35" s="86" t="s">
        <v>94</v>
      </c>
      <c r="AVH35" s="86">
        <v>19000</v>
      </c>
      <c r="AVI35" s="86">
        <v>18000</v>
      </c>
      <c r="AVJ35" s="86">
        <v>19000</v>
      </c>
      <c r="AVK35" s="86" t="s">
        <v>94</v>
      </c>
      <c r="AVL35" s="86">
        <v>19000</v>
      </c>
      <c r="AVM35" s="86">
        <v>19745</v>
      </c>
      <c r="AVN35" s="86">
        <v>19000</v>
      </c>
      <c r="AVO35" s="86" t="s">
        <v>94</v>
      </c>
      <c r="AVP35" s="86">
        <v>19000</v>
      </c>
      <c r="AVQ35" s="86" t="s">
        <v>94</v>
      </c>
      <c r="AVR35" s="86">
        <v>19000</v>
      </c>
      <c r="AVS35" s="86" t="s">
        <v>94</v>
      </c>
      <c r="AVT35" s="86">
        <v>19000</v>
      </c>
      <c r="AVU35" s="86" t="s">
        <v>94</v>
      </c>
      <c r="AVV35" s="86">
        <v>19000</v>
      </c>
      <c r="AVW35" s="86" t="s">
        <v>94</v>
      </c>
      <c r="AVX35" s="86">
        <v>19000</v>
      </c>
      <c r="AVY35" s="86" t="s">
        <v>94</v>
      </c>
      <c r="AVZ35" s="86">
        <v>19000</v>
      </c>
      <c r="AWA35" s="86" t="s">
        <v>94</v>
      </c>
      <c r="AWB35" s="86">
        <v>19000</v>
      </c>
      <c r="AWC35" s="86" t="s">
        <v>94</v>
      </c>
      <c r="AWD35" s="86">
        <v>19000</v>
      </c>
      <c r="AWE35" s="86" t="s">
        <v>94</v>
      </c>
      <c r="AWF35" s="86">
        <v>19000</v>
      </c>
      <c r="AWG35" s="86" t="s">
        <v>94</v>
      </c>
      <c r="AWH35" s="86">
        <v>19000</v>
      </c>
      <c r="AWI35" s="86" t="s">
        <v>94</v>
      </c>
      <c r="AWJ35" s="86">
        <v>19000</v>
      </c>
      <c r="AWK35" s="86" t="s">
        <v>94</v>
      </c>
      <c r="AWL35" s="86">
        <v>19000</v>
      </c>
      <c r="AWM35" s="86" t="s">
        <v>94</v>
      </c>
      <c r="AWN35" s="86">
        <v>19000</v>
      </c>
      <c r="AWO35" s="86" t="s">
        <v>94</v>
      </c>
      <c r="AWP35" s="86">
        <v>19000</v>
      </c>
      <c r="AWQ35" s="86" t="s">
        <v>94</v>
      </c>
      <c r="AWR35" s="86">
        <v>19000</v>
      </c>
      <c r="AWS35" s="86">
        <v>18000</v>
      </c>
      <c r="AWT35" s="86">
        <v>19000</v>
      </c>
      <c r="AWU35" s="86">
        <v>19475</v>
      </c>
      <c r="AWV35" s="86">
        <v>19000</v>
      </c>
      <c r="AWW35" s="86" t="s">
        <v>94</v>
      </c>
      <c r="AWX35" s="86">
        <v>19000</v>
      </c>
      <c r="AWY35" s="86" t="s">
        <v>94</v>
      </c>
      <c r="AWZ35" s="103">
        <v>19000</v>
      </c>
      <c r="AXA35" s="103" t="s">
        <v>94</v>
      </c>
      <c r="AXB35" s="103">
        <v>19000</v>
      </c>
      <c r="AXC35" s="103" t="s">
        <v>94</v>
      </c>
      <c r="AXD35" s="103">
        <v>19000</v>
      </c>
      <c r="AXE35" s="103" t="s">
        <v>94</v>
      </c>
      <c r="AXF35" s="103">
        <v>19000</v>
      </c>
      <c r="AXG35" s="103" t="s">
        <v>94</v>
      </c>
      <c r="AXH35" s="103">
        <v>19000</v>
      </c>
      <c r="AXI35" s="103" t="s">
        <v>94</v>
      </c>
      <c r="AXJ35" s="103">
        <v>19000</v>
      </c>
      <c r="AXK35" s="103" t="s">
        <v>94</v>
      </c>
      <c r="AXL35" s="103">
        <v>19000</v>
      </c>
      <c r="AXM35" s="103" t="s">
        <v>94</v>
      </c>
      <c r="AXN35" s="103">
        <v>19000</v>
      </c>
      <c r="AXO35" s="103" t="s">
        <v>94</v>
      </c>
      <c r="AXP35" s="103">
        <v>19000</v>
      </c>
      <c r="AXQ35" s="103" t="s">
        <v>94</v>
      </c>
      <c r="AXR35" s="103">
        <v>19000</v>
      </c>
      <c r="AXS35" s="103" t="s">
        <v>94</v>
      </c>
      <c r="AXT35" s="103">
        <v>19000</v>
      </c>
      <c r="AXU35" s="103" t="s">
        <v>94</v>
      </c>
      <c r="AXV35" s="103">
        <v>19000</v>
      </c>
      <c r="AXW35" s="103" t="s">
        <v>94</v>
      </c>
      <c r="AXX35" s="103">
        <v>19000</v>
      </c>
      <c r="AXY35" s="103" t="s">
        <v>94</v>
      </c>
      <c r="AXZ35" s="103">
        <v>19000</v>
      </c>
      <c r="AYA35" s="103" t="s">
        <v>94</v>
      </c>
      <c r="AYB35" s="103">
        <v>19000</v>
      </c>
      <c r="AYC35" s="103" t="s">
        <v>94</v>
      </c>
      <c r="AYD35" s="103">
        <v>19000</v>
      </c>
      <c r="AYE35" s="103" t="s">
        <v>94</v>
      </c>
      <c r="AYF35" s="103">
        <v>19000</v>
      </c>
      <c r="AYG35" s="103" t="s">
        <v>94</v>
      </c>
      <c r="AYH35" s="103">
        <v>19000</v>
      </c>
      <c r="AYI35" s="103" t="s">
        <v>94</v>
      </c>
      <c r="AYJ35" s="103">
        <v>19000</v>
      </c>
      <c r="AYK35" s="103"/>
      <c r="AYL35" s="103">
        <v>19000</v>
      </c>
      <c r="AYM35" s="103"/>
      <c r="AYN35" s="103">
        <v>19000</v>
      </c>
      <c r="AYO35" s="103"/>
      <c r="AYP35" s="103">
        <v>19000</v>
      </c>
      <c r="AYQ35" s="103"/>
      <c r="AYR35" s="103">
        <v>19000</v>
      </c>
      <c r="AYS35" s="103"/>
      <c r="AYT35" s="103">
        <v>19000</v>
      </c>
      <c r="AYU35" s="103" t="s">
        <v>94</v>
      </c>
      <c r="AYV35" s="103">
        <v>19000</v>
      </c>
      <c r="AYW35" s="103" t="s">
        <v>94</v>
      </c>
      <c r="AYX35" s="103">
        <v>19000</v>
      </c>
      <c r="AYY35" s="103" t="s">
        <v>94</v>
      </c>
      <c r="AYZ35" s="103">
        <v>19000</v>
      </c>
      <c r="AZA35" s="103">
        <v>17745</v>
      </c>
      <c r="AZB35" s="103">
        <v>19000</v>
      </c>
      <c r="AZC35" s="103">
        <v>19000</v>
      </c>
      <c r="AZD35" s="103">
        <v>19000</v>
      </c>
      <c r="AZE35" s="103" t="s">
        <v>94</v>
      </c>
      <c r="AZF35" s="103">
        <v>19000</v>
      </c>
      <c r="AZG35" s="103" t="s">
        <v>94</v>
      </c>
      <c r="AZH35" s="103">
        <v>19000</v>
      </c>
      <c r="AZI35" s="103" t="s">
        <v>94</v>
      </c>
      <c r="AZJ35" s="103">
        <v>19000</v>
      </c>
      <c r="AZK35" s="103" t="s">
        <v>94</v>
      </c>
      <c r="AZL35" s="103">
        <v>19000</v>
      </c>
      <c r="AZM35" s="103" t="s">
        <v>94</v>
      </c>
      <c r="AZN35" s="103">
        <v>19000</v>
      </c>
      <c r="AZO35" s="103" t="s">
        <v>94</v>
      </c>
      <c r="AZP35" s="103">
        <v>19000</v>
      </c>
      <c r="AZQ35" s="103" t="s">
        <v>94</v>
      </c>
      <c r="AZR35" s="103">
        <v>19000</v>
      </c>
      <c r="AZS35" s="103">
        <v>19000</v>
      </c>
      <c r="AZT35" s="103">
        <v>19000</v>
      </c>
      <c r="AZU35" s="103" t="s">
        <v>94</v>
      </c>
      <c r="AZV35" s="103">
        <v>19000</v>
      </c>
      <c r="AZW35" s="103" t="s">
        <v>94</v>
      </c>
      <c r="AZX35" s="103">
        <v>19000</v>
      </c>
      <c r="AZY35" s="103">
        <v>19000</v>
      </c>
      <c r="AZZ35" s="103">
        <v>19000</v>
      </c>
      <c r="BAA35" s="103" t="s">
        <v>94</v>
      </c>
      <c r="BAB35" s="103">
        <v>19000</v>
      </c>
      <c r="BAC35" s="103" t="s">
        <v>94</v>
      </c>
      <c r="BAD35" s="103">
        <v>19000</v>
      </c>
      <c r="BAE35" s="103" t="s">
        <v>94</v>
      </c>
      <c r="BAF35" s="103">
        <v>19000</v>
      </c>
      <c r="BAG35" s="103" t="s">
        <v>94</v>
      </c>
      <c r="BAH35" s="103">
        <v>19000</v>
      </c>
      <c r="BAI35" s="103" t="s">
        <v>94</v>
      </c>
      <c r="BAJ35" s="103">
        <v>19000</v>
      </c>
      <c r="BAK35" s="103">
        <v>17000</v>
      </c>
      <c r="BAL35" s="103">
        <v>19000</v>
      </c>
      <c r="BAM35" s="103" t="s">
        <v>94</v>
      </c>
      <c r="BAN35" s="103">
        <v>19000</v>
      </c>
      <c r="BAO35" s="103" t="s">
        <v>94</v>
      </c>
      <c r="BAP35" s="103">
        <v>19000</v>
      </c>
      <c r="BAQ35" s="103">
        <v>19475</v>
      </c>
      <c r="BAR35" s="103">
        <v>19000</v>
      </c>
      <c r="BAS35" s="103" t="s">
        <v>94</v>
      </c>
      <c r="BAT35" s="103">
        <v>19000</v>
      </c>
      <c r="BAU35" s="103" t="s">
        <v>94</v>
      </c>
      <c r="BAV35" s="103">
        <v>19000</v>
      </c>
      <c r="BAW35" s="103" t="s">
        <v>94</v>
      </c>
      <c r="BAX35" s="103">
        <v>19000</v>
      </c>
      <c r="BAY35" s="103">
        <v>18000</v>
      </c>
      <c r="BAZ35" s="103">
        <v>19000</v>
      </c>
      <c r="BBA35" s="103" t="s">
        <v>94</v>
      </c>
      <c r="BBB35" s="103">
        <v>19000</v>
      </c>
      <c r="BBC35" s="103" t="s">
        <v>94</v>
      </c>
      <c r="BBD35" s="103">
        <v>19000</v>
      </c>
      <c r="BBE35" s="103" t="s">
        <v>94</v>
      </c>
      <c r="BBF35" s="103">
        <v>19000</v>
      </c>
      <c r="BBG35" s="103" t="s">
        <v>94</v>
      </c>
      <c r="BBH35" s="103">
        <v>19000</v>
      </c>
      <c r="BBI35" s="103" t="s">
        <v>94</v>
      </c>
      <c r="BBJ35" s="103">
        <v>19000</v>
      </c>
      <c r="BBK35" s="103" t="s">
        <v>94</v>
      </c>
    </row>
    <row r="36" spans="1:1415" s="9" customFormat="1" ht="33" customHeight="1" x14ac:dyDescent="0.35">
      <c r="A36" s="82">
        <v>10</v>
      </c>
      <c r="B36" s="13">
        <v>150000038</v>
      </c>
      <c r="C36" s="89" t="s">
        <v>29</v>
      </c>
      <c r="D36" s="90" t="s">
        <v>289</v>
      </c>
      <c r="E36" s="84">
        <v>19000</v>
      </c>
      <c r="F36" s="84" t="s">
        <v>94</v>
      </c>
      <c r="G36" s="84">
        <v>19000</v>
      </c>
      <c r="H36" s="84" t="s">
        <v>94</v>
      </c>
      <c r="I36" s="84">
        <v>19000</v>
      </c>
      <c r="J36" s="84" t="s">
        <v>94</v>
      </c>
      <c r="K36" s="84">
        <v>19000</v>
      </c>
      <c r="L36" s="84" t="s">
        <v>94</v>
      </c>
      <c r="M36" s="84">
        <v>19000</v>
      </c>
      <c r="N36" s="84" t="s">
        <v>94</v>
      </c>
      <c r="O36" s="84">
        <v>19000</v>
      </c>
      <c r="P36" s="84" t="s">
        <v>94</v>
      </c>
      <c r="Q36" s="84">
        <v>19000</v>
      </c>
      <c r="R36" s="84" t="s">
        <v>94</v>
      </c>
      <c r="S36" s="84">
        <v>19000</v>
      </c>
      <c r="T36" s="84" t="s">
        <v>94</v>
      </c>
      <c r="U36" s="84">
        <v>19000</v>
      </c>
      <c r="V36" s="84" t="s">
        <v>94</v>
      </c>
      <c r="W36" s="84">
        <v>19000</v>
      </c>
      <c r="X36" s="84" t="s">
        <v>94</v>
      </c>
      <c r="Y36" s="84">
        <v>19000</v>
      </c>
      <c r="Z36" s="84" t="s">
        <v>94</v>
      </c>
      <c r="AA36" s="84">
        <v>19000</v>
      </c>
      <c r="AB36" s="84" t="s">
        <v>94</v>
      </c>
      <c r="AC36" s="84">
        <v>19000</v>
      </c>
      <c r="AD36" s="84" t="s">
        <v>94</v>
      </c>
      <c r="AE36" s="84">
        <v>19000</v>
      </c>
      <c r="AF36" s="84" t="s">
        <v>94</v>
      </c>
      <c r="AG36" s="84">
        <v>19000</v>
      </c>
      <c r="AH36" s="84" t="s">
        <v>94</v>
      </c>
      <c r="AI36" s="84">
        <v>19000</v>
      </c>
      <c r="AJ36" s="84" t="s">
        <v>94</v>
      </c>
      <c r="AK36" s="84">
        <v>19000</v>
      </c>
      <c r="AL36" s="84" t="s">
        <v>94</v>
      </c>
      <c r="AM36" s="84">
        <v>19000</v>
      </c>
      <c r="AN36" s="84" t="s">
        <v>94</v>
      </c>
      <c r="AO36" s="84">
        <v>19000</v>
      </c>
      <c r="AP36" s="84" t="s">
        <v>94</v>
      </c>
      <c r="AQ36" s="84">
        <v>19000</v>
      </c>
      <c r="AR36" s="84" t="s">
        <v>94</v>
      </c>
      <c r="AS36" s="84">
        <v>19000</v>
      </c>
      <c r="AT36" s="84" t="s">
        <v>94</v>
      </c>
      <c r="AU36" s="84">
        <v>19000</v>
      </c>
      <c r="AV36" s="84" t="s">
        <v>94</v>
      </c>
      <c r="AW36" s="84">
        <v>19000</v>
      </c>
      <c r="AX36" s="84" t="s">
        <v>94</v>
      </c>
      <c r="AY36" s="84">
        <v>19000</v>
      </c>
      <c r="AZ36" s="84" t="s">
        <v>94</v>
      </c>
      <c r="BA36" s="84">
        <v>19000</v>
      </c>
      <c r="BB36" s="84" t="s">
        <v>94</v>
      </c>
      <c r="BC36" s="84">
        <v>19000</v>
      </c>
      <c r="BD36" s="84" t="s">
        <v>94</v>
      </c>
      <c r="BE36" s="84">
        <v>18000</v>
      </c>
      <c r="BF36" s="84" t="s">
        <v>94</v>
      </c>
      <c r="BG36" s="84">
        <v>18000</v>
      </c>
      <c r="BH36" s="84" t="s">
        <v>94</v>
      </c>
      <c r="BI36" s="84">
        <v>18000</v>
      </c>
      <c r="BJ36" s="84" t="s">
        <v>94</v>
      </c>
      <c r="BK36" s="84">
        <v>18000</v>
      </c>
      <c r="BL36" s="84" t="s">
        <v>94</v>
      </c>
      <c r="BM36" s="84">
        <v>18000</v>
      </c>
      <c r="BN36" s="84" t="s">
        <v>94</v>
      </c>
      <c r="BO36" s="84">
        <v>18000</v>
      </c>
      <c r="BP36" s="84" t="s">
        <v>94</v>
      </c>
      <c r="BQ36" s="84">
        <v>18000</v>
      </c>
      <c r="BR36" s="84" t="s">
        <v>94</v>
      </c>
      <c r="BS36" s="84">
        <v>18000</v>
      </c>
      <c r="BT36" s="84" t="s">
        <v>94</v>
      </c>
      <c r="BU36" s="84">
        <v>18000</v>
      </c>
      <c r="BV36" s="84" t="s">
        <v>94</v>
      </c>
      <c r="BW36" s="84">
        <v>18000</v>
      </c>
      <c r="BX36" s="84" t="s">
        <v>94</v>
      </c>
      <c r="BY36" s="84">
        <v>18000</v>
      </c>
      <c r="BZ36" s="84" t="s">
        <v>94</v>
      </c>
      <c r="CA36" s="84">
        <v>18000</v>
      </c>
      <c r="CB36" s="84" t="s">
        <v>94</v>
      </c>
      <c r="CC36" s="84">
        <v>18000</v>
      </c>
      <c r="CD36" s="84" t="s">
        <v>94</v>
      </c>
      <c r="CE36" s="84">
        <v>18000</v>
      </c>
      <c r="CF36" s="84" t="s">
        <v>94</v>
      </c>
      <c r="CG36" s="84">
        <v>18000</v>
      </c>
      <c r="CH36" s="84" t="s">
        <v>94</v>
      </c>
      <c r="CI36" s="84">
        <v>18000</v>
      </c>
      <c r="CJ36" s="84" t="s">
        <v>94</v>
      </c>
      <c r="CK36" s="84">
        <v>18000</v>
      </c>
      <c r="CL36" s="84" t="s">
        <v>94</v>
      </c>
      <c r="CM36" s="84">
        <v>18000</v>
      </c>
      <c r="CN36" s="84" t="s">
        <v>94</v>
      </c>
      <c r="CO36" s="84">
        <v>18000</v>
      </c>
      <c r="CP36" s="84" t="s">
        <v>94</v>
      </c>
      <c r="CQ36" s="84">
        <v>18000</v>
      </c>
      <c r="CR36" s="84" t="s">
        <v>94</v>
      </c>
      <c r="CS36" s="84">
        <v>18000</v>
      </c>
      <c r="CT36" s="84" t="s">
        <v>94</v>
      </c>
      <c r="CU36" s="84">
        <v>18000</v>
      </c>
      <c r="CV36" s="84" t="s">
        <v>94</v>
      </c>
      <c r="CW36" s="84">
        <v>18000</v>
      </c>
      <c r="CX36" s="84" t="s">
        <v>94</v>
      </c>
      <c r="CY36" s="84">
        <v>18000</v>
      </c>
      <c r="CZ36" s="84" t="s">
        <v>94</v>
      </c>
      <c r="DA36" s="84">
        <v>18000</v>
      </c>
      <c r="DB36" s="84" t="s">
        <v>94</v>
      </c>
      <c r="DC36" s="84">
        <v>18000</v>
      </c>
      <c r="DD36" s="84" t="s">
        <v>94</v>
      </c>
      <c r="DE36" s="84"/>
      <c r="DF36" s="84"/>
      <c r="DG36" s="84" t="s">
        <v>94</v>
      </c>
      <c r="DH36" s="84"/>
      <c r="DI36" s="84"/>
      <c r="DJ36" s="84" t="s">
        <v>94</v>
      </c>
      <c r="DK36" s="84"/>
      <c r="DL36" s="84"/>
      <c r="DM36" s="84" t="s">
        <v>94</v>
      </c>
      <c r="DN36" s="84"/>
      <c r="DO36" s="84"/>
      <c r="DP36" s="84" t="s">
        <v>94</v>
      </c>
      <c r="DQ36" s="84"/>
      <c r="DR36" s="84"/>
      <c r="DS36" s="84" t="s">
        <v>94</v>
      </c>
      <c r="DT36" s="84"/>
      <c r="DU36" s="84"/>
      <c r="DV36" s="84" t="s">
        <v>94</v>
      </c>
      <c r="DW36" s="84"/>
      <c r="DX36" s="84"/>
      <c r="DY36" s="84" t="s">
        <v>94</v>
      </c>
      <c r="DZ36" s="84"/>
      <c r="EA36" s="84"/>
      <c r="EB36" s="84" t="s">
        <v>94</v>
      </c>
      <c r="EC36" s="84"/>
      <c r="ED36" s="84"/>
      <c r="EE36" s="84" t="s">
        <v>94</v>
      </c>
      <c r="EF36" s="84"/>
      <c r="EG36" s="84"/>
      <c r="EH36" s="84" t="s">
        <v>94</v>
      </c>
      <c r="EI36" s="84"/>
      <c r="EJ36" s="84"/>
      <c r="EK36" s="84" t="s">
        <v>94</v>
      </c>
      <c r="EL36" s="84"/>
      <c r="EM36" s="84"/>
      <c r="EN36" s="84" t="s">
        <v>94</v>
      </c>
      <c r="EO36" s="84"/>
      <c r="EP36" s="84"/>
      <c r="EQ36" s="84" t="s">
        <v>94</v>
      </c>
      <c r="ER36" s="84"/>
      <c r="ES36" s="84"/>
      <c r="ET36" s="84" t="s">
        <v>94</v>
      </c>
      <c r="EU36" s="84"/>
      <c r="EV36" s="84"/>
      <c r="EW36" s="84" t="s">
        <v>94</v>
      </c>
      <c r="EX36" s="84"/>
      <c r="EY36" s="84"/>
      <c r="EZ36" s="84" t="s">
        <v>94</v>
      </c>
      <c r="FA36" s="84"/>
      <c r="FB36" s="84"/>
      <c r="FC36" s="84" t="s">
        <v>94</v>
      </c>
      <c r="FD36" s="84"/>
      <c r="FE36" s="84"/>
      <c r="FF36" s="84" t="s">
        <v>94</v>
      </c>
      <c r="FG36" s="84"/>
      <c r="FH36" s="84"/>
      <c r="FI36" s="84" t="s">
        <v>94</v>
      </c>
      <c r="FJ36" s="84"/>
      <c r="FK36" s="84"/>
      <c r="FL36" s="84" t="s">
        <v>94</v>
      </c>
      <c r="FM36" s="84"/>
      <c r="FN36" s="84"/>
      <c r="FO36" s="84" t="s">
        <v>94</v>
      </c>
      <c r="FP36" s="84"/>
      <c r="FQ36" s="84"/>
      <c r="FR36" s="84" t="s">
        <v>94</v>
      </c>
      <c r="FS36" s="84"/>
      <c r="FT36" s="84"/>
      <c r="FU36" s="84" t="s">
        <v>94</v>
      </c>
      <c r="FV36" s="84"/>
      <c r="FW36" s="84"/>
      <c r="FX36" s="84" t="s">
        <v>94</v>
      </c>
      <c r="FY36" s="84"/>
      <c r="FZ36" s="84"/>
      <c r="GA36" s="84" t="s">
        <v>94</v>
      </c>
      <c r="GB36" s="84"/>
      <c r="GC36" s="84"/>
      <c r="GD36" s="84" t="s">
        <v>94</v>
      </c>
      <c r="GE36" s="84"/>
      <c r="GF36" s="84"/>
      <c r="GG36" s="84" t="s">
        <v>94</v>
      </c>
      <c r="GH36" s="84"/>
      <c r="GI36" s="84" t="s">
        <v>94</v>
      </c>
      <c r="GJ36" s="84"/>
      <c r="GK36" s="84" t="s">
        <v>94</v>
      </c>
      <c r="GL36" s="84"/>
      <c r="GM36" s="84" t="s">
        <v>94</v>
      </c>
      <c r="GN36" s="84"/>
      <c r="GO36" s="84" t="s">
        <v>94</v>
      </c>
      <c r="GP36" s="84"/>
      <c r="GQ36" s="84" t="s">
        <v>94</v>
      </c>
      <c r="GR36" s="84"/>
      <c r="GS36" s="84" t="s">
        <v>94</v>
      </c>
      <c r="GT36" s="84"/>
      <c r="GU36" s="84" t="s">
        <v>94</v>
      </c>
      <c r="GV36" s="84"/>
      <c r="GW36" s="84" t="s">
        <v>94</v>
      </c>
      <c r="GX36" s="84"/>
      <c r="GY36" s="84" t="s">
        <v>94</v>
      </c>
      <c r="GZ36" s="84"/>
      <c r="HA36" s="84" t="s">
        <v>94</v>
      </c>
      <c r="HB36" s="84"/>
      <c r="HC36" s="84" t="s">
        <v>94</v>
      </c>
      <c r="HD36" s="84"/>
      <c r="HE36" s="84" t="s">
        <v>94</v>
      </c>
      <c r="HF36" s="84"/>
      <c r="HG36" s="84" t="s">
        <v>94</v>
      </c>
      <c r="HH36" s="84"/>
      <c r="HI36" s="84" t="s">
        <v>94</v>
      </c>
      <c r="HJ36" s="84"/>
      <c r="HK36" s="84" t="s">
        <v>94</v>
      </c>
      <c r="HL36" s="84"/>
      <c r="HM36" s="84" t="s">
        <v>94</v>
      </c>
      <c r="HN36" s="84"/>
      <c r="HO36" s="84" t="s">
        <v>94</v>
      </c>
      <c r="HP36" s="84"/>
      <c r="HQ36" s="84" t="s">
        <v>94</v>
      </c>
      <c r="HR36" s="84"/>
      <c r="HS36" s="84" t="s">
        <v>94</v>
      </c>
      <c r="HT36" s="84"/>
      <c r="HU36" s="84" t="s">
        <v>94</v>
      </c>
      <c r="HV36" s="84"/>
      <c r="HW36" s="84" t="s">
        <v>94</v>
      </c>
      <c r="HX36" s="84"/>
      <c r="HY36" s="84" t="s">
        <v>94</v>
      </c>
      <c r="HZ36" s="84"/>
      <c r="IA36" s="84" t="s">
        <v>94</v>
      </c>
      <c r="IB36" s="84"/>
      <c r="IC36" s="84" t="s">
        <v>94</v>
      </c>
      <c r="ID36" s="84"/>
      <c r="IE36" s="84" t="s">
        <v>94</v>
      </c>
      <c r="IF36" s="84"/>
      <c r="IG36" s="84" t="s">
        <v>94</v>
      </c>
      <c r="IH36" s="84"/>
      <c r="II36" s="84" t="s">
        <v>94</v>
      </c>
      <c r="IJ36" s="84"/>
      <c r="IK36" s="84" t="s">
        <v>94</v>
      </c>
      <c r="IL36" s="84"/>
      <c r="IM36" s="84" t="s">
        <v>94</v>
      </c>
      <c r="IN36" s="84"/>
      <c r="IO36" s="84" t="s">
        <v>94</v>
      </c>
      <c r="IP36" s="84"/>
      <c r="IQ36" s="84" t="s">
        <v>94</v>
      </c>
      <c r="IR36" s="84"/>
      <c r="IS36" s="84" t="s">
        <v>94</v>
      </c>
      <c r="IT36" s="84"/>
      <c r="IU36" s="84" t="s">
        <v>94</v>
      </c>
      <c r="IV36" s="84"/>
      <c r="IW36" s="84" t="s">
        <v>94</v>
      </c>
      <c r="IX36" s="84"/>
      <c r="IY36" s="84" t="s">
        <v>94</v>
      </c>
      <c r="IZ36" s="84"/>
      <c r="JA36" s="84" t="s">
        <v>94</v>
      </c>
      <c r="JB36" s="84"/>
      <c r="JC36" s="84" t="s">
        <v>94</v>
      </c>
      <c r="JD36" s="84"/>
      <c r="JE36" s="84" t="s">
        <v>94</v>
      </c>
      <c r="JF36" s="84"/>
      <c r="JG36" s="84" t="s">
        <v>94</v>
      </c>
      <c r="JH36" s="84"/>
      <c r="JI36" s="84" t="s">
        <v>94</v>
      </c>
      <c r="JJ36" s="84"/>
      <c r="JK36" s="84" t="s">
        <v>94</v>
      </c>
      <c r="JL36" s="84"/>
      <c r="JM36" s="84" t="s">
        <v>94</v>
      </c>
      <c r="JN36" s="84"/>
      <c r="JO36" s="84" t="s">
        <v>94</v>
      </c>
      <c r="JP36" s="84"/>
      <c r="JQ36" s="84" t="s">
        <v>94</v>
      </c>
      <c r="JR36" s="84"/>
      <c r="JS36" s="84" t="s">
        <v>94</v>
      </c>
      <c r="JT36" s="84"/>
      <c r="JU36" s="84" t="s">
        <v>94</v>
      </c>
      <c r="JV36" s="84"/>
      <c r="JW36" s="84" t="s">
        <v>94</v>
      </c>
      <c r="JX36" s="84"/>
      <c r="JY36" s="84" t="s">
        <v>94</v>
      </c>
      <c r="JZ36" s="84"/>
      <c r="KA36" s="84" t="s">
        <v>94</v>
      </c>
      <c r="KB36" s="84"/>
      <c r="KC36" s="84" t="s">
        <v>94</v>
      </c>
      <c r="KD36" s="84"/>
      <c r="KE36" s="84" t="s">
        <v>94</v>
      </c>
      <c r="KF36" s="84"/>
      <c r="KG36" s="84" t="s">
        <v>94</v>
      </c>
      <c r="KH36" s="84"/>
      <c r="KI36" s="84" t="s">
        <v>94</v>
      </c>
      <c r="KJ36" s="84"/>
      <c r="KK36" s="84" t="s">
        <v>94</v>
      </c>
      <c r="KL36" s="84"/>
      <c r="KM36" s="84" t="s">
        <v>94</v>
      </c>
      <c r="KN36" s="84"/>
      <c r="KO36" s="84" t="s">
        <v>94</v>
      </c>
      <c r="KP36" s="84"/>
      <c r="KQ36" s="84" t="s">
        <v>94</v>
      </c>
      <c r="KR36" s="84"/>
      <c r="KS36" s="84" t="s">
        <v>94</v>
      </c>
      <c r="KT36" s="84"/>
      <c r="KU36" s="84" t="s">
        <v>94</v>
      </c>
      <c r="KV36" s="84"/>
      <c r="KW36" s="84" t="s">
        <v>94</v>
      </c>
      <c r="KX36" s="84"/>
      <c r="KY36" s="84" t="s">
        <v>94</v>
      </c>
      <c r="KZ36" s="84"/>
      <c r="LA36" s="84" t="s">
        <v>94</v>
      </c>
      <c r="LB36" s="84"/>
      <c r="LC36" s="84" t="s">
        <v>94</v>
      </c>
      <c r="LD36" s="84"/>
      <c r="LE36" s="84" t="s">
        <v>94</v>
      </c>
      <c r="LF36" s="84"/>
      <c r="LG36" s="84" t="s">
        <v>94</v>
      </c>
      <c r="LH36" s="84"/>
      <c r="LI36" s="84" t="s">
        <v>94</v>
      </c>
      <c r="LJ36" s="84"/>
      <c r="LK36" s="84" t="s">
        <v>94</v>
      </c>
      <c r="LL36" s="84"/>
      <c r="LM36" s="84" t="s">
        <v>94</v>
      </c>
      <c r="LN36" s="84"/>
      <c r="LO36" s="84" t="s">
        <v>94</v>
      </c>
      <c r="LP36" s="84"/>
      <c r="LQ36" s="84" t="s">
        <v>94</v>
      </c>
      <c r="LR36" s="84"/>
      <c r="LS36" s="84" t="s">
        <v>94</v>
      </c>
      <c r="LT36" s="84"/>
      <c r="LU36" s="84" t="s">
        <v>94</v>
      </c>
      <c r="LV36" s="84"/>
      <c r="LW36" s="84" t="s">
        <v>94</v>
      </c>
      <c r="LX36" s="84"/>
      <c r="LY36" s="84" t="s">
        <v>94</v>
      </c>
      <c r="LZ36" s="84"/>
      <c r="MA36" s="84" t="s">
        <v>94</v>
      </c>
      <c r="MB36" s="84"/>
      <c r="MC36" s="84" t="s">
        <v>94</v>
      </c>
      <c r="MD36" s="84"/>
      <c r="ME36" s="84" t="s">
        <v>94</v>
      </c>
      <c r="MF36" s="84"/>
      <c r="MG36" s="84" t="s">
        <v>94</v>
      </c>
      <c r="MH36" s="84"/>
      <c r="MI36" s="84" t="s">
        <v>94</v>
      </c>
      <c r="MJ36" s="84"/>
      <c r="MK36" s="84" t="s">
        <v>94</v>
      </c>
      <c r="ML36" s="84"/>
      <c r="MM36" s="84" t="s">
        <v>94</v>
      </c>
      <c r="MN36" s="84"/>
      <c r="MO36" s="84" t="s">
        <v>94</v>
      </c>
      <c r="MP36" s="84"/>
      <c r="MQ36" s="84" t="s">
        <v>94</v>
      </c>
      <c r="MR36" s="84"/>
      <c r="MS36" s="84" t="s">
        <v>94</v>
      </c>
      <c r="MT36" s="84"/>
      <c r="MU36" s="84" t="s">
        <v>94</v>
      </c>
      <c r="MV36" s="84"/>
      <c r="MW36" s="84" t="s">
        <v>94</v>
      </c>
      <c r="MX36" s="84"/>
      <c r="MY36" s="84" t="s">
        <v>94</v>
      </c>
      <c r="MZ36" s="84"/>
      <c r="NA36" s="84" t="s">
        <v>94</v>
      </c>
      <c r="NB36" s="84"/>
      <c r="NC36" s="84" t="s">
        <v>94</v>
      </c>
      <c r="ND36" s="84"/>
      <c r="NE36" s="84" t="s">
        <v>94</v>
      </c>
      <c r="NF36" s="84"/>
      <c r="NG36" s="84" t="s">
        <v>94</v>
      </c>
      <c r="NH36" s="84"/>
      <c r="NI36" s="84" t="s">
        <v>94</v>
      </c>
      <c r="NJ36" s="84"/>
      <c r="NK36" s="84" t="s">
        <v>94</v>
      </c>
      <c r="NL36" s="84"/>
      <c r="NM36" s="84" t="s">
        <v>94</v>
      </c>
      <c r="NN36" s="84"/>
      <c r="NO36" s="84" t="s">
        <v>94</v>
      </c>
      <c r="NP36" s="84"/>
      <c r="NQ36" s="84" t="s">
        <v>94</v>
      </c>
      <c r="NR36" s="84"/>
      <c r="NS36" s="84" t="s">
        <v>94</v>
      </c>
      <c r="NT36" s="84"/>
      <c r="NU36" s="84" t="s">
        <v>94</v>
      </c>
      <c r="NV36" s="84"/>
      <c r="NW36" s="84" t="s">
        <v>94</v>
      </c>
      <c r="NX36" s="84"/>
      <c r="NY36" s="84" t="s">
        <v>94</v>
      </c>
      <c r="NZ36" s="84"/>
      <c r="OA36" s="84" t="s">
        <v>94</v>
      </c>
      <c r="OB36" s="84"/>
      <c r="OC36" s="84" t="s">
        <v>94</v>
      </c>
      <c r="OD36" s="84"/>
      <c r="OE36" s="84" t="s">
        <v>94</v>
      </c>
      <c r="OF36" s="84"/>
      <c r="OG36" s="84" t="s">
        <v>94</v>
      </c>
      <c r="OH36" s="84"/>
      <c r="OI36" s="84" t="s">
        <v>94</v>
      </c>
      <c r="OJ36" s="84"/>
      <c r="OK36" s="84" t="s">
        <v>94</v>
      </c>
      <c r="OL36" s="84"/>
      <c r="OM36" s="84" t="s">
        <v>94</v>
      </c>
      <c r="ON36" s="84"/>
      <c r="OO36" s="84" t="s">
        <v>94</v>
      </c>
      <c r="OP36" s="84"/>
      <c r="OQ36" s="84" t="s">
        <v>94</v>
      </c>
      <c r="OR36" s="84"/>
      <c r="OS36" s="84" t="s">
        <v>94</v>
      </c>
      <c r="OT36" s="84"/>
      <c r="OU36" s="84" t="s">
        <v>94</v>
      </c>
      <c r="OV36" s="84"/>
      <c r="OW36" s="84" t="s">
        <v>94</v>
      </c>
      <c r="OX36" s="84"/>
      <c r="OY36" s="84" t="s">
        <v>94</v>
      </c>
      <c r="OZ36" s="84"/>
      <c r="PA36" s="84" t="s">
        <v>94</v>
      </c>
      <c r="PB36" s="84"/>
      <c r="PC36" s="84" t="s">
        <v>94</v>
      </c>
      <c r="PD36" s="84"/>
      <c r="PE36" s="84" t="s">
        <v>94</v>
      </c>
      <c r="PF36" s="84"/>
      <c r="PG36" s="84" t="s">
        <v>94</v>
      </c>
      <c r="PH36" s="84"/>
      <c r="PI36" s="84" t="s">
        <v>94</v>
      </c>
      <c r="PJ36" s="84"/>
      <c r="PK36" s="84" t="s">
        <v>94</v>
      </c>
      <c r="PL36" s="84"/>
      <c r="PM36" s="84" t="s">
        <v>94</v>
      </c>
      <c r="PN36" s="84"/>
      <c r="PO36" s="84" t="s">
        <v>94</v>
      </c>
      <c r="PP36" s="84"/>
      <c r="PQ36" s="84" t="s">
        <v>94</v>
      </c>
      <c r="PR36" s="84"/>
      <c r="PS36" s="84" t="s">
        <v>94</v>
      </c>
      <c r="PT36" s="84"/>
      <c r="PU36" s="84" t="s">
        <v>94</v>
      </c>
      <c r="PV36" s="84"/>
      <c r="PW36" s="84" t="s">
        <v>94</v>
      </c>
      <c r="PX36" s="84"/>
      <c r="PY36" s="84" t="s">
        <v>94</v>
      </c>
      <c r="PZ36" s="84"/>
      <c r="QA36" s="84" t="s">
        <v>94</v>
      </c>
      <c r="QB36" s="84"/>
      <c r="QC36" s="84" t="s">
        <v>94</v>
      </c>
      <c r="QD36" s="84"/>
      <c r="QE36" s="84" t="s">
        <v>94</v>
      </c>
      <c r="QF36" s="84"/>
      <c r="QG36" s="84" t="s">
        <v>94</v>
      </c>
      <c r="QH36" s="84"/>
      <c r="QI36" s="84" t="s">
        <v>94</v>
      </c>
      <c r="QJ36" s="84"/>
      <c r="QK36" s="84" t="s">
        <v>94</v>
      </c>
      <c r="QL36" s="84"/>
      <c r="QM36" s="84" t="s">
        <v>94</v>
      </c>
      <c r="QN36" s="84"/>
      <c r="QO36" s="84" t="s">
        <v>94</v>
      </c>
      <c r="QP36" s="84"/>
      <c r="QQ36" s="84" t="s">
        <v>94</v>
      </c>
      <c r="QR36" s="84"/>
      <c r="QS36" s="84" t="s">
        <v>94</v>
      </c>
      <c r="QT36" s="84"/>
      <c r="QU36" s="84" t="s">
        <v>94</v>
      </c>
      <c r="QV36" s="84"/>
      <c r="QW36" s="84" t="s">
        <v>94</v>
      </c>
      <c r="QX36" s="84"/>
      <c r="QY36" s="84" t="s">
        <v>94</v>
      </c>
      <c r="QZ36" s="84"/>
      <c r="RA36" s="84" t="s">
        <v>94</v>
      </c>
      <c r="RB36" s="84"/>
      <c r="RC36" s="84" t="s">
        <v>94</v>
      </c>
      <c r="RD36" s="84"/>
      <c r="RE36" s="84" t="s">
        <v>94</v>
      </c>
      <c r="RF36" s="84"/>
      <c r="RG36" s="84" t="s">
        <v>94</v>
      </c>
      <c r="RH36" s="84"/>
      <c r="RI36" s="84" t="s">
        <v>94</v>
      </c>
      <c r="RJ36" s="84"/>
      <c r="RK36" s="84" t="s">
        <v>94</v>
      </c>
      <c r="RL36" s="84"/>
      <c r="RM36" s="84" t="s">
        <v>94</v>
      </c>
      <c r="RN36" s="84"/>
      <c r="RO36" s="84" t="s">
        <v>94</v>
      </c>
      <c r="RP36" s="84"/>
      <c r="RQ36" s="84" t="s">
        <v>94</v>
      </c>
      <c r="RR36" s="84"/>
      <c r="RS36" s="84" t="s">
        <v>94</v>
      </c>
      <c r="RT36" s="84"/>
      <c r="RU36" s="84" t="s">
        <v>94</v>
      </c>
      <c r="RV36" s="84"/>
      <c r="RW36" s="84" t="s">
        <v>94</v>
      </c>
      <c r="RX36" s="84"/>
      <c r="RY36" s="84" t="s">
        <v>94</v>
      </c>
      <c r="RZ36" s="84"/>
      <c r="SA36" s="84" t="s">
        <v>94</v>
      </c>
      <c r="SB36" s="84"/>
      <c r="SC36" s="84" t="s">
        <v>94</v>
      </c>
      <c r="SD36" s="84"/>
      <c r="SE36" s="84" t="s">
        <v>94</v>
      </c>
      <c r="SF36" s="84"/>
      <c r="SG36" s="84" t="s">
        <v>94</v>
      </c>
      <c r="SH36" s="84"/>
      <c r="SI36" s="84" t="s">
        <v>94</v>
      </c>
      <c r="SJ36" s="84"/>
      <c r="SK36" s="84" t="s">
        <v>94</v>
      </c>
      <c r="SL36" s="84"/>
      <c r="SM36" s="84" t="s">
        <v>94</v>
      </c>
      <c r="SN36" s="84"/>
      <c r="SO36" s="84" t="s">
        <v>94</v>
      </c>
      <c r="SP36" s="84"/>
      <c r="SQ36" s="84" t="s">
        <v>94</v>
      </c>
      <c r="SR36" s="84"/>
      <c r="SS36" s="84" t="s">
        <v>94</v>
      </c>
      <c r="ST36" s="84"/>
      <c r="SU36" s="84" t="s">
        <v>94</v>
      </c>
      <c r="SV36" s="84"/>
      <c r="SW36" s="84" t="s">
        <v>94</v>
      </c>
      <c r="SX36" s="84"/>
      <c r="SY36" s="84" t="s">
        <v>94</v>
      </c>
      <c r="SZ36" s="84"/>
      <c r="TA36" s="84" t="s">
        <v>94</v>
      </c>
      <c r="TB36" s="84"/>
      <c r="TC36" s="84" t="s">
        <v>94</v>
      </c>
      <c r="TD36" s="84"/>
      <c r="TE36" s="84" t="s">
        <v>94</v>
      </c>
      <c r="TF36" s="84"/>
      <c r="TG36" s="84" t="s">
        <v>94</v>
      </c>
      <c r="TH36" s="84"/>
      <c r="TI36" s="84" t="s">
        <v>94</v>
      </c>
      <c r="TJ36" s="84"/>
      <c r="TK36" s="84" t="s">
        <v>94</v>
      </c>
      <c r="TL36" s="84"/>
      <c r="TM36" s="84" t="s">
        <v>94</v>
      </c>
      <c r="TN36" s="84"/>
      <c r="TO36" s="84" t="s">
        <v>94</v>
      </c>
      <c r="TP36" s="84"/>
      <c r="TQ36" s="84" t="s">
        <v>94</v>
      </c>
      <c r="TR36" s="84"/>
      <c r="TS36" s="84" t="s">
        <v>94</v>
      </c>
      <c r="TT36" s="84"/>
      <c r="TU36" s="84" t="s">
        <v>94</v>
      </c>
      <c r="TV36" s="84"/>
      <c r="TW36" s="84" t="s">
        <v>94</v>
      </c>
      <c r="TX36" s="84"/>
      <c r="TY36" s="84" t="s">
        <v>94</v>
      </c>
      <c r="TZ36" s="84"/>
      <c r="UA36" s="84" t="s">
        <v>94</v>
      </c>
      <c r="UB36" s="84"/>
      <c r="UC36" s="84" t="s">
        <v>94</v>
      </c>
      <c r="UD36" s="84"/>
      <c r="UE36" s="84" t="s">
        <v>94</v>
      </c>
      <c r="UF36" s="84"/>
      <c r="UG36" s="84" t="s">
        <v>94</v>
      </c>
      <c r="UH36" s="84"/>
      <c r="UI36" s="84" t="s">
        <v>94</v>
      </c>
      <c r="UJ36" s="84"/>
      <c r="UK36" s="84" t="s">
        <v>94</v>
      </c>
      <c r="UL36" s="84"/>
      <c r="UM36" s="84" t="s">
        <v>94</v>
      </c>
      <c r="UN36" s="84"/>
      <c r="UO36" s="84" t="s">
        <v>94</v>
      </c>
      <c r="UP36" s="84"/>
      <c r="UQ36" s="84" t="s">
        <v>94</v>
      </c>
      <c r="UR36" s="84"/>
      <c r="US36" s="84" t="s">
        <v>94</v>
      </c>
      <c r="UT36" s="84"/>
      <c r="UU36" s="84" t="s">
        <v>94</v>
      </c>
      <c r="UV36" s="84"/>
      <c r="UW36" s="84" t="s">
        <v>94</v>
      </c>
      <c r="UX36" s="84"/>
      <c r="UY36" s="84" t="s">
        <v>94</v>
      </c>
      <c r="UZ36" s="84"/>
      <c r="VA36" s="84" t="s">
        <v>94</v>
      </c>
      <c r="VB36" s="84"/>
      <c r="VC36" s="84" t="s">
        <v>94</v>
      </c>
      <c r="VD36" s="84"/>
      <c r="VE36" s="84" t="s">
        <v>94</v>
      </c>
      <c r="VF36" s="84"/>
      <c r="VG36" s="84" t="s">
        <v>94</v>
      </c>
      <c r="VH36" s="84"/>
      <c r="VI36" s="84" t="s">
        <v>94</v>
      </c>
      <c r="VJ36" s="84"/>
      <c r="VK36" s="84" t="s">
        <v>94</v>
      </c>
      <c r="VL36" s="84"/>
      <c r="VM36" s="84" t="s">
        <v>94</v>
      </c>
      <c r="VN36" s="84"/>
      <c r="VO36" s="84" t="s">
        <v>94</v>
      </c>
      <c r="VP36" s="84"/>
      <c r="VQ36" s="84" t="s">
        <v>94</v>
      </c>
      <c r="VR36" s="84"/>
      <c r="VS36" s="84" t="s">
        <v>94</v>
      </c>
      <c r="VT36" s="84"/>
      <c r="VU36" s="84" t="s">
        <v>94</v>
      </c>
      <c r="VV36" s="84"/>
      <c r="VW36" s="84" t="s">
        <v>94</v>
      </c>
      <c r="VX36" s="84"/>
      <c r="VY36" s="84" t="s">
        <v>94</v>
      </c>
      <c r="VZ36" s="84"/>
      <c r="WA36" s="84" t="s">
        <v>94</v>
      </c>
      <c r="WB36" s="84"/>
      <c r="WC36" s="84" t="s">
        <v>94</v>
      </c>
      <c r="WD36" s="84"/>
      <c r="WE36" s="84" t="s">
        <v>94</v>
      </c>
      <c r="WF36" s="84"/>
      <c r="WG36" s="84" t="s">
        <v>94</v>
      </c>
      <c r="WH36" s="84"/>
      <c r="WI36" s="84" t="s">
        <v>94</v>
      </c>
      <c r="WJ36" s="84"/>
      <c r="WK36" s="84" t="s">
        <v>94</v>
      </c>
      <c r="WL36" s="84"/>
      <c r="WM36" s="84" t="s">
        <v>94</v>
      </c>
      <c r="WN36" s="84"/>
      <c r="WO36" s="84" t="s">
        <v>94</v>
      </c>
      <c r="WP36" s="84"/>
      <c r="WQ36" s="84" t="s">
        <v>94</v>
      </c>
      <c r="WR36" s="84"/>
      <c r="WS36" s="84" t="s">
        <v>94</v>
      </c>
      <c r="WT36" s="84"/>
      <c r="WU36" s="84" t="s">
        <v>94</v>
      </c>
      <c r="WV36" s="84"/>
      <c r="WW36" s="84" t="s">
        <v>94</v>
      </c>
      <c r="WX36" s="84"/>
      <c r="WY36" s="84" t="s">
        <v>94</v>
      </c>
      <c r="WZ36" s="84"/>
      <c r="XA36" s="84" t="s">
        <v>94</v>
      </c>
      <c r="XB36" s="84"/>
      <c r="XC36" s="84" t="s">
        <v>94</v>
      </c>
      <c r="XD36" s="84"/>
      <c r="XE36" s="84" t="s">
        <v>94</v>
      </c>
      <c r="XF36" s="84"/>
      <c r="XG36" s="84" t="s">
        <v>94</v>
      </c>
      <c r="XH36" s="84"/>
      <c r="XI36" s="84" t="s">
        <v>94</v>
      </c>
      <c r="XJ36" s="84"/>
      <c r="XK36" s="84" t="s">
        <v>94</v>
      </c>
      <c r="XL36" s="84"/>
      <c r="XM36" s="84" t="s">
        <v>94</v>
      </c>
      <c r="XN36" s="84"/>
      <c r="XO36" s="84" t="s">
        <v>94</v>
      </c>
      <c r="XP36" s="84"/>
      <c r="XQ36" s="84" t="s">
        <v>94</v>
      </c>
      <c r="XR36" s="84"/>
      <c r="XS36" s="84" t="s">
        <v>94</v>
      </c>
      <c r="XT36" s="84"/>
      <c r="XU36" s="84" t="s">
        <v>94</v>
      </c>
      <c r="XV36" s="84"/>
      <c r="XW36" s="84" t="s">
        <v>94</v>
      </c>
      <c r="XX36" s="84"/>
      <c r="XY36" s="84" t="s">
        <v>94</v>
      </c>
      <c r="XZ36" s="84"/>
      <c r="YA36" s="84" t="s">
        <v>94</v>
      </c>
      <c r="YB36" s="84"/>
      <c r="YC36" s="84" t="s">
        <v>94</v>
      </c>
      <c r="YD36" s="84"/>
      <c r="YE36" s="84" t="s">
        <v>94</v>
      </c>
      <c r="YF36" s="84"/>
      <c r="YG36" s="84" t="s">
        <v>94</v>
      </c>
      <c r="YH36" s="84"/>
      <c r="YI36" s="84" t="s">
        <v>94</v>
      </c>
      <c r="YJ36" s="84"/>
      <c r="YK36" s="84" t="s">
        <v>94</v>
      </c>
      <c r="YL36" s="84"/>
      <c r="YM36" s="84" t="s">
        <v>94</v>
      </c>
      <c r="YN36" s="84"/>
      <c r="YO36" s="84" t="s">
        <v>94</v>
      </c>
      <c r="YP36" s="84"/>
      <c r="YQ36" s="84" t="s">
        <v>94</v>
      </c>
      <c r="YR36" s="84"/>
      <c r="YS36" s="84" t="s">
        <v>94</v>
      </c>
      <c r="YT36" s="84"/>
      <c r="YU36" s="84" t="s">
        <v>94</v>
      </c>
      <c r="YV36" s="84"/>
      <c r="YW36" s="84" t="s">
        <v>94</v>
      </c>
      <c r="YX36" s="84"/>
      <c r="YY36" s="84" t="s">
        <v>94</v>
      </c>
      <c r="YZ36" s="84"/>
      <c r="ZA36" s="84" t="s">
        <v>94</v>
      </c>
      <c r="ZB36" s="84"/>
      <c r="ZC36" s="84" t="s">
        <v>94</v>
      </c>
      <c r="ZD36" s="84"/>
      <c r="ZE36" s="84" t="s">
        <v>94</v>
      </c>
      <c r="ZF36" s="84"/>
      <c r="ZG36" s="84" t="s">
        <v>94</v>
      </c>
      <c r="ZH36" s="84"/>
      <c r="ZI36" s="84" t="s">
        <v>94</v>
      </c>
      <c r="ZJ36" s="84"/>
      <c r="ZK36" s="84" t="s">
        <v>94</v>
      </c>
      <c r="ZL36" s="84"/>
      <c r="ZM36" s="84" t="s">
        <v>94</v>
      </c>
      <c r="ZN36" s="84"/>
      <c r="ZO36" s="84" t="s">
        <v>94</v>
      </c>
      <c r="ZP36" s="84"/>
      <c r="ZQ36" s="84" t="s">
        <v>94</v>
      </c>
      <c r="ZR36" s="84"/>
      <c r="ZS36" s="84" t="s">
        <v>94</v>
      </c>
      <c r="ZT36" s="84"/>
      <c r="ZU36" s="84" t="s">
        <v>94</v>
      </c>
      <c r="ZV36" s="84"/>
      <c r="ZW36" s="84" t="s">
        <v>94</v>
      </c>
      <c r="ZX36" s="84"/>
      <c r="ZY36" s="84" t="s">
        <v>94</v>
      </c>
      <c r="ZZ36" s="84"/>
      <c r="AAA36" s="84" t="s">
        <v>94</v>
      </c>
      <c r="AAB36" s="84"/>
      <c r="AAC36" s="84" t="s">
        <v>94</v>
      </c>
      <c r="AAD36" s="84"/>
      <c r="AAE36" s="84" t="s">
        <v>94</v>
      </c>
      <c r="AAF36" s="84"/>
      <c r="AAG36" s="84" t="s">
        <v>94</v>
      </c>
      <c r="AAH36" s="84"/>
      <c r="AAI36" s="84" t="s">
        <v>94</v>
      </c>
      <c r="AAJ36" s="84"/>
      <c r="AAK36" s="84" t="s">
        <v>94</v>
      </c>
      <c r="AAL36" s="84"/>
      <c r="AAM36" s="84" t="s">
        <v>94</v>
      </c>
      <c r="AAN36" s="84"/>
      <c r="AAO36" s="84" t="s">
        <v>94</v>
      </c>
      <c r="AAP36" s="84"/>
      <c r="AAQ36" s="84" t="s">
        <v>94</v>
      </c>
      <c r="AAR36" s="84"/>
      <c r="AAS36" s="84" t="s">
        <v>94</v>
      </c>
      <c r="AAT36" s="84"/>
      <c r="AAU36" s="84" t="s">
        <v>94</v>
      </c>
      <c r="AAV36" s="84"/>
      <c r="AAW36" s="84" t="s">
        <v>94</v>
      </c>
      <c r="AAX36" s="84"/>
      <c r="AAY36" s="84" t="s">
        <v>94</v>
      </c>
      <c r="AAZ36" s="84"/>
      <c r="ABA36" s="84" t="s">
        <v>94</v>
      </c>
      <c r="ABB36" s="84"/>
      <c r="ABC36" s="84" t="s">
        <v>94</v>
      </c>
      <c r="ABD36" s="84"/>
      <c r="ABE36" s="84" t="s">
        <v>94</v>
      </c>
      <c r="ABF36" s="84"/>
      <c r="ABG36" s="84" t="s">
        <v>94</v>
      </c>
      <c r="ABH36" s="84"/>
      <c r="ABI36" s="84" t="s">
        <v>94</v>
      </c>
      <c r="ABJ36" s="84"/>
      <c r="ABK36" s="84" t="s">
        <v>94</v>
      </c>
      <c r="ABL36" s="84"/>
      <c r="ABM36" s="84" t="s">
        <v>94</v>
      </c>
      <c r="ABN36" s="84"/>
      <c r="ABO36" s="84" t="s">
        <v>94</v>
      </c>
      <c r="ABP36" s="84"/>
      <c r="ABQ36" s="84" t="s">
        <v>94</v>
      </c>
      <c r="ABR36" s="84"/>
      <c r="ABS36" s="84" t="s">
        <v>94</v>
      </c>
      <c r="ABT36" s="84"/>
      <c r="ABU36" s="84" t="s">
        <v>94</v>
      </c>
      <c r="ABV36" s="84"/>
      <c r="ABW36" s="84" t="s">
        <v>94</v>
      </c>
      <c r="ABX36" s="84"/>
      <c r="ABY36" s="84" t="s">
        <v>94</v>
      </c>
      <c r="ABZ36" s="84"/>
      <c r="ACA36" s="84" t="s">
        <v>94</v>
      </c>
      <c r="ACB36" s="84"/>
      <c r="ACC36" s="84" t="s">
        <v>94</v>
      </c>
      <c r="ACD36" s="84"/>
      <c r="ACE36" s="84" t="s">
        <v>94</v>
      </c>
      <c r="ACF36" s="84"/>
      <c r="ACG36" s="84" t="s">
        <v>94</v>
      </c>
      <c r="ACH36" s="84"/>
      <c r="ACI36" s="84" t="s">
        <v>94</v>
      </c>
      <c r="ACJ36" s="84"/>
      <c r="ACK36" s="84" t="s">
        <v>94</v>
      </c>
      <c r="ACL36" s="84"/>
      <c r="ACM36" s="84" t="s">
        <v>94</v>
      </c>
      <c r="ACN36" s="84"/>
      <c r="ACO36" s="84" t="s">
        <v>94</v>
      </c>
      <c r="ACP36" s="84"/>
      <c r="ACQ36" s="84" t="s">
        <v>94</v>
      </c>
      <c r="ACR36" s="84"/>
      <c r="ACS36" s="84" t="s">
        <v>94</v>
      </c>
      <c r="ACT36" s="84"/>
      <c r="ACU36" s="84" t="s">
        <v>94</v>
      </c>
      <c r="ACV36" s="84"/>
      <c r="ACW36" s="84" t="s">
        <v>94</v>
      </c>
      <c r="ACX36" s="84"/>
      <c r="ACY36" s="84" t="s">
        <v>94</v>
      </c>
      <c r="ACZ36" s="84"/>
      <c r="ADA36" s="84" t="s">
        <v>94</v>
      </c>
      <c r="ADB36" s="84"/>
      <c r="ADC36" s="84" t="s">
        <v>94</v>
      </c>
      <c r="ADD36" s="84"/>
      <c r="ADE36" s="84" t="s">
        <v>94</v>
      </c>
      <c r="ADF36" s="84"/>
      <c r="ADG36" s="84" t="s">
        <v>94</v>
      </c>
      <c r="ADH36" s="84"/>
      <c r="ADI36" s="84" t="s">
        <v>94</v>
      </c>
      <c r="ADJ36" s="84"/>
      <c r="ADK36" s="84" t="s">
        <v>94</v>
      </c>
      <c r="ADL36" s="84"/>
      <c r="ADM36" s="84" t="s">
        <v>94</v>
      </c>
      <c r="ADN36" s="84"/>
      <c r="ADO36" s="84" t="s">
        <v>94</v>
      </c>
      <c r="ADP36" s="84"/>
      <c r="ADQ36" s="84" t="s">
        <v>94</v>
      </c>
      <c r="ADR36" s="84"/>
      <c r="ADS36" s="84" t="s">
        <v>94</v>
      </c>
      <c r="ADT36" s="84"/>
      <c r="ADU36" s="84" t="s">
        <v>94</v>
      </c>
      <c r="ADV36" s="84"/>
      <c r="ADW36" s="84" t="s">
        <v>94</v>
      </c>
      <c r="ADX36" s="84"/>
      <c r="ADY36" s="84" t="s">
        <v>94</v>
      </c>
      <c r="ADZ36" s="84"/>
      <c r="AEA36" s="84" t="s">
        <v>94</v>
      </c>
      <c r="AEB36" s="84"/>
      <c r="AEC36" s="84" t="s">
        <v>94</v>
      </c>
      <c r="AED36" s="84"/>
      <c r="AEE36" s="84" t="s">
        <v>94</v>
      </c>
      <c r="AEF36" s="84"/>
      <c r="AEG36" s="84" t="s">
        <v>94</v>
      </c>
      <c r="AEH36" s="84"/>
      <c r="AEI36" s="84" t="s">
        <v>94</v>
      </c>
      <c r="AEJ36" s="84"/>
      <c r="AEK36" s="84" t="s">
        <v>94</v>
      </c>
      <c r="AEL36" s="84"/>
      <c r="AEM36" s="84" t="s">
        <v>94</v>
      </c>
      <c r="AEN36" s="84"/>
      <c r="AEO36" s="84" t="s">
        <v>94</v>
      </c>
      <c r="AEP36" s="84"/>
      <c r="AEQ36" s="84" t="s">
        <v>94</v>
      </c>
      <c r="AER36" s="84"/>
      <c r="AES36" s="84" t="s">
        <v>94</v>
      </c>
      <c r="AET36" s="84"/>
      <c r="AEU36" s="84" t="s">
        <v>94</v>
      </c>
      <c r="AEV36" s="84"/>
      <c r="AEW36" s="84" t="s">
        <v>94</v>
      </c>
      <c r="AEX36" s="84"/>
      <c r="AEY36" s="84" t="s">
        <v>94</v>
      </c>
      <c r="AEZ36" s="84"/>
      <c r="AFA36" s="84" t="s">
        <v>94</v>
      </c>
      <c r="AFB36" s="84"/>
      <c r="AFC36" s="84" t="s">
        <v>94</v>
      </c>
      <c r="AFD36" s="84"/>
      <c r="AFE36" s="84" t="s">
        <v>94</v>
      </c>
      <c r="AFF36" s="84"/>
      <c r="AFG36" s="84" t="s">
        <v>94</v>
      </c>
      <c r="AFH36" s="84"/>
      <c r="AFI36" s="84" t="s">
        <v>94</v>
      </c>
      <c r="AFJ36" s="84"/>
      <c r="AFK36" s="84" t="s">
        <v>94</v>
      </c>
      <c r="AFL36" s="84"/>
      <c r="AFM36" s="84" t="s">
        <v>94</v>
      </c>
      <c r="AFN36" s="84"/>
      <c r="AFO36" s="84" t="s">
        <v>94</v>
      </c>
      <c r="AFP36" s="84"/>
      <c r="AFQ36" s="84" t="s">
        <v>94</v>
      </c>
      <c r="AFR36" s="84"/>
      <c r="AFS36" s="84" t="s">
        <v>94</v>
      </c>
      <c r="AFT36" s="84"/>
      <c r="AFU36" s="84" t="s">
        <v>94</v>
      </c>
      <c r="AFV36" s="84"/>
      <c r="AFW36" s="84" t="s">
        <v>94</v>
      </c>
      <c r="AFX36" s="84"/>
      <c r="AFY36" s="84" t="s">
        <v>94</v>
      </c>
      <c r="AFZ36" s="84"/>
      <c r="AGA36" s="84" t="s">
        <v>94</v>
      </c>
      <c r="AGB36" s="84"/>
      <c r="AGC36" s="84" t="s">
        <v>94</v>
      </c>
      <c r="AGD36" s="84"/>
      <c r="AGE36" s="84" t="s">
        <v>94</v>
      </c>
      <c r="AGF36" s="84"/>
      <c r="AGG36" s="84" t="s">
        <v>94</v>
      </c>
      <c r="AGH36" s="84"/>
      <c r="AGI36" s="84" t="s">
        <v>94</v>
      </c>
      <c r="AGJ36" s="84"/>
      <c r="AGK36" s="84" t="s">
        <v>94</v>
      </c>
      <c r="AGL36" s="84"/>
      <c r="AGM36" s="84" t="s">
        <v>94</v>
      </c>
      <c r="AGN36" s="84"/>
      <c r="AGO36" s="84" t="s">
        <v>94</v>
      </c>
      <c r="AGP36" s="84"/>
      <c r="AGQ36" s="84" t="s">
        <v>94</v>
      </c>
      <c r="AGR36" s="84"/>
      <c r="AGS36" s="84" t="s">
        <v>94</v>
      </c>
      <c r="AGT36" s="84"/>
      <c r="AGU36" s="84" t="s">
        <v>94</v>
      </c>
      <c r="AGV36" s="84"/>
      <c r="AGW36" s="84" t="s">
        <v>94</v>
      </c>
      <c r="AGX36" s="84"/>
      <c r="AGY36" s="84" t="s">
        <v>94</v>
      </c>
      <c r="AGZ36" s="84"/>
      <c r="AHA36" s="84" t="s">
        <v>94</v>
      </c>
      <c r="AHB36" s="84"/>
      <c r="AHC36" s="84" t="s">
        <v>94</v>
      </c>
      <c r="AHD36" s="84"/>
      <c r="AHE36" s="84" t="s">
        <v>94</v>
      </c>
      <c r="AHF36" s="84"/>
      <c r="AHG36" s="84" t="s">
        <v>94</v>
      </c>
      <c r="AHH36" s="84"/>
      <c r="AHI36" s="84" t="s">
        <v>94</v>
      </c>
      <c r="AHJ36" s="84"/>
      <c r="AHK36" s="84" t="s">
        <v>94</v>
      </c>
      <c r="AHL36" s="84"/>
      <c r="AHM36" s="84" t="s">
        <v>94</v>
      </c>
      <c r="AHN36" s="84"/>
      <c r="AHO36" s="84" t="s">
        <v>94</v>
      </c>
      <c r="AHP36" s="84"/>
      <c r="AHQ36" s="84" t="s">
        <v>94</v>
      </c>
      <c r="AHR36" s="84"/>
      <c r="AHS36" s="84" t="s">
        <v>94</v>
      </c>
      <c r="AHT36" s="84"/>
      <c r="AHU36" s="84" t="s">
        <v>94</v>
      </c>
      <c r="AHV36" s="84"/>
      <c r="AHW36" s="84" t="s">
        <v>94</v>
      </c>
      <c r="AHX36" s="84"/>
      <c r="AHY36" s="84" t="s">
        <v>94</v>
      </c>
      <c r="AHZ36" s="84"/>
      <c r="AIA36" s="84" t="s">
        <v>94</v>
      </c>
      <c r="AIB36" s="84"/>
      <c r="AIC36" s="84" t="s">
        <v>94</v>
      </c>
      <c r="AID36" s="84"/>
      <c r="AIE36" s="84" t="s">
        <v>94</v>
      </c>
      <c r="AIF36" s="84"/>
      <c r="AIG36" s="84" t="s">
        <v>94</v>
      </c>
      <c r="AIH36" s="84"/>
      <c r="AII36" s="84" t="s">
        <v>94</v>
      </c>
      <c r="AIJ36" s="84"/>
      <c r="AIK36" s="84" t="s">
        <v>94</v>
      </c>
      <c r="AIL36" s="84"/>
      <c r="AIM36" s="84" t="s">
        <v>94</v>
      </c>
      <c r="AIN36" s="84"/>
      <c r="AIO36" s="84">
        <v>17425</v>
      </c>
      <c r="AIP36" s="84"/>
      <c r="AIQ36" s="84" t="s">
        <v>94</v>
      </c>
      <c r="AIR36" s="84"/>
      <c r="AIS36" s="84" t="s">
        <v>94</v>
      </c>
      <c r="AIT36" s="84">
        <v>18000</v>
      </c>
      <c r="AIU36" s="84" t="s">
        <v>94</v>
      </c>
      <c r="AIV36" s="84">
        <v>18000</v>
      </c>
      <c r="AIW36" s="84" t="s">
        <v>94</v>
      </c>
      <c r="AIX36" s="84">
        <v>18000</v>
      </c>
      <c r="AIY36" s="84" t="s">
        <v>94</v>
      </c>
      <c r="AIZ36" s="84">
        <v>18000</v>
      </c>
      <c r="AJA36" s="84" t="s">
        <v>94</v>
      </c>
      <c r="AJB36" s="84">
        <v>18000</v>
      </c>
      <c r="AJC36" s="84" t="s">
        <v>94</v>
      </c>
      <c r="AJD36" s="84">
        <v>18000</v>
      </c>
      <c r="AJE36" s="84" t="s">
        <v>94</v>
      </c>
      <c r="AJF36" s="84">
        <v>18000</v>
      </c>
      <c r="AJG36" s="84" t="s">
        <v>94</v>
      </c>
      <c r="AJH36" s="84">
        <v>18000</v>
      </c>
      <c r="AJI36" s="84" t="s">
        <v>94</v>
      </c>
      <c r="AJJ36" s="84">
        <v>18000</v>
      </c>
      <c r="AJK36" s="84" t="s">
        <v>94</v>
      </c>
      <c r="AJL36" s="84">
        <v>18000</v>
      </c>
      <c r="AJM36" s="84" t="s">
        <v>94</v>
      </c>
      <c r="AJN36" s="84">
        <v>18000</v>
      </c>
      <c r="AJO36" s="84" t="s">
        <v>94</v>
      </c>
      <c r="AJP36" s="84">
        <v>18000</v>
      </c>
      <c r="AJQ36" s="84" t="s">
        <v>94</v>
      </c>
      <c r="AJR36" s="84">
        <v>18000</v>
      </c>
      <c r="AJS36" s="84" t="s">
        <v>94</v>
      </c>
      <c r="AJT36" s="84">
        <v>18000</v>
      </c>
      <c r="AJU36" s="84">
        <v>18000</v>
      </c>
      <c r="AJV36" s="84">
        <v>18000</v>
      </c>
      <c r="AJW36" s="84" t="s">
        <v>94</v>
      </c>
      <c r="AJX36" s="84">
        <v>18000</v>
      </c>
      <c r="AJY36" s="84" t="s">
        <v>94</v>
      </c>
      <c r="AJZ36" s="84">
        <v>18000</v>
      </c>
      <c r="AKA36" s="84" t="s">
        <v>94</v>
      </c>
      <c r="AKB36" s="84">
        <v>18000</v>
      </c>
      <c r="AKC36" s="84" t="s">
        <v>94</v>
      </c>
      <c r="AKD36" s="84">
        <v>18000</v>
      </c>
      <c r="AKE36" s="84" t="s">
        <v>94</v>
      </c>
      <c r="AKF36" s="84">
        <v>18000</v>
      </c>
      <c r="AKG36" s="84">
        <v>18000</v>
      </c>
      <c r="AKH36" s="84">
        <v>18000</v>
      </c>
      <c r="AKI36" s="84" t="s">
        <v>94</v>
      </c>
      <c r="AKJ36" s="84">
        <v>18000</v>
      </c>
      <c r="AKK36" s="84" t="s">
        <v>94</v>
      </c>
      <c r="AKL36" s="84">
        <v>18000</v>
      </c>
      <c r="AKM36" s="84" t="s">
        <v>94</v>
      </c>
      <c r="AKN36" s="84">
        <v>18000</v>
      </c>
      <c r="AKO36" s="84" t="s">
        <v>94</v>
      </c>
      <c r="AKP36" s="84">
        <v>18000</v>
      </c>
      <c r="AKQ36" s="84" t="s">
        <v>94</v>
      </c>
      <c r="AKR36" s="84">
        <v>18000</v>
      </c>
      <c r="AKS36" s="84" t="s">
        <v>94</v>
      </c>
      <c r="AKT36" s="84">
        <v>18000</v>
      </c>
      <c r="AKU36" s="84" t="s">
        <v>94</v>
      </c>
      <c r="AKV36" s="84">
        <v>18000</v>
      </c>
      <c r="AKW36" s="84" t="s">
        <v>94</v>
      </c>
      <c r="AKX36" s="84">
        <v>18000</v>
      </c>
      <c r="AKY36" s="84" t="s">
        <v>94</v>
      </c>
      <c r="AKZ36" s="84">
        <v>18000</v>
      </c>
      <c r="ALA36" s="84" t="s">
        <v>94</v>
      </c>
      <c r="ALB36" s="84">
        <v>18000</v>
      </c>
      <c r="ALC36" s="84" t="s">
        <v>94</v>
      </c>
      <c r="ALD36" s="84">
        <v>18000</v>
      </c>
      <c r="ALE36" s="84" t="s">
        <v>94</v>
      </c>
      <c r="ALF36" s="84">
        <v>18000</v>
      </c>
      <c r="ALG36" s="84" t="s">
        <v>94</v>
      </c>
      <c r="ALH36" s="84">
        <v>18000</v>
      </c>
      <c r="ALI36" s="84" t="s">
        <v>94</v>
      </c>
      <c r="ALJ36" s="84">
        <v>18000</v>
      </c>
      <c r="ALK36" s="84" t="s">
        <v>94</v>
      </c>
      <c r="ALL36" s="84">
        <v>18000</v>
      </c>
      <c r="ALM36" s="84" t="s">
        <v>94</v>
      </c>
      <c r="ALN36" s="84">
        <v>18000</v>
      </c>
      <c r="ALO36" s="84" t="s">
        <v>94</v>
      </c>
      <c r="ALP36" s="84">
        <v>18000</v>
      </c>
      <c r="ALQ36" s="84" t="s">
        <v>94</v>
      </c>
      <c r="ALR36" s="84">
        <v>18000</v>
      </c>
      <c r="ALS36" s="84" t="s">
        <v>94</v>
      </c>
      <c r="ALT36" s="84">
        <v>18000</v>
      </c>
      <c r="ALU36" s="84" t="s">
        <v>94</v>
      </c>
      <c r="ALV36" s="84">
        <v>18000</v>
      </c>
      <c r="ALW36" s="84" t="s">
        <v>94</v>
      </c>
      <c r="ALX36" s="84">
        <v>18000</v>
      </c>
      <c r="ALY36" s="84" t="s">
        <v>94</v>
      </c>
      <c r="ALZ36" s="84">
        <v>18000</v>
      </c>
      <c r="AMA36" s="84" t="s">
        <v>94</v>
      </c>
      <c r="AMB36" s="84">
        <v>18000</v>
      </c>
      <c r="AMC36" s="84" t="s">
        <v>94</v>
      </c>
      <c r="AMD36" s="84">
        <v>18000</v>
      </c>
      <c r="AME36" s="84" t="s">
        <v>94</v>
      </c>
      <c r="AMF36" s="84">
        <v>18000</v>
      </c>
      <c r="AMG36" s="84" t="s">
        <v>94</v>
      </c>
      <c r="AMH36" s="84">
        <v>18000</v>
      </c>
      <c r="AMI36" s="84" t="s">
        <v>94</v>
      </c>
      <c r="AMJ36" s="84">
        <v>18000</v>
      </c>
      <c r="AMK36" s="84" t="s">
        <v>94</v>
      </c>
      <c r="AML36" s="84">
        <v>18000</v>
      </c>
      <c r="AMM36" s="84" t="s">
        <v>94</v>
      </c>
      <c r="AMN36" s="84">
        <v>18000</v>
      </c>
      <c r="AMO36" s="84" t="s">
        <v>94</v>
      </c>
      <c r="AMP36" s="84">
        <v>18000</v>
      </c>
      <c r="AMQ36" s="84" t="s">
        <v>94</v>
      </c>
      <c r="AMR36" s="84">
        <v>18000</v>
      </c>
      <c r="AMS36" s="84" t="s">
        <v>94</v>
      </c>
      <c r="AMT36" s="84">
        <v>18000</v>
      </c>
      <c r="AMU36" s="84">
        <v>18000</v>
      </c>
      <c r="AMV36" s="84">
        <v>18000</v>
      </c>
      <c r="AMW36" s="84" t="s">
        <v>94</v>
      </c>
      <c r="AMX36" s="84">
        <v>18000</v>
      </c>
      <c r="AMY36" s="84" t="s">
        <v>94</v>
      </c>
      <c r="AMZ36" s="84">
        <v>18000</v>
      </c>
      <c r="ANA36" s="84" t="s">
        <v>94</v>
      </c>
      <c r="ANB36" s="84">
        <v>18000</v>
      </c>
      <c r="ANC36" s="84" t="s">
        <v>94</v>
      </c>
      <c r="AND36" s="84">
        <v>18000</v>
      </c>
      <c r="ANE36" s="84" t="s">
        <v>94</v>
      </c>
      <c r="ANF36" s="84">
        <v>18000</v>
      </c>
      <c r="ANG36" s="84" t="s">
        <v>94</v>
      </c>
      <c r="ANH36" s="84">
        <v>18000</v>
      </c>
      <c r="ANI36" s="84" t="s">
        <v>94</v>
      </c>
      <c r="ANJ36" s="84">
        <v>18000</v>
      </c>
      <c r="ANK36" s="84" t="s">
        <v>94</v>
      </c>
      <c r="ANL36" s="84">
        <v>18000</v>
      </c>
      <c r="ANM36" s="84" t="s">
        <v>94</v>
      </c>
      <c r="ANN36" s="84">
        <v>18000</v>
      </c>
      <c r="ANO36" s="84" t="s">
        <v>94</v>
      </c>
      <c r="ANP36" s="84">
        <v>18000</v>
      </c>
      <c r="ANQ36" s="84" t="s">
        <v>94</v>
      </c>
      <c r="ANR36" s="84">
        <v>18000</v>
      </c>
      <c r="ANS36" s="84" t="s">
        <v>94</v>
      </c>
      <c r="ANT36" s="84">
        <v>18000</v>
      </c>
      <c r="ANU36" s="84" t="s">
        <v>94</v>
      </c>
      <c r="ANV36" s="84">
        <v>18000</v>
      </c>
      <c r="ANW36" s="84" t="s">
        <v>94</v>
      </c>
      <c r="ANX36" s="84">
        <v>18000</v>
      </c>
      <c r="ANY36" s="84" t="s">
        <v>94</v>
      </c>
      <c r="ANZ36" s="84">
        <v>18000</v>
      </c>
      <c r="AOA36" s="84" t="s">
        <v>94</v>
      </c>
      <c r="AOB36" s="84">
        <v>18000</v>
      </c>
      <c r="AOC36" s="84" t="s">
        <v>94</v>
      </c>
      <c r="AOD36" s="84">
        <v>18000</v>
      </c>
      <c r="AOE36" s="84" t="s">
        <v>94</v>
      </c>
      <c r="AOF36" s="84">
        <v>18000</v>
      </c>
      <c r="AOG36" s="84" t="s">
        <v>94</v>
      </c>
      <c r="AOH36" s="84">
        <v>18000</v>
      </c>
      <c r="AOI36" s="84" t="s">
        <v>94</v>
      </c>
      <c r="AOJ36" s="84">
        <v>18000</v>
      </c>
      <c r="AOK36" s="84" t="s">
        <v>94</v>
      </c>
      <c r="AOL36" s="84">
        <v>18000</v>
      </c>
      <c r="AOM36" s="84" t="s">
        <v>94</v>
      </c>
      <c r="AON36" s="84">
        <v>18000</v>
      </c>
      <c r="AOO36" s="84" t="s">
        <v>94</v>
      </c>
      <c r="AOP36" s="84">
        <v>18000</v>
      </c>
      <c r="AOQ36" s="84">
        <v>18000</v>
      </c>
      <c r="AOR36" s="84">
        <v>18000</v>
      </c>
      <c r="AOS36" s="84" t="s">
        <v>94</v>
      </c>
      <c r="AOT36" s="84">
        <v>18000</v>
      </c>
      <c r="AOU36" s="84" t="s">
        <v>94</v>
      </c>
      <c r="AOV36" s="84">
        <v>18000</v>
      </c>
      <c r="AOW36" s="84" t="s">
        <v>94</v>
      </c>
      <c r="AOX36" s="84">
        <v>18000</v>
      </c>
      <c r="AOY36" s="84" t="s">
        <v>94</v>
      </c>
      <c r="AOZ36" s="84">
        <v>18000</v>
      </c>
      <c r="APA36" s="84" t="s">
        <v>94</v>
      </c>
      <c r="APB36" s="84">
        <v>18000</v>
      </c>
      <c r="APC36" s="84" t="s">
        <v>94</v>
      </c>
      <c r="APD36" s="84">
        <v>18000</v>
      </c>
      <c r="APE36" s="84" t="s">
        <v>94</v>
      </c>
      <c r="APF36" s="84">
        <v>18000</v>
      </c>
      <c r="APG36" s="84" t="s">
        <v>94</v>
      </c>
      <c r="APH36" s="84">
        <v>18000</v>
      </c>
      <c r="API36" s="84" t="s">
        <v>94</v>
      </c>
      <c r="APJ36" s="84">
        <v>18000</v>
      </c>
      <c r="APK36" s="84" t="s">
        <v>94</v>
      </c>
      <c r="APL36" s="84">
        <v>18000</v>
      </c>
      <c r="APM36" s="84" t="s">
        <v>94</v>
      </c>
      <c r="APN36" s="84">
        <v>18000</v>
      </c>
      <c r="APO36" s="84" t="s">
        <v>94</v>
      </c>
      <c r="APP36" s="84">
        <v>18000</v>
      </c>
      <c r="APQ36" s="84" t="s">
        <v>94</v>
      </c>
      <c r="APR36" s="84">
        <v>18000</v>
      </c>
      <c r="APS36" s="84" t="s">
        <v>94</v>
      </c>
      <c r="APT36" s="84">
        <v>18000</v>
      </c>
      <c r="APU36" s="84" t="s">
        <v>94</v>
      </c>
      <c r="APV36" s="84">
        <v>18000</v>
      </c>
      <c r="APW36" s="84" t="s">
        <v>94</v>
      </c>
      <c r="APX36" s="84">
        <v>18000</v>
      </c>
      <c r="APY36" s="84" t="s">
        <v>94</v>
      </c>
      <c r="APZ36" s="84">
        <v>18000</v>
      </c>
      <c r="AQA36" s="84" t="s">
        <v>94</v>
      </c>
      <c r="AQB36" s="84">
        <v>18000</v>
      </c>
      <c r="AQC36" s="84" t="s">
        <v>94</v>
      </c>
      <c r="AQD36" s="84">
        <v>18000</v>
      </c>
      <c r="AQE36" s="86" t="s">
        <v>94</v>
      </c>
      <c r="AQF36" s="86">
        <v>18000</v>
      </c>
      <c r="AQG36" s="86" t="s">
        <v>94</v>
      </c>
      <c r="AQH36" s="86">
        <v>18000</v>
      </c>
      <c r="AQI36" s="86" t="s">
        <v>94</v>
      </c>
      <c r="AQJ36" s="86">
        <v>18000</v>
      </c>
      <c r="AQK36" s="86" t="s">
        <v>94</v>
      </c>
      <c r="AQL36" s="86">
        <v>18000</v>
      </c>
      <c r="AQM36" s="86" t="s">
        <v>94</v>
      </c>
      <c r="AQN36" s="86">
        <v>18000</v>
      </c>
      <c r="AQO36" s="86" t="s">
        <v>94</v>
      </c>
      <c r="AQP36" s="86">
        <v>18000</v>
      </c>
      <c r="AQQ36" s="86" t="s">
        <v>94</v>
      </c>
      <c r="AQR36" s="86">
        <v>18000</v>
      </c>
      <c r="AQS36" s="86" t="s">
        <v>94</v>
      </c>
      <c r="AQT36" s="86">
        <v>18000</v>
      </c>
      <c r="AQU36" s="86" t="s">
        <v>94</v>
      </c>
      <c r="AQV36" s="86">
        <v>18000</v>
      </c>
      <c r="AQW36" s="86">
        <v>18000</v>
      </c>
      <c r="AQX36" s="86">
        <v>18000</v>
      </c>
      <c r="AQY36" s="86" t="s">
        <v>94</v>
      </c>
      <c r="AQZ36" s="86">
        <v>18000</v>
      </c>
      <c r="ARA36" s="86" t="s">
        <v>94</v>
      </c>
      <c r="ARB36" s="86">
        <v>18000</v>
      </c>
      <c r="ARC36" s="86" t="s">
        <v>94</v>
      </c>
      <c r="ARD36" s="86">
        <v>18000</v>
      </c>
      <c r="ARE36" s="86" t="s">
        <v>94</v>
      </c>
      <c r="ARF36" s="86">
        <v>18000</v>
      </c>
      <c r="ARG36" s="86" t="s">
        <v>94</v>
      </c>
      <c r="ARH36" s="86">
        <v>18000</v>
      </c>
      <c r="ARI36" s="86" t="s">
        <v>94</v>
      </c>
      <c r="ARJ36" s="86">
        <v>18000</v>
      </c>
      <c r="ARK36" s="86" t="s">
        <v>94</v>
      </c>
      <c r="ARL36" s="86">
        <v>18000</v>
      </c>
      <c r="ARM36" s="86" t="s">
        <v>94</v>
      </c>
      <c r="ARN36" s="86">
        <v>18000</v>
      </c>
      <c r="ARO36" s="86" t="s">
        <v>94</v>
      </c>
      <c r="ARP36" s="86">
        <v>18000</v>
      </c>
      <c r="ARQ36" s="86" t="s">
        <v>94</v>
      </c>
      <c r="ARR36" s="86">
        <v>18000</v>
      </c>
      <c r="ARS36" s="86" t="s">
        <v>94</v>
      </c>
      <c r="ART36" s="86">
        <v>18000</v>
      </c>
      <c r="ARU36" s="86" t="s">
        <v>94</v>
      </c>
      <c r="ARV36" s="86">
        <v>18000</v>
      </c>
      <c r="ARW36" s="86" t="s">
        <v>94</v>
      </c>
      <c r="ARX36" s="86">
        <v>18000</v>
      </c>
      <c r="ARY36" s="86" t="s">
        <v>94</v>
      </c>
      <c r="ARZ36" s="86">
        <v>18000</v>
      </c>
      <c r="ASA36" s="86" t="s">
        <v>94</v>
      </c>
      <c r="ASB36" s="86">
        <v>18000</v>
      </c>
      <c r="ASC36" s="86" t="s">
        <v>94</v>
      </c>
      <c r="ASD36" s="86">
        <v>18000</v>
      </c>
      <c r="ASE36" s="86" t="s">
        <v>94</v>
      </c>
      <c r="ASF36" s="86">
        <v>18000</v>
      </c>
      <c r="ASG36" s="86" t="s">
        <v>94</v>
      </c>
      <c r="ASH36" s="86">
        <v>18000</v>
      </c>
      <c r="ASI36" s="86" t="s">
        <v>94</v>
      </c>
      <c r="ASJ36" s="86">
        <v>18000</v>
      </c>
      <c r="ASK36" s="86" t="s">
        <v>94</v>
      </c>
      <c r="ASL36" s="86">
        <v>18000</v>
      </c>
      <c r="ASM36" s="86" t="s">
        <v>94</v>
      </c>
      <c r="ASN36" s="86">
        <v>18000</v>
      </c>
      <c r="ASO36" s="86" t="s">
        <v>94</v>
      </c>
      <c r="ASP36" s="86">
        <v>18000</v>
      </c>
      <c r="ASQ36" s="86" t="s">
        <v>94</v>
      </c>
      <c r="ASR36" s="86">
        <v>18000</v>
      </c>
      <c r="ASS36" s="86" t="s">
        <v>94</v>
      </c>
      <c r="AST36" s="86">
        <v>18000</v>
      </c>
      <c r="ASU36" s="86" t="s">
        <v>94</v>
      </c>
      <c r="ASV36" s="86">
        <v>18000</v>
      </c>
      <c r="ASW36" s="86" t="s">
        <v>94</v>
      </c>
      <c r="ASX36" s="86">
        <v>18000</v>
      </c>
      <c r="ASY36" s="86" t="s">
        <v>94</v>
      </c>
      <c r="ASZ36" s="86">
        <v>18000</v>
      </c>
      <c r="ATA36" s="86" t="s">
        <v>94</v>
      </c>
      <c r="ATB36" s="86">
        <v>18000</v>
      </c>
      <c r="ATC36" s="86" t="s">
        <v>94</v>
      </c>
      <c r="ATD36" s="86">
        <v>18000</v>
      </c>
      <c r="ATE36" s="86" t="s">
        <v>94</v>
      </c>
      <c r="ATF36" s="86">
        <v>18000</v>
      </c>
      <c r="ATG36" s="86" t="s">
        <v>94</v>
      </c>
      <c r="ATH36" s="86">
        <v>18000</v>
      </c>
      <c r="ATI36" s="86" t="s">
        <v>94</v>
      </c>
      <c r="ATJ36" s="86">
        <v>18000</v>
      </c>
      <c r="ATK36" s="86" t="s">
        <v>94</v>
      </c>
      <c r="ATL36" s="86">
        <v>18000</v>
      </c>
      <c r="ATM36" s="86" t="s">
        <v>94</v>
      </c>
      <c r="ATN36" s="86">
        <v>18000</v>
      </c>
      <c r="ATO36" s="86" t="s">
        <v>94</v>
      </c>
      <c r="ATP36" s="86">
        <v>18000</v>
      </c>
      <c r="ATQ36" s="86" t="s">
        <v>94</v>
      </c>
      <c r="ATR36" s="86">
        <v>18000</v>
      </c>
      <c r="ATS36" s="86" t="s">
        <v>94</v>
      </c>
      <c r="ATT36" s="86">
        <v>18000</v>
      </c>
      <c r="ATU36" s="86" t="s">
        <v>94</v>
      </c>
      <c r="ATV36" s="86">
        <v>18000</v>
      </c>
      <c r="ATW36" s="86" t="s">
        <v>94</v>
      </c>
      <c r="ATX36" s="86">
        <v>18000</v>
      </c>
      <c r="ATY36" s="86" t="s">
        <v>94</v>
      </c>
      <c r="ATZ36" s="86">
        <v>18000</v>
      </c>
      <c r="AUA36" s="86" t="s">
        <v>94</v>
      </c>
      <c r="AUB36" s="86">
        <v>18000</v>
      </c>
      <c r="AUC36" s="86" t="s">
        <v>94</v>
      </c>
      <c r="AUD36" s="86">
        <v>18000</v>
      </c>
      <c r="AUE36" s="86" t="s">
        <v>94</v>
      </c>
      <c r="AUF36" s="86">
        <v>18000</v>
      </c>
      <c r="AUG36" s="86" t="s">
        <v>94</v>
      </c>
      <c r="AUH36" s="86">
        <v>18000</v>
      </c>
      <c r="AUI36" s="86" t="s">
        <v>94</v>
      </c>
      <c r="AUJ36" s="86">
        <v>18000</v>
      </c>
      <c r="AUK36" s="86" t="s">
        <v>94</v>
      </c>
      <c r="AUL36" s="86">
        <v>18000</v>
      </c>
      <c r="AUM36" s="86" t="s">
        <v>94</v>
      </c>
      <c r="AUN36" s="86">
        <v>18000</v>
      </c>
      <c r="AUO36" s="86" t="s">
        <v>94</v>
      </c>
      <c r="AUP36" s="86">
        <v>18000</v>
      </c>
      <c r="AUQ36" s="86" t="s">
        <v>94</v>
      </c>
      <c r="AUR36" s="86">
        <v>18000</v>
      </c>
      <c r="AUS36" s="86" t="s">
        <v>94</v>
      </c>
      <c r="AUT36" s="86">
        <v>18000</v>
      </c>
      <c r="AUU36" s="86" t="s">
        <v>94</v>
      </c>
      <c r="AUV36" s="86">
        <v>18000</v>
      </c>
      <c r="AUW36" s="86" t="s">
        <v>94</v>
      </c>
      <c r="AUX36" s="86">
        <v>18000</v>
      </c>
      <c r="AUY36" s="86" t="s">
        <v>94</v>
      </c>
      <c r="AUZ36" s="86">
        <v>18000</v>
      </c>
      <c r="AVA36" s="86" t="s">
        <v>94</v>
      </c>
      <c r="AVB36" s="86">
        <v>18000</v>
      </c>
      <c r="AVC36" s="86" t="s">
        <v>94</v>
      </c>
      <c r="AVD36" s="86">
        <v>18000</v>
      </c>
      <c r="AVE36" s="86" t="s">
        <v>94</v>
      </c>
      <c r="AVF36" s="86">
        <v>18000</v>
      </c>
      <c r="AVG36" s="86" t="s">
        <v>94</v>
      </c>
      <c r="AVH36" s="86">
        <v>18000</v>
      </c>
      <c r="AVI36" s="86" t="s">
        <v>94</v>
      </c>
      <c r="AVJ36" s="86">
        <v>18000</v>
      </c>
      <c r="AVK36" s="86" t="s">
        <v>94</v>
      </c>
      <c r="AVL36" s="86">
        <v>18000</v>
      </c>
      <c r="AVM36" s="86" t="s">
        <v>94</v>
      </c>
      <c r="AVN36" s="86">
        <v>18000</v>
      </c>
      <c r="AVO36" s="86" t="s">
        <v>94</v>
      </c>
      <c r="AVP36" s="86">
        <v>18000</v>
      </c>
      <c r="AVQ36" s="86" t="s">
        <v>94</v>
      </c>
      <c r="AVR36" s="86">
        <v>18000</v>
      </c>
      <c r="AVS36" s="86" t="s">
        <v>94</v>
      </c>
      <c r="AVT36" s="86">
        <v>18000</v>
      </c>
      <c r="AVU36" s="86" t="s">
        <v>94</v>
      </c>
      <c r="AVV36" s="86">
        <v>18000</v>
      </c>
      <c r="AVW36" s="86" t="s">
        <v>94</v>
      </c>
      <c r="AVX36" s="86">
        <v>18000</v>
      </c>
      <c r="AVY36" s="86" t="s">
        <v>94</v>
      </c>
      <c r="AVZ36" s="86">
        <v>18000</v>
      </c>
      <c r="AWA36" s="86" t="s">
        <v>94</v>
      </c>
      <c r="AWB36" s="86">
        <v>18000</v>
      </c>
      <c r="AWC36" s="86" t="s">
        <v>94</v>
      </c>
      <c r="AWD36" s="86">
        <v>18000</v>
      </c>
      <c r="AWE36" s="86" t="s">
        <v>94</v>
      </c>
      <c r="AWF36" s="86">
        <v>18000</v>
      </c>
      <c r="AWG36" s="86" t="s">
        <v>94</v>
      </c>
      <c r="AWH36" s="86">
        <v>18000</v>
      </c>
      <c r="AWI36" s="86" t="s">
        <v>94</v>
      </c>
      <c r="AWJ36" s="86">
        <v>18000</v>
      </c>
      <c r="AWK36" s="86" t="s">
        <v>94</v>
      </c>
      <c r="AWL36" s="86">
        <v>18000</v>
      </c>
      <c r="AWM36" s="86" t="s">
        <v>94</v>
      </c>
      <c r="AWN36" s="86">
        <v>18000</v>
      </c>
      <c r="AWO36" s="86" t="s">
        <v>94</v>
      </c>
      <c r="AWP36" s="86">
        <v>18000</v>
      </c>
      <c r="AWQ36" s="86" t="s">
        <v>94</v>
      </c>
      <c r="AWR36" s="86">
        <v>18000</v>
      </c>
      <c r="AWS36" s="86" t="s">
        <v>94</v>
      </c>
      <c r="AWT36" s="86">
        <v>18000</v>
      </c>
      <c r="AWU36" s="86" t="s">
        <v>94</v>
      </c>
      <c r="AWV36" s="86">
        <v>18000</v>
      </c>
      <c r="AWW36" s="86" t="s">
        <v>94</v>
      </c>
      <c r="AWX36" s="86">
        <v>18000</v>
      </c>
      <c r="AWY36" s="86" t="s">
        <v>94</v>
      </c>
      <c r="AWZ36" s="103">
        <v>18000</v>
      </c>
      <c r="AXA36" s="103" t="s">
        <v>94</v>
      </c>
      <c r="AXB36" s="103">
        <v>18000</v>
      </c>
      <c r="AXC36" s="103" t="s">
        <v>94</v>
      </c>
      <c r="AXD36" s="103">
        <v>18000</v>
      </c>
      <c r="AXE36" s="103" t="s">
        <v>94</v>
      </c>
      <c r="AXF36" s="103">
        <v>18000</v>
      </c>
      <c r="AXG36" s="103" t="s">
        <v>94</v>
      </c>
      <c r="AXH36" s="103">
        <v>18000</v>
      </c>
      <c r="AXI36" s="103" t="s">
        <v>94</v>
      </c>
      <c r="AXJ36" s="103">
        <v>18000</v>
      </c>
      <c r="AXK36" s="103" t="s">
        <v>94</v>
      </c>
      <c r="AXL36" s="103">
        <v>18000</v>
      </c>
      <c r="AXM36" s="103" t="s">
        <v>94</v>
      </c>
      <c r="AXN36" s="103">
        <v>18000</v>
      </c>
      <c r="AXO36" s="103" t="s">
        <v>94</v>
      </c>
      <c r="AXP36" s="103">
        <v>18000</v>
      </c>
      <c r="AXQ36" s="103" t="s">
        <v>94</v>
      </c>
      <c r="AXR36" s="103">
        <v>18000</v>
      </c>
      <c r="AXS36" s="103">
        <v>18000</v>
      </c>
      <c r="AXT36" s="103">
        <v>18000</v>
      </c>
      <c r="AXU36" s="103" t="s">
        <v>94</v>
      </c>
      <c r="AXV36" s="103">
        <v>18000</v>
      </c>
      <c r="AXW36" s="103" t="s">
        <v>94</v>
      </c>
      <c r="AXX36" s="103">
        <v>18000</v>
      </c>
      <c r="AXY36" s="103">
        <v>17000</v>
      </c>
      <c r="AXZ36" s="103">
        <v>18000</v>
      </c>
      <c r="AYA36" s="103" t="s">
        <v>94</v>
      </c>
      <c r="AYB36" s="103">
        <v>18000</v>
      </c>
      <c r="AYC36" s="103" t="s">
        <v>94</v>
      </c>
      <c r="AYD36" s="103">
        <v>18000</v>
      </c>
      <c r="AYE36" s="103" t="s">
        <v>94</v>
      </c>
      <c r="AYF36" s="103">
        <v>18000</v>
      </c>
      <c r="AYG36" s="103">
        <v>18000</v>
      </c>
      <c r="AYH36" s="103">
        <v>18000</v>
      </c>
      <c r="AYI36" s="103" t="s">
        <v>94</v>
      </c>
      <c r="AYJ36" s="103">
        <v>18000</v>
      </c>
      <c r="AYK36" s="103"/>
      <c r="AYL36" s="103">
        <v>18000</v>
      </c>
      <c r="AYM36" s="103"/>
      <c r="AYN36" s="103">
        <v>18000</v>
      </c>
      <c r="AYO36" s="103"/>
      <c r="AYP36" s="103">
        <v>18000</v>
      </c>
      <c r="AYQ36" s="103"/>
      <c r="AYR36" s="103">
        <v>18000</v>
      </c>
      <c r="AYS36" s="103"/>
      <c r="AYT36" s="103">
        <v>18000</v>
      </c>
      <c r="AYU36" s="103" t="s">
        <v>94</v>
      </c>
      <c r="AYV36" s="103">
        <v>18000</v>
      </c>
      <c r="AYW36" s="103" t="s">
        <v>94</v>
      </c>
      <c r="AYX36" s="103">
        <v>18000</v>
      </c>
      <c r="AYY36" s="103" t="s">
        <v>94</v>
      </c>
      <c r="AYZ36" s="103">
        <v>18000</v>
      </c>
      <c r="AZA36" s="103" t="s">
        <v>94</v>
      </c>
      <c r="AZB36" s="103">
        <v>18000</v>
      </c>
      <c r="AZC36" s="103" t="s">
        <v>94</v>
      </c>
      <c r="AZD36" s="103">
        <v>18000</v>
      </c>
      <c r="AZE36" s="103" t="s">
        <v>94</v>
      </c>
      <c r="AZF36" s="103">
        <v>18000</v>
      </c>
      <c r="AZG36" s="103">
        <v>18000</v>
      </c>
      <c r="AZH36" s="103">
        <v>18000</v>
      </c>
      <c r="AZI36" s="103">
        <v>18000</v>
      </c>
      <c r="AZJ36" s="103">
        <v>18000</v>
      </c>
      <c r="AZK36" s="103" t="s">
        <v>94</v>
      </c>
      <c r="AZL36" s="103">
        <v>18000</v>
      </c>
      <c r="AZM36" s="103" t="s">
        <v>94</v>
      </c>
      <c r="AZN36" s="103">
        <v>18000</v>
      </c>
      <c r="AZO36" s="103" t="s">
        <v>94</v>
      </c>
      <c r="AZP36" s="103">
        <v>18000</v>
      </c>
      <c r="AZQ36" s="103" t="s">
        <v>94</v>
      </c>
      <c r="AZR36" s="103">
        <v>18000</v>
      </c>
      <c r="AZS36" s="103" t="s">
        <v>94</v>
      </c>
      <c r="AZT36" s="103">
        <v>18000</v>
      </c>
      <c r="AZU36" s="103" t="s">
        <v>94</v>
      </c>
      <c r="AZV36" s="103">
        <v>18000</v>
      </c>
      <c r="AZW36" s="103" t="s">
        <v>94</v>
      </c>
      <c r="AZX36" s="103">
        <v>18000</v>
      </c>
      <c r="AZY36" s="103" t="s">
        <v>94</v>
      </c>
      <c r="AZZ36" s="103">
        <v>18000</v>
      </c>
      <c r="BAA36" s="103" t="s">
        <v>94</v>
      </c>
      <c r="BAB36" s="103">
        <v>18000</v>
      </c>
      <c r="BAC36" s="103" t="s">
        <v>94</v>
      </c>
      <c r="BAD36" s="103">
        <v>18000</v>
      </c>
      <c r="BAE36" s="103" t="s">
        <v>94</v>
      </c>
      <c r="BAF36" s="103">
        <v>18000</v>
      </c>
      <c r="BAG36" s="103" t="s">
        <v>94</v>
      </c>
      <c r="BAH36" s="103">
        <v>18000</v>
      </c>
      <c r="BAI36" s="103" t="s">
        <v>94</v>
      </c>
      <c r="BAJ36" s="103">
        <v>18000</v>
      </c>
      <c r="BAK36" s="103" t="s">
        <v>94</v>
      </c>
      <c r="BAL36" s="103">
        <v>18000</v>
      </c>
      <c r="BAM36" s="103" t="s">
        <v>94</v>
      </c>
      <c r="BAN36" s="103">
        <v>18000</v>
      </c>
      <c r="BAO36" s="103" t="s">
        <v>94</v>
      </c>
      <c r="BAP36" s="103">
        <v>18000</v>
      </c>
      <c r="BAQ36" s="103" t="s">
        <v>94</v>
      </c>
      <c r="BAR36" s="103">
        <v>18000</v>
      </c>
      <c r="BAS36" s="103" t="s">
        <v>94</v>
      </c>
      <c r="BAT36" s="103">
        <v>18000</v>
      </c>
      <c r="BAU36" s="103" t="s">
        <v>94</v>
      </c>
      <c r="BAV36" s="103">
        <v>18000</v>
      </c>
      <c r="BAW36" s="103" t="s">
        <v>94</v>
      </c>
      <c r="BAX36" s="103">
        <v>18000</v>
      </c>
      <c r="BAY36" s="103" t="s">
        <v>94</v>
      </c>
      <c r="BAZ36" s="103">
        <v>18000</v>
      </c>
      <c r="BBA36" s="103" t="s">
        <v>94</v>
      </c>
      <c r="BBB36" s="103">
        <v>18000</v>
      </c>
      <c r="BBC36" s="103" t="s">
        <v>94</v>
      </c>
      <c r="BBD36" s="103">
        <v>18000</v>
      </c>
      <c r="BBE36" s="103" t="s">
        <v>94</v>
      </c>
      <c r="BBF36" s="103">
        <v>18000</v>
      </c>
      <c r="BBG36" s="103" t="s">
        <v>94</v>
      </c>
      <c r="BBH36" s="103">
        <v>18000</v>
      </c>
      <c r="BBI36" s="103" t="s">
        <v>94</v>
      </c>
      <c r="BBJ36" s="103">
        <v>18000</v>
      </c>
      <c r="BBK36" s="103" t="s">
        <v>94</v>
      </c>
    </row>
    <row r="37" spans="1:1415" s="9" customFormat="1" ht="33" customHeight="1" x14ac:dyDescent="0.35">
      <c r="A37" s="82">
        <v>11</v>
      </c>
      <c r="B37" s="13" t="s">
        <v>101</v>
      </c>
      <c r="C37" s="89" t="s">
        <v>21</v>
      </c>
      <c r="D37" s="90" t="s">
        <v>102</v>
      </c>
      <c r="E37" s="84">
        <v>19000</v>
      </c>
      <c r="F37" s="84" t="s">
        <v>94</v>
      </c>
      <c r="G37" s="84">
        <v>19000</v>
      </c>
      <c r="H37" s="84">
        <v>17500</v>
      </c>
      <c r="I37" s="84">
        <v>19000</v>
      </c>
      <c r="J37" s="84" t="s">
        <v>94</v>
      </c>
      <c r="K37" s="84">
        <v>19000</v>
      </c>
      <c r="L37" s="84" t="s">
        <v>94</v>
      </c>
      <c r="M37" s="84">
        <v>19000</v>
      </c>
      <c r="N37" s="84" t="s">
        <v>94</v>
      </c>
      <c r="O37" s="84">
        <v>19000</v>
      </c>
      <c r="P37" s="84" t="s">
        <v>94</v>
      </c>
      <c r="Q37" s="84">
        <v>19000</v>
      </c>
      <c r="R37" s="84" t="s">
        <v>94</v>
      </c>
      <c r="S37" s="84">
        <v>19000</v>
      </c>
      <c r="T37" s="84" t="s">
        <v>94</v>
      </c>
      <c r="U37" s="84">
        <v>19000</v>
      </c>
      <c r="V37" s="84" t="s">
        <v>94</v>
      </c>
      <c r="W37" s="84">
        <v>19000</v>
      </c>
      <c r="X37" s="84" t="s">
        <v>94</v>
      </c>
      <c r="Y37" s="84">
        <v>19000</v>
      </c>
      <c r="Z37" s="84" t="s">
        <v>94</v>
      </c>
      <c r="AA37" s="84">
        <v>19000</v>
      </c>
      <c r="AB37" s="84" t="s">
        <v>94</v>
      </c>
      <c r="AC37" s="84">
        <v>19000</v>
      </c>
      <c r="AD37" s="84" t="s">
        <v>94</v>
      </c>
      <c r="AE37" s="84">
        <v>19000</v>
      </c>
      <c r="AF37" s="84" t="s">
        <v>94</v>
      </c>
      <c r="AG37" s="84">
        <v>19000</v>
      </c>
      <c r="AH37" s="84" t="s">
        <v>94</v>
      </c>
      <c r="AI37" s="84">
        <v>19000</v>
      </c>
      <c r="AJ37" s="84" t="s">
        <v>94</v>
      </c>
      <c r="AK37" s="84">
        <v>19000</v>
      </c>
      <c r="AL37" s="84" t="s">
        <v>94</v>
      </c>
      <c r="AM37" s="84">
        <v>19000</v>
      </c>
      <c r="AN37" s="84" t="s">
        <v>94</v>
      </c>
      <c r="AO37" s="84">
        <v>19000</v>
      </c>
      <c r="AP37" s="84" t="s">
        <v>94</v>
      </c>
      <c r="AQ37" s="84">
        <v>19000</v>
      </c>
      <c r="AR37" s="84" t="s">
        <v>94</v>
      </c>
      <c r="AS37" s="84">
        <v>19000</v>
      </c>
      <c r="AT37" s="84" t="s">
        <v>94</v>
      </c>
      <c r="AU37" s="84">
        <v>19000</v>
      </c>
      <c r="AV37" s="84" t="s">
        <v>94</v>
      </c>
      <c r="AW37" s="84">
        <v>19000</v>
      </c>
      <c r="AX37" s="84" t="s">
        <v>94</v>
      </c>
      <c r="AY37" s="84">
        <v>19000</v>
      </c>
      <c r="AZ37" s="84" t="s">
        <v>94</v>
      </c>
      <c r="BA37" s="84">
        <v>19000</v>
      </c>
      <c r="BB37" s="84" t="s">
        <v>94</v>
      </c>
      <c r="BC37" s="84">
        <v>19000</v>
      </c>
      <c r="BD37" s="84" t="s">
        <v>94</v>
      </c>
      <c r="BE37" s="84">
        <v>19000</v>
      </c>
      <c r="BF37" s="84" t="s">
        <v>94</v>
      </c>
      <c r="BG37" s="84">
        <v>19000</v>
      </c>
      <c r="BH37" s="84">
        <v>18300</v>
      </c>
      <c r="BI37" s="84">
        <v>19000</v>
      </c>
      <c r="BJ37" s="84" t="s">
        <v>94</v>
      </c>
      <c r="BK37" s="84">
        <v>19000</v>
      </c>
      <c r="BL37" s="84">
        <v>19000</v>
      </c>
      <c r="BM37" s="84">
        <v>19000</v>
      </c>
      <c r="BN37" s="84" t="s">
        <v>94</v>
      </c>
      <c r="BO37" s="84">
        <v>19000</v>
      </c>
      <c r="BP37" s="84" t="s">
        <v>94</v>
      </c>
      <c r="BQ37" s="84">
        <v>19000</v>
      </c>
      <c r="BR37" s="84" t="s">
        <v>94</v>
      </c>
      <c r="BS37" s="84">
        <v>19000</v>
      </c>
      <c r="BT37" s="84" t="s">
        <v>94</v>
      </c>
      <c r="BU37" s="84">
        <v>19000</v>
      </c>
      <c r="BV37" s="84" t="s">
        <v>94</v>
      </c>
      <c r="BW37" s="84">
        <v>19000</v>
      </c>
      <c r="BX37" s="84" t="s">
        <v>94</v>
      </c>
      <c r="BY37" s="84">
        <v>19000</v>
      </c>
      <c r="BZ37" s="84" t="s">
        <v>94</v>
      </c>
      <c r="CA37" s="84">
        <v>19000</v>
      </c>
      <c r="CB37" s="84" t="s">
        <v>94</v>
      </c>
      <c r="CC37" s="84">
        <v>19000</v>
      </c>
      <c r="CD37" s="84" t="s">
        <v>94</v>
      </c>
      <c r="CE37" s="84">
        <v>19000</v>
      </c>
      <c r="CF37" s="84" t="s">
        <v>94</v>
      </c>
      <c r="CG37" s="84">
        <v>19000</v>
      </c>
      <c r="CH37" s="84" t="s">
        <v>94</v>
      </c>
      <c r="CI37" s="84">
        <v>19000</v>
      </c>
      <c r="CJ37" s="84" t="s">
        <v>94</v>
      </c>
      <c r="CK37" s="84">
        <v>19000</v>
      </c>
      <c r="CL37" s="84" t="s">
        <v>94</v>
      </c>
      <c r="CM37" s="84">
        <v>19000</v>
      </c>
      <c r="CN37" s="84" t="s">
        <v>94</v>
      </c>
      <c r="CO37" s="84">
        <v>19000</v>
      </c>
      <c r="CP37" s="84" t="s">
        <v>94</v>
      </c>
      <c r="CQ37" s="84">
        <v>19000</v>
      </c>
      <c r="CR37" s="84" t="s">
        <v>94</v>
      </c>
      <c r="CS37" s="84">
        <v>19000</v>
      </c>
      <c r="CT37" s="84" t="s">
        <v>94</v>
      </c>
      <c r="CU37" s="84">
        <v>19000</v>
      </c>
      <c r="CV37" s="84" t="s">
        <v>94</v>
      </c>
      <c r="CW37" s="84">
        <v>19000</v>
      </c>
      <c r="CX37" s="84" t="s">
        <v>94</v>
      </c>
      <c r="CY37" s="84">
        <v>19000</v>
      </c>
      <c r="CZ37" s="84" t="s">
        <v>94</v>
      </c>
      <c r="DA37" s="84">
        <v>19000</v>
      </c>
      <c r="DB37" s="84" t="s">
        <v>94</v>
      </c>
      <c r="DC37" s="84">
        <v>19000</v>
      </c>
      <c r="DD37" s="84" t="s">
        <v>94</v>
      </c>
      <c r="DE37" s="84"/>
      <c r="DF37" s="84"/>
      <c r="DG37" s="84" t="s">
        <v>94</v>
      </c>
      <c r="DH37" s="84"/>
      <c r="DI37" s="84"/>
      <c r="DJ37" s="84" t="s">
        <v>94</v>
      </c>
      <c r="DK37" s="84"/>
      <c r="DL37" s="84"/>
      <c r="DM37" s="84" t="s">
        <v>94</v>
      </c>
      <c r="DN37" s="84"/>
      <c r="DO37" s="84"/>
      <c r="DP37" s="84" t="s">
        <v>94</v>
      </c>
      <c r="DQ37" s="84"/>
      <c r="DR37" s="84"/>
      <c r="DS37" s="84" t="s">
        <v>94</v>
      </c>
      <c r="DT37" s="84"/>
      <c r="DU37" s="84"/>
      <c r="DV37" s="84" t="s">
        <v>94</v>
      </c>
      <c r="DW37" s="84"/>
      <c r="DX37" s="84"/>
      <c r="DY37" s="84" t="s">
        <v>94</v>
      </c>
      <c r="DZ37" s="84"/>
      <c r="EA37" s="84"/>
      <c r="EB37" s="84" t="s">
        <v>94</v>
      </c>
      <c r="EC37" s="84"/>
      <c r="ED37" s="84"/>
      <c r="EE37" s="84" t="s">
        <v>94</v>
      </c>
      <c r="EF37" s="84"/>
      <c r="EG37" s="84"/>
      <c r="EH37" s="84" t="s">
        <v>94</v>
      </c>
      <c r="EI37" s="84"/>
      <c r="EJ37" s="84"/>
      <c r="EK37" s="84" t="s">
        <v>94</v>
      </c>
      <c r="EL37" s="84"/>
      <c r="EM37" s="84"/>
      <c r="EN37" s="84" t="s">
        <v>94</v>
      </c>
      <c r="EO37" s="84"/>
      <c r="EP37" s="84"/>
      <c r="EQ37" s="84" t="s">
        <v>94</v>
      </c>
      <c r="ER37" s="84"/>
      <c r="ES37" s="84"/>
      <c r="ET37" s="84" t="s">
        <v>94</v>
      </c>
      <c r="EU37" s="84"/>
      <c r="EV37" s="84"/>
      <c r="EW37" s="84" t="s">
        <v>94</v>
      </c>
      <c r="EX37" s="84"/>
      <c r="EY37" s="84"/>
      <c r="EZ37" s="84" t="s">
        <v>94</v>
      </c>
      <c r="FA37" s="84"/>
      <c r="FB37" s="84"/>
      <c r="FC37" s="84" t="s">
        <v>94</v>
      </c>
      <c r="FD37" s="84"/>
      <c r="FE37" s="84"/>
      <c r="FF37" s="84" t="s">
        <v>94</v>
      </c>
      <c r="FG37" s="84"/>
      <c r="FH37" s="84"/>
      <c r="FI37" s="84" t="s">
        <v>94</v>
      </c>
      <c r="FJ37" s="84"/>
      <c r="FK37" s="84"/>
      <c r="FL37" s="84" t="s">
        <v>94</v>
      </c>
      <c r="FM37" s="84"/>
      <c r="FN37" s="84"/>
      <c r="FO37" s="84" t="s">
        <v>94</v>
      </c>
      <c r="FP37" s="84"/>
      <c r="FQ37" s="84"/>
      <c r="FR37" s="84" t="s">
        <v>94</v>
      </c>
      <c r="FS37" s="84"/>
      <c r="FT37" s="84"/>
      <c r="FU37" s="84" t="s">
        <v>94</v>
      </c>
      <c r="FV37" s="84"/>
      <c r="FW37" s="84"/>
      <c r="FX37" s="84" t="s">
        <v>94</v>
      </c>
      <c r="FY37" s="84"/>
      <c r="FZ37" s="84"/>
      <c r="GA37" s="84" t="s">
        <v>94</v>
      </c>
      <c r="GB37" s="84"/>
      <c r="GC37" s="84"/>
      <c r="GD37" s="84" t="s">
        <v>94</v>
      </c>
      <c r="GE37" s="84"/>
      <c r="GF37" s="84"/>
      <c r="GG37" s="84" t="s">
        <v>94</v>
      </c>
      <c r="GH37" s="84"/>
      <c r="GI37" s="84" t="s">
        <v>94</v>
      </c>
      <c r="GJ37" s="84"/>
      <c r="GK37" s="84" t="s">
        <v>94</v>
      </c>
      <c r="GL37" s="84"/>
      <c r="GM37" s="84" t="s">
        <v>94</v>
      </c>
      <c r="GN37" s="84"/>
      <c r="GO37" s="84" t="s">
        <v>94</v>
      </c>
      <c r="GP37" s="84"/>
      <c r="GQ37" s="84" t="s">
        <v>94</v>
      </c>
      <c r="GR37" s="84"/>
      <c r="GS37" s="84" t="s">
        <v>94</v>
      </c>
      <c r="GT37" s="84"/>
      <c r="GU37" s="84" t="s">
        <v>94</v>
      </c>
      <c r="GV37" s="84"/>
      <c r="GW37" s="84" t="s">
        <v>94</v>
      </c>
      <c r="GX37" s="84"/>
      <c r="GY37" s="84" t="s">
        <v>94</v>
      </c>
      <c r="GZ37" s="84"/>
      <c r="HA37" s="84" t="s">
        <v>94</v>
      </c>
      <c r="HB37" s="84"/>
      <c r="HC37" s="84" t="s">
        <v>94</v>
      </c>
      <c r="HD37" s="84"/>
      <c r="HE37" s="84" t="s">
        <v>94</v>
      </c>
      <c r="HF37" s="84"/>
      <c r="HG37" s="84" t="s">
        <v>94</v>
      </c>
      <c r="HH37" s="84"/>
      <c r="HI37" s="84" t="s">
        <v>94</v>
      </c>
      <c r="HJ37" s="84"/>
      <c r="HK37" s="84" t="s">
        <v>94</v>
      </c>
      <c r="HL37" s="84"/>
      <c r="HM37" s="84" t="s">
        <v>94</v>
      </c>
      <c r="HN37" s="84"/>
      <c r="HO37" s="84" t="s">
        <v>94</v>
      </c>
      <c r="HP37" s="84"/>
      <c r="HQ37" s="84" t="s">
        <v>94</v>
      </c>
      <c r="HR37" s="84"/>
      <c r="HS37" s="84" t="s">
        <v>94</v>
      </c>
      <c r="HT37" s="84"/>
      <c r="HU37" s="84" t="s">
        <v>94</v>
      </c>
      <c r="HV37" s="84"/>
      <c r="HW37" s="84" t="s">
        <v>94</v>
      </c>
      <c r="HX37" s="84"/>
      <c r="HY37" s="84" t="s">
        <v>94</v>
      </c>
      <c r="HZ37" s="84"/>
      <c r="IA37" s="84" t="s">
        <v>94</v>
      </c>
      <c r="IB37" s="84"/>
      <c r="IC37" s="84" t="s">
        <v>94</v>
      </c>
      <c r="ID37" s="84"/>
      <c r="IE37" s="84" t="s">
        <v>94</v>
      </c>
      <c r="IF37" s="84"/>
      <c r="IG37" s="84" t="s">
        <v>94</v>
      </c>
      <c r="IH37" s="84"/>
      <c r="II37" s="84" t="s">
        <v>94</v>
      </c>
      <c r="IJ37" s="84"/>
      <c r="IK37" s="84" t="s">
        <v>94</v>
      </c>
      <c r="IL37" s="84"/>
      <c r="IM37" s="84" t="s">
        <v>94</v>
      </c>
      <c r="IN37" s="84"/>
      <c r="IO37" s="84" t="s">
        <v>94</v>
      </c>
      <c r="IP37" s="84"/>
      <c r="IQ37" s="84" t="s">
        <v>94</v>
      </c>
      <c r="IR37" s="84"/>
      <c r="IS37" s="84" t="s">
        <v>94</v>
      </c>
      <c r="IT37" s="84"/>
      <c r="IU37" s="84" t="s">
        <v>94</v>
      </c>
      <c r="IV37" s="84"/>
      <c r="IW37" s="84" t="s">
        <v>94</v>
      </c>
      <c r="IX37" s="84"/>
      <c r="IY37" s="84" t="s">
        <v>94</v>
      </c>
      <c r="IZ37" s="84"/>
      <c r="JA37" s="84" t="s">
        <v>94</v>
      </c>
      <c r="JB37" s="84"/>
      <c r="JC37" s="84" t="s">
        <v>94</v>
      </c>
      <c r="JD37" s="84"/>
      <c r="JE37" s="84" t="s">
        <v>94</v>
      </c>
      <c r="JF37" s="84"/>
      <c r="JG37" s="84" t="s">
        <v>94</v>
      </c>
      <c r="JH37" s="84"/>
      <c r="JI37" s="84" t="s">
        <v>94</v>
      </c>
      <c r="JJ37" s="84"/>
      <c r="JK37" s="84" t="s">
        <v>94</v>
      </c>
      <c r="JL37" s="84"/>
      <c r="JM37" s="84" t="s">
        <v>94</v>
      </c>
      <c r="JN37" s="84"/>
      <c r="JO37" s="84" t="s">
        <v>94</v>
      </c>
      <c r="JP37" s="84"/>
      <c r="JQ37" s="84" t="s">
        <v>94</v>
      </c>
      <c r="JR37" s="84"/>
      <c r="JS37" s="84" t="s">
        <v>94</v>
      </c>
      <c r="JT37" s="84"/>
      <c r="JU37" s="84" t="s">
        <v>94</v>
      </c>
      <c r="JV37" s="84"/>
      <c r="JW37" s="84" t="s">
        <v>94</v>
      </c>
      <c r="JX37" s="84"/>
      <c r="JY37" s="84" t="s">
        <v>94</v>
      </c>
      <c r="JZ37" s="84"/>
      <c r="KA37" s="84" t="s">
        <v>94</v>
      </c>
      <c r="KB37" s="84"/>
      <c r="KC37" s="84" t="s">
        <v>94</v>
      </c>
      <c r="KD37" s="84"/>
      <c r="KE37" s="84" t="s">
        <v>94</v>
      </c>
      <c r="KF37" s="84"/>
      <c r="KG37" s="84" t="s">
        <v>94</v>
      </c>
      <c r="KH37" s="84"/>
      <c r="KI37" s="84" t="s">
        <v>94</v>
      </c>
      <c r="KJ37" s="84"/>
      <c r="KK37" s="84" t="s">
        <v>94</v>
      </c>
      <c r="KL37" s="84"/>
      <c r="KM37" s="84" t="s">
        <v>94</v>
      </c>
      <c r="KN37" s="84"/>
      <c r="KO37" s="84" t="s">
        <v>94</v>
      </c>
      <c r="KP37" s="84"/>
      <c r="KQ37" s="84" t="s">
        <v>94</v>
      </c>
      <c r="KR37" s="84"/>
      <c r="KS37" s="84" t="s">
        <v>94</v>
      </c>
      <c r="KT37" s="84"/>
      <c r="KU37" s="84" t="s">
        <v>94</v>
      </c>
      <c r="KV37" s="84"/>
      <c r="KW37" s="84" t="s">
        <v>94</v>
      </c>
      <c r="KX37" s="84"/>
      <c r="KY37" s="84" t="s">
        <v>94</v>
      </c>
      <c r="KZ37" s="84"/>
      <c r="LA37" s="84" t="s">
        <v>94</v>
      </c>
      <c r="LB37" s="84"/>
      <c r="LC37" s="84" t="s">
        <v>94</v>
      </c>
      <c r="LD37" s="84"/>
      <c r="LE37" s="84" t="s">
        <v>94</v>
      </c>
      <c r="LF37" s="84"/>
      <c r="LG37" s="84" t="s">
        <v>94</v>
      </c>
      <c r="LH37" s="84"/>
      <c r="LI37" s="84" t="s">
        <v>94</v>
      </c>
      <c r="LJ37" s="84"/>
      <c r="LK37" s="84" t="s">
        <v>94</v>
      </c>
      <c r="LL37" s="84"/>
      <c r="LM37" s="84" t="s">
        <v>94</v>
      </c>
      <c r="LN37" s="84"/>
      <c r="LO37" s="84" t="s">
        <v>94</v>
      </c>
      <c r="LP37" s="84"/>
      <c r="LQ37" s="84" t="s">
        <v>94</v>
      </c>
      <c r="LR37" s="84"/>
      <c r="LS37" s="84" t="s">
        <v>94</v>
      </c>
      <c r="LT37" s="84"/>
      <c r="LU37" s="84" t="s">
        <v>94</v>
      </c>
      <c r="LV37" s="84"/>
      <c r="LW37" s="84" t="s">
        <v>94</v>
      </c>
      <c r="LX37" s="84"/>
      <c r="LY37" s="84" t="s">
        <v>94</v>
      </c>
      <c r="LZ37" s="84"/>
      <c r="MA37" s="84" t="s">
        <v>94</v>
      </c>
      <c r="MB37" s="84"/>
      <c r="MC37" s="84" t="s">
        <v>94</v>
      </c>
      <c r="MD37" s="84"/>
      <c r="ME37" s="84" t="s">
        <v>94</v>
      </c>
      <c r="MF37" s="84"/>
      <c r="MG37" s="84" t="s">
        <v>94</v>
      </c>
      <c r="MH37" s="84"/>
      <c r="MI37" s="84" t="s">
        <v>94</v>
      </c>
      <c r="MJ37" s="84"/>
      <c r="MK37" s="84" t="s">
        <v>94</v>
      </c>
      <c r="ML37" s="84"/>
      <c r="MM37" s="84" t="s">
        <v>94</v>
      </c>
      <c r="MN37" s="84"/>
      <c r="MO37" s="84" t="s">
        <v>94</v>
      </c>
      <c r="MP37" s="84"/>
      <c r="MQ37" s="84" t="s">
        <v>94</v>
      </c>
      <c r="MR37" s="84"/>
      <c r="MS37" s="84" t="s">
        <v>94</v>
      </c>
      <c r="MT37" s="84"/>
      <c r="MU37" s="84" t="s">
        <v>94</v>
      </c>
      <c r="MV37" s="84"/>
      <c r="MW37" s="84" t="s">
        <v>94</v>
      </c>
      <c r="MX37" s="84"/>
      <c r="MY37" s="84" t="s">
        <v>94</v>
      </c>
      <c r="MZ37" s="84"/>
      <c r="NA37" s="84" t="s">
        <v>94</v>
      </c>
      <c r="NB37" s="84"/>
      <c r="NC37" s="84" t="s">
        <v>94</v>
      </c>
      <c r="ND37" s="84"/>
      <c r="NE37" s="84" t="s">
        <v>94</v>
      </c>
      <c r="NF37" s="84"/>
      <c r="NG37" s="84" t="s">
        <v>94</v>
      </c>
      <c r="NH37" s="84"/>
      <c r="NI37" s="84" t="s">
        <v>94</v>
      </c>
      <c r="NJ37" s="84"/>
      <c r="NK37" s="84" t="s">
        <v>94</v>
      </c>
      <c r="NL37" s="84"/>
      <c r="NM37" s="84" t="s">
        <v>94</v>
      </c>
      <c r="NN37" s="84"/>
      <c r="NO37" s="84" t="s">
        <v>94</v>
      </c>
      <c r="NP37" s="84"/>
      <c r="NQ37" s="84" t="s">
        <v>94</v>
      </c>
      <c r="NR37" s="84"/>
      <c r="NS37" s="84" t="s">
        <v>94</v>
      </c>
      <c r="NT37" s="84"/>
      <c r="NU37" s="84" t="s">
        <v>94</v>
      </c>
      <c r="NV37" s="84"/>
      <c r="NW37" s="84" t="s">
        <v>94</v>
      </c>
      <c r="NX37" s="84"/>
      <c r="NY37" s="84" t="s">
        <v>94</v>
      </c>
      <c r="NZ37" s="84"/>
      <c r="OA37" s="84" t="s">
        <v>94</v>
      </c>
      <c r="OB37" s="84"/>
      <c r="OC37" s="84" t="s">
        <v>94</v>
      </c>
      <c r="OD37" s="84"/>
      <c r="OE37" s="84" t="s">
        <v>94</v>
      </c>
      <c r="OF37" s="84"/>
      <c r="OG37" s="84" t="s">
        <v>94</v>
      </c>
      <c r="OH37" s="84"/>
      <c r="OI37" s="84" t="s">
        <v>94</v>
      </c>
      <c r="OJ37" s="84"/>
      <c r="OK37" s="84" t="s">
        <v>94</v>
      </c>
      <c r="OL37" s="84"/>
      <c r="OM37" s="84" t="s">
        <v>94</v>
      </c>
      <c r="ON37" s="84"/>
      <c r="OO37" s="84" t="s">
        <v>94</v>
      </c>
      <c r="OP37" s="84"/>
      <c r="OQ37" s="84" t="s">
        <v>94</v>
      </c>
      <c r="OR37" s="84"/>
      <c r="OS37" s="84" t="s">
        <v>94</v>
      </c>
      <c r="OT37" s="84"/>
      <c r="OU37" s="84" t="s">
        <v>94</v>
      </c>
      <c r="OV37" s="84"/>
      <c r="OW37" s="84" t="s">
        <v>94</v>
      </c>
      <c r="OX37" s="84"/>
      <c r="OY37" s="84" t="s">
        <v>94</v>
      </c>
      <c r="OZ37" s="84"/>
      <c r="PA37" s="84" t="s">
        <v>94</v>
      </c>
      <c r="PB37" s="84"/>
      <c r="PC37" s="84" t="s">
        <v>94</v>
      </c>
      <c r="PD37" s="84"/>
      <c r="PE37" s="84" t="s">
        <v>94</v>
      </c>
      <c r="PF37" s="84"/>
      <c r="PG37" s="84" t="s">
        <v>94</v>
      </c>
      <c r="PH37" s="84"/>
      <c r="PI37" s="84" t="s">
        <v>94</v>
      </c>
      <c r="PJ37" s="84"/>
      <c r="PK37" s="84" t="s">
        <v>94</v>
      </c>
      <c r="PL37" s="84"/>
      <c r="PM37" s="84" t="s">
        <v>94</v>
      </c>
      <c r="PN37" s="84"/>
      <c r="PO37" s="84" t="s">
        <v>94</v>
      </c>
      <c r="PP37" s="84"/>
      <c r="PQ37" s="84" t="s">
        <v>94</v>
      </c>
      <c r="PR37" s="84"/>
      <c r="PS37" s="84" t="s">
        <v>94</v>
      </c>
      <c r="PT37" s="84"/>
      <c r="PU37" s="84" t="s">
        <v>94</v>
      </c>
      <c r="PV37" s="84"/>
      <c r="PW37" s="84" t="s">
        <v>94</v>
      </c>
      <c r="PX37" s="84"/>
      <c r="PY37" s="84" t="s">
        <v>94</v>
      </c>
      <c r="PZ37" s="84"/>
      <c r="QA37" s="84" t="s">
        <v>94</v>
      </c>
      <c r="QB37" s="84"/>
      <c r="QC37" s="84" t="s">
        <v>94</v>
      </c>
      <c r="QD37" s="84"/>
      <c r="QE37" s="84" t="s">
        <v>94</v>
      </c>
      <c r="QF37" s="84"/>
      <c r="QG37" s="84" t="s">
        <v>94</v>
      </c>
      <c r="QH37" s="84"/>
      <c r="QI37" s="84" t="s">
        <v>94</v>
      </c>
      <c r="QJ37" s="84"/>
      <c r="QK37" s="84" t="s">
        <v>94</v>
      </c>
      <c r="QL37" s="84"/>
      <c r="QM37" s="84" t="s">
        <v>94</v>
      </c>
      <c r="QN37" s="84"/>
      <c r="QO37" s="84" t="s">
        <v>94</v>
      </c>
      <c r="QP37" s="84"/>
      <c r="QQ37" s="84" t="s">
        <v>94</v>
      </c>
      <c r="QR37" s="84"/>
      <c r="QS37" s="84" t="s">
        <v>94</v>
      </c>
      <c r="QT37" s="84"/>
      <c r="QU37" s="84" t="s">
        <v>94</v>
      </c>
      <c r="QV37" s="84"/>
      <c r="QW37" s="84" t="s">
        <v>94</v>
      </c>
      <c r="QX37" s="84"/>
      <c r="QY37" s="84" t="s">
        <v>94</v>
      </c>
      <c r="QZ37" s="84"/>
      <c r="RA37" s="84" t="s">
        <v>94</v>
      </c>
      <c r="RB37" s="84"/>
      <c r="RC37" s="84" t="s">
        <v>94</v>
      </c>
      <c r="RD37" s="84"/>
      <c r="RE37" s="84" t="s">
        <v>94</v>
      </c>
      <c r="RF37" s="84"/>
      <c r="RG37" s="84" t="s">
        <v>94</v>
      </c>
      <c r="RH37" s="84"/>
      <c r="RI37" s="84" t="s">
        <v>94</v>
      </c>
      <c r="RJ37" s="84"/>
      <c r="RK37" s="84" t="s">
        <v>94</v>
      </c>
      <c r="RL37" s="84"/>
      <c r="RM37" s="84" t="s">
        <v>94</v>
      </c>
      <c r="RN37" s="84"/>
      <c r="RO37" s="84" t="s">
        <v>94</v>
      </c>
      <c r="RP37" s="84"/>
      <c r="RQ37" s="84" t="s">
        <v>94</v>
      </c>
      <c r="RR37" s="84"/>
      <c r="RS37" s="84" t="s">
        <v>94</v>
      </c>
      <c r="RT37" s="84"/>
      <c r="RU37" s="84" t="s">
        <v>94</v>
      </c>
      <c r="RV37" s="84"/>
      <c r="RW37" s="84" t="s">
        <v>94</v>
      </c>
      <c r="RX37" s="84"/>
      <c r="RY37" s="84" t="s">
        <v>94</v>
      </c>
      <c r="RZ37" s="84"/>
      <c r="SA37" s="84" t="s">
        <v>94</v>
      </c>
      <c r="SB37" s="84"/>
      <c r="SC37" s="84" t="s">
        <v>94</v>
      </c>
      <c r="SD37" s="84"/>
      <c r="SE37" s="84" t="s">
        <v>94</v>
      </c>
      <c r="SF37" s="84"/>
      <c r="SG37" s="84" t="s">
        <v>94</v>
      </c>
      <c r="SH37" s="84"/>
      <c r="SI37" s="84" t="s">
        <v>94</v>
      </c>
      <c r="SJ37" s="84"/>
      <c r="SK37" s="84" t="s">
        <v>94</v>
      </c>
      <c r="SL37" s="84"/>
      <c r="SM37" s="84" t="s">
        <v>94</v>
      </c>
      <c r="SN37" s="84"/>
      <c r="SO37" s="84" t="s">
        <v>94</v>
      </c>
      <c r="SP37" s="84"/>
      <c r="SQ37" s="84" t="s">
        <v>94</v>
      </c>
      <c r="SR37" s="84"/>
      <c r="SS37" s="84" t="s">
        <v>94</v>
      </c>
      <c r="ST37" s="84"/>
      <c r="SU37" s="84" t="s">
        <v>94</v>
      </c>
      <c r="SV37" s="84"/>
      <c r="SW37" s="84" t="s">
        <v>94</v>
      </c>
      <c r="SX37" s="84"/>
      <c r="SY37" s="84" t="s">
        <v>94</v>
      </c>
      <c r="SZ37" s="84"/>
      <c r="TA37" s="84" t="s">
        <v>94</v>
      </c>
      <c r="TB37" s="84"/>
      <c r="TC37" s="84" t="s">
        <v>94</v>
      </c>
      <c r="TD37" s="84"/>
      <c r="TE37" s="84" t="s">
        <v>94</v>
      </c>
      <c r="TF37" s="84"/>
      <c r="TG37" s="84" t="s">
        <v>94</v>
      </c>
      <c r="TH37" s="84"/>
      <c r="TI37" s="84" t="s">
        <v>94</v>
      </c>
      <c r="TJ37" s="84"/>
      <c r="TK37" s="84" t="s">
        <v>94</v>
      </c>
      <c r="TL37" s="84"/>
      <c r="TM37" s="84" t="s">
        <v>94</v>
      </c>
      <c r="TN37" s="84"/>
      <c r="TO37" s="84" t="s">
        <v>94</v>
      </c>
      <c r="TP37" s="84"/>
      <c r="TQ37" s="84" t="s">
        <v>94</v>
      </c>
      <c r="TR37" s="84"/>
      <c r="TS37" s="84" t="s">
        <v>94</v>
      </c>
      <c r="TT37" s="84"/>
      <c r="TU37" s="84" t="s">
        <v>94</v>
      </c>
      <c r="TV37" s="84"/>
      <c r="TW37" s="84" t="s">
        <v>94</v>
      </c>
      <c r="TX37" s="84"/>
      <c r="TY37" s="84" t="s">
        <v>94</v>
      </c>
      <c r="TZ37" s="84"/>
      <c r="UA37" s="84" t="s">
        <v>94</v>
      </c>
      <c r="UB37" s="84"/>
      <c r="UC37" s="84" t="s">
        <v>94</v>
      </c>
      <c r="UD37" s="84"/>
      <c r="UE37" s="84" t="s">
        <v>94</v>
      </c>
      <c r="UF37" s="84"/>
      <c r="UG37" s="84" t="s">
        <v>94</v>
      </c>
      <c r="UH37" s="84"/>
      <c r="UI37" s="84" t="s">
        <v>94</v>
      </c>
      <c r="UJ37" s="84"/>
      <c r="UK37" s="84" t="s">
        <v>94</v>
      </c>
      <c r="UL37" s="84"/>
      <c r="UM37" s="84" t="s">
        <v>94</v>
      </c>
      <c r="UN37" s="84"/>
      <c r="UO37" s="84" t="s">
        <v>94</v>
      </c>
      <c r="UP37" s="84"/>
      <c r="UQ37" s="84" t="s">
        <v>94</v>
      </c>
      <c r="UR37" s="84"/>
      <c r="US37" s="84" t="s">
        <v>94</v>
      </c>
      <c r="UT37" s="84"/>
      <c r="UU37" s="84" t="s">
        <v>94</v>
      </c>
      <c r="UV37" s="84"/>
      <c r="UW37" s="84" t="s">
        <v>94</v>
      </c>
      <c r="UX37" s="84"/>
      <c r="UY37" s="84" t="s">
        <v>94</v>
      </c>
      <c r="UZ37" s="84"/>
      <c r="VA37" s="84" t="s">
        <v>94</v>
      </c>
      <c r="VB37" s="84"/>
      <c r="VC37" s="84" t="s">
        <v>94</v>
      </c>
      <c r="VD37" s="84"/>
      <c r="VE37" s="84" t="s">
        <v>94</v>
      </c>
      <c r="VF37" s="84"/>
      <c r="VG37" s="84" t="s">
        <v>94</v>
      </c>
      <c r="VH37" s="84"/>
      <c r="VI37" s="84" t="s">
        <v>94</v>
      </c>
      <c r="VJ37" s="84"/>
      <c r="VK37" s="84" t="s">
        <v>94</v>
      </c>
      <c r="VL37" s="84"/>
      <c r="VM37" s="84" t="s">
        <v>94</v>
      </c>
      <c r="VN37" s="84"/>
      <c r="VO37" s="84" t="s">
        <v>94</v>
      </c>
      <c r="VP37" s="84"/>
      <c r="VQ37" s="84" t="s">
        <v>94</v>
      </c>
      <c r="VR37" s="84"/>
      <c r="VS37" s="84" t="s">
        <v>94</v>
      </c>
      <c r="VT37" s="84"/>
      <c r="VU37" s="84" t="s">
        <v>94</v>
      </c>
      <c r="VV37" s="84"/>
      <c r="VW37" s="84" t="s">
        <v>94</v>
      </c>
      <c r="VX37" s="84"/>
      <c r="VY37" s="84" t="s">
        <v>94</v>
      </c>
      <c r="VZ37" s="84"/>
      <c r="WA37" s="84" t="s">
        <v>94</v>
      </c>
      <c r="WB37" s="84"/>
      <c r="WC37" s="84" t="s">
        <v>94</v>
      </c>
      <c r="WD37" s="84"/>
      <c r="WE37" s="84" t="s">
        <v>94</v>
      </c>
      <c r="WF37" s="84"/>
      <c r="WG37" s="84" t="s">
        <v>94</v>
      </c>
      <c r="WH37" s="84"/>
      <c r="WI37" s="84" t="s">
        <v>94</v>
      </c>
      <c r="WJ37" s="84"/>
      <c r="WK37" s="84" t="s">
        <v>94</v>
      </c>
      <c r="WL37" s="84"/>
      <c r="WM37" s="84" t="s">
        <v>94</v>
      </c>
      <c r="WN37" s="84"/>
      <c r="WO37" s="84" t="s">
        <v>94</v>
      </c>
      <c r="WP37" s="84"/>
      <c r="WQ37" s="84" t="s">
        <v>94</v>
      </c>
      <c r="WR37" s="84"/>
      <c r="WS37" s="84" t="s">
        <v>94</v>
      </c>
      <c r="WT37" s="84"/>
      <c r="WU37" s="84" t="s">
        <v>94</v>
      </c>
      <c r="WV37" s="84"/>
      <c r="WW37" s="84" t="s">
        <v>94</v>
      </c>
      <c r="WX37" s="84"/>
      <c r="WY37" s="84" t="s">
        <v>94</v>
      </c>
      <c r="WZ37" s="84"/>
      <c r="XA37" s="84" t="s">
        <v>94</v>
      </c>
      <c r="XB37" s="84"/>
      <c r="XC37" s="84" t="s">
        <v>94</v>
      </c>
      <c r="XD37" s="84"/>
      <c r="XE37" s="84" t="s">
        <v>94</v>
      </c>
      <c r="XF37" s="84"/>
      <c r="XG37" s="84" t="s">
        <v>94</v>
      </c>
      <c r="XH37" s="84"/>
      <c r="XI37" s="84" t="s">
        <v>94</v>
      </c>
      <c r="XJ37" s="84"/>
      <c r="XK37" s="84" t="s">
        <v>94</v>
      </c>
      <c r="XL37" s="84"/>
      <c r="XM37" s="84" t="s">
        <v>94</v>
      </c>
      <c r="XN37" s="84"/>
      <c r="XO37" s="84" t="s">
        <v>94</v>
      </c>
      <c r="XP37" s="84"/>
      <c r="XQ37" s="84" t="s">
        <v>94</v>
      </c>
      <c r="XR37" s="84"/>
      <c r="XS37" s="84" t="s">
        <v>94</v>
      </c>
      <c r="XT37" s="84"/>
      <c r="XU37" s="84" t="s">
        <v>94</v>
      </c>
      <c r="XV37" s="84"/>
      <c r="XW37" s="84" t="s">
        <v>94</v>
      </c>
      <c r="XX37" s="84"/>
      <c r="XY37" s="84" t="s">
        <v>94</v>
      </c>
      <c r="XZ37" s="84"/>
      <c r="YA37" s="84" t="s">
        <v>94</v>
      </c>
      <c r="YB37" s="84"/>
      <c r="YC37" s="84" t="s">
        <v>94</v>
      </c>
      <c r="YD37" s="84"/>
      <c r="YE37" s="84" t="s">
        <v>94</v>
      </c>
      <c r="YF37" s="84"/>
      <c r="YG37" s="84" t="s">
        <v>94</v>
      </c>
      <c r="YH37" s="84"/>
      <c r="YI37" s="84" t="s">
        <v>94</v>
      </c>
      <c r="YJ37" s="84"/>
      <c r="YK37" s="84" t="s">
        <v>94</v>
      </c>
      <c r="YL37" s="84"/>
      <c r="YM37" s="84" t="s">
        <v>94</v>
      </c>
      <c r="YN37" s="84"/>
      <c r="YO37" s="84" t="s">
        <v>94</v>
      </c>
      <c r="YP37" s="84"/>
      <c r="YQ37" s="84" t="s">
        <v>94</v>
      </c>
      <c r="YR37" s="84"/>
      <c r="YS37" s="84" t="s">
        <v>94</v>
      </c>
      <c r="YT37" s="84"/>
      <c r="YU37" s="84" t="s">
        <v>94</v>
      </c>
      <c r="YV37" s="84"/>
      <c r="YW37" s="84" t="s">
        <v>94</v>
      </c>
      <c r="YX37" s="84"/>
      <c r="YY37" s="84" t="s">
        <v>94</v>
      </c>
      <c r="YZ37" s="84"/>
      <c r="ZA37" s="84" t="s">
        <v>94</v>
      </c>
      <c r="ZB37" s="84"/>
      <c r="ZC37" s="84" t="s">
        <v>94</v>
      </c>
      <c r="ZD37" s="84"/>
      <c r="ZE37" s="84" t="s">
        <v>94</v>
      </c>
      <c r="ZF37" s="84"/>
      <c r="ZG37" s="84" t="s">
        <v>94</v>
      </c>
      <c r="ZH37" s="84"/>
      <c r="ZI37" s="84" t="s">
        <v>94</v>
      </c>
      <c r="ZJ37" s="84"/>
      <c r="ZK37" s="84" t="s">
        <v>94</v>
      </c>
      <c r="ZL37" s="84"/>
      <c r="ZM37" s="84" t="s">
        <v>94</v>
      </c>
      <c r="ZN37" s="84"/>
      <c r="ZO37" s="84" t="s">
        <v>94</v>
      </c>
      <c r="ZP37" s="84"/>
      <c r="ZQ37" s="84" t="s">
        <v>94</v>
      </c>
      <c r="ZR37" s="84"/>
      <c r="ZS37" s="84" t="s">
        <v>94</v>
      </c>
      <c r="ZT37" s="84"/>
      <c r="ZU37" s="84" t="s">
        <v>94</v>
      </c>
      <c r="ZV37" s="84"/>
      <c r="ZW37" s="84" t="s">
        <v>94</v>
      </c>
      <c r="ZX37" s="84"/>
      <c r="ZY37" s="84" t="s">
        <v>94</v>
      </c>
      <c r="ZZ37" s="84"/>
      <c r="AAA37" s="84" t="s">
        <v>94</v>
      </c>
      <c r="AAB37" s="84"/>
      <c r="AAC37" s="84" t="s">
        <v>94</v>
      </c>
      <c r="AAD37" s="84"/>
      <c r="AAE37" s="84" t="s">
        <v>94</v>
      </c>
      <c r="AAF37" s="84"/>
      <c r="AAG37" s="84" t="s">
        <v>94</v>
      </c>
      <c r="AAH37" s="84"/>
      <c r="AAI37" s="84" t="s">
        <v>94</v>
      </c>
      <c r="AAJ37" s="84"/>
      <c r="AAK37" s="84" t="s">
        <v>94</v>
      </c>
      <c r="AAL37" s="84"/>
      <c r="AAM37" s="84" t="s">
        <v>94</v>
      </c>
      <c r="AAN37" s="84"/>
      <c r="AAO37" s="84" t="s">
        <v>94</v>
      </c>
      <c r="AAP37" s="84"/>
      <c r="AAQ37" s="84" t="s">
        <v>94</v>
      </c>
      <c r="AAR37" s="84"/>
      <c r="AAS37" s="84" t="s">
        <v>94</v>
      </c>
      <c r="AAT37" s="84"/>
      <c r="AAU37" s="84" t="s">
        <v>94</v>
      </c>
      <c r="AAV37" s="84"/>
      <c r="AAW37" s="84" t="s">
        <v>94</v>
      </c>
      <c r="AAX37" s="84"/>
      <c r="AAY37" s="84" t="s">
        <v>94</v>
      </c>
      <c r="AAZ37" s="84"/>
      <c r="ABA37" s="84" t="s">
        <v>94</v>
      </c>
      <c r="ABB37" s="84"/>
      <c r="ABC37" s="84" t="s">
        <v>94</v>
      </c>
      <c r="ABD37" s="84"/>
      <c r="ABE37" s="84" t="s">
        <v>94</v>
      </c>
      <c r="ABF37" s="84"/>
      <c r="ABG37" s="84" t="s">
        <v>94</v>
      </c>
      <c r="ABH37" s="84"/>
      <c r="ABI37" s="84" t="s">
        <v>94</v>
      </c>
      <c r="ABJ37" s="84"/>
      <c r="ABK37" s="84" t="s">
        <v>94</v>
      </c>
      <c r="ABL37" s="84"/>
      <c r="ABM37" s="84" t="s">
        <v>94</v>
      </c>
      <c r="ABN37" s="84"/>
      <c r="ABO37" s="84" t="s">
        <v>94</v>
      </c>
      <c r="ABP37" s="84"/>
      <c r="ABQ37" s="84" t="s">
        <v>94</v>
      </c>
      <c r="ABR37" s="84"/>
      <c r="ABS37" s="84" t="s">
        <v>94</v>
      </c>
      <c r="ABT37" s="84"/>
      <c r="ABU37" s="84" t="s">
        <v>94</v>
      </c>
      <c r="ABV37" s="84"/>
      <c r="ABW37" s="84" t="s">
        <v>94</v>
      </c>
      <c r="ABX37" s="84"/>
      <c r="ABY37" s="84" t="s">
        <v>94</v>
      </c>
      <c r="ABZ37" s="84"/>
      <c r="ACA37" s="84" t="s">
        <v>94</v>
      </c>
      <c r="ACB37" s="84"/>
      <c r="ACC37" s="84" t="s">
        <v>94</v>
      </c>
      <c r="ACD37" s="84"/>
      <c r="ACE37" s="84" t="s">
        <v>94</v>
      </c>
      <c r="ACF37" s="84"/>
      <c r="ACG37" s="84" t="s">
        <v>94</v>
      </c>
      <c r="ACH37" s="84"/>
      <c r="ACI37" s="84" t="s">
        <v>94</v>
      </c>
      <c r="ACJ37" s="84"/>
      <c r="ACK37" s="84" t="s">
        <v>94</v>
      </c>
      <c r="ACL37" s="84"/>
      <c r="ACM37" s="84" t="s">
        <v>94</v>
      </c>
      <c r="ACN37" s="84"/>
      <c r="ACO37" s="84" t="s">
        <v>94</v>
      </c>
      <c r="ACP37" s="84"/>
      <c r="ACQ37" s="84" t="s">
        <v>94</v>
      </c>
      <c r="ACR37" s="84"/>
      <c r="ACS37" s="84" t="s">
        <v>94</v>
      </c>
      <c r="ACT37" s="84"/>
      <c r="ACU37" s="84" t="s">
        <v>94</v>
      </c>
      <c r="ACV37" s="84"/>
      <c r="ACW37" s="84" t="s">
        <v>94</v>
      </c>
      <c r="ACX37" s="84"/>
      <c r="ACY37" s="84" t="s">
        <v>94</v>
      </c>
      <c r="ACZ37" s="84"/>
      <c r="ADA37" s="84" t="s">
        <v>94</v>
      </c>
      <c r="ADB37" s="84"/>
      <c r="ADC37" s="84" t="s">
        <v>94</v>
      </c>
      <c r="ADD37" s="84"/>
      <c r="ADE37" s="84" t="s">
        <v>94</v>
      </c>
      <c r="ADF37" s="84"/>
      <c r="ADG37" s="84" t="s">
        <v>94</v>
      </c>
      <c r="ADH37" s="84"/>
      <c r="ADI37" s="84" t="s">
        <v>94</v>
      </c>
      <c r="ADJ37" s="84"/>
      <c r="ADK37" s="84" t="s">
        <v>94</v>
      </c>
      <c r="ADL37" s="84"/>
      <c r="ADM37" s="84" t="s">
        <v>94</v>
      </c>
      <c r="ADN37" s="84"/>
      <c r="ADO37" s="84" t="s">
        <v>94</v>
      </c>
      <c r="ADP37" s="84"/>
      <c r="ADQ37" s="84" t="s">
        <v>94</v>
      </c>
      <c r="ADR37" s="84"/>
      <c r="ADS37" s="84" t="s">
        <v>94</v>
      </c>
      <c r="ADT37" s="84"/>
      <c r="ADU37" s="84" t="s">
        <v>94</v>
      </c>
      <c r="ADV37" s="84"/>
      <c r="ADW37" s="84" t="s">
        <v>94</v>
      </c>
      <c r="ADX37" s="84"/>
      <c r="ADY37" s="84" t="s">
        <v>94</v>
      </c>
      <c r="ADZ37" s="84"/>
      <c r="AEA37" s="84" t="s">
        <v>94</v>
      </c>
      <c r="AEB37" s="84"/>
      <c r="AEC37" s="84" t="s">
        <v>94</v>
      </c>
      <c r="AED37" s="84"/>
      <c r="AEE37" s="84" t="s">
        <v>94</v>
      </c>
      <c r="AEF37" s="84"/>
      <c r="AEG37" s="84" t="s">
        <v>94</v>
      </c>
      <c r="AEH37" s="84"/>
      <c r="AEI37" s="84" t="s">
        <v>94</v>
      </c>
      <c r="AEJ37" s="84"/>
      <c r="AEK37" s="84" t="s">
        <v>94</v>
      </c>
      <c r="AEL37" s="84"/>
      <c r="AEM37" s="84" t="s">
        <v>94</v>
      </c>
      <c r="AEN37" s="84"/>
      <c r="AEO37" s="84" t="s">
        <v>94</v>
      </c>
      <c r="AEP37" s="84"/>
      <c r="AEQ37" s="84" t="s">
        <v>94</v>
      </c>
      <c r="AER37" s="84"/>
      <c r="AES37" s="84" t="s">
        <v>94</v>
      </c>
      <c r="AET37" s="84"/>
      <c r="AEU37" s="84" t="s">
        <v>94</v>
      </c>
      <c r="AEV37" s="84"/>
      <c r="AEW37" s="84" t="s">
        <v>94</v>
      </c>
      <c r="AEX37" s="84"/>
      <c r="AEY37" s="84" t="s">
        <v>94</v>
      </c>
      <c r="AEZ37" s="84"/>
      <c r="AFA37" s="84" t="s">
        <v>94</v>
      </c>
      <c r="AFB37" s="84"/>
      <c r="AFC37" s="84" t="s">
        <v>94</v>
      </c>
      <c r="AFD37" s="84"/>
      <c r="AFE37" s="84" t="s">
        <v>94</v>
      </c>
      <c r="AFF37" s="84"/>
      <c r="AFG37" s="84" t="s">
        <v>94</v>
      </c>
      <c r="AFH37" s="84"/>
      <c r="AFI37" s="84" t="s">
        <v>94</v>
      </c>
      <c r="AFJ37" s="84"/>
      <c r="AFK37" s="84" t="s">
        <v>94</v>
      </c>
      <c r="AFL37" s="84"/>
      <c r="AFM37" s="84" t="s">
        <v>94</v>
      </c>
      <c r="AFN37" s="84"/>
      <c r="AFO37" s="84" t="s">
        <v>94</v>
      </c>
      <c r="AFP37" s="84"/>
      <c r="AFQ37" s="84" t="s">
        <v>94</v>
      </c>
      <c r="AFR37" s="84"/>
      <c r="AFS37" s="84" t="s">
        <v>94</v>
      </c>
      <c r="AFT37" s="84"/>
      <c r="AFU37" s="84" t="s">
        <v>94</v>
      </c>
      <c r="AFV37" s="84"/>
      <c r="AFW37" s="84" t="s">
        <v>94</v>
      </c>
      <c r="AFX37" s="84"/>
      <c r="AFY37" s="84" t="s">
        <v>94</v>
      </c>
      <c r="AFZ37" s="84"/>
      <c r="AGA37" s="84" t="s">
        <v>94</v>
      </c>
      <c r="AGB37" s="84"/>
      <c r="AGC37" s="84" t="s">
        <v>94</v>
      </c>
      <c r="AGD37" s="84"/>
      <c r="AGE37" s="84" t="s">
        <v>94</v>
      </c>
      <c r="AGF37" s="84"/>
      <c r="AGG37" s="84" t="s">
        <v>94</v>
      </c>
      <c r="AGH37" s="84"/>
      <c r="AGI37" s="84" t="s">
        <v>94</v>
      </c>
      <c r="AGJ37" s="84"/>
      <c r="AGK37" s="84" t="s">
        <v>94</v>
      </c>
      <c r="AGL37" s="84"/>
      <c r="AGM37" s="84" t="s">
        <v>94</v>
      </c>
      <c r="AGN37" s="84"/>
      <c r="AGO37" s="84" t="s">
        <v>94</v>
      </c>
      <c r="AGP37" s="84"/>
      <c r="AGQ37" s="84" t="s">
        <v>94</v>
      </c>
      <c r="AGR37" s="84"/>
      <c r="AGS37" s="84" t="s">
        <v>94</v>
      </c>
      <c r="AGT37" s="84"/>
      <c r="AGU37" s="84" t="s">
        <v>94</v>
      </c>
      <c r="AGV37" s="84"/>
      <c r="AGW37" s="84" t="s">
        <v>94</v>
      </c>
      <c r="AGX37" s="84"/>
      <c r="AGY37" s="84" t="s">
        <v>94</v>
      </c>
      <c r="AGZ37" s="84"/>
      <c r="AHA37" s="84" t="s">
        <v>94</v>
      </c>
      <c r="AHB37" s="84"/>
      <c r="AHC37" s="84" t="s">
        <v>94</v>
      </c>
      <c r="AHD37" s="84"/>
      <c r="AHE37" s="84" t="s">
        <v>94</v>
      </c>
      <c r="AHF37" s="84"/>
      <c r="AHG37" s="84" t="s">
        <v>94</v>
      </c>
      <c r="AHH37" s="84"/>
      <c r="AHI37" s="84" t="s">
        <v>94</v>
      </c>
      <c r="AHJ37" s="84"/>
      <c r="AHK37" s="84" t="s">
        <v>94</v>
      </c>
      <c r="AHL37" s="84"/>
      <c r="AHM37" s="84" t="s">
        <v>94</v>
      </c>
      <c r="AHN37" s="84"/>
      <c r="AHO37" s="84" t="s">
        <v>94</v>
      </c>
      <c r="AHP37" s="84"/>
      <c r="AHQ37" s="84" t="s">
        <v>94</v>
      </c>
      <c r="AHR37" s="84"/>
      <c r="AHS37" s="84" t="s">
        <v>94</v>
      </c>
      <c r="AHT37" s="84"/>
      <c r="AHU37" s="84" t="s">
        <v>94</v>
      </c>
      <c r="AHV37" s="84"/>
      <c r="AHW37" s="84" t="s">
        <v>94</v>
      </c>
      <c r="AHX37" s="84"/>
      <c r="AHY37" s="84" t="s">
        <v>94</v>
      </c>
      <c r="AHZ37" s="84"/>
      <c r="AIA37" s="84" t="s">
        <v>94</v>
      </c>
      <c r="AIB37" s="84"/>
      <c r="AIC37" s="84" t="s">
        <v>94</v>
      </c>
      <c r="AID37" s="84"/>
      <c r="AIE37" s="84" t="s">
        <v>94</v>
      </c>
      <c r="AIF37" s="84"/>
      <c r="AIG37" s="84" t="s">
        <v>94</v>
      </c>
      <c r="AIH37" s="84"/>
      <c r="AII37" s="84" t="s">
        <v>94</v>
      </c>
      <c r="AIJ37" s="84"/>
      <c r="AIK37" s="84" t="s">
        <v>94</v>
      </c>
      <c r="AIL37" s="84"/>
      <c r="AIM37" s="84" t="s">
        <v>94</v>
      </c>
      <c r="AIN37" s="84"/>
      <c r="AIO37" s="84" t="s">
        <v>94</v>
      </c>
      <c r="AIP37" s="84"/>
      <c r="AIQ37" s="84" t="s">
        <v>94</v>
      </c>
      <c r="AIR37" s="84"/>
      <c r="AIS37" s="84" t="s">
        <v>94</v>
      </c>
      <c r="AIT37" s="84"/>
      <c r="AIU37" s="84" t="s">
        <v>94</v>
      </c>
      <c r="AIV37" s="84"/>
      <c r="AIW37" s="84" t="s">
        <v>94</v>
      </c>
      <c r="AIX37" s="84"/>
      <c r="AIY37" s="84" t="s">
        <v>94</v>
      </c>
      <c r="AIZ37" s="84"/>
      <c r="AJA37" s="84" t="s">
        <v>94</v>
      </c>
      <c r="AJB37" s="84"/>
      <c r="AJC37" s="84" t="s">
        <v>94</v>
      </c>
      <c r="AJD37" s="84"/>
      <c r="AJE37" s="84" t="s">
        <v>94</v>
      </c>
      <c r="AJF37" s="84"/>
      <c r="AJG37" s="84" t="s">
        <v>94</v>
      </c>
      <c r="AJH37" s="84"/>
      <c r="AJI37" s="84" t="s">
        <v>94</v>
      </c>
      <c r="AJJ37" s="84"/>
      <c r="AJK37" s="84" t="s">
        <v>94</v>
      </c>
      <c r="AJL37" s="84"/>
      <c r="AJM37" s="84" t="s">
        <v>94</v>
      </c>
      <c r="AJN37" s="84"/>
      <c r="AJO37" s="84" t="s">
        <v>94</v>
      </c>
      <c r="AJP37" s="84"/>
      <c r="AJQ37" s="84" t="s">
        <v>94</v>
      </c>
      <c r="AJR37" s="84"/>
      <c r="AJS37" s="84" t="s">
        <v>94</v>
      </c>
      <c r="AJT37" s="84"/>
      <c r="AJU37" s="84" t="s">
        <v>94</v>
      </c>
      <c r="AJV37" s="84"/>
      <c r="AJW37" s="84" t="s">
        <v>94</v>
      </c>
      <c r="AJX37" s="84"/>
      <c r="AJY37" s="84" t="s">
        <v>94</v>
      </c>
      <c r="AJZ37" s="84"/>
      <c r="AKA37" s="84" t="s">
        <v>94</v>
      </c>
      <c r="AKB37" s="84"/>
      <c r="AKC37" s="84" t="s">
        <v>94</v>
      </c>
      <c r="AKD37" s="84"/>
      <c r="AKE37" s="84" t="s">
        <v>94</v>
      </c>
      <c r="AKF37" s="84"/>
      <c r="AKG37" s="84" t="s">
        <v>94</v>
      </c>
      <c r="AKH37" s="84"/>
      <c r="AKI37" s="84" t="s">
        <v>94</v>
      </c>
      <c r="AKJ37" s="84"/>
      <c r="AKK37" s="84" t="s">
        <v>94</v>
      </c>
      <c r="AKL37" s="84"/>
      <c r="AKM37" s="84" t="s">
        <v>94</v>
      </c>
      <c r="AKN37" s="84"/>
      <c r="AKO37" s="84" t="s">
        <v>94</v>
      </c>
      <c r="AKP37" s="84"/>
      <c r="AKQ37" s="84" t="s">
        <v>94</v>
      </c>
      <c r="AKR37" s="84"/>
      <c r="AKS37" s="84" t="s">
        <v>94</v>
      </c>
      <c r="AKT37" s="84"/>
      <c r="AKU37" s="84" t="s">
        <v>94</v>
      </c>
      <c r="AKV37" s="84"/>
      <c r="AKW37" s="84" t="s">
        <v>94</v>
      </c>
      <c r="AKX37" s="84"/>
      <c r="AKY37" s="84" t="s">
        <v>94</v>
      </c>
      <c r="AKZ37" s="84"/>
      <c r="ALA37" s="84" t="s">
        <v>94</v>
      </c>
      <c r="ALB37" s="84"/>
      <c r="ALC37" s="84" t="s">
        <v>94</v>
      </c>
      <c r="ALD37" s="84"/>
      <c r="ALE37" s="84" t="s">
        <v>94</v>
      </c>
      <c r="ALF37" s="84"/>
      <c r="ALG37" s="84" t="s">
        <v>94</v>
      </c>
      <c r="ALH37" s="84"/>
      <c r="ALI37" s="84" t="s">
        <v>94</v>
      </c>
      <c r="ALJ37" s="84"/>
      <c r="ALK37" s="84" t="s">
        <v>94</v>
      </c>
      <c r="ALL37" s="84"/>
      <c r="ALM37" s="84" t="s">
        <v>94</v>
      </c>
      <c r="ALN37" s="84"/>
      <c r="ALO37" s="84" t="s">
        <v>94</v>
      </c>
      <c r="ALP37" s="84"/>
      <c r="ALQ37" s="84" t="s">
        <v>94</v>
      </c>
      <c r="ALR37" s="84"/>
      <c r="ALS37" s="84" t="s">
        <v>94</v>
      </c>
      <c r="ALT37" s="84"/>
      <c r="ALU37" s="84" t="s">
        <v>94</v>
      </c>
      <c r="ALV37" s="84"/>
      <c r="ALW37" s="84" t="s">
        <v>94</v>
      </c>
      <c r="ALX37" s="84"/>
      <c r="ALY37" s="84" t="s">
        <v>94</v>
      </c>
      <c r="ALZ37" s="84"/>
      <c r="AMA37" s="84" t="s">
        <v>94</v>
      </c>
      <c r="AMB37" s="84"/>
      <c r="AMC37" s="84" t="s">
        <v>94</v>
      </c>
      <c r="AMD37" s="84"/>
      <c r="AME37" s="84" t="s">
        <v>94</v>
      </c>
      <c r="AMF37" s="84"/>
      <c r="AMG37" s="84" t="s">
        <v>94</v>
      </c>
      <c r="AMH37" s="84"/>
      <c r="AMI37" s="84" t="s">
        <v>94</v>
      </c>
      <c r="AMJ37" s="84"/>
      <c r="AMK37" s="84" t="s">
        <v>94</v>
      </c>
      <c r="AML37" s="84"/>
      <c r="AMM37" s="84" t="s">
        <v>94</v>
      </c>
      <c r="AMN37" s="84"/>
      <c r="AMO37" s="84" t="s">
        <v>94</v>
      </c>
      <c r="AMP37" s="84"/>
      <c r="AMQ37" s="84" t="s">
        <v>94</v>
      </c>
      <c r="AMR37" s="84"/>
      <c r="AMS37" s="84" t="s">
        <v>94</v>
      </c>
      <c r="AMT37" s="84"/>
      <c r="AMU37" s="84" t="s">
        <v>94</v>
      </c>
      <c r="AMV37" s="84"/>
      <c r="AMW37" s="84" t="s">
        <v>94</v>
      </c>
      <c r="AMX37" s="84"/>
      <c r="AMY37" s="84" t="s">
        <v>94</v>
      </c>
      <c r="AMZ37" s="84"/>
      <c r="ANA37" s="84" t="s">
        <v>94</v>
      </c>
      <c r="ANB37" s="84"/>
      <c r="ANC37" s="84" t="s">
        <v>94</v>
      </c>
      <c r="AND37" s="84"/>
      <c r="ANE37" s="84" t="s">
        <v>94</v>
      </c>
      <c r="ANF37" s="84"/>
      <c r="ANG37" s="84" t="s">
        <v>94</v>
      </c>
      <c r="ANH37" s="84"/>
      <c r="ANI37" s="84" t="s">
        <v>94</v>
      </c>
      <c r="ANJ37" s="84"/>
      <c r="ANK37" s="84" t="s">
        <v>94</v>
      </c>
      <c r="ANL37" s="84"/>
      <c r="ANM37" s="84" t="s">
        <v>94</v>
      </c>
      <c r="ANN37" s="84"/>
      <c r="ANO37" s="84" t="s">
        <v>94</v>
      </c>
      <c r="ANP37" s="84"/>
      <c r="ANQ37" s="84" t="s">
        <v>94</v>
      </c>
      <c r="ANR37" s="84"/>
      <c r="ANS37" s="84" t="s">
        <v>94</v>
      </c>
      <c r="ANT37" s="84"/>
      <c r="ANU37" s="84" t="s">
        <v>94</v>
      </c>
      <c r="ANV37" s="84"/>
      <c r="ANW37" s="84" t="s">
        <v>94</v>
      </c>
      <c r="ANX37" s="84"/>
      <c r="ANY37" s="84" t="s">
        <v>94</v>
      </c>
      <c r="ANZ37" s="84"/>
      <c r="AOA37" s="84" t="s">
        <v>94</v>
      </c>
      <c r="AOB37" s="84"/>
      <c r="AOC37" s="84" t="s">
        <v>94</v>
      </c>
      <c r="AOD37" s="84"/>
      <c r="AOE37" s="84" t="s">
        <v>94</v>
      </c>
      <c r="AOF37" s="84"/>
      <c r="AOG37" s="84" t="s">
        <v>94</v>
      </c>
      <c r="AOH37" s="84"/>
      <c r="AOI37" s="84" t="s">
        <v>94</v>
      </c>
      <c r="AOJ37" s="84"/>
      <c r="AOK37" s="84" t="s">
        <v>94</v>
      </c>
      <c r="AOL37" s="84"/>
      <c r="AOM37" s="84" t="s">
        <v>94</v>
      </c>
      <c r="AON37" s="84"/>
      <c r="AOO37" s="84" t="s">
        <v>94</v>
      </c>
      <c r="AOP37" s="84"/>
      <c r="AOQ37" s="84" t="s">
        <v>94</v>
      </c>
      <c r="AOR37" s="84"/>
      <c r="AOS37" s="84" t="s">
        <v>94</v>
      </c>
      <c r="AOT37" s="84"/>
      <c r="AOU37" s="84" t="s">
        <v>94</v>
      </c>
      <c r="AOV37" s="84"/>
      <c r="AOW37" s="84" t="s">
        <v>94</v>
      </c>
      <c r="AOX37" s="84"/>
      <c r="AOY37" s="84" t="s">
        <v>94</v>
      </c>
      <c r="AOZ37" s="84"/>
      <c r="APA37" s="84" t="s">
        <v>94</v>
      </c>
      <c r="APB37" s="84"/>
      <c r="APC37" s="84" t="s">
        <v>94</v>
      </c>
      <c r="APD37" s="84"/>
      <c r="APE37" s="84" t="s">
        <v>94</v>
      </c>
      <c r="APF37" s="84"/>
      <c r="APG37" s="84" t="s">
        <v>94</v>
      </c>
      <c r="APH37" s="84"/>
      <c r="API37" s="84" t="s">
        <v>94</v>
      </c>
      <c r="APJ37" s="84"/>
      <c r="APK37" s="84" t="s">
        <v>94</v>
      </c>
      <c r="APL37" s="84"/>
      <c r="APM37" s="84" t="s">
        <v>94</v>
      </c>
      <c r="APN37" s="84"/>
      <c r="APO37" s="84" t="s">
        <v>94</v>
      </c>
      <c r="APP37" s="84"/>
      <c r="APQ37" s="84" t="s">
        <v>94</v>
      </c>
      <c r="APR37" s="84"/>
      <c r="APS37" s="84" t="s">
        <v>94</v>
      </c>
      <c r="APT37" s="84"/>
      <c r="APU37" s="84" t="s">
        <v>94</v>
      </c>
      <c r="APV37" s="84"/>
      <c r="APW37" s="84" t="s">
        <v>94</v>
      </c>
      <c r="APX37" s="84"/>
      <c r="APY37" s="84" t="s">
        <v>94</v>
      </c>
      <c r="APZ37" s="84"/>
      <c r="AQA37" s="84" t="s">
        <v>94</v>
      </c>
      <c r="AQB37" s="84"/>
      <c r="AQC37" s="84" t="s">
        <v>94</v>
      </c>
      <c r="AQD37" s="84"/>
      <c r="AQE37" s="86" t="s">
        <v>94</v>
      </c>
      <c r="AQF37" s="84"/>
      <c r="AQG37" s="86" t="s">
        <v>94</v>
      </c>
      <c r="AQH37" s="84"/>
      <c r="AQI37" s="86" t="s">
        <v>94</v>
      </c>
      <c r="AQJ37" s="84"/>
      <c r="AQK37" s="86" t="s">
        <v>94</v>
      </c>
      <c r="AQL37" s="84"/>
      <c r="AQM37" s="86" t="s">
        <v>94</v>
      </c>
      <c r="AQN37" s="84"/>
      <c r="AQO37" s="86" t="s">
        <v>94</v>
      </c>
      <c r="AQP37" s="84"/>
      <c r="AQQ37" s="86" t="s">
        <v>94</v>
      </c>
      <c r="AQR37" s="84"/>
      <c r="AQS37" s="86" t="s">
        <v>94</v>
      </c>
      <c r="AQT37" s="86"/>
      <c r="AQU37" s="86" t="s">
        <v>94</v>
      </c>
      <c r="AQV37" s="86"/>
      <c r="AQW37" s="86" t="s">
        <v>94</v>
      </c>
      <c r="AQX37" s="86"/>
      <c r="AQY37" s="86" t="s">
        <v>94</v>
      </c>
      <c r="AQZ37" s="86"/>
      <c r="ARA37" s="86" t="s">
        <v>94</v>
      </c>
      <c r="ARB37" s="86"/>
      <c r="ARC37" s="86" t="s">
        <v>94</v>
      </c>
      <c r="ARD37" s="86"/>
      <c r="ARE37" s="86" t="s">
        <v>94</v>
      </c>
      <c r="ARF37" s="86"/>
      <c r="ARG37" s="86" t="s">
        <v>94</v>
      </c>
      <c r="ARH37" s="86"/>
      <c r="ARI37" s="86" t="s">
        <v>94</v>
      </c>
      <c r="ARJ37" s="86"/>
      <c r="ARK37" s="86" t="s">
        <v>94</v>
      </c>
      <c r="ARL37" s="86"/>
      <c r="ARM37" s="86" t="s">
        <v>94</v>
      </c>
      <c r="ARN37" s="86"/>
      <c r="ARO37" s="86" t="s">
        <v>94</v>
      </c>
      <c r="ARP37" s="86"/>
      <c r="ARQ37" s="86" t="s">
        <v>94</v>
      </c>
      <c r="ARR37" s="86"/>
      <c r="ARS37" s="86" t="s">
        <v>94</v>
      </c>
      <c r="ART37" s="86"/>
      <c r="ARU37" s="86" t="s">
        <v>94</v>
      </c>
      <c r="ARV37" s="86"/>
      <c r="ARW37" s="86" t="s">
        <v>94</v>
      </c>
      <c r="ARX37" s="86"/>
      <c r="ARY37" s="86" t="s">
        <v>94</v>
      </c>
      <c r="ARZ37" s="86"/>
      <c r="ASA37" s="86" t="s">
        <v>94</v>
      </c>
      <c r="ASB37" s="86"/>
      <c r="ASC37" s="86" t="s">
        <v>94</v>
      </c>
      <c r="ASD37" s="86"/>
      <c r="ASE37" s="86" t="s">
        <v>94</v>
      </c>
      <c r="ASF37" s="86"/>
      <c r="ASG37" s="86" t="s">
        <v>94</v>
      </c>
      <c r="ASH37" s="86"/>
      <c r="ASI37" s="86" t="s">
        <v>94</v>
      </c>
      <c r="ASJ37" s="86"/>
      <c r="ASK37" s="86" t="s">
        <v>94</v>
      </c>
      <c r="ASL37" s="86"/>
      <c r="ASM37" s="86" t="s">
        <v>94</v>
      </c>
      <c r="ASN37" s="86"/>
      <c r="ASO37" s="86" t="s">
        <v>94</v>
      </c>
      <c r="ASP37" s="86"/>
      <c r="ASQ37" s="86" t="s">
        <v>94</v>
      </c>
      <c r="ASR37" s="86"/>
      <c r="ASS37" s="86" t="s">
        <v>94</v>
      </c>
      <c r="AST37" s="86"/>
      <c r="ASU37" s="86" t="s">
        <v>94</v>
      </c>
      <c r="ASV37" s="86"/>
      <c r="ASW37" s="86" t="s">
        <v>94</v>
      </c>
      <c r="ASX37" s="86"/>
      <c r="ASY37" s="86" t="s">
        <v>94</v>
      </c>
      <c r="ASZ37" s="86"/>
      <c r="ATA37" s="86" t="s">
        <v>94</v>
      </c>
      <c r="ATB37" s="86"/>
      <c r="ATC37" s="86" t="s">
        <v>94</v>
      </c>
      <c r="ATD37" s="86"/>
      <c r="ATE37" s="86" t="s">
        <v>94</v>
      </c>
      <c r="ATF37" s="86"/>
      <c r="ATG37" s="86" t="s">
        <v>94</v>
      </c>
      <c r="ATH37" s="86"/>
      <c r="ATI37" s="86" t="s">
        <v>94</v>
      </c>
      <c r="ATJ37" s="86"/>
      <c r="ATK37" s="86" t="s">
        <v>94</v>
      </c>
      <c r="ATL37" s="86"/>
      <c r="ATM37" s="86" t="s">
        <v>94</v>
      </c>
      <c r="ATN37" s="86"/>
      <c r="ATO37" s="86" t="s">
        <v>94</v>
      </c>
      <c r="ATP37" s="86"/>
      <c r="ATQ37" s="86" t="s">
        <v>94</v>
      </c>
      <c r="ATR37" s="86"/>
      <c r="ATS37" s="86" t="s">
        <v>94</v>
      </c>
      <c r="ATT37" s="86"/>
      <c r="ATU37" s="86" t="s">
        <v>94</v>
      </c>
      <c r="ATV37" s="86"/>
      <c r="ATW37" s="86" t="s">
        <v>94</v>
      </c>
      <c r="ATX37" s="86"/>
      <c r="ATY37" s="86" t="s">
        <v>94</v>
      </c>
      <c r="ATZ37" s="86"/>
      <c r="AUA37" s="86" t="s">
        <v>94</v>
      </c>
      <c r="AUB37" s="86"/>
      <c r="AUC37" s="86" t="s">
        <v>94</v>
      </c>
      <c r="AUD37" s="86"/>
      <c r="AUE37" s="86" t="s">
        <v>94</v>
      </c>
      <c r="AUF37" s="86"/>
      <c r="AUG37" s="86" t="s">
        <v>94</v>
      </c>
      <c r="AUH37" s="86"/>
      <c r="AUI37" s="86" t="s">
        <v>94</v>
      </c>
      <c r="AUJ37" s="86"/>
      <c r="AUK37" s="86" t="s">
        <v>94</v>
      </c>
      <c r="AUL37" s="86"/>
      <c r="AUM37" s="86" t="s">
        <v>94</v>
      </c>
      <c r="AUN37" s="86"/>
      <c r="AUO37" s="86" t="s">
        <v>94</v>
      </c>
      <c r="AUP37" s="86"/>
      <c r="AUQ37" s="86" t="s">
        <v>94</v>
      </c>
      <c r="AUR37" s="86"/>
      <c r="AUS37" s="86" t="s">
        <v>94</v>
      </c>
      <c r="AUT37" s="86"/>
      <c r="AUU37" s="86" t="s">
        <v>94</v>
      </c>
      <c r="AUV37" s="86"/>
      <c r="AUW37" s="86" t="s">
        <v>94</v>
      </c>
      <c r="AUX37" s="86"/>
      <c r="AUY37" s="86" t="s">
        <v>94</v>
      </c>
      <c r="AUZ37" s="86"/>
      <c r="AVA37" s="86" t="s">
        <v>94</v>
      </c>
      <c r="AVB37" s="86"/>
      <c r="AVC37" s="86" t="s">
        <v>94</v>
      </c>
      <c r="AVD37" s="86"/>
      <c r="AVE37" s="86" t="s">
        <v>94</v>
      </c>
      <c r="AVF37" s="86"/>
      <c r="AVG37" s="86" t="s">
        <v>94</v>
      </c>
      <c r="AVH37" s="86"/>
      <c r="AVI37" s="86" t="s">
        <v>94</v>
      </c>
      <c r="AVJ37" s="86"/>
      <c r="AVK37" s="86" t="s">
        <v>94</v>
      </c>
      <c r="AVL37" s="86"/>
      <c r="AVM37" s="86" t="s">
        <v>94</v>
      </c>
      <c r="AVN37" s="86"/>
      <c r="AVO37" s="86" t="s">
        <v>94</v>
      </c>
      <c r="AVP37" s="86"/>
      <c r="AVQ37" s="86" t="s">
        <v>94</v>
      </c>
      <c r="AVR37" s="86"/>
      <c r="AVS37" s="86" t="s">
        <v>94</v>
      </c>
      <c r="AVT37" s="86"/>
      <c r="AVU37" s="86" t="s">
        <v>94</v>
      </c>
      <c r="AVV37" s="86"/>
      <c r="AVW37" s="86" t="s">
        <v>94</v>
      </c>
      <c r="AVX37" s="86"/>
      <c r="AVY37" s="86" t="s">
        <v>94</v>
      </c>
      <c r="AVZ37" s="86"/>
      <c r="AWA37" s="86" t="s">
        <v>94</v>
      </c>
      <c r="AWB37" s="86"/>
      <c r="AWC37" s="86" t="s">
        <v>94</v>
      </c>
      <c r="AWD37" s="86"/>
      <c r="AWE37" s="86" t="s">
        <v>94</v>
      </c>
      <c r="AWF37" s="86"/>
      <c r="AWG37" s="86" t="s">
        <v>94</v>
      </c>
      <c r="AWH37" s="86"/>
      <c r="AWI37" s="86" t="s">
        <v>94</v>
      </c>
      <c r="AWJ37" s="86"/>
      <c r="AWK37" s="86" t="s">
        <v>94</v>
      </c>
      <c r="AWL37" s="86"/>
      <c r="AWM37" s="86" t="s">
        <v>94</v>
      </c>
      <c r="AWN37" s="86"/>
      <c r="AWO37" s="86" t="s">
        <v>94</v>
      </c>
      <c r="AWP37" s="86"/>
      <c r="AWQ37" s="86" t="s">
        <v>94</v>
      </c>
      <c r="AWR37" s="86"/>
      <c r="AWS37" s="86" t="s">
        <v>94</v>
      </c>
      <c r="AWT37" s="86"/>
      <c r="AWU37" s="86" t="s">
        <v>94</v>
      </c>
      <c r="AWV37" s="86"/>
      <c r="AWW37" s="86" t="s">
        <v>94</v>
      </c>
      <c r="AWX37" s="86"/>
      <c r="AWY37" s="86" t="s">
        <v>94</v>
      </c>
      <c r="AWZ37" s="103"/>
      <c r="AXA37" s="103" t="s">
        <v>94</v>
      </c>
      <c r="AXB37" s="103"/>
      <c r="AXC37" s="103" t="s">
        <v>94</v>
      </c>
      <c r="AXD37" s="103"/>
      <c r="AXE37" s="103" t="s">
        <v>94</v>
      </c>
      <c r="AXF37" s="103"/>
      <c r="AXG37" s="103" t="s">
        <v>94</v>
      </c>
      <c r="AXH37" s="103"/>
      <c r="AXI37" s="103" t="s">
        <v>94</v>
      </c>
      <c r="AXJ37" s="103"/>
      <c r="AXK37" s="103" t="s">
        <v>94</v>
      </c>
      <c r="AXL37" s="103"/>
      <c r="AXM37" s="103" t="s">
        <v>94</v>
      </c>
      <c r="AXN37" s="103"/>
      <c r="AXO37" s="103" t="s">
        <v>94</v>
      </c>
      <c r="AXP37" s="103"/>
      <c r="AXQ37" s="103" t="s">
        <v>94</v>
      </c>
      <c r="AXR37" s="103"/>
      <c r="AXS37" s="103" t="s">
        <v>94</v>
      </c>
      <c r="AXT37" s="103"/>
      <c r="AXU37" s="103" t="s">
        <v>94</v>
      </c>
      <c r="AXV37" s="103"/>
      <c r="AXW37" s="103" t="s">
        <v>94</v>
      </c>
      <c r="AXX37" s="103"/>
      <c r="AXY37" s="103" t="s">
        <v>94</v>
      </c>
      <c r="AXZ37" s="103"/>
      <c r="AYA37" s="103" t="s">
        <v>94</v>
      </c>
      <c r="AYB37" s="103"/>
      <c r="AYC37" s="103" t="s">
        <v>94</v>
      </c>
      <c r="AYD37" s="103"/>
      <c r="AYE37" s="103" t="s">
        <v>94</v>
      </c>
      <c r="AYF37" s="103"/>
      <c r="AYG37" s="103" t="s">
        <v>94</v>
      </c>
      <c r="AYH37" s="103"/>
      <c r="AYI37" s="103" t="s">
        <v>94</v>
      </c>
      <c r="AYJ37" s="103"/>
      <c r="AYK37" s="103"/>
      <c r="AYL37" s="103"/>
      <c r="AYM37" s="103"/>
      <c r="AYN37" s="103"/>
      <c r="AYO37" s="103"/>
      <c r="AYP37" s="103"/>
      <c r="AYQ37" s="103"/>
      <c r="AYR37" s="103"/>
      <c r="AYS37" s="103"/>
      <c r="AYT37" s="103"/>
      <c r="AYU37" s="103" t="s">
        <v>94</v>
      </c>
      <c r="AYV37" s="103"/>
      <c r="AYW37" s="103" t="s">
        <v>94</v>
      </c>
      <c r="AYX37" s="103"/>
      <c r="AYY37" s="103" t="s">
        <v>94</v>
      </c>
      <c r="AYZ37" s="103"/>
      <c r="AZA37" s="103" t="s">
        <v>94</v>
      </c>
      <c r="AZB37" s="103"/>
      <c r="AZC37" s="103" t="s">
        <v>94</v>
      </c>
      <c r="AZD37" s="103"/>
      <c r="AZE37" s="103" t="s">
        <v>94</v>
      </c>
      <c r="AZF37" s="103"/>
      <c r="AZG37" s="103" t="s">
        <v>94</v>
      </c>
      <c r="AZH37" s="103"/>
      <c r="AZI37" s="103" t="s">
        <v>94</v>
      </c>
      <c r="AZJ37" s="103"/>
      <c r="AZK37" s="103" t="s">
        <v>94</v>
      </c>
      <c r="AZL37" s="103"/>
      <c r="AZM37" s="103" t="s">
        <v>94</v>
      </c>
      <c r="AZN37" s="103"/>
      <c r="AZO37" s="103" t="s">
        <v>94</v>
      </c>
      <c r="AZP37" s="103"/>
      <c r="AZQ37" s="103" t="s">
        <v>94</v>
      </c>
      <c r="AZR37" s="103"/>
      <c r="AZS37" s="103" t="s">
        <v>94</v>
      </c>
      <c r="AZT37" s="103"/>
      <c r="AZU37" s="103" t="s">
        <v>94</v>
      </c>
      <c r="AZV37" s="103"/>
      <c r="AZW37" s="103" t="s">
        <v>94</v>
      </c>
      <c r="AZX37" s="103"/>
      <c r="AZY37" s="103" t="s">
        <v>94</v>
      </c>
      <c r="AZZ37" s="103"/>
      <c r="BAA37" s="103" t="s">
        <v>94</v>
      </c>
      <c r="BAB37" s="103"/>
      <c r="BAC37" s="103" t="s">
        <v>94</v>
      </c>
      <c r="BAD37" s="103"/>
      <c r="BAE37" s="103" t="s">
        <v>94</v>
      </c>
      <c r="BAF37" s="103"/>
      <c r="BAG37" s="103" t="s">
        <v>94</v>
      </c>
      <c r="BAH37" s="103"/>
      <c r="BAI37" s="103" t="s">
        <v>94</v>
      </c>
      <c r="BAJ37" s="103"/>
      <c r="BAK37" s="103" t="s">
        <v>94</v>
      </c>
      <c r="BAL37" s="103"/>
      <c r="BAM37" s="103" t="s">
        <v>94</v>
      </c>
      <c r="BAN37" s="103"/>
      <c r="BAO37" s="103" t="s">
        <v>94</v>
      </c>
      <c r="BAP37" s="103"/>
      <c r="BAQ37" s="103" t="s">
        <v>94</v>
      </c>
      <c r="BAR37" s="103"/>
      <c r="BAS37" s="103" t="s">
        <v>94</v>
      </c>
      <c r="BAT37" s="103"/>
      <c r="BAU37" s="103" t="s">
        <v>94</v>
      </c>
      <c r="BAV37" s="103"/>
      <c r="BAW37" s="103" t="s">
        <v>94</v>
      </c>
      <c r="BAX37" s="103"/>
      <c r="BAY37" s="103" t="s">
        <v>94</v>
      </c>
      <c r="BAZ37" s="103"/>
      <c r="BBA37" s="103" t="s">
        <v>94</v>
      </c>
      <c r="BBB37" s="103"/>
      <c r="BBC37" s="103" t="s">
        <v>94</v>
      </c>
      <c r="BBD37" s="103"/>
      <c r="BBE37" s="103" t="s">
        <v>94</v>
      </c>
      <c r="BBF37" s="103"/>
      <c r="BBG37" s="103" t="s">
        <v>94</v>
      </c>
      <c r="BBH37" s="103"/>
      <c r="BBI37" s="103" t="s">
        <v>94</v>
      </c>
      <c r="BBJ37" s="103"/>
      <c r="BBK37" s="103" t="s">
        <v>94</v>
      </c>
    </row>
    <row r="38" spans="1:1415" s="9" customFormat="1" ht="33" customHeight="1" x14ac:dyDescent="0.35">
      <c r="A38" s="82">
        <v>12</v>
      </c>
      <c r="B38" s="13" t="s">
        <v>103</v>
      </c>
      <c r="C38" s="89" t="s">
        <v>20</v>
      </c>
      <c r="D38" s="90" t="s">
        <v>104</v>
      </c>
      <c r="E38" s="84">
        <v>19000</v>
      </c>
      <c r="F38" s="84" t="s">
        <v>94</v>
      </c>
      <c r="G38" s="84">
        <v>19000</v>
      </c>
      <c r="H38" s="84" t="s">
        <v>94</v>
      </c>
      <c r="I38" s="84">
        <v>19000</v>
      </c>
      <c r="J38" s="84" t="s">
        <v>94</v>
      </c>
      <c r="K38" s="84">
        <v>19000</v>
      </c>
      <c r="L38" s="84" t="s">
        <v>94</v>
      </c>
      <c r="M38" s="84">
        <v>19000</v>
      </c>
      <c r="N38" s="84" t="s">
        <v>94</v>
      </c>
      <c r="O38" s="84">
        <v>19000</v>
      </c>
      <c r="P38" s="84" t="s">
        <v>94</v>
      </c>
      <c r="Q38" s="84">
        <v>19000</v>
      </c>
      <c r="R38" s="84" t="s">
        <v>94</v>
      </c>
      <c r="S38" s="84">
        <v>19000</v>
      </c>
      <c r="T38" s="84" t="s">
        <v>94</v>
      </c>
      <c r="U38" s="84">
        <v>19000</v>
      </c>
      <c r="V38" s="84" t="s">
        <v>94</v>
      </c>
      <c r="W38" s="84">
        <v>19000</v>
      </c>
      <c r="X38" s="84" t="s">
        <v>94</v>
      </c>
      <c r="Y38" s="84">
        <v>19000</v>
      </c>
      <c r="Z38" s="84" t="s">
        <v>94</v>
      </c>
      <c r="AA38" s="84">
        <v>19000</v>
      </c>
      <c r="AB38" s="84" t="s">
        <v>94</v>
      </c>
      <c r="AC38" s="84">
        <v>19000</v>
      </c>
      <c r="AD38" s="84" t="s">
        <v>94</v>
      </c>
      <c r="AE38" s="84">
        <v>19000</v>
      </c>
      <c r="AF38" s="84" t="s">
        <v>94</v>
      </c>
      <c r="AG38" s="84">
        <v>19000</v>
      </c>
      <c r="AH38" s="84" t="s">
        <v>94</v>
      </c>
      <c r="AI38" s="84">
        <v>19000</v>
      </c>
      <c r="AJ38" s="84" t="s">
        <v>94</v>
      </c>
      <c r="AK38" s="84">
        <v>19000</v>
      </c>
      <c r="AL38" s="84" t="s">
        <v>94</v>
      </c>
      <c r="AM38" s="84">
        <v>19000</v>
      </c>
      <c r="AN38" s="84" t="s">
        <v>94</v>
      </c>
      <c r="AO38" s="84">
        <v>19000</v>
      </c>
      <c r="AP38" s="84" t="s">
        <v>94</v>
      </c>
      <c r="AQ38" s="84">
        <v>19000</v>
      </c>
      <c r="AR38" s="84" t="s">
        <v>94</v>
      </c>
      <c r="AS38" s="84">
        <v>19000</v>
      </c>
      <c r="AT38" s="84" t="s">
        <v>94</v>
      </c>
      <c r="AU38" s="84">
        <v>19000</v>
      </c>
      <c r="AV38" s="84" t="s">
        <v>94</v>
      </c>
      <c r="AW38" s="84">
        <v>19000</v>
      </c>
      <c r="AX38" s="84" t="s">
        <v>94</v>
      </c>
      <c r="AY38" s="84">
        <v>19000</v>
      </c>
      <c r="AZ38" s="84" t="s">
        <v>94</v>
      </c>
      <c r="BA38" s="84">
        <v>19000</v>
      </c>
      <c r="BB38" s="84" t="s">
        <v>94</v>
      </c>
      <c r="BC38" s="84">
        <v>19000</v>
      </c>
      <c r="BD38" s="84" t="s">
        <v>94</v>
      </c>
      <c r="BE38" s="84">
        <v>18000</v>
      </c>
      <c r="BF38" s="84" t="s">
        <v>94</v>
      </c>
      <c r="BG38" s="84">
        <v>18000</v>
      </c>
      <c r="BH38" s="84" t="s">
        <v>94</v>
      </c>
      <c r="BI38" s="84">
        <v>18000</v>
      </c>
      <c r="BJ38" s="84" t="s">
        <v>94</v>
      </c>
      <c r="BK38" s="84">
        <v>18000</v>
      </c>
      <c r="BL38" s="84" t="s">
        <v>94</v>
      </c>
      <c r="BM38" s="84">
        <v>18000</v>
      </c>
      <c r="BN38" s="84" t="s">
        <v>94</v>
      </c>
      <c r="BO38" s="84">
        <v>18000</v>
      </c>
      <c r="BP38" s="84" t="s">
        <v>94</v>
      </c>
      <c r="BQ38" s="84">
        <v>18000</v>
      </c>
      <c r="BR38" s="84" t="s">
        <v>94</v>
      </c>
      <c r="BS38" s="84">
        <v>18000</v>
      </c>
      <c r="BT38" s="84" t="s">
        <v>94</v>
      </c>
      <c r="BU38" s="84">
        <v>18000</v>
      </c>
      <c r="BV38" s="84" t="s">
        <v>94</v>
      </c>
      <c r="BW38" s="84">
        <v>18000</v>
      </c>
      <c r="BX38" s="84" t="s">
        <v>94</v>
      </c>
      <c r="BY38" s="84">
        <v>18000</v>
      </c>
      <c r="BZ38" s="84" t="s">
        <v>94</v>
      </c>
      <c r="CA38" s="84">
        <v>18000</v>
      </c>
      <c r="CB38" s="84" t="s">
        <v>94</v>
      </c>
      <c r="CC38" s="84">
        <v>18000</v>
      </c>
      <c r="CD38" s="84" t="s">
        <v>94</v>
      </c>
      <c r="CE38" s="84">
        <v>18000</v>
      </c>
      <c r="CF38" s="84" t="s">
        <v>94</v>
      </c>
      <c r="CG38" s="84">
        <v>18000</v>
      </c>
      <c r="CH38" s="84" t="s">
        <v>94</v>
      </c>
      <c r="CI38" s="84">
        <v>18000</v>
      </c>
      <c r="CJ38" s="84" t="s">
        <v>94</v>
      </c>
      <c r="CK38" s="84">
        <v>18000</v>
      </c>
      <c r="CL38" s="84" t="s">
        <v>94</v>
      </c>
      <c r="CM38" s="84">
        <v>18000</v>
      </c>
      <c r="CN38" s="84" t="s">
        <v>94</v>
      </c>
      <c r="CO38" s="84">
        <v>18000</v>
      </c>
      <c r="CP38" s="84" t="s">
        <v>94</v>
      </c>
      <c r="CQ38" s="84">
        <v>18000</v>
      </c>
      <c r="CR38" s="84" t="s">
        <v>94</v>
      </c>
      <c r="CS38" s="84">
        <v>18000</v>
      </c>
      <c r="CT38" s="84" t="s">
        <v>94</v>
      </c>
      <c r="CU38" s="84">
        <v>18000</v>
      </c>
      <c r="CV38" s="84" t="s">
        <v>94</v>
      </c>
      <c r="CW38" s="84">
        <v>18000</v>
      </c>
      <c r="CX38" s="84" t="s">
        <v>94</v>
      </c>
      <c r="CY38" s="84">
        <v>18000</v>
      </c>
      <c r="CZ38" s="84" t="s">
        <v>94</v>
      </c>
      <c r="DA38" s="84">
        <v>18000</v>
      </c>
      <c r="DB38" s="84" t="s">
        <v>94</v>
      </c>
      <c r="DC38" s="84">
        <v>18000</v>
      </c>
      <c r="DD38" s="84" t="s">
        <v>94</v>
      </c>
      <c r="DE38" s="84"/>
      <c r="DF38" s="84"/>
      <c r="DG38" s="84" t="s">
        <v>94</v>
      </c>
      <c r="DH38" s="84"/>
      <c r="DI38" s="84"/>
      <c r="DJ38" s="84" t="s">
        <v>94</v>
      </c>
      <c r="DK38" s="84"/>
      <c r="DL38" s="84"/>
      <c r="DM38" s="84" t="s">
        <v>94</v>
      </c>
      <c r="DN38" s="84"/>
      <c r="DO38" s="84"/>
      <c r="DP38" s="84" t="s">
        <v>94</v>
      </c>
      <c r="DQ38" s="84"/>
      <c r="DR38" s="84"/>
      <c r="DS38" s="84" t="s">
        <v>94</v>
      </c>
      <c r="DT38" s="84"/>
      <c r="DU38" s="84"/>
      <c r="DV38" s="84" t="s">
        <v>94</v>
      </c>
      <c r="DW38" s="84"/>
      <c r="DX38" s="84"/>
      <c r="DY38" s="84" t="s">
        <v>94</v>
      </c>
      <c r="DZ38" s="84"/>
      <c r="EA38" s="84"/>
      <c r="EB38" s="84" t="s">
        <v>94</v>
      </c>
      <c r="EC38" s="84"/>
      <c r="ED38" s="84"/>
      <c r="EE38" s="84" t="s">
        <v>94</v>
      </c>
      <c r="EF38" s="84"/>
      <c r="EG38" s="84"/>
      <c r="EH38" s="84" t="s">
        <v>94</v>
      </c>
      <c r="EI38" s="84"/>
      <c r="EJ38" s="84"/>
      <c r="EK38" s="84" t="s">
        <v>94</v>
      </c>
      <c r="EL38" s="84"/>
      <c r="EM38" s="84"/>
      <c r="EN38" s="84" t="s">
        <v>94</v>
      </c>
      <c r="EO38" s="84"/>
      <c r="EP38" s="84"/>
      <c r="EQ38" s="84" t="s">
        <v>94</v>
      </c>
      <c r="ER38" s="84"/>
      <c r="ES38" s="84"/>
      <c r="ET38" s="84" t="s">
        <v>94</v>
      </c>
      <c r="EU38" s="84"/>
      <c r="EV38" s="84"/>
      <c r="EW38" s="84" t="s">
        <v>94</v>
      </c>
      <c r="EX38" s="84"/>
      <c r="EY38" s="84"/>
      <c r="EZ38" s="84" t="s">
        <v>94</v>
      </c>
      <c r="FA38" s="84"/>
      <c r="FB38" s="84"/>
      <c r="FC38" s="84" t="s">
        <v>94</v>
      </c>
      <c r="FD38" s="84"/>
      <c r="FE38" s="84"/>
      <c r="FF38" s="84" t="s">
        <v>94</v>
      </c>
      <c r="FG38" s="84"/>
      <c r="FH38" s="84"/>
      <c r="FI38" s="84" t="s">
        <v>94</v>
      </c>
      <c r="FJ38" s="84"/>
      <c r="FK38" s="84"/>
      <c r="FL38" s="84" t="s">
        <v>94</v>
      </c>
      <c r="FM38" s="84"/>
      <c r="FN38" s="84"/>
      <c r="FO38" s="84" t="s">
        <v>94</v>
      </c>
      <c r="FP38" s="84"/>
      <c r="FQ38" s="84"/>
      <c r="FR38" s="84" t="s">
        <v>94</v>
      </c>
      <c r="FS38" s="84"/>
      <c r="FT38" s="84"/>
      <c r="FU38" s="84" t="s">
        <v>94</v>
      </c>
      <c r="FV38" s="84"/>
      <c r="FW38" s="84"/>
      <c r="FX38" s="84" t="s">
        <v>94</v>
      </c>
      <c r="FY38" s="84"/>
      <c r="FZ38" s="84"/>
      <c r="GA38" s="84" t="s">
        <v>94</v>
      </c>
      <c r="GB38" s="84"/>
      <c r="GC38" s="84"/>
      <c r="GD38" s="84" t="s">
        <v>94</v>
      </c>
      <c r="GE38" s="84"/>
      <c r="GF38" s="84"/>
      <c r="GG38" s="84" t="s">
        <v>94</v>
      </c>
      <c r="GH38" s="84"/>
      <c r="GI38" s="84" t="s">
        <v>94</v>
      </c>
      <c r="GJ38" s="84"/>
      <c r="GK38" s="84" t="s">
        <v>94</v>
      </c>
      <c r="GL38" s="84"/>
      <c r="GM38" s="84" t="s">
        <v>94</v>
      </c>
      <c r="GN38" s="84"/>
      <c r="GO38" s="84" t="s">
        <v>94</v>
      </c>
      <c r="GP38" s="84"/>
      <c r="GQ38" s="84" t="s">
        <v>94</v>
      </c>
      <c r="GR38" s="84"/>
      <c r="GS38" s="84" t="s">
        <v>94</v>
      </c>
      <c r="GT38" s="84"/>
      <c r="GU38" s="84" t="s">
        <v>94</v>
      </c>
      <c r="GV38" s="84"/>
      <c r="GW38" s="84" t="s">
        <v>94</v>
      </c>
      <c r="GX38" s="84"/>
      <c r="GY38" s="84" t="s">
        <v>94</v>
      </c>
      <c r="GZ38" s="84"/>
      <c r="HA38" s="84" t="s">
        <v>94</v>
      </c>
      <c r="HB38" s="84"/>
      <c r="HC38" s="84" t="s">
        <v>94</v>
      </c>
      <c r="HD38" s="84"/>
      <c r="HE38" s="84" t="s">
        <v>94</v>
      </c>
      <c r="HF38" s="84"/>
      <c r="HG38" s="84" t="s">
        <v>94</v>
      </c>
      <c r="HH38" s="84"/>
      <c r="HI38" s="84" t="s">
        <v>94</v>
      </c>
      <c r="HJ38" s="84"/>
      <c r="HK38" s="84" t="s">
        <v>94</v>
      </c>
      <c r="HL38" s="84"/>
      <c r="HM38" s="84" t="s">
        <v>94</v>
      </c>
      <c r="HN38" s="84"/>
      <c r="HO38" s="84" t="s">
        <v>94</v>
      </c>
      <c r="HP38" s="84"/>
      <c r="HQ38" s="84" t="s">
        <v>94</v>
      </c>
      <c r="HR38" s="84"/>
      <c r="HS38" s="84" t="s">
        <v>94</v>
      </c>
      <c r="HT38" s="84"/>
      <c r="HU38" s="84" t="s">
        <v>94</v>
      </c>
      <c r="HV38" s="84"/>
      <c r="HW38" s="84" t="s">
        <v>94</v>
      </c>
      <c r="HX38" s="84"/>
      <c r="HY38" s="84" t="s">
        <v>94</v>
      </c>
      <c r="HZ38" s="84"/>
      <c r="IA38" s="84" t="s">
        <v>94</v>
      </c>
      <c r="IB38" s="84"/>
      <c r="IC38" s="84" t="s">
        <v>94</v>
      </c>
      <c r="ID38" s="84"/>
      <c r="IE38" s="84" t="s">
        <v>94</v>
      </c>
      <c r="IF38" s="84"/>
      <c r="IG38" s="84" t="s">
        <v>94</v>
      </c>
      <c r="IH38" s="84"/>
      <c r="II38" s="84" t="s">
        <v>94</v>
      </c>
      <c r="IJ38" s="84"/>
      <c r="IK38" s="84" t="s">
        <v>94</v>
      </c>
      <c r="IL38" s="84"/>
      <c r="IM38" s="84" t="s">
        <v>94</v>
      </c>
      <c r="IN38" s="84"/>
      <c r="IO38" s="84" t="s">
        <v>94</v>
      </c>
      <c r="IP38" s="84"/>
      <c r="IQ38" s="84" t="s">
        <v>94</v>
      </c>
      <c r="IR38" s="84"/>
      <c r="IS38" s="84" t="s">
        <v>94</v>
      </c>
      <c r="IT38" s="84"/>
      <c r="IU38" s="84" t="s">
        <v>94</v>
      </c>
      <c r="IV38" s="84"/>
      <c r="IW38" s="84" t="s">
        <v>94</v>
      </c>
      <c r="IX38" s="84"/>
      <c r="IY38" s="84" t="s">
        <v>94</v>
      </c>
      <c r="IZ38" s="84"/>
      <c r="JA38" s="84" t="s">
        <v>94</v>
      </c>
      <c r="JB38" s="84"/>
      <c r="JC38" s="84" t="s">
        <v>94</v>
      </c>
      <c r="JD38" s="84"/>
      <c r="JE38" s="84" t="s">
        <v>94</v>
      </c>
      <c r="JF38" s="84"/>
      <c r="JG38" s="84" t="s">
        <v>94</v>
      </c>
      <c r="JH38" s="84"/>
      <c r="JI38" s="84" t="s">
        <v>94</v>
      </c>
      <c r="JJ38" s="84"/>
      <c r="JK38" s="84" t="s">
        <v>94</v>
      </c>
      <c r="JL38" s="84"/>
      <c r="JM38" s="84" t="s">
        <v>94</v>
      </c>
      <c r="JN38" s="84"/>
      <c r="JO38" s="84" t="s">
        <v>94</v>
      </c>
      <c r="JP38" s="84"/>
      <c r="JQ38" s="84" t="s">
        <v>94</v>
      </c>
      <c r="JR38" s="84"/>
      <c r="JS38" s="84" t="s">
        <v>94</v>
      </c>
      <c r="JT38" s="84"/>
      <c r="JU38" s="84" t="s">
        <v>94</v>
      </c>
      <c r="JV38" s="84"/>
      <c r="JW38" s="84" t="s">
        <v>94</v>
      </c>
      <c r="JX38" s="84"/>
      <c r="JY38" s="84" t="s">
        <v>94</v>
      </c>
      <c r="JZ38" s="84"/>
      <c r="KA38" s="84" t="s">
        <v>94</v>
      </c>
      <c r="KB38" s="84"/>
      <c r="KC38" s="84" t="s">
        <v>94</v>
      </c>
      <c r="KD38" s="84"/>
      <c r="KE38" s="84" t="s">
        <v>94</v>
      </c>
      <c r="KF38" s="84"/>
      <c r="KG38" s="84" t="s">
        <v>94</v>
      </c>
      <c r="KH38" s="84"/>
      <c r="KI38" s="84" t="s">
        <v>94</v>
      </c>
      <c r="KJ38" s="84"/>
      <c r="KK38" s="84" t="s">
        <v>94</v>
      </c>
      <c r="KL38" s="84"/>
      <c r="KM38" s="84" t="s">
        <v>94</v>
      </c>
      <c r="KN38" s="84"/>
      <c r="KO38" s="84" t="s">
        <v>94</v>
      </c>
      <c r="KP38" s="84"/>
      <c r="KQ38" s="84" t="s">
        <v>94</v>
      </c>
      <c r="KR38" s="84"/>
      <c r="KS38" s="84" t="s">
        <v>94</v>
      </c>
      <c r="KT38" s="84"/>
      <c r="KU38" s="84" t="s">
        <v>94</v>
      </c>
      <c r="KV38" s="84"/>
      <c r="KW38" s="84" t="s">
        <v>94</v>
      </c>
      <c r="KX38" s="84"/>
      <c r="KY38" s="84" t="s">
        <v>94</v>
      </c>
      <c r="KZ38" s="84"/>
      <c r="LA38" s="84" t="s">
        <v>94</v>
      </c>
      <c r="LB38" s="84"/>
      <c r="LC38" s="84" t="s">
        <v>94</v>
      </c>
      <c r="LD38" s="84"/>
      <c r="LE38" s="84" t="s">
        <v>94</v>
      </c>
      <c r="LF38" s="84"/>
      <c r="LG38" s="84" t="s">
        <v>94</v>
      </c>
      <c r="LH38" s="84"/>
      <c r="LI38" s="84" t="s">
        <v>94</v>
      </c>
      <c r="LJ38" s="84"/>
      <c r="LK38" s="84" t="s">
        <v>94</v>
      </c>
      <c r="LL38" s="84"/>
      <c r="LM38" s="84" t="s">
        <v>94</v>
      </c>
      <c r="LN38" s="84"/>
      <c r="LO38" s="84" t="s">
        <v>94</v>
      </c>
      <c r="LP38" s="84"/>
      <c r="LQ38" s="84" t="s">
        <v>94</v>
      </c>
      <c r="LR38" s="84"/>
      <c r="LS38" s="84" t="s">
        <v>94</v>
      </c>
      <c r="LT38" s="84"/>
      <c r="LU38" s="84" t="s">
        <v>94</v>
      </c>
      <c r="LV38" s="84"/>
      <c r="LW38" s="84" t="s">
        <v>94</v>
      </c>
      <c r="LX38" s="84"/>
      <c r="LY38" s="84" t="s">
        <v>94</v>
      </c>
      <c r="LZ38" s="84"/>
      <c r="MA38" s="84" t="s">
        <v>94</v>
      </c>
      <c r="MB38" s="84"/>
      <c r="MC38" s="84" t="s">
        <v>94</v>
      </c>
      <c r="MD38" s="84"/>
      <c r="ME38" s="84" t="s">
        <v>94</v>
      </c>
      <c r="MF38" s="84"/>
      <c r="MG38" s="84" t="s">
        <v>94</v>
      </c>
      <c r="MH38" s="84"/>
      <c r="MI38" s="84" t="s">
        <v>94</v>
      </c>
      <c r="MJ38" s="84"/>
      <c r="MK38" s="84" t="s">
        <v>94</v>
      </c>
      <c r="ML38" s="84"/>
      <c r="MM38" s="84" t="s">
        <v>94</v>
      </c>
      <c r="MN38" s="84"/>
      <c r="MO38" s="84" t="s">
        <v>94</v>
      </c>
      <c r="MP38" s="84"/>
      <c r="MQ38" s="84" t="s">
        <v>94</v>
      </c>
      <c r="MR38" s="84"/>
      <c r="MS38" s="84" t="s">
        <v>94</v>
      </c>
      <c r="MT38" s="84"/>
      <c r="MU38" s="84" t="s">
        <v>94</v>
      </c>
      <c r="MV38" s="84"/>
      <c r="MW38" s="84" t="s">
        <v>94</v>
      </c>
      <c r="MX38" s="84"/>
      <c r="MY38" s="84" t="s">
        <v>94</v>
      </c>
      <c r="MZ38" s="84"/>
      <c r="NA38" s="84" t="s">
        <v>94</v>
      </c>
      <c r="NB38" s="84"/>
      <c r="NC38" s="84" t="s">
        <v>94</v>
      </c>
      <c r="ND38" s="84"/>
      <c r="NE38" s="84" t="s">
        <v>94</v>
      </c>
      <c r="NF38" s="84"/>
      <c r="NG38" s="84" t="s">
        <v>94</v>
      </c>
      <c r="NH38" s="84"/>
      <c r="NI38" s="84" t="s">
        <v>94</v>
      </c>
      <c r="NJ38" s="84"/>
      <c r="NK38" s="84" t="s">
        <v>94</v>
      </c>
      <c r="NL38" s="84"/>
      <c r="NM38" s="84" t="s">
        <v>94</v>
      </c>
      <c r="NN38" s="84"/>
      <c r="NO38" s="84" t="s">
        <v>94</v>
      </c>
      <c r="NP38" s="84"/>
      <c r="NQ38" s="84" t="s">
        <v>94</v>
      </c>
      <c r="NR38" s="84"/>
      <c r="NS38" s="84" t="s">
        <v>94</v>
      </c>
      <c r="NT38" s="84"/>
      <c r="NU38" s="84" t="s">
        <v>94</v>
      </c>
      <c r="NV38" s="84"/>
      <c r="NW38" s="84" t="s">
        <v>94</v>
      </c>
      <c r="NX38" s="84"/>
      <c r="NY38" s="84" t="s">
        <v>94</v>
      </c>
      <c r="NZ38" s="84"/>
      <c r="OA38" s="84" t="s">
        <v>94</v>
      </c>
      <c r="OB38" s="84"/>
      <c r="OC38" s="84" t="s">
        <v>94</v>
      </c>
      <c r="OD38" s="84"/>
      <c r="OE38" s="84" t="s">
        <v>94</v>
      </c>
      <c r="OF38" s="84"/>
      <c r="OG38" s="84" t="s">
        <v>94</v>
      </c>
      <c r="OH38" s="84"/>
      <c r="OI38" s="84" t="s">
        <v>94</v>
      </c>
      <c r="OJ38" s="84"/>
      <c r="OK38" s="84" t="s">
        <v>94</v>
      </c>
      <c r="OL38" s="84"/>
      <c r="OM38" s="84" t="s">
        <v>94</v>
      </c>
      <c r="ON38" s="84"/>
      <c r="OO38" s="84" t="s">
        <v>94</v>
      </c>
      <c r="OP38" s="84"/>
      <c r="OQ38" s="84" t="s">
        <v>94</v>
      </c>
      <c r="OR38" s="84"/>
      <c r="OS38" s="84" t="s">
        <v>94</v>
      </c>
      <c r="OT38" s="84"/>
      <c r="OU38" s="84" t="s">
        <v>94</v>
      </c>
      <c r="OV38" s="84"/>
      <c r="OW38" s="84" t="s">
        <v>94</v>
      </c>
      <c r="OX38" s="84"/>
      <c r="OY38" s="84" t="s">
        <v>94</v>
      </c>
      <c r="OZ38" s="84"/>
      <c r="PA38" s="84" t="s">
        <v>94</v>
      </c>
      <c r="PB38" s="84"/>
      <c r="PC38" s="84" t="s">
        <v>94</v>
      </c>
      <c r="PD38" s="84"/>
      <c r="PE38" s="84" t="s">
        <v>94</v>
      </c>
      <c r="PF38" s="84"/>
      <c r="PG38" s="84" t="s">
        <v>94</v>
      </c>
      <c r="PH38" s="84"/>
      <c r="PI38" s="84" t="s">
        <v>94</v>
      </c>
      <c r="PJ38" s="84"/>
      <c r="PK38" s="84" t="s">
        <v>94</v>
      </c>
      <c r="PL38" s="84"/>
      <c r="PM38" s="84" t="s">
        <v>94</v>
      </c>
      <c r="PN38" s="84"/>
      <c r="PO38" s="84" t="s">
        <v>94</v>
      </c>
      <c r="PP38" s="84"/>
      <c r="PQ38" s="84" t="s">
        <v>94</v>
      </c>
      <c r="PR38" s="84"/>
      <c r="PS38" s="84" t="s">
        <v>94</v>
      </c>
      <c r="PT38" s="84"/>
      <c r="PU38" s="84" t="s">
        <v>94</v>
      </c>
      <c r="PV38" s="84"/>
      <c r="PW38" s="84" t="s">
        <v>94</v>
      </c>
      <c r="PX38" s="84"/>
      <c r="PY38" s="84" t="s">
        <v>94</v>
      </c>
      <c r="PZ38" s="84"/>
      <c r="QA38" s="84" t="s">
        <v>94</v>
      </c>
      <c r="QB38" s="84"/>
      <c r="QC38" s="84" t="s">
        <v>94</v>
      </c>
      <c r="QD38" s="84"/>
      <c r="QE38" s="84" t="s">
        <v>94</v>
      </c>
      <c r="QF38" s="84"/>
      <c r="QG38" s="84" t="s">
        <v>94</v>
      </c>
      <c r="QH38" s="84"/>
      <c r="QI38" s="84" t="s">
        <v>94</v>
      </c>
      <c r="QJ38" s="84"/>
      <c r="QK38" s="84" t="s">
        <v>94</v>
      </c>
      <c r="QL38" s="84"/>
      <c r="QM38" s="84" t="s">
        <v>94</v>
      </c>
      <c r="QN38" s="84"/>
      <c r="QO38" s="84" t="s">
        <v>94</v>
      </c>
      <c r="QP38" s="84"/>
      <c r="QQ38" s="84" t="s">
        <v>94</v>
      </c>
      <c r="QR38" s="84"/>
      <c r="QS38" s="84" t="s">
        <v>94</v>
      </c>
      <c r="QT38" s="84"/>
      <c r="QU38" s="84" t="s">
        <v>94</v>
      </c>
      <c r="QV38" s="84"/>
      <c r="QW38" s="84" t="s">
        <v>94</v>
      </c>
      <c r="QX38" s="84"/>
      <c r="QY38" s="84" t="s">
        <v>94</v>
      </c>
      <c r="QZ38" s="84"/>
      <c r="RA38" s="84" t="s">
        <v>94</v>
      </c>
      <c r="RB38" s="84"/>
      <c r="RC38" s="84" t="s">
        <v>94</v>
      </c>
      <c r="RD38" s="84"/>
      <c r="RE38" s="84" t="s">
        <v>94</v>
      </c>
      <c r="RF38" s="84"/>
      <c r="RG38" s="84" t="s">
        <v>94</v>
      </c>
      <c r="RH38" s="84"/>
      <c r="RI38" s="84" t="s">
        <v>94</v>
      </c>
      <c r="RJ38" s="84"/>
      <c r="RK38" s="84" t="s">
        <v>94</v>
      </c>
      <c r="RL38" s="84"/>
      <c r="RM38" s="84" t="s">
        <v>94</v>
      </c>
      <c r="RN38" s="84"/>
      <c r="RO38" s="84" t="s">
        <v>94</v>
      </c>
      <c r="RP38" s="84"/>
      <c r="RQ38" s="84" t="s">
        <v>94</v>
      </c>
      <c r="RR38" s="84"/>
      <c r="RS38" s="84" t="s">
        <v>94</v>
      </c>
      <c r="RT38" s="84"/>
      <c r="RU38" s="84" t="s">
        <v>94</v>
      </c>
      <c r="RV38" s="84"/>
      <c r="RW38" s="84" t="s">
        <v>94</v>
      </c>
      <c r="RX38" s="84"/>
      <c r="RY38" s="84" t="s">
        <v>94</v>
      </c>
      <c r="RZ38" s="84"/>
      <c r="SA38" s="84" t="s">
        <v>94</v>
      </c>
      <c r="SB38" s="84"/>
      <c r="SC38" s="84" t="s">
        <v>94</v>
      </c>
      <c r="SD38" s="84"/>
      <c r="SE38" s="84" t="s">
        <v>94</v>
      </c>
      <c r="SF38" s="84"/>
      <c r="SG38" s="84" t="s">
        <v>94</v>
      </c>
      <c r="SH38" s="84"/>
      <c r="SI38" s="84" t="s">
        <v>94</v>
      </c>
      <c r="SJ38" s="84"/>
      <c r="SK38" s="84" t="s">
        <v>94</v>
      </c>
      <c r="SL38" s="84"/>
      <c r="SM38" s="84" t="s">
        <v>94</v>
      </c>
      <c r="SN38" s="84"/>
      <c r="SO38" s="84" t="s">
        <v>94</v>
      </c>
      <c r="SP38" s="84"/>
      <c r="SQ38" s="84" t="s">
        <v>94</v>
      </c>
      <c r="SR38" s="84"/>
      <c r="SS38" s="84" t="s">
        <v>94</v>
      </c>
      <c r="ST38" s="84"/>
      <c r="SU38" s="84" t="s">
        <v>94</v>
      </c>
      <c r="SV38" s="84"/>
      <c r="SW38" s="84" t="s">
        <v>94</v>
      </c>
      <c r="SX38" s="84"/>
      <c r="SY38" s="84" t="s">
        <v>94</v>
      </c>
      <c r="SZ38" s="84"/>
      <c r="TA38" s="84" t="s">
        <v>94</v>
      </c>
      <c r="TB38" s="84"/>
      <c r="TC38" s="84" t="s">
        <v>94</v>
      </c>
      <c r="TD38" s="84"/>
      <c r="TE38" s="84" t="s">
        <v>94</v>
      </c>
      <c r="TF38" s="84"/>
      <c r="TG38" s="84" t="s">
        <v>94</v>
      </c>
      <c r="TH38" s="84"/>
      <c r="TI38" s="84" t="s">
        <v>94</v>
      </c>
      <c r="TJ38" s="84"/>
      <c r="TK38" s="84" t="s">
        <v>94</v>
      </c>
      <c r="TL38" s="84"/>
      <c r="TM38" s="84" t="s">
        <v>94</v>
      </c>
      <c r="TN38" s="84"/>
      <c r="TO38" s="84" t="s">
        <v>94</v>
      </c>
      <c r="TP38" s="84"/>
      <c r="TQ38" s="84" t="s">
        <v>94</v>
      </c>
      <c r="TR38" s="84"/>
      <c r="TS38" s="84" t="s">
        <v>94</v>
      </c>
      <c r="TT38" s="84"/>
      <c r="TU38" s="84" t="s">
        <v>94</v>
      </c>
      <c r="TV38" s="84"/>
      <c r="TW38" s="84" t="s">
        <v>94</v>
      </c>
      <c r="TX38" s="84"/>
      <c r="TY38" s="84" t="s">
        <v>94</v>
      </c>
      <c r="TZ38" s="84"/>
      <c r="UA38" s="84" t="s">
        <v>94</v>
      </c>
      <c r="UB38" s="84"/>
      <c r="UC38" s="84" t="s">
        <v>94</v>
      </c>
      <c r="UD38" s="84"/>
      <c r="UE38" s="84" t="s">
        <v>94</v>
      </c>
      <c r="UF38" s="84"/>
      <c r="UG38" s="84" t="s">
        <v>94</v>
      </c>
      <c r="UH38" s="84"/>
      <c r="UI38" s="84" t="s">
        <v>94</v>
      </c>
      <c r="UJ38" s="84"/>
      <c r="UK38" s="84" t="s">
        <v>94</v>
      </c>
      <c r="UL38" s="84"/>
      <c r="UM38" s="84" t="s">
        <v>94</v>
      </c>
      <c r="UN38" s="84"/>
      <c r="UO38" s="84" t="s">
        <v>94</v>
      </c>
      <c r="UP38" s="84"/>
      <c r="UQ38" s="84" t="s">
        <v>94</v>
      </c>
      <c r="UR38" s="84"/>
      <c r="US38" s="84" t="s">
        <v>94</v>
      </c>
      <c r="UT38" s="84"/>
      <c r="UU38" s="84" t="s">
        <v>94</v>
      </c>
      <c r="UV38" s="84"/>
      <c r="UW38" s="84" t="s">
        <v>94</v>
      </c>
      <c r="UX38" s="84"/>
      <c r="UY38" s="84" t="s">
        <v>94</v>
      </c>
      <c r="UZ38" s="84"/>
      <c r="VA38" s="84" t="s">
        <v>94</v>
      </c>
      <c r="VB38" s="84"/>
      <c r="VC38" s="84" t="s">
        <v>94</v>
      </c>
      <c r="VD38" s="84"/>
      <c r="VE38" s="84" t="s">
        <v>94</v>
      </c>
      <c r="VF38" s="84"/>
      <c r="VG38" s="84" t="s">
        <v>94</v>
      </c>
      <c r="VH38" s="84"/>
      <c r="VI38" s="84" t="s">
        <v>94</v>
      </c>
      <c r="VJ38" s="84"/>
      <c r="VK38" s="84" t="s">
        <v>94</v>
      </c>
      <c r="VL38" s="84"/>
      <c r="VM38" s="84" t="s">
        <v>94</v>
      </c>
      <c r="VN38" s="84"/>
      <c r="VO38" s="84" t="s">
        <v>94</v>
      </c>
      <c r="VP38" s="84"/>
      <c r="VQ38" s="84" t="s">
        <v>94</v>
      </c>
      <c r="VR38" s="84"/>
      <c r="VS38" s="84" t="s">
        <v>94</v>
      </c>
      <c r="VT38" s="84"/>
      <c r="VU38" s="84" t="s">
        <v>94</v>
      </c>
      <c r="VV38" s="84"/>
      <c r="VW38" s="84" t="s">
        <v>94</v>
      </c>
      <c r="VX38" s="84"/>
      <c r="VY38" s="84" t="s">
        <v>94</v>
      </c>
      <c r="VZ38" s="84"/>
      <c r="WA38" s="84" t="s">
        <v>94</v>
      </c>
      <c r="WB38" s="84"/>
      <c r="WC38" s="84" t="s">
        <v>94</v>
      </c>
      <c r="WD38" s="84"/>
      <c r="WE38" s="84" t="s">
        <v>94</v>
      </c>
      <c r="WF38" s="84"/>
      <c r="WG38" s="84" t="s">
        <v>94</v>
      </c>
      <c r="WH38" s="84"/>
      <c r="WI38" s="84" t="s">
        <v>94</v>
      </c>
      <c r="WJ38" s="84"/>
      <c r="WK38" s="84" t="s">
        <v>94</v>
      </c>
      <c r="WL38" s="84"/>
      <c r="WM38" s="84" t="s">
        <v>94</v>
      </c>
      <c r="WN38" s="84"/>
      <c r="WO38" s="84" t="s">
        <v>94</v>
      </c>
      <c r="WP38" s="84"/>
      <c r="WQ38" s="84" t="s">
        <v>94</v>
      </c>
      <c r="WR38" s="84"/>
      <c r="WS38" s="84" t="s">
        <v>94</v>
      </c>
      <c r="WT38" s="84"/>
      <c r="WU38" s="84" t="s">
        <v>94</v>
      </c>
      <c r="WV38" s="84"/>
      <c r="WW38" s="84" t="s">
        <v>94</v>
      </c>
      <c r="WX38" s="84"/>
      <c r="WY38" s="84" t="s">
        <v>94</v>
      </c>
      <c r="WZ38" s="84"/>
      <c r="XA38" s="84" t="s">
        <v>94</v>
      </c>
      <c r="XB38" s="84"/>
      <c r="XC38" s="84" t="s">
        <v>94</v>
      </c>
      <c r="XD38" s="84"/>
      <c r="XE38" s="84" t="s">
        <v>94</v>
      </c>
      <c r="XF38" s="84"/>
      <c r="XG38" s="84" t="s">
        <v>94</v>
      </c>
      <c r="XH38" s="84"/>
      <c r="XI38" s="84" t="s">
        <v>94</v>
      </c>
      <c r="XJ38" s="84"/>
      <c r="XK38" s="84" t="s">
        <v>94</v>
      </c>
      <c r="XL38" s="84"/>
      <c r="XM38" s="84" t="s">
        <v>94</v>
      </c>
      <c r="XN38" s="84"/>
      <c r="XO38" s="84" t="s">
        <v>94</v>
      </c>
      <c r="XP38" s="84"/>
      <c r="XQ38" s="84" t="s">
        <v>94</v>
      </c>
      <c r="XR38" s="84"/>
      <c r="XS38" s="84" t="s">
        <v>94</v>
      </c>
      <c r="XT38" s="84"/>
      <c r="XU38" s="84" t="s">
        <v>94</v>
      </c>
      <c r="XV38" s="84"/>
      <c r="XW38" s="84" t="s">
        <v>94</v>
      </c>
      <c r="XX38" s="84"/>
      <c r="XY38" s="84" t="s">
        <v>94</v>
      </c>
      <c r="XZ38" s="84"/>
      <c r="YA38" s="84" t="s">
        <v>94</v>
      </c>
      <c r="YB38" s="84"/>
      <c r="YC38" s="84" t="s">
        <v>94</v>
      </c>
      <c r="YD38" s="84"/>
      <c r="YE38" s="84" t="s">
        <v>94</v>
      </c>
      <c r="YF38" s="84"/>
      <c r="YG38" s="84" t="s">
        <v>94</v>
      </c>
      <c r="YH38" s="84"/>
      <c r="YI38" s="84" t="s">
        <v>94</v>
      </c>
      <c r="YJ38" s="84"/>
      <c r="YK38" s="84" t="s">
        <v>94</v>
      </c>
      <c r="YL38" s="84"/>
      <c r="YM38" s="84" t="s">
        <v>94</v>
      </c>
      <c r="YN38" s="84"/>
      <c r="YO38" s="84" t="s">
        <v>94</v>
      </c>
      <c r="YP38" s="84"/>
      <c r="YQ38" s="84" t="s">
        <v>94</v>
      </c>
      <c r="YR38" s="84"/>
      <c r="YS38" s="84" t="s">
        <v>94</v>
      </c>
      <c r="YT38" s="84"/>
      <c r="YU38" s="84" t="s">
        <v>94</v>
      </c>
      <c r="YV38" s="84"/>
      <c r="YW38" s="84" t="s">
        <v>94</v>
      </c>
      <c r="YX38" s="84"/>
      <c r="YY38" s="84" t="s">
        <v>94</v>
      </c>
      <c r="YZ38" s="84"/>
      <c r="ZA38" s="84" t="s">
        <v>94</v>
      </c>
      <c r="ZB38" s="84"/>
      <c r="ZC38" s="84" t="s">
        <v>94</v>
      </c>
      <c r="ZD38" s="84"/>
      <c r="ZE38" s="84" t="s">
        <v>94</v>
      </c>
      <c r="ZF38" s="84"/>
      <c r="ZG38" s="84" t="s">
        <v>94</v>
      </c>
      <c r="ZH38" s="84"/>
      <c r="ZI38" s="84" t="s">
        <v>94</v>
      </c>
      <c r="ZJ38" s="84"/>
      <c r="ZK38" s="84" t="s">
        <v>94</v>
      </c>
      <c r="ZL38" s="84"/>
      <c r="ZM38" s="84" t="s">
        <v>94</v>
      </c>
      <c r="ZN38" s="84"/>
      <c r="ZO38" s="84" t="s">
        <v>94</v>
      </c>
      <c r="ZP38" s="84"/>
      <c r="ZQ38" s="84" t="s">
        <v>94</v>
      </c>
      <c r="ZR38" s="84"/>
      <c r="ZS38" s="84" t="s">
        <v>94</v>
      </c>
      <c r="ZT38" s="84"/>
      <c r="ZU38" s="84" t="s">
        <v>94</v>
      </c>
      <c r="ZV38" s="84"/>
      <c r="ZW38" s="84" t="s">
        <v>94</v>
      </c>
      <c r="ZX38" s="84"/>
      <c r="ZY38" s="84" t="s">
        <v>94</v>
      </c>
      <c r="ZZ38" s="84"/>
      <c r="AAA38" s="84" t="s">
        <v>94</v>
      </c>
      <c r="AAB38" s="84"/>
      <c r="AAC38" s="84" t="s">
        <v>94</v>
      </c>
      <c r="AAD38" s="84"/>
      <c r="AAE38" s="84" t="s">
        <v>94</v>
      </c>
      <c r="AAF38" s="84"/>
      <c r="AAG38" s="84" t="s">
        <v>94</v>
      </c>
      <c r="AAH38" s="84"/>
      <c r="AAI38" s="84" t="s">
        <v>94</v>
      </c>
      <c r="AAJ38" s="84"/>
      <c r="AAK38" s="84" t="s">
        <v>94</v>
      </c>
      <c r="AAL38" s="84"/>
      <c r="AAM38" s="84" t="s">
        <v>94</v>
      </c>
      <c r="AAN38" s="84"/>
      <c r="AAO38" s="84" t="s">
        <v>94</v>
      </c>
      <c r="AAP38" s="84"/>
      <c r="AAQ38" s="84" t="s">
        <v>94</v>
      </c>
      <c r="AAR38" s="84"/>
      <c r="AAS38" s="84" t="s">
        <v>94</v>
      </c>
      <c r="AAT38" s="84"/>
      <c r="AAU38" s="84" t="s">
        <v>94</v>
      </c>
      <c r="AAV38" s="84"/>
      <c r="AAW38" s="84" t="s">
        <v>94</v>
      </c>
      <c r="AAX38" s="84"/>
      <c r="AAY38" s="84" t="s">
        <v>94</v>
      </c>
      <c r="AAZ38" s="84"/>
      <c r="ABA38" s="84" t="s">
        <v>94</v>
      </c>
      <c r="ABB38" s="84"/>
      <c r="ABC38" s="84" t="s">
        <v>94</v>
      </c>
      <c r="ABD38" s="84"/>
      <c r="ABE38" s="84" t="s">
        <v>94</v>
      </c>
      <c r="ABF38" s="84"/>
      <c r="ABG38" s="84" t="s">
        <v>94</v>
      </c>
      <c r="ABH38" s="84"/>
      <c r="ABI38" s="84" t="s">
        <v>94</v>
      </c>
      <c r="ABJ38" s="84"/>
      <c r="ABK38" s="84" t="s">
        <v>94</v>
      </c>
      <c r="ABL38" s="84"/>
      <c r="ABM38" s="84" t="s">
        <v>94</v>
      </c>
      <c r="ABN38" s="84"/>
      <c r="ABO38" s="84" t="s">
        <v>94</v>
      </c>
      <c r="ABP38" s="84"/>
      <c r="ABQ38" s="84" t="s">
        <v>94</v>
      </c>
      <c r="ABR38" s="84"/>
      <c r="ABS38" s="84" t="s">
        <v>94</v>
      </c>
      <c r="ABT38" s="84"/>
      <c r="ABU38" s="84" t="s">
        <v>94</v>
      </c>
      <c r="ABV38" s="84"/>
      <c r="ABW38" s="84" t="s">
        <v>94</v>
      </c>
      <c r="ABX38" s="84"/>
      <c r="ABY38" s="84" t="s">
        <v>94</v>
      </c>
      <c r="ABZ38" s="84"/>
      <c r="ACA38" s="84" t="s">
        <v>94</v>
      </c>
      <c r="ACB38" s="84"/>
      <c r="ACC38" s="84" t="s">
        <v>94</v>
      </c>
      <c r="ACD38" s="84"/>
      <c r="ACE38" s="84" t="s">
        <v>94</v>
      </c>
      <c r="ACF38" s="84"/>
      <c r="ACG38" s="84" t="s">
        <v>94</v>
      </c>
      <c r="ACH38" s="84"/>
      <c r="ACI38" s="84" t="s">
        <v>94</v>
      </c>
      <c r="ACJ38" s="84"/>
      <c r="ACK38" s="84" t="s">
        <v>94</v>
      </c>
      <c r="ACL38" s="84"/>
      <c r="ACM38" s="84" t="s">
        <v>94</v>
      </c>
      <c r="ACN38" s="84"/>
      <c r="ACO38" s="84" t="s">
        <v>94</v>
      </c>
      <c r="ACP38" s="84"/>
      <c r="ACQ38" s="84" t="s">
        <v>94</v>
      </c>
      <c r="ACR38" s="84"/>
      <c r="ACS38" s="84" t="s">
        <v>94</v>
      </c>
      <c r="ACT38" s="84"/>
      <c r="ACU38" s="84" t="s">
        <v>94</v>
      </c>
      <c r="ACV38" s="84"/>
      <c r="ACW38" s="84" t="s">
        <v>94</v>
      </c>
      <c r="ACX38" s="84"/>
      <c r="ACY38" s="84" t="s">
        <v>94</v>
      </c>
      <c r="ACZ38" s="84"/>
      <c r="ADA38" s="84" t="s">
        <v>94</v>
      </c>
      <c r="ADB38" s="84"/>
      <c r="ADC38" s="84" t="s">
        <v>94</v>
      </c>
      <c r="ADD38" s="84"/>
      <c r="ADE38" s="84" t="s">
        <v>94</v>
      </c>
      <c r="ADF38" s="84"/>
      <c r="ADG38" s="84" t="s">
        <v>94</v>
      </c>
      <c r="ADH38" s="84"/>
      <c r="ADI38" s="84" t="s">
        <v>94</v>
      </c>
      <c r="ADJ38" s="84"/>
      <c r="ADK38" s="84" t="s">
        <v>94</v>
      </c>
      <c r="ADL38" s="84"/>
      <c r="ADM38" s="84" t="s">
        <v>94</v>
      </c>
      <c r="ADN38" s="84"/>
      <c r="ADO38" s="84" t="s">
        <v>94</v>
      </c>
      <c r="ADP38" s="84"/>
      <c r="ADQ38" s="84" t="s">
        <v>94</v>
      </c>
      <c r="ADR38" s="84"/>
      <c r="ADS38" s="84" t="s">
        <v>94</v>
      </c>
      <c r="ADT38" s="84"/>
      <c r="ADU38" s="84" t="s">
        <v>94</v>
      </c>
      <c r="ADV38" s="84"/>
      <c r="ADW38" s="84" t="s">
        <v>94</v>
      </c>
      <c r="ADX38" s="84"/>
      <c r="ADY38" s="84" t="s">
        <v>94</v>
      </c>
      <c r="ADZ38" s="84"/>
      <c r="AEA38" s="84" t="s">
        <v>94</v>
      </c>
      <c r="AEB38" s="84"/>
      <c r="AEC38" s="84" t="s">
        <v>94</v>
      </c>
      <c r="AED38" s="84"/>
      <c r="AEE38" s="84" t="s">
        <v>94</v>
      </c>
      <c r="AEF38" s="84"/>
      <c r="AEG38" s="84" t="s">
        <v>94</v>
      </c>
      <c r="AEH38" s="84"/>
      <c r="AEI38" s="84" t="s">
        <v>94</v>
      </c>
      <c r="AEJ38" s="84"/>
      <c r="AEK38" s="84" t="s">
        <v>94</v>
      </c>
      <c r="AEL38" s="84"/>
      <c r="AEM38" s="84" t="s">
        <v>94</v>
      </c>
      <c r="AEN38" s="84"/>
      <c r="AEO38" s="84" t="s">
        <v>94</v>
      </c>
      <c r="AEP38" s="84"/>
      <c r="AEQ38" s="84" t="s">
        <v>94</v>
      </c>
      <c r="AER38" s="84"/>
      <c r="AES38" s="84" t="s">
        <v>94</v>
      </c>
      <c r="AET38" s="84"/>
      <c r="AEU38" s="84" t="s">
        <v>94</v>
      </c>
      <c r="AEV38" s="84"/>
      <c r="AEW38" s="84" t="s">
        <v>94</v>
      </c>
      <c r="AEX38" s="84"/>
      <c r="AEY38" s="84" t="s">
        <v>94</v>
      </c>
      <c r="AEZ38" s="84"/>
      <c r="AFA38" s="84" t="s">
        <v>94</v>
      </c>
      <c r="AFB38" s="84"/>
      <c r="AFC38" s="84" t="s">
        <v>94</v>
      </c>
      <c r="AFD38" s="84"/>
      <c r="AFE38" s="84" t="s">
        <v>94</v>
      </c>
      <c r="AFF38" s="84"/>
      <c r="AFG38" s="84" t="s">
        <v>94</v>
      </c>
      <c r="AFH38" s="84"/>
      <c r="AFI38" s="84" t="s">
        <v>94</v>
      </c>
      <c r="AFJ38" s="84"/>
      <c r="AFK38" s="84" t="s">
        <v>94</v>
      </c>
      <c r="AFL38" s="84"/>
      <c r="AFM38" s="84" t="s">
        <v>94</v>
      </c>
      <c r="AFN38" s="84"/>
      <c r="AFO38" s="84" t="s">
        <v>94</v>
      </c>
      <c r="AFP38" s="84"/>
      <c r="AFQ38" s="84" t="s">
        <v>94</v>
      </c>
      <c r="AFR38" s="84"/>
      <c r="AFS38" s="84" t="s">
        <v>94</v>
      </c>
      <c r="AFT38" s="84"/>
      <c r="AFU38" s="84" t="s">
        <v>94</v>
      </c>
      <c r="AFV38" s="84"/>
      <c r="AFW38" s="84" t="s">
        <v>94</v>
      </c>
      <c r="AFX38" s="84"/>
      <c r="AFY38" s="84" t="s">
        <v>94</v>
      </c>
      <c r="AFZ38" s="84"/>
      <c r="AGA38" s="84" t="s">
        <v>94</v>
      </c>
      <c r="AGB38" s="84"/>
      <c r="AGC38" s="84" t="s">
        <v>94</v>
      </c>
      <c r="AGD38" s="84"/>
      <c r="AGE38" s="84" t="s">
        <v>94</v>
      </c>
      <c r="AGF38" s="84"/>
      <c r="AGG38" s="84" t="s">
        <v>94</v>
      </c>
      <c r="AGH38" s="84"/>
      <c r="AGI38" s="84" t="s">
        <v>94</v>
      </c>
      <c r="AGJ38" s="84"/>
      <c r="AGK38" s="84" t="s">
        <v>94</v>
      </c>
      <c r="AGL38" s="84"/>
      <c r="AGM38" s="84" t="s">
        <v>94</v>
      </c>
      <c r="AGN38" s="84"/>
      <c r="AGO38" s="84" t="s">
        <v>94</v>
      </c>
      <c r="AGP38" s="84"/>
      <c r="AGQ38" s="84" t="s">
        <v>94</v>
      </c>
      <c r="AGR38" s="84"/>
      <c r="AGS38" s="84" t="s">
        <v>94</v>
      </c>
      <c r="AGT38" s="84"/>
      <c r="AGU38" s="84" t="s">
        <v>94</v>
      </c>
      <c r="AGV38" s="84"/>
      <c r="AGW38" s="84" t="s">
        <v>94</v>
      </c>
      <c r="AGX38" s="84"/>
      <c r="AGY38" s="84" t="s">
        <v>94</v>
      </c>
      <c r="AGZ38" s="84"/>
      <c r="AHA38" s="84" t="s">
        <v>94</v>
      </c>
      <c r="AHB38" s="84"/>
      <c r="AHC38" s="84" t="s">
        <v>94</v>
      </c>
      <c r="AHD38" s="84"/>
      <c r="AHE38" s="84" t="s">
        <v>94</v>
      </c>
      <c r="AHF38" s="84"/>
      <c r="AHG38" s="84" t="s">
        <v>94</v>
      </c>
      <c r="AHH38" s="84"/>
      <c r="AHI38" s="84" t="s">
        <v>94</v>
      </c>
      <c r="AHJ38" s="84"/>
      <c r="AHK38" s="84" t="s">
        <v>94</v>
      </c>
      <c r="AHL38" s="84"/>
      <c r="AHM38" s="84" t="s">
        <v>94</v>
      </c>
      <c r="AHN38" s="84"/>
      <c r="AHO38" s="84" t="s">
        <v>94</v>
      </c>
      <c r="AHP38" s="84"/>
      <c r="AHQ38" s="84" t="s">
        <v>94</v>
      </c>
      <c r="AHR38" s="84"/>
      <c r="AHS38" s="84" t="s">
        <v>94</v>
      </c>
      <c r="AHT38" s="84"/>
      <c r="AHU38" s="84" t="s">
        <v>94</v>
      </c>
      <c r="AHV38" s="84"/>
      <c r="AHW38" s="84" t="s">
        <v>94</v>
      </c>
      <c r="AHX38" s="84"/>
      <c r="AHY38" s="84" t="s">
        <v>94</v>
      </c>
      <c r="AHZ38" s="84"/>
      <c r="AIA38" s="84" t="s">
        <v>94</v>
      </c>
      <c r="AIB38" s="84"/>
      <c r="AIC38" s="84" t="s">
        <v>94</v>
      </c>
      <c r="AID38" s="84"/>
      <c r="AIE38" s="84" t="s">
        <v>94</v>
      </c>
      <c r="AIF38" s="84"/>
      <c r="AIG38" s="84" t="s">
        <v>94</v>
      </c>
      <c r="AIH38" s="84"/>
      <c r="AII38" s="84" t="s">
        <v>94</v>
      </c>
      <c r="AIJ38" s="84"/>
      <c r="AIK38" s="84" t="s">
        <v>94</v>
      </c>
      <c r="AIL38" s="84"/>
      <c r="AIM38" s="84" t="s">
        <v>94</v>
      </c>
      <c r="AIN38" s="84"/>
      <c r="AIO38" s="84" t="s">
        <v>94</v>
      </c>
      <c r="AIP38" s="84"/>
      <c r="AIQ38" s="84" t="s">
        <v>94</v>
      </c>
      <c r="AIR38" s="84"/>
      <c r="AIS38" s="84" t="s">
        <v>94</v>
      </c>
      <c r="AIT38" s="84"/>
      <c r="AIU38" s="84" t="s">
        <v>94</v>
      </c>
      <c r="AIV38" s="84"/>
      <c r="AIW38" s="84" t="s">
        <v>94</v>
      </c>
      <c r="AIX38" s="84"/>
      <c r="AIY38" s="84" t="s">
        <v>94</v>
      </c>
      <c r="AIZ38" s="84"/>
      <c r="AJA38" s="84" t="s">
        <v>94</v>
      </c>
      <c r="AJB38" s="84"/>
      <c r="AJC38" s="84" t="s">
        <v>94</v>
      </c>
      <c r="AJD38" s="84"/>
      <c r="AJE38" s="84" t="s">
        <v>94</v>
      </c>
      <c r="AJF38" s="84"/>
      <c r="AJG38" s="84" t="s">
        <v>94</v>
      </c>
      <c r="AJH38" s="84"/>
      <c r="AJI38" s="84" t="s">
        <v>94</v>
      </c>
      <c r="AJJ38" s="84"/>
      <c r="AJK38" s="84" t="s">
        <v>94</v>
      </c>
      <c r="AJL38" s="84"/>
      <c r="AJM38" s="84" t="s">
        <v>94</v>
      </c>
      <c r="AJN38" s="84"/>
      <c r="AJO38" s="84" t="s">
        <v>94</v>
      </c>
      <c r="AJP38" s="84"/>
      <c r="AJQ38" s="84" t="s">
        <v>94</v>
      </c>
      <c r="AJR38" s="84"/>
      <c r="AJS38" s="84" t="s">
        <v>94</v>
      </c>
      <c r="AJT38" s="84"/>
      <c r="AJU38" s="84" t="s">
        <v>94</v>
      </c>
      <c r="AJV38" s="84"/>
      <c r="AJW38" s="84" t="s">
        <v>94</v>
      </c>
      <c r="AJX38" s="84"/>
      <c r="AJY38" s="84" t="s">
        <v>94</v>
      </c>
      <c r="AJZ38" s="84"/>
      <c r="AKA38" s="84" t="s">
        <v>94</v>
      </c>
      <c r="AKB38" s="84"/>
      <c r="AKC38" s="84" t="s">
        <v>94</v>
      </c>
      <c r="AKD38" s="84"/>
      <c r="AKE38" s="84" t="s">
        <v>94</v>
      </c>
      <c r="AKF38" s="84"/>
      <c r="AKG38" s="84" t="s">
        <v>94</v>
      </c>
      <c r="AKH38" s="84"/>
      <c r="AKI38" s="84" t="s">
        <v>94</v>
      </c>
      <c r="AKJ38" s="84"/>
      <c r="AKK38" s="84" t="s">
        <v>94</v>
      </c>
      <c r="AKL38" s="84"/>
      <c r="AKM38" s="84" t="s">
        <v>94</v>
      </c>
      <c r="AKN38" s="84"/>
      <c r="AKO38" s="84" t="s">
        <v>94</v>
      </c>
      <c r="AKP38" s="84"/>
      <c r="AKQ38" s="84" t="s">
        <v>94</v>
      </c>
      <c r="AKR38" s="84"/>
      <c r="AKS38" s="84" t="s">
        <v>94</v>
      </c>
      <c r="AKT38" s="84"/>
      <c r="AKU38" s="84" t="s">
        <v>94</v>
      </c>
      <c r="AKV38" s="84"/>
      <c r="AKW38" s="84" t="s">
        <v>94</v>
      </c>
      <c r="AKX38" s="84"/>
      <c r="AKY38" s="84" t="s">
        <v>94</v>
      </c>
      <c r="AKZ38" s="84"/>
      <c r="ALA38" s="84" t="s">
        <v>94</v>
      </c>
      <c r="ALB38" s="84"/>
      <c r="ALC38" s="84" t="s">
        <v>94</v>
      </c>
      <c r="ALD38" s="84"/>
      <c r="ALE38" s="84" t="s">
        <v>94</v>
      </c>
      <c r="ALF38" s="84"/>
      <c r="ALG38" s="84" t="s">
        <v>94</v>
      </c>
      <c r="ALH38" s="84"/>
      <c r="ALI38" s="84" t="s">
        <v>94</v>
      </c>
      <c r="ALJ38" s="84"/>
      <c r="ALK38" s="84" t="s">
        <v>94</v>
      </c>
      <c r="ALL38" s="84"/>
      <c r="ALM38" s="84" t="s">
        <v>94</v>
      </c>
      <c r="ALN38" s="84"/>
      <c r="ALO38" s="84" t="s">
        <v>94</v>
      </c>
      <c r="ALP38" s="84"/>
      <c r="ALQ38" s="84" t="s">
        <v>94</v>
      </c>
      <c r="ALR38" s="84"/>
      <c r="ALS38" s="84" t="s">
        <v>94</v>
      </c>
      <c r="ALT38" s="84"/>
      <c r="ALU38" s="84" t="s">
        <v>94</v>
      </c>
      <c r="ALV38" s="84"/>
      <c r="ALW38" s="84" t="s">
        <v>94</v>
      </c>
      <c r="ALX38" s="84"/>
      <c r="ALY38" s="84" t="s">
        <v>94</v>
      </c>
      <c r="ALZ38" s="84"/>
      <c r="AMA38" s="84" t="s">
        <v>94</v>
      </c>
      <c r="AMB38" s="84"/>
      <c r="AMC38" s="84" t="s">
        <v>94</v>
      </c>
      <c r="AMD38" s="84"/>
      <c r="AME38" s="84" t="s">
        <v>94</v>
      </c>
      <c r="AMF38" s="84"/>
      <c r="AMG38" s="84" t="s">
        <v>94</v>
      </c>
      <c r="AMH38" s="84"/>
      <c r="AMI38" s="84" t="s">
        <v>94</v>
      </c>
      <c r="AMJ38" s="84"/>
      <c r="AMK38" s="84" t="s">
        <v>94</v>
      </c>
      <c r="AML38" s="84"/>
      <c r="AMM38" s="84" t="s">
        <v>94</v>
      </c>
      <c r="AMN38" s="84"/>
      <c r="AMO38" s="84" t="s">
        <v>94</v>
      </c>
      <c r="AMP38" s="84"/>
      <c r="AMQ38" s="84" t="s">
        <v>94</v>
      </c>
      <c r="AMR38" s="84"/>
      <c r="AMS38" s="84" t="s">
        <v>94</v>
      </c>
      <c r="AMT38" s="84"/>
      <c r="AMU38" s="84" t="s">
        <v>94</v>
      </c>
      <c r="AMV38" s="84"/>
      <c r="AMW38" s="84" t="s">
        <v>94</v>
      </c>
      <c r="AMX38" s="84"/>
      <c r="AMY38" s="84" t="s">
        <v>94</v>
      </c>
      <c r="AMZ38" s="84"/>
      <c r="ANA38" s="84" t="s">
        <v>94</v>
      </c>
      <c r="ANB38" s="84"/>
      <c r="ANC38" s="84" t="s">
        <v>94</v>
      </c>
      <c r="AND38" s="84"/>
      <c r="ANE38" s="84" t="s">
        <v>94</v>
      </c>
      <c r="ANF38" s="84"/>
      <c r="ANG38" s="84" t="s">
        <v>94</v>
      </c>
      <c r="ANH38" s="84"/>
      <c r="ANI38" s="84" t="s">
        <v>94</v>
      </c>
      <c r="ANJ38" s="84"/>
      <c r="ANK38" s="84" t="s">
        <v>94</v>
      </c>
      <c r="ANL38" s="84"/>
      <c r="ANM38" s="84" t="s">
        <v>94</v>
      </c>
      <c r="ANN38" s="84"/>
      <c r="ANO38" s="84" t="s">
        <v>94</v>
      </c>
      <c r="ANP38" s="84"/>
      <c r="ANQ38" s="84" t="s">
        <v>94</v>
      </c>
      <c r="ANR38" s="84"/>
      <c r="ANS38" s="84" t="s">
        <v>94</v>
      </c>
      <c r="ANT38" s="84"/>
      <c r="ANU38" s="84" t="s">
        <v>94</v>
      </c>
      <c r="ANV38" s="84"/>
      <c r="ANW38" s="84" t="s">
        <v>94</v>
      </c>
      <c r="ANX38" s="84"/>
      <c r="ANY38" s="84" t="s">
        <v>94</v>
      </c>
      <c r="ANZ38" s="84"/>
      <c r="AOA38" s="84" t="s">
        <v>94</v>
      </c>
      <c r="AOB38" s="84"/>
      <c r="AOC38" s="84" t="s">
        <v>94</v>
      </c>
      <c r="AOD38" s="84"/>
      <c r="AOE38" s="84" t="s">
        <v>94</v>
      </c>
      <c r="AOF38" s="84"/>
      <c r="AOG38" s="84" t="s">
        <v>94</v>
      </c>
      <c r="AOH38" s="84"/>
      <c r="AOI38" s="84" t="s">
        <v>94</v>
      </c>
      <c r="AOJ38" s="84"/>
      <c r="AOK38" s="84" t="s">
        <v>94</v>
      </c>
      <c r="AOL38" s="84"/>
      <c r="AOM38" s="84" t="s">
        <v>94</v>
      </c>
      <c r="AON38" s="84"/>
      <c r="AOO38" s="84" t="s">
        <v>94</v>
      </c>
      <c r="AOP38" s="84"/>
      <c r="AOQ38" s="84" t="s">
        <v>94</v>
      </c>
      <c r="AOR38" s="84"/>
      <c r="AOS38" s="84" t="s">
        <v>94</v>
      </c>
      <c r="AOT38" s="84"/>
      <c r="AOU38" s="84" t="s">
        <v>94</v>
      </c>
      <c r="AOV38" s="84"/>
      <c r="AOW38" s="84" t="s">
        <v>94</v>
      </c>
      <c r="AOX38" s="84"/>
      <c r="AOY38" s="84" t="s">
        <v>94</v>
      </c>
      <c r="AOZ38" s="84"/>
      <c r="APA38" s="84" t="s">
        <v>94</v>
      </c>
      <c r="APB38" s="84"/>
      <c r="APC38" s="84" t="s">
        <v>94</v>
      </c>
      <c r="APD38" s="84"/>
      <c r="APE38" s="84" t="s">
        <v>94</v>
      </c>
      <c r="APF38" s="84"/>
      <c r="APG38" s="84" t="s">
        <v>94</v>
      </c>
      <c r="APH38" s="84"/>
      <c r="API38" s="84" t="s">
        <v>94</v>
      </c>
      <c r="APJ38" s="84"/>
      <c r="APK38" s="84" t="s">
        <v>94</v>
      </c>
      <c r="APL38" s="84"/>
      <c r="APM38" s="84" t="s">
        <v>94</v>
      </c>
      <c r="APN38" s="84"/>
      <c r="APO38" s="84" t="s">
        <v>94</v>
      </c>
      <c r="APP38" s="84"/>
      <c r="APQ38" s="84" t="s">
        <v>94</v>
      </c>
      <c r="APR38" s="84"/>
      <c r="APS38" s="84" t="s">
        <v>94</v>
      </c>
      <c r="APT38" s="84"/>
      <c r="APU38" s="84" t="s">
        <v>94</v>
      </c>
      <c r="APV38" s="84"/>
      <c r="APW38" s="84" t="s">
        <v>94</v>
      </c>
      <c r="APX38" s="84"/>
      <c r="APY38" s="84" t="s">
        <v>94</v>
      </c>
      <c r="APZ38" s="84"/>
      <c r="AQA38" s="84" t="s">
        <v>94</v>
      </c>
      <c r="AQB38" s="84"/>
      <c r="AQC38" s="84" t="s">
        <v>94</v>
      </c>
      <c r="AQD38" s="84"/>
      <c r="AQE38" s="86" t="s">
        <v>94</v>
      </c>
      <c r="AQF38" s="84"/>
      <c r="AQG38" s="86" t="s">
        <v>94</v>
      </c>
      <c r="AQH38" s="84"/>
      <c r="AQI38" s="86" t="s">
        <v>94</v>
      </c>
      <c r="AQJ38" s="84"/>
      <c r="AQK38" s="86" t="s">
        <v>94</v>
      </c>
      <c r="AQL38" s="84"/>
      <c r="AQM38" s="86" t="s">
        <v>94</v>
      </c>
      <c r="AQN38" s="84"/>
      <c r="AQO38" s="86" t="s">
        <v>94</v>
      </c>
      <c r="AQP38" s="84"/>
      <c r="AQQ38" s="86" t="s">
        <v>94</v>
      </c>
      <c r="AQR38" s="84"/>
      <c r="AQS38" s="86" t="s">
        <v>94</v>
      </c>
      <c r="AQT38" s="86"/>
      <c r="AQU38" s="86" t="s">
        <v>94</v>
      </c>
      <c r="AQV38" s="86"/>
      <c r="AQW38" s="86" t="s">
        <v>94</v>
      </c>
      <c r="AQX38" s="86"/>
      <c r="AQY38" s="86" t="s">
        <v>94</v>
      </c>
      <c r="AQZ38" s="86"/>
      <c r="ARA38" s="86" t="s">
        <v>94</v>
      </c>
      <c r="ARB38" s="86"/>
      <c r="ARC38" s="86" t="s">
        <v>94</v>
      </c>
      <c r="ARD38" s="86"/>
      <c r="ARE38" s="86" t="s">
        <v>94</v>
      </c>
      <c r="ARF38" s="86"/>
      <c r="ARG38" s="86" t="s">
        <v>94</v>
      </c>
      <c r="ARH38" s="86"/>
      <c r="ARI38" s="86" t="s">
        <v>94</v>
      </c>
      <c r="ARJ38" s="86"/>
      <c r="ARK38" s="86" t="s">
        <v>94</v>
      </c>
      <c r="ARL38" s="86"/>
      <c r="ARM38" s="86" t="s">
        <v>94</v>
      </c>
      <c r="ARN38" s="86"/>
      <c r="ARO38" s="86" t="s">
        <v>94</v>
      </c>
      <c r="ARP38" s="86"/>
      <c r="ARQ38" s="86" t="s">
        <v>94</v>
      </c>
      <c r="ARR38" s="86"/>
      <c r="ARS38" s="86" t="s">
        <v>94</v>
      </c>
      <c r="ART38" s="86"/>
      <c r="ARU38" s="86" t="s">
        <v>94</v>
      </c>
      <c r="ARV38" s="86"/>
      <c r="ARW38" s="86" t="s">
        <v>94</v>
      </c>
      <c r="ARX38" s="86"/>
      <c r="ARY38" s="86" t="s">
        <v>94</v>
      </c>
      <c r="ARZ38" s="86"/>
      <c r="ASA38" s="86" t="s">
        <v>94</v>
      </c>
      <c r="ASB38" s="86"/>
      <c r="ASC38" s="86" t="s">
        <v>94</v>
      </c>
      <c r="ASD38" s="86"/>
      <c r="ASE38" s="86" t="s">
        <v>94</v>
      </c>
      <c r="ASF38" s="86"/>
      <c r="ASG38" s="86" t="s">
        <v>94</v>
      </c>
      <c r="ASH38" s="86"/>
      <c r="ASI38" s="86" t="s">
        <v>94</v>
      </c>
      <c r="ASJ38" s="86"/>
      <c r="ASK38" s="86" t="s">
        <v>94</v>
      </c>
      <c r="ASL38" s="86"/>
      <c r="ASM38" s="86" t="s">
        <v>94</v>
      </c>
      <c r="ASN38" s="86"/>
      <c r="ASO38" s="86" t="s">
        <v>94</v>
      </c>
      <c r="ASP38" s="86"/>
      <c r="ASQ38" s="86" t="s">
        <v>94</v>
      </c>
      <c r="ASR38" s="86"/>
      <c r="ASS38" s="86" t="s">
        <v>94</v>
      </c>
      <c r="AST38" s="86"/>
      <c r="ASU38" s="86" t="s">
        <v>94</v>
      </c>
      <c r="ASV38" s="86"/>
      <c r="ASW38" s="86" t="s">
        <v>94</v>
      </c>
      <c r="ASX38" s="86"/>
      <c r="ASY38" s="86" t="s">
        <v>94</v>
      </c>
      <c r="ASZ38" s="86"/>
      <c r="ATA38" s="86" t="s">
        <v>94</v>
      </c>
      <c r="ATB38" s="86"/>
      <c r="ATC38" s="86" t="s">
        <v>94</v>
      </c>
      <c r="ATD38" s="86"/>
      <c r="ATE38" s="86" t="s">
        <v>94</v>
      </c>
      <c r="ATF38" s="86"/>
      <c r="ATG38" s="86" t="s">
        <v>94</v>
      </c>
      <c r="ATH38" s="86"/>
      <c r="ATI38" s="86" t="s">
        <v>94</v>
      </c>
      <c r="ATJ38" s="86"/>
      <c r="ATK38" s="86" t="s">
        <v>94</v>
      </c>
      <c r="ATL38" s="86"/>
      <c r="ATM38" s="86" t="s">
        <v>94</v>
      </c>
      <c r="ATN38" s="86"/>
      <c r="ATO38" s="86" t="s">
        <v>94</v>
      </c>
      <c r="ATP38" s="86"/>
      <c r="ATQ38" s="86" t="s">
        <v>94</v>
      </c>
      <c r="ATR38" s="86"/>
      <c r="ATS38" s="86" t="s">
        <v>94</v>
      </c>
      <c r="ATT38" s="86"/>
      <c r="ATU38" s="86" t="s">
        <v>94</v>
      </c>
      <c r="ATV38" s="86"/>
      <c r="ATW38" s="86" t="s">
        <v>94</v>
      </c>
      <c r="ATX38" s="86"/>
      <c r="ATY38" s="86" t="s">
        <v>94</v>
      </c>
      <c r="ATZ38" s="86"/>
      <c r="AUA38" s="86" t="s">
        <v>94</v>
      </c>
      <c r="AUB38" s="86"/>
      <c r="AUC38" s="86" t="s">
        <v>94</v>
      </c>
      <c r="AUD38" s="86"/>
      <c r="AUE38" s="86" t="s">
        <v>94</v>
      </c>
      <c r="AUF38" s="86"/>
      <c r="AUG38" s="86" t="s">
        <v>94</v>
      </c>
      <c r="AUH38" s="86"/>
      <c r="AUI38" s="86" t="s">
        <v>94</v>
      </c>
      <c r="AUJ38" s="86"/>
      <c r="AUK38" s="86" t="s">
        <v>94</v>
      </c>
      <c r="AUL38" s="86"/>
      <c r="AUM38" s="86" t="s">
        <v>94</v>
      </c>
      <c r="AUN38" s="86"/>
      <c r="AUO38" s="86" t="s">
        <v>94</v>
      </c>
      <c r="AUP38" s="86"/>
      <c r="AUQ38" s="86" t="s">
        <v>94</v>
      </c>
      <c r="AUR38" s="86"/>
      <c r="AUS38" s="86" t="s">
        <v>94</v>
      </c>
      <c r="AUT38" s="86"/>
      <c r="AUU38" s="86" t="s">
        <v>94</v>
      </c>
      <c r="AUV38" s="86"/>
      <c r="AUW38" s="86" t="s">
        <v>94</v>
      </c>
      <c r="AUX38" s="86"/>
      <c r="AUY38" s="86" t="s">
        <v>94</v>
      </c>
      <c r="AUZ38" s="86"/>
      <c r="AVA38" s="86" t="s">
        <v>94</v>
      </c>
      <c r="AVB38" s="86"/>
      <c r="AVC38" s="86" t="s">
        <v>94</v>
      </c>
      <c r="AVD38" s="86"/>
      <c r="AVE38" s="86" t="s">
        <v>94</v>
      </c>
      <c r="AVF38" s="86"/>
      <c r="AVG38" s="86" t="s">
        <v>94</v>
      </c>
      <c r="AVH38" s="86"/>
      <c r="AVI38" s="86" t="s">
        <v>94</v>
      </c>
      <c r="AVJ38" s="86"/>
      <c r="AVK38" s="86" t="s">
        <v>94</v>
      </c>
      <c r="AVL38" s="86"/>
      <c r="AVM38" s="86" t="s">
        <v>94</v>
      </c>
      <c r="AVN38" s="86"/>
      <c r="AVO38" s="86" t="s">
        <v>94</v>
      </c>
      <c r="AVP38" s="86"/>
      <c r="AVQ38" s="86" t="s">
        <v>94</v>
      </c>
      <c r="AVR38" s="86"/>
      <c r="AVS38" s="86" t="s">
        <v>94</v>
      </c>
      <c r="AVT38" s="86"/>
      <c r="AVU38" s="86" t="s">
        <v>94</v>
      </c>
      <c r="AVV38" s="86"/>
      <c r="AVW38" s="86" t="s">
        <v>94</v>
      </c>
      <c r="AVX38" s="86"/>
      <c r="AVY38" s="86" t="s">
        <v>94</v>
      </c>
      <c r="AVZ38" s="86"/>
      <c r="AWA38" s="86" t="s">
        <v>94</v>
      </c>
      <c r="AWB38" s="86"/>
      <c r="AWC38" s="86" t="s">
        <v>94</v>
      </c>
      <c r="AWD38" s="86"/>
      <c r="AWE38" s="86" t="s">
        <v>94</v>
      </c>
      <c r="AWF38" s="86"/>
      <c r="AWG38" s="86" t="s">
        <v>94</v>
      </c>
      <c r="AWH38" s="86"/>
      <c r="AWI38" s="86" t="s">
        <v>94</v>
      </c>
      <c r="AWJ38" s="86"/>
      <c r="AWK38" s="86" t="s">
        <v>94</v>
      </c>
      <c r="AWL38" s="86"/>
      <c r="AWM38" s="86" t="s">
        <v>94</v>
      </c>
      <c r="AWN38" s="86"/>
      <c r="AWO38" s="86" t="s">
        <v>94</v>
      </c>
      <c r="AWP38" s="86"/>
      <c r="AWQ38" s="86" t="s">
        <v>94</v>
      </c>
      <c r="AWR38" s="86"/>
      <c r="AWS38" s="86" t="s">
        <v>94</v>
      </c>
      <c r="AWT38" s="86"/>
      <c r="AWU38" s="86" t="s">
        <v>94</v>
      </c>
      <c r="AWV38" s="86"/>
      <c r="AWW38" s="86" t="s">
        <v>94</v>
      </c>
      <c r="AWX38" s="86"/>
      <c r="AWY38" s="86" t="s">
        <v>94</v>
      </c>
      <c r="AWZ38" s="103"/>
      <c r="AXA38" s="103" t="s">
        <v>94</v>
      </c>
      <c r="AXB38" s="103"/>
      <c r="AXC38" s="103" t="s">
        <v>94</v>
      </c>
      <c r="AXD38" s="103"/>
      <c r="AXE38" s="103" t="s">
        <v>94</v>
      </c>
      <c r="AXF38" s="103"/>
      <c r="AXG38" s="103" t="s">
        <v>94</v>
      </c>
      <c r="AXH38" s="103"/>
      <c r="AXI38" s="103" t="s">
        <v>94</v>
      </c>
      <c r="AXJ38" s="103"/>
      <c r="AXK38" s="103" t="s">
        <v>94</v>
      </c>
      <c r="AXL38" s="103"/>
      <c r="AXM38" s="103" t="s">
        <v>94</v>
      </c>
      <c r="AXN38" s="103"/>
      <c r="AXO38" s="103" t="s">
        <v>94</v>
      </c>
      <c r="AXP38" s="103"/>
      <c r="AXQ38" s="103" t="s">
        <v>94</v>
      </c>
      <c r="AXR38" s="103"/>
      <c r="AXS38" s="103" t="s">
        <v>94</v>
      </c>
      <c r="AXT38" s="103"/>
      <c r="AXU38" s="103" t="s">
        <v>94</v>
      </c>
      <c r="AXV38" s="103"/>
      <c r="AXW38" s="103" t="s">
        <v>94</v>
      </c>
      <c r="AXX38" s="103"/>
      <c r="AXY38" s="103" t="s">
        <v>94</v>
      </c>
      <c r="AXZ38" s="103"/>
      <c r="AYA38" s="103" t="s">
        <v>94</v>
      </c>
      <c r="AYB38" s="103"/>
      <c r="AYC38" s="103" t="s">
        <v>94</v>
      </c>
      <c r="AYD38" s="103"/>
      <c r="AYE38" s="103" t="s">
        <v>94</v>
      </c>
      <c r="AYF38" s="103"/>
      <c r="AYG38" s="103" t="s">
        <v>94</v>
      </c>
      <c r="AYH38" s="103"/>
      <c r="AYI38" s="103" t="s">
        <v>94</v>
      </c>
      <c r="AYJ38" s="103"/>
      <c r="AYK38" s="103"/>
      <c r="AYL38" s="103"/>
      <c r="AYM38" s="103"/>
      <c r="AYN38" s="103"/>
      <c r="AYO38" s="103"/>
      <c r="AYP38" s="103"/>
      <c r="AYQ38" s="103"/>
      <c r="AYR38" s="103"/>
      <c r="AYS38" s="103"/>
      <c r="AYT38" s="103"/>
      <c r="AYU38" s="103" t="s">
        <v>94</v>
      </c>
      <c r="AYV38" s="103"/>
      <c r="AYW38" s="103" t="s">
        <v>94</v>
      </c>
      <c r="AYX38" s="103"/>
      <c r="AYY38" s="103" t="s">
        <v>94</v>
      </c>
      <c r="AYZ38" s="103"/>
      <c r="AZA38" s="103" t="s">
        <v>94</v>
      </c>
      <c r="AZB38" s="103"/>
      <c r="AZC38" s="103" t="s">
        <v>94</v>
      </c>
      <c r="AZD38" s="103"/>
      <c r="AZE38" s="103" t="s">
        <v>94</v>
      </c>
      <c r="AZF38" s="103"/>
      <c r="AZG38" s="103" t="s">
        <v>94</v>
      </c>
      <c r="AZH38" s="103"/>
      <c r="AZI38" s="103" t="s">
        <v>94</v>
      </c>
      <c r="AZJ38" s="103"/>
      <c r="AZK38" s="103" t="s">
        <v>94</v>
      </c>
      <c r="AZL38" s="103"/>
      <c r="AZM38" s="103" t="s">
        <v>94</v>
      </c>
      <c r="AZN38" s="103"/>
      <c r="AZO38" s="103" t="s">
        <v>94</v>
      </c>
      <c r="AZP38" s="103"/>
      <c r="AZQ38" s="103" t="s">
        <v>94</v>
      </c>
      <c r="AZR38" s="103"/>
      <c r="AZS38" s="103" t="s">
        <v>94</v>
      </c>
      <c r="AZT38" s="103"/>
      <c r="AZU38" s="103" t="s">
        <v>94</v>
      </c>
      <c r="AZV38" s="103"/>
      <c r="AZW38" s="103" t="s">
        <v>94</v>
      </c>
      <c r="AZX38" s="103"/>
      <c r="AZY38" s="103" t="s">
        <v>94</v>
      </c>
      <c r="AZZ38" s="103"/>
      <c r="BAA38" s="103" t="s">
        <v>94</v>
      </c>
      <c r="BAB38" s="103"/>
      <c r="BAC38" s="103" t="s">
        <v>94</v>
      </c>
      <c r="BAD38" s="103"/>
      <c r="BAE38" s="103" t="s">
        <v>94</v>
      </c>
      <c r="BAF38" s="103"/>
      <c r="BAG38" s="103" t="s">
        <v>94</v>
      </c>
      <c r="BAH38" s="103"/>
      <c r="BAI38" s="103" t="s">
        <v>94</v>
      </c>
      <c r="BAJ38" s="103"/>
      <c r="BAK38" s="103" t="s">
        <v>94</v>
      </c>
      <c r="BAL38" s="103"/>
      <c r="BAM38" s="103" t="s">
        <v>94</v>
      </c>
      <c r="BAN38" s="103"/>
      <c r="BAO38" s="103" t="s">
        <v>94</v>
      </c>
      <c r="BAP38" s="103"/>
      <c r="BAQ38" s="103" t="s">
        <v>94</v>
      </c>
      <c r="BAR38" s="103"/>
      <c r="BAS38" s="103" t="s">
        <v>94</v>
      </c>
      <c r="BAT38" s="103"/>
      <c r="BAU38" s="103" t="s">
        <v>94</v>
      </c>
      <c r="BAV38" s="103"/>
      <c r="BAW38" s="103" t="s">
        <v>94</v>
      </c>
      <c r="BAX38" s="103"/>
      <c r="BAY38" s="103" t="s">
        <v>94</v>
      </c>
      <c r="BAZ38" s="103"/>
      <c r="BBA38" s="103" t="s">
        <v>94</v>
      </c>
      <c r="BBB38" s="103"/>
      <c r="BBC38" s="103" t="s">
        <v>94</v>
      </c>
      <c r="BBD38" s="103"/>
      <c r="BBE38" s="103" t="s">
        <v>94</v>
      </c>
      <c r="BBF38" s="103"/>
      <c r="BBG38" s="103" t="s">
        <v>94</v>
      </c>
      <c r="BBH38" s="103"/>
      <c r="BBI38" s="103" t="s">
        <v>94</v>
      </c>
      <c r="BBJ38" s="103"/>
      <c r="BBK38" s="103" t="s">
        <v>94</v>
      </c>
    </row>
    <row r="39" spans="1:1415" s="9" customFormat="1" ht="33" customHeight="1" x14ac:dyDescent="0.35">
      <c r="A39" s="82">
        <v>13</v>
      </c>
      <c r="B39" s="13" t="s">
        <v>105</v>
      </c>
      <c r="C39" s="89" t="s">
        <v>22</v>
      </c>
      <c r="D39" s="90" t="s">
        <v>106</v>
      </c>
      <c r="E39" s="84">
        <v>19000</v>
      </c>
      <c r="F39" s="84" t="s">
        <v>94</v>
      </c>
      <c r="G39" s="84">
        <v>19000</v>
      </c>
      <c r="H39" s="84" t="s">
        <v>94</v>
      </c>
      <c r="I39" s="84">
        <v>19000</v>
      </c>
      <c r="J39" s="84" t="s">
        <v>94</v>
      </c>
      <c r="K39" s="84">
        <v>19000</v>
      </c>
      <c r="L39" s="84" t="s">
        <v>94</v>
      </c>
      <c r="M39" s="84">
        <v>19000</v>
      </c>
      <c r="N39" s="84" t="s">
        <v>94</v>
      </c>
      <c r="O39" s="84">
        <v>19000</v>
      </c>
      <c r="P39" s="84" t="s">
        <v>94</v>
      </c>
      <c r="Q39" s="84">
        <v>19000</v>
      </c>
      <c r="R39" s="84" t="s">
        <v>94</v>
      </c>
      <c r="S39" s="84">
        <v>19000</v>
      </c>
      <c r="T39" s="84" t="s">
        <v>94</v>
      </c>
      <c r="U39" s="84">
        <v>19000</v>
      </c>
      <c r="V39" s="84" t="s">
        <v>94</v>
      </c>
      <c r="W39" s="84">
        <v>19000</v>
      </c>
      <c r="X39" s="84" t="s">
        <v>94</v>
      </c>
      <c r="Y39" s="84">
        <v>19000</v>
      </c>
      <c r="Z39" s="84" t="s">
        <v>94</v>
      </c>
      <c r="AA39" s="84">
        <v>19000</v>
      </c>
      <c r="AB39" s="84" t="s">
        <v>94</v>
      </c>
      <c r="AC39" s="84">
        <v>19000</v>
      </c>
      <c r="AD39" s="84" t="s">
        <v>94</v>
      </c>
      <c r="AE39" s="84">
        <v>19000</v>
      </c>
      <c r="AF39" s="84" t="s">
        <v>94</v>
      </c>
      <c r="AG39" s="84">
        <v>19000</v>
      </c>
      <c r="AH39" s="84" t="s">
        <v>94</v>
      </c>
      <c r="AI39" s="84">
        <v>19000</v>
      </c>
      <c r="AJ39" s="84" t="s">
        <v>94</v>
      </c>
      <c r="AK39" s="84">
        <v>19000</v>
      </c>
      <c r="AL39" s="84" t="s">
        <v>94</v>
      </c>
      <c r="AM39" s="84">
        <v>19000</v>
      </c>
      <c r="AN39" s="84" t="s">
        <v>94</v>
      </c>
      <c r="AO39" s="84">
        <v>19000</v>
      </c>
      <c r="AP39" s="84" t="s">
        <v>94</v>
      </c>
      <c r="AQ39" s="84">
        <v>19000</v>
      </c>
      <c r="AR39" s="84" t="s">
        <v>94</v>
      </c>
      <c r="AS39" s="84">
        <v>19000</v>
      </c>
      <c r="AT39" s="84" t="s">
        <v>94</v>
      </c>
      <c r="AU39" s="84">
        <v>19000</v>
      </c>
      <c r="AV39" s="84" t="s">
        <v>94</v>
      </c>
      <c r="AW39" s="84">
        <v>19000</v>
      </c>
      <c r="AX39" s="84" t="s">
        <v>94</v>
      </c>
      <c r="AY39" s="84">
        <v>19000</v>
      </c>
      <c r="AZ39" s="84" t="s">
        <v>94</v>
      </c>
      <c r="BA39" s="84">
        <v>19000</v>
      </c>
      <c r="BB39" s="84" t="s">
        <v>94</v>
      </c>
      <c r="BC39" s="84">
        <v>19000</v>
      </c>
      <c r="BD39" s="84" t="s">
        <v>94</v>
      </c>
      <c r="BE39" s="84">
        <v>19000</v>
      </c>
      <c r="BF39" s="84" t="s">
        <v>94</v>
      </c>
      <c r="BG39" s="84">
        <v>19000</v>
      </c>
      <c r="BH39" s="84" t="s">
        <v>94</v>
      </c>
      <c r="BI39" s="84">
        <v>19000</v>
      </c>
      <c r="BJ39" s="84" t="s">
        <v>94</v>
      </c>
      <c r="BK39" s="84">
        <v>19000</v>
      </c>
      <c r="BL39" s="84" t="s">
        <v>94</v>
      </c>
      <c r="BM39" s="84">
        <v>19000</v>
      </c>
      <c r="BN39" s="84" t="s">
        <v>94</v>
      </c>
      <c r="BO39" s="84">
        <v>19000</v>
      </c>
      <c r="BP39" s="84" t="s">
        <v>94</v>
      </c>
      <c r="BQ39" s="84">
        <v>19000</v>
      </c>
      <c r="BR39" s="84" t="s">
        <v>94</v>
      </c>
      <c r="BS39" s="84">
        <v>19000</v>
      </c>
      <c r="BT39" s="84" t="s">
        <v>94</v>
      </c>
      <c r="BU39" s="84">
        <v>19000</v>
      </c>
      <c r="BV39" s="84" t="s">
        <v>94</v>
      </c>
      <c r="BW39" s="84">
        <v>19000</v>
      </c>
      <c r="BX39" s="84" t="s">
        <v>94</v>
      </c>
      <c r="BY39" s="84">
        <v>19000</v>
      </c>
      <c r="BZ39" s="84" t="s">
        <v>94</v>
      </c>
      <c r="CA39" s="84">
        <v>19000</v>
      </c>
      <c r="CB39" s="84" t="s">
        <v>94</v>
      </c>
      <c r="CC39" s="84">
        <v>19000</v>
      </c>
      <c r="CD39" s="84" t="s">
        <v>94</v>
      </c>
      <c r="CE39" s="84">
        <v>19000</v>
      </c>
      <c r="CF39" s="84" t="s">
        <v>94</v>
      </c>
      <c r="CG39" s="84">
        <v>19000</v>
      </c>
      <c r="CH39" s="84" t="s">
        <v>94</v>
      </c>
      <c r="CI39" s="84">
        <v>19000</v>
      </c>
      <c r="CJ39" s="84" t="s">
        <v>94</v>
      </c>
      <c r="CK39" s="84">
        <v>19000</v>
      </c>
      <c r="CL39" s="84" t="s">
        <v>94</v>
      </c>
      <c r="CM39" s="84">
        <v>19000</v>
      </c>
      <c r="CN39" s="84" t="s">
        <v>94</v>
      </c>
      <c r="CO39" s="84">
        <v>19000</v>
      </c>
      <c r="CP39" s="84" t="s">
        <v>94</v>
      </c>
      <c r="CQ39" s="84">
        <v>19000</v>
      </c>
      <c r="CR39" s="84" t="s">
        <v>94</v>
      </c>
      <c r="CS39" s="84">
        <v>19000</v>
      </c>
      <c r="CT39" s="84" t="s">
        <v>94</v>
      </c>
      <c r="CU39" s="84">
        <v>19000</v>
      </c>
      <c r="CV39" s="84" t="s">
        <v>94</v>
      </c>
      <c r="CW39" s="84">
        <v>19000</v>
      </c>
      <c r="CX39" s="84" t="s">
        <v>94</v>
      </c>
      <c r="CY39" s="84">
        <v>19000</v>
      </c>
      <c r="CZ39" s="84" t="s">
        <v>94</v>
      </c>
      <c r="DA39" s="84">
        <v>19000</v>
      </c>
      <c r="DB39" s="84" t="s">
        <v>94</v>
      </c>
      <c r="DC39" s="84">
        <v>19000</v>
      </c>
      <c r="DD39" s="84" t="s">
        <v>94</v>
      </c>
      <c r="DE39" s="84"/>
      <c r="DF39" s="84"/>
      <c r="DG39" s="84" t="s">
        <v>94</v>
      </c>
      <c r="DH39" s="84"/>
      <c r="DI39" s="84"/>
      <c r="DJ39" s="84" t="s">
        <v>94</v>
      </c>
      <c r="DK39" s="84"/>
      <c r="DL39" s="84"/>
      <c r="DM39" s="84" t="s">
        <v>94</v>
      </c>
      <c r="DN39" s="84"/>
      <c r="DO39" s="84"/>
      <c r="DP39" s="84" t="s">
        <v>94</v>
      </c>
      <c r="DQ39" s="84"/>
      <c r="DR39" s="84"/>
      <c r="DS39" s="84" t="s">
        <v>94</v>
      </c>
      <c r="DT39" s="84"/>
      <c r="DU39" s="84"/>
      <c r="DV39" s="84" t="s">
        <v>94</v>
      </c>
      <c r="DW39" s="84"/>
      <c r="DX39" s="84"/>
      <c r="DY39" s="84" t="s">
        <v>94</v>
      </c>
      <c r="DZ39" s="84"/>
      <c r="EA39" s="84"/>
      <c r="EB39" s="84" t="s">
        <v>94</v>
      </c>
      <c r="EC39" s="84"/>
      <c r="ED39" s="84"/>
      <c r="EE39" s="84" t="s">
        <v>94</v>
      </c>
      <c r="EF39" s="84"/>
      <c r="EG39" s="84"/>
      <c r="EH39" s="84" t="s">
        <v>94</v>
      </c>
      <c r="EI39" s="84"/>
      <c r="EJ39" s="84"/>
      <c r="EK39" s="84" t="s">
        <v>94</v>
      </c>
      <c r="EL39" s="84"/>
      <c r="EM39" s="84"/>
      <c r="EN39" s="84" t="s">
        <v>94</v>
      </c>
      <c r="EO39" s="84"/>
      <c r="EP39" s="84"/>
      <c r="EQ39" s="84" t="s">
        <v>94</v>
      </c>
      <c r="ER39" s="84"/>
      <c r="ES39" s="84"/>
      <c r="ET39" s="84" t="s">
        <v>94</v>
      </c>
      <c r="EU39" s="84"/>
      <c r="EV39" s="84"/>
      <c r="EW39" s="84" t="s">
        <v>94</v>
      </c>
      <c r="EX39" s="84"/>
      <c r="EY39" s="84"/>
      <c r="EZ39" s="84" t="s">
        <v>94</v>
      </c>
      <c r="FA39" s="84"/>
      <c r="FB39" s="84"/>
      <c r="FC39" s="84" t="s">
        <v>94</v>
      </c>
      <c r="FD39" s="84"/>
      <c r="FE39" s="84"/>
      <c r="FF39" s="84" t="s">
        <v>94</v>
      </c>
      <c r="FG39" s="84"/>
      <c r="FH39" s="84"/>
      <c r="FI39" s="84" t="s">
        <v>94</v>
      </c>
      <c r="FJ39" s="84"/>
      <c r="FK39" s="84"/>
      <c r="FL39" s="84" t="s">
        <v>94</v>
      </c>
      <c r="FM39" s="84"/>
      <c r="FN39" s="84"/>
      <c r="FO39" s="84" t="s">
        <v>94</v>
      </c>
      <c r="FP39" s="84"/>
      <c r="FQ39" s="84"/>
      <c r="FR39" s="84" t="s">
        <v>94</v>
      </c>
      <c r="FS39" s="84"/>
      <c r="FT39" s="84"/>
      <c r="FU39" s="84" t="s">
        <v>94</v>
      </c>
      <c r="FV39" s="84"/>
      <c r="FW39" s="84"/>
      <c r="FX39" s="84" t="s">
        <v>94</v>
      </c>
      <c r="FY39" s="84"/>
      <c r="FZ39" s="84"/>
      <c r="GA39" s="84" t="s">
        <v>94</v>
      </c>
      <c r="GB39" s="84"/>
      <c r="GC39" s="84"/>
      <c r="GD39" s="84" t="s">
        <v>94</v>
      </c>
      <c r="GE39" s="84"/>
      <c r="GF39" s="84"/>
      <c r="GG39" s="84" t="s">
        <v>94</v>
      </c>
      <c r="GH39" s="84"/>
      <c r="GI39" s="84" t="s">
        <v>94</v>
      </c>
      <c r="GJ39" s="84"/>
      <c r="GK39" s="84" t="s">
        <v>94</v>
      </c>
      <c r="GL39" s="84"/>
      <c r="GM39" s="84" t="s">
        <v>94</v>
      </c>
      <c r="GN39" s="84"/>
      <c r="GO39" s="84" t="s">
        <v>94</v>
      </c>
      <c r="GP39" s="84"/>
      <c r="GQ39" s="84" t="s">
        <v>94</v>
      </c>
      <c r="GR39" s="84"/>
      <c r="GS39" s="84" t="s">
        <v>94</v>
      </c>
      <c r="GT39" s="84"/>
      <c r="GU39" s="84" t="s">
        <v>94</v>
      </c>
      <c r="GV39" s="84"/>
      <c r="GW39" s="84" t="s">
        <v>94</v>
      </c>
      <c r="GX39" s="84"/>
      <c r="GY39" s="84" t="s">
        <v>94</v>
      </c>
      <c r="GZ39" s="84"/>
      <c r="HA39" s="84" t="s">
        <v>94</v>
      </c>
      <c r="HB39" s="84"/>
      <c r="HC39" s="84" t="s">
        <v>94</v>
      </c>
      <c r="HD39" s="84"/>
      <c r="HE39" s="84" t="s">
        <v>94</v>
      </c>
      <c r="HF39" s="84"/>
      <c r="HG39" s="84" t="s">
        <v>94</v>
      </c>
      <c r="HH39" s="84"/>
      <c r="HI39" s="84" t="s">
        <v>94</v>
      </c>
      <c r="HJ39" s="84"/>
      <c r="HK39" s="84" t="s">
        <v>94</v>
      </c>
      <c r="HL39" s="84"/>
      <c r="HM39" s="84" t="s">
        <v>94</v>
      </c>
      <c r="HN39" s="84"/>
      <c r="HO39" s="84" t="s">
        <v>94</v>
      </c>
      <c r="HP39" s="84"/>
      <c r="HQ39" s="84" t="s">
        <v>94</v>
      </c>
      <c r="HR39" s="84"/>
      <c r="HS39" s="84" t="s">
        <v>94</v>
      </c>
      <c r="HT39" s="84"/>
      <c r="HU39" s="84" t="s">
        <v>94</v>
      </c>
      <c r="HV39" s="84"/>
      <c r="HW39" s="84" t="s">
        <v>94</v>
      </c>
      <c r="HX39" s="84"/>
      <c r="HY39" s="84" t="s">
        <v>94</v>
      </c>
      <c r="HZ39" s="84"/>
      <c r="IA39" s="84" t="s">
        <v>94</v>
      </c>
      <c r="IB39" s="84"/>
      <c r="IC39" s="84" t="s">
        <v>94</v>
      </c>
      <c r="ID39" s="84"/>
      <c r="IE39" s="84" t="s">
        <v>94</v>
      </c>
      <c r="IF39" s="84"/>
      <c r="IG39" s="84" t="s">
        <v>94</v>
      </c>
      <c r="IH39" s="84"/>
      <c r="II39" s="84" t="s">
        <v>94</v>
      </c>
      <c r="IJ39" s="84"/>
      <c r="IK39" s="84" t="s">
        <v>94</v>
      </c>
      <c r="IL39" s="84"/>
      <c r="IM39" s="84" t="s">
        <v>94</v>
      </c>
      <c r="IN39" s="84"/>
      <c r="IO39" s="84" t="s">
        <v>94</v>
      </c>
      <c r="IP39" s="84"/>
      <c r="IQ39" s="84" t="s">
        <v>94</v>
      </c>
      <c r="IR39" s="84"/>
      <c r="IS39" s="84" t="s">
        <v>94</v>
      </c>
      <c r="IT39" s="84"/>
      <c r="IU39" s="84" t="s">
        <v>94</v>
      </c>
      <c r="IV39" s="84"/>
      <c r="IW39" s="84" t="s">
        <v>94</v>
      </c>
      <c r="IX39" s="84"/>
      <c r="IY39" s="84" t="s">
        <v>94</v>
      </c>
      <c r="IZ39" s="84"/>
      <c r="JA39" s="84" t="s">
        <v>94</v>
      </c>
      <c r="JB39" s="84"/>
      <c r="JC39" s="84" t="s">
        <v>94</v>
      </c>
      <c r="JD39" s="84"/>
      <c r="JE39" s="84" t="s">
        <v>94</v>
      </c>
      <c r="JF39" s="84"/>
      <c r="JG39" s="84" t="s">
        <v>94</v>
      </c>
      <c r="JH39" s="84"/>
      <c r="JI39" s="84" t="s">
        <v>94</v>
      </c>
      <c r="JJ39" s="84"/>
      <c r="JK39" s="84" t="s">
        <v>94</v>
      </c>
      <c r="JL39" s="84"/>
      <c r="JM39" s="84" t="s">
        <v>94</v>
      </c>
      <c r="JN39" s="84"/>
      <c r="JO39" s="84" t="s">
        <v>94</v>
      </c>
      <c r="JP39" s="84"/>
      <c r="JQ39" s="84" t="s">
        <v>94</v>
      </c>
      <c r="JR39" s="84"/>
      <c r="JS39" s="84" t="s">
        <v>94</v>
      </c>
      <c r="JT39" s="84"/>
      <c r="JU39" s="84" t="s">
        <v>94</v>
      </c>
      <c r="JV39" s="84"/>
      <c r="JW39" s="84" t="s">
        <v>94</v>
      </c>
      <c r="JX39" s="84"/>
      <c r="JY39" s="84" t="s">
        <v>94</v>
      </c>
      <c r="JZ39" s="84"/>
      <c r="KA39" s="84" t="s">
        <v>94</v>
      </c>
      <c r="KB39" s="84"/>
      <c r="KC39" s="84" t="s">
        <v>94</v>
      </c>
      <c r="KD39" s="84"/>
      <c r="KE39" s="84" t="s">
        <v>94</v>
      </c>
      <c r="KF39" s="84"/>
      <c r="KG39" s="84" t="s">
        <v>94</v>
      </c>
      <c r="KH39" s="84"/>
      <c r="KI39" s="84" t="s">
        <v>94</v>
      </c>
      <c r="KJ39" s="84"/>
      <c r="KK39" s="84" t="s">
        <v>94</v>
      </c>
      <c r="KL39" s="84"/>
      <c r="KM39" s="84" t="s">
        <v>94</v>
      </c>
      <c r="KN39" s="84"/>
      <c r="KO39" s="84" t="s">
        <v>94</v>
      </c>
      <c r="KP39" s="84"/>
      <c r="KQ39" s="84" t="s">
        <v>94</v>
      </c>
      <c r="KR39" s="84"/>
      <c r="KS39" s="84" t="s">
        <v>94</v>
      </c>
      <c r="KT39" s="84"/>
      <c r="KU39" s="84" t="s">
        <v>94</v>
      </c>
      <c r="KV39" s="84"/>
      <c r="KW39" s="84" t="s">
        <v>94</v>
      </c>
      <c r="KX39" s="84"/>
      <c r="KY39" s="84" t="s">
        <v>94</v>
      </c>
      <c r="KZ39" s="84"/>
      <c r="LA39" s="84" t="s">
        <v>94</v>
      </c>
      <c r="LB39" s="84"/>
      <c r="LC39" s="84" t="s">
        <v>94</v>
      </c>
      <c r="LD39" s="84"/>
      <c r="LE39" s="84" t="s">
        <v>94</v>
      </c>
      <c r="LF39" s="84"/>
      <c r="LG39" s="84" t="s">
        <v>94</v>
      </c>
      <c r="LH39" s="84"/>
      <c r="LI39" s="84" t="s">
        <v>94</v>
      </c>
      <c r="LJ39" s="84"/>
      <c r="LK39" s="84" t="s">
        <v>94</v>
      </c>
      <c r="LL39" s="84"/>
      <c r="LM39" s="84" t="s">
        <v>94</v>
      </c>
      <c r="LN39" s="84"/>
      <c r="LO39" s="84" t="s">
        <v>94</v>
      </c>
      <c r="LP39" s="84"/>
      <c r="LQ39" s="84" t="s">
        <v>94</v>
      </c>
      <c r="LR39" s="84"/>
      <c r="LS39" s="84" t="s">
        <v>94</v>
      </c>
      <c r="LT39" s="84"/>
      <c r="LU39" s="84" t="s">
        <v>94</v>
      </c>
      <c r="LV39" s="84"/>
      <c r="LW39" s="84" t="s">
        <v>94</v>
      </c>
      <c r="LX39" s="84"/>
      <c r="LY39" s="84" t="s">
        <v>94</v>
      </c>
      <c r="LZ39" s="84"/>
      <c r="MA39" s="84" t="s">
        <v>94</v>
      </c>
      <c r="MB39" s="84"/>
      <c r="MC39" s="84" t="s">
        <v>94</v>
      </c>
      <c r="MD39" s="84"/>
      <c r="ME39" s="84" t="s">
        <v>94</v>
      </c>
      <c r="MF39" s="84"/>
      <c r="MG39" s="84" t="s">
        <v>94</v>
      </c>
      <c r="MH39" s="84"/>
      <c r="MI39" s="84" t="s">
        <v>94</v>
      </c>
      <c r="MJ39" s="84"/>
      <c r="MK39" s="84" t="s">
        <v>94</v>
      </c>
      <c r="ML39" s="84"/>
      <c r="MM39" s="84" t="s">
        <v>94</v>
      </c>
      <c r="MN39" s="84"/>
      <c r="MO39" s="84" t="s">
        <v>94</v>
      </c>
      <c r="MP39" s="84"/>
      <c r="MQ39" s="84" t="s">
        <v>94</v>
      </c>
      <c r="MR39" s="84"/>
      <c r="MS39" s="84" t="s">
        <v>94</v>
      </c>
      <c r="MT39" s="84"/>
      <c r="MU39" s="84" t="s">
        <v>94</v>
      </c>
      <c r="MV39" s="84"/>
      <c r="MW39" s="84" t="s">
        <v>94</v>
      </c>
      <c r="MX39" s="84"/>
      <c r="MY39" s="84" t="s">
        <v>94</v>
      </c>
      <c r="MZ39" s="84"/>
      <c r="NA39" s="84" t="s">
        <v>94</v>
      </c>
      <c r="NB39" s="84"/>
      <c r="NC39" s="84" t="s">
        <v>94</v>
      </c>
      <c r="ND39" s="84"/>
      <c r="NE39" s="84" t="s">
        <v>94</v>
      </c>
      <c r="NF39" s="84"/>
      <c r="NG39" s="84" t="s">
        <v>94</v>
      </c>
      <c r="NH39" s="84"/>
      <c r="NI39" s="84" t="s">
        <v>94</v>
      </c>
      <c r="NJ39" s="84"/>
      <c r="NK39" s="84" t="s">
        <v>94</v>
      </c>
      <c r="NL39" s="84"/>
      <c r="NM39" s="84" t="s">
        <v>94</v>
      </c>
      <c r="NN39" s="84"/>
      <c r="NO39" s="84" t="s">
        <v>94</v>
      </c>
      <c r="NP39" s="84"/>
      <c r="NQ39" s="84" t="s">
        <v>94</v>
      </c>
      <c r="NR39" s="84"/>
      <c r="NS39" s="84" t="s">
        <v>94</v>
      </c>
      <c r="NT39" s="84"/>
      <c r="NU39" s="84" t="s">
        <v>94</v>
      </c>
      <c r="NV39" s="84"/>
      <c r="NW39" s="84" t="s">
        <v>94</v>
      </c>
      <c r="NX39" s="84"/>
      <c r="NY39" s="84" t="s">
        <v>94</v>
      </c>
      <c r="NZ39" s="84"/>
      <c r="OA39" s="84" t="s">
        <v>94</v>
      </c>
      <c r="OB39" s="84"/>
      <c r="OC39" s="84" t="s">
        <v>94</v>
      </c>
      <c r="OD39" s="84"/>
      <c r="OE39" s="84" t="s">
        <v>94</v>
      </c>
      <c r="OF39" s="84"/>
      <c r="OG39" s="84" t="s">
        <v>94</v>
      </c>
      <c r="OH39" s="84"/>
      <c r="OI39" s="84" t="s">
        <v>94</v>
      </c>
      <c r="OJ39" s="84"/>
      <c r="OK39" s="84" t="s">
        <v>94</v>
      </c>
      <c r="OL39" s="84"/>
      <c r="OM39" s="84" t="s">
        <v>94</v>
      </c>
      <c r="ON39" s="84"/>
      <c r="OO39" s="84" t="s">
        <v>94</v>
      </c>
      <c r="OP39" s="84"/>
      <c r="OQ39" s="84" t="s">
        <v>94</v>
      </c>
      <c r="OR39" s="84"/>
      <c r="OS39" s="84" t="s">
        <v>94</v>
      </c>
      <c r="OT39" s="84"/>
      <c r="OU39" s="84" t="s">
        <v>94</v>
      </c>
      <c r="OV39" s="84"/>
      <c r="OW39" s="84" t="s">
        <v>94</v>
      </c>
      <c r="OX39" s="84"/>
      <c r="OY39" s="84" t="s">
        <v>94</v>
      </c>
      <c r="OZ39" s="84"/>
      <c r="PA39" s="84" t="s">
        <v>94</v>
      </c>
      <c r="PB39" s="84"/>
      <c r="PC39" s="84" t="s">
        <v>94</v>
      </c>
      <c r="PD39" s="84"/>
      <c r="PE39" s="84" t="s">
        <v>94</v>
      </c>
      <c r="PF39" s="84"/>
      <c r="PG39" s="84" t="s">
        <v>94</v>
      </c>
      <c r="PH39" s="84"/>
      <c r="PI39" s="84" t="s">
        <v>94</v>
      </c>
      <c r="PJ39" s="84"/>
      <c r="PK39" s="84" t="s">
        <v>94</v>
      </c>
      <c r="PL39" s="84"/>
      <c r="PM39" s="84" t="s">
        <v>94</v>
      </c>
      <c r="PN39" s="84"/>
      <c r="PO39" s="84" t="s">
        <v>94</v>
      </c>
      <c r="PP39" s="84"/>
      <c r="PQ39" s="84" t="s">
        <v>94</v>
      </c>
      <c r="PR39" s="84"/>
      <c r="PS39" s="84" t="s">
        <v>94</v>
      </c>
      <c r="PT39" s="84"/>
      <c r="PU39" s="84" t="s">
        <v>94</v>
      </c>
      <c r="PV39" s="84"/>
      <c r="PW39" s="84" t="s">
        <v>94</v>
      </c>
      <c r="PX39" s="84"/>
      <c r="PY39" s="84" t="s">
        <v>94</v>
      </c>
      <c r="PZ39" s="84"/>
      <c r="QA39" s="84" t="s">
        <v>94</v>
      </c>
      <c r="QB39" s="84"/>
      <c r="QC39" s="84" t="s">
        <v>94</v>
      </c>
      <c r="QD39" s="84"/>
      <c r="QE39" s="84" t="s">
        <v>94</v>
      </c>
      <c r="QF39" s="84"/>
      <c r="QG39" s="84" t="s">
        <v>94</v>
      </c>
      <c r="QH39" s="84"/>
      <c r="QI39" s="84" t="s">
        <v>94</v>
      </c>
      <c r="QJ39" s="84"/>
      <c r="QK39" s="84" t="s">
        <v>94</v>
      </c>
      <c r="QL39" s="84"/>
      <c r="QM39" s="84" t="s">
        <v>94</v>
      </c>
      <c r="QN39" s="84"/>
      <c r="QO39" s="84" t="s">
        <v>94</v>
      </c>
      <c r="QP39" s="84"/>
      <c r="QQ39" s="84" t="s">
        <v>94</v>
      </c>
      <c r="QR39" s="84"/>
      <c r="QS39" s="84" t="s">
        <v>94</v>
      </c>
      <c r="QT39" s="84"/>
      <c r="QU39" s="84" t="s">
        <v>94</v>
      </c>
      <c r="QV39" s="84"/>
      <c r="QW39" s="84" t="s">
        <v>94</v>
      </c>
      <c r="QX39" s="84"/>
      <c r="QY39" s="84" t="s">
        <v>94</v>
      </c>
      <c r="QZ39" s="84"/>
      <c r="RA39" s="84" t="s">
        <v>94</v>
      </c>
      <c r="RB39" s="84"/>
      <c r="RC39" s="84" t="s">
        <v>94</v>
      </c>
      <c r="RD39" s="84"/>
      <c r="RE39" s="84" t="s">
        <v>94</v>
      </c>
      <c r="RF39" s="84"/>
      <c r="RG39" s="84" t="s">
        <v>94</v>
      </c>
      <c r="RH39" s="84"/>
      <c r="RI39" s="84" t="s">
        <v>94</v>
      </c>
      <c r="RJ39" s="84"/>
      <c r="RK39" s="84" t="s">
        <v>94</v>
      </c>
      <c r="RL39" s="84"/>
      <c r="RM39" s="84" t="s">
        <v>94</v>
      </c>
      <c r="RN39" s="84"/>
      <c r="RO39" s="84" t="s">
        <v>94</v>
      </c>
      <c r="RP39" s="84"/>
      <c r="RQ39" s="84" t="s">
        <v>94</v>
      </c>
      <c r="RR39" s="84"/>
      <c r="RS39" s="84" t="s">
        <v>94</v>
      </c>
      <c r="RT39" s="84"/>
      <c r="RU39" s="84" t="s">
        <v>94</v>
      </c>
      <c r="RV39" s="84"/>
      <c r="RW39" s="84" t="s">
        <v>94</v>
      </c>
      <c r="RX39" s="84"/>
      <c r="RY39" s="84" t="s">
        <v>94</v>
      </c>
      <c r="RZ39" s="84"/>
      <c r="SA39" s="84" t="s">
        <v>94</v>
      </c>
      <c r="SB39" s="84"/>
      <c r="SC39" s="84" t="s">
        <v>94</v>
      </c>
      <c r="SD39" s="84"/>
      <c r="SE39" s="84" t="s">
        <v>94</v>
      </c>
      <c r="SF39" s="84"/>
      <c r="SG39" s="84" t="s">
        <v>94</v>
      </c>
      <c r="SH39" s="84"/>
      <c r="SI39" s="84" t="s">
        <v>94</v>
      </c>
      <c r="SJ39" s="84"/>
      <c r="SK39" s="84" t="s">
        <v>94</v>
      </c>
      <c r="SL39" s="84"/>
      <c r="SM39" s="84" t="s">
        <v>94</v>
      </c>
      <c r="SN39" s="84"/>
      <c r="SO39" s="84" t="s">
        <v>94</v>
      </c>
      <c r="SP39" s="84"/>
      <c r="SQ39" s="84" t="s">
        <v>94</v>
      </c>
      <c r="SR39" s="84"/>
      <c r="SS39" s="84" t="s">
        <v>94</v>
      </c>
      <c r="ST39" s="84"/>
      <c r="SU39" s="84" t="s">
        <v>94</v>
      </c>
      <c r="SV39" s="84"/>
      <c r="SW39" s="84" t="s">
        <v>94</v>
      </c>
      <c r="SX39" s="84"/>
      <c r="SY39" s="84" t="s">
        <v>94</v>
      </c>
      <c r="SZ39" s="84"/>
      <c r="TA39" s="84" t="s">
        <v>94</v>
      </c>
      <c r="TB39" s="84"/>
      <c r="TC39" s="84" t="s">
        <v>94</v>
      </c>
      <c r="TD39" s="84"/>
      <c r="TE39" s="84" t="s">
        <v>94</v>
      </c>
      <c r="TF39" s="84"/>
      <c r="TG39" s="84" t="s">
        <v>94</v>
      </c>
      <c r="TH39" s="84"/>
      <c r="TI39" s="84" t="s">
        <v>94</v>
      </c>
      <c r="TJ39" s="84"/>
      <c r="TK39" s="84" t="s">
        <v>94</v>
      </c>
      <c r="TL39" s="84"/>
      <c r="TM39" s="84" t="s">
        <v>94</v>
      </c>
      <c r="TN39" s="84"/>
      <c r="TO39" s="84" t="s">
        <v>94</v>
      </c>
      <c r="TP39" s="84"/>
      <c r="TQ39" s="84" t="s">
        <v>94</v>
      </c>
      <c r="TR39" s="84"/>
      <c r="TS39" s="84" t="s">
        <v>94</v>
      </c>
      <c r="TT39" s="84"/>
      <c r="TU39" s="84" t="s">
        <v>94</v>
      </c>
      <c r="TV39" s="84"/>
      <c r="TW39" s="84" t="s">
        <v>94</v>
      </c>
      <c r="TX39" s="84"/>
      <c r="TY39" s="84" t="s">
        <v>94</v>
      </c>
      <c r="TZ39" s="84"/>
      <c r="UA39" s="84" t="s">
        <v>94</v>
      </c>
      <c r="UB39" s="84"/>
      <c r="UC39" s="84" t="s">
        <v>94</v>
      </c>
      <c r="UD39" s="84"/>
      <c r="UE39" s="84" t="s">
        <v>94</v>
      </c>
      <c r="UF39" s="84"/>
      <c r="UG39" s="84" t="s">
        <v>94</v>
      </c>
      <c r="UH39" s="84"/>
      <c r="UI39" s="84" t="s">
        <v>94</v>
      </c>
      <c r="UJ39" s="84"/>
      <c r="UK39" s="84" t="s">
        <v>94</v>
      </c>
      <c r="UL39" s="84"/>
      <c r="UM39" s="84" t="s">
        <v>94</v>
      </c>
      <c r="UN39" s="84"/>
      <c r="UO39" s="84" t="s">
        <v>94</v>
      </c>
      <c r="UP39" s="84"/>
      <c r="UQ39" s="84" t="s">
        <v>94</v>
      </c>
      <c r="UR39" s="84"/>
      <c r="US39" s="84" t="s">
        <v>94</v>
      </c>
      <c r="UT39" s="84"/>
      <c r="UU39" s="84" t="s">
        <v>94</v>
      </c>
      <c r="UV39" s="84"/>
      <c r="UW39" s="84" t="s">
        <v>94</v>
      </c>
      <c r="UX39" s="84"/>
      <c r="UY39" s="84" t="s">
        <v>94</v>
      </c>
      <c r="UZ39" s="84"/>
      <c r="VA39" s="84" t="s">
        <v>94</v>
      </c>
      <c r="VB39" s="84"/>
      <c r="VC39" s="84" t="s">
        <v>94</v>
      </c>
      <c r="VD39" s="84"/>
      <c r="VE39" s="84" t="s">
        <v>94</v>
      </c>
      <c r="VF39" s="84"/>
      <c r="VG39" s="84" t="s">
        <v>94</v>
      </c>
      <c r="VH39" s="84"/>
      <c r="VI39" s="84" t="s">
        <v>94</v>
      </c>
      <c r="VJ39" s="84"/>
      <c r="VK39" s="84" t="s">
        <v>94</v>
      </c>
      <c r="VL39" s="84"/>
      <c r="VM39" s="84" t="s">
        <v>94</v>
      </c>
      <c r="VN39" s="84"/>
      <c r="VO39" s="84" t="s">
        <v>94</v>
      </c>
      <c r="VP39" s="84"/>
      <c r="VQ39" s="84" t="s">
        <v>94</v>
      </c>
      <c r="VR39" s="84"/>
      <c r="VS39" s="84" t="s">
        <v>94</v>
      </c>
      <c r="VT39" s="84"/>
      <c r="VU39" s="84" t="s">
        <v>94</v>
      </c>
      <c r="VV39" s="84"/>
      <c r="VW39" s="84" t="s">
        <v>94</v>
      </c>
      <c r="VX39" s="84"/>
      <c r="VY39" s="84" t="s">
        <v>94</v>
      </c>
      <c r="VZ39" s="84"/>
      <c r="WA39" s="84" t="s">
        <v>94</v>
      </c>
      <c r="WB39" s="84"/>
      <c r="WC39" s="84" t="s">
        <v>94</v>
      </c>
      <c r="WD39" s="84"/>
      <c r="WE39" s="84" t="s">
        <v>94</v>
      </c>
      <c r="WF39" s="84"/>
      <c r="WG39" s="84" t="s">
        <v>94</v>
      </c>
      <c r="WH39" s="84"/>
      <c r="WI39" s="84" t="s">
        <v>94</v>
      </c>
      <c r="WJ39" s="84"/>
      <c r="WK39" s="84" t="s">
        <v>94</v>
      </c>
      <c r="WL39" s="84"/>
      <c r="WM39" s="84" t="s">
        <v>94</v>
      </c>
      <c r="WN39" s="84"/>
      <c r="WO39" s="84" t="s">
        <v>94</v>
      </c>
      <c r="WP39" s="84"/>
      <c r="WQ39" s="84" t="s">
        <v>94</v>
      </c>
      <c r="WR39" s="84"/>
      <c r="WS39" s="84" t="s">
        <v>94</v>
      </c>
      <c r="WT39" s="84"/>
      <c r="WU39" s="84" t="s">
        <v>94</v>
      </c>
      <c r="WV39" s="84"/>
      <c r="WW39" s="84" t="s">
        <v>94</v>
      </c>
      <c r="WX39" s="84"/>
      <c r="WY39" s="84" t="s">
        <v>94</v>
      </c>
      <c r="WZ39" s="84"/>
      <c r="XA39" s="84" t="s">
        <v>94</v>
      </c>
      <c r="XB39" s="84"/>
      <c r="XC39" s="84" t="s">
        <v>94</v>
      </c>
      <c r="XD39" s="84"/>
      <c r="XE39" s="84" t="s">
        <v>94</v>
      </c>
      <c r="XF39" s="84"/>
      <c r="XG39" s="84" t="s">
        <v>94</v>
      </c>
      <c r="XH39" s="84"/>
      <c r="XI39" s="84" t="s">
        <v>94</v>
      </c>
      <c r="XJ39" s="84"/>
      <c r="XK39" s="84" t="s">
        <v>94</v>
      </c>
      <c r="XL39" s="84"/>
      <c r="XM39" s="84" t="s">
        <v>94</v>
      </c>
      <c r="XN39" s="84"/>
      <c r="XO39" s="84" t="s">
        <v>94</v>
      </c>
      <c r="XP39" s="84"/>
      <c r="XQ39" s="84" t="s">
        <v>94</v>
      </c>
      <c r="XR39" s="84"/>
      <c r="XS39" s="84" t="s">
        <v>94</v>
      </c>
      <c r="XT39" s="84"/>
      <c r="XU39" s="84" t="s">
        <v>94</v>
      </c>
      <c r="XV39" s="84"/>
      <c r="XW39" s="84" t="s">
        <v>94</v>
      </c>
      <c r="XX39" s="84"/>
      <c r="XY39" s="84" t="s">
        <v>94</v>
      </c>
      <c r="XZ39" s="84"/>
      <c r="YA39" s="84" t="s">
        <v>94</v>
      </c>
      <c r="YB39" s="84"/>
      <c r="YC39" s="84" t="s">
        <v>94</v>
      </c>
      <c r="YD39" s="84"/>
      <c r="YE39" s="84" t="s">
        <v>94</v>
      </c>
      <c r="YF39" s="84"/>
      <c r="YG39" s="84" t="s">
        <v>94</v>
      </c>
      <c r="YH39" s="84"/>
      <c r="YI39" s="84" t="s">
        <v>94</v>
      </c>
      <c r="YJ39" s="84"/>
      <c r="YK39" s="84" t="s">
        <v>94</v>
      </c>
      <c r="YL39" s="84"/>
      <c r="YM39" s="84" t="s">
        <v>94</v>
      </c>
      <c r="YN39" s="84"/>
      <c r="YO39" s="84" t="s">
        <v>94</v>
      </c>
      <c r="YP39" s="84"/>
      <c r="YQ39" s="84" t="s">
        <v>94</v>
      </c>
      <c r="YR39" s="84"/>
      <c r="YS39" s="84" t="s">
        <v>94</v>
      </c>
      <c r="YT39" s="84"/>
      <c r="YU39" s="84" t="s">
        <v>94</v>
      </c>
      <c r="YV39" s="84"/>
      <c r="YW39" s="84" t="s">
        <v>94</v>
      </c>
      <c r="YX39" s="84"/>
      <c r="YY39" s="84" t="s">
        <v>94</v>
      </c>
      <c r="YZ39" s="84"/>
      <c r="ZA39" s="84" t="s">
        <v>94</v>
      </c>
      <c r="ZB39" s="84"/>
      <c r="ZC39" s="84" t="s">
        <v>94</v>
      </c>
      <c r="ZD39" s="84"/>
      <c r="ZE39" s="84" t="s">
        <v>94</v>
      </c>
      <c r="ZF39" s="84"/>
      <c r="ZG39" s="84" t="s">
        <v>94</v>
      </c>
      <c r="ZH39" s="84"/>
      <c r="ZI39" s="84" t="s">
        <v>94</v>
      </c>
      <c r="ZJ39" s="84"/>
      <c r="ZK39" s="84" t="s">
        <v>94</v>
      </c>
      <c r="ZL39" s="84"/>
      <c r="ZM39" s="84" t="s">
        <v>94</v>
      </c>
      <c r="ZN39" s="84"/>
      <c r="ZO39" s="84" t="s">
        <v>94</v>
      </c>
      <c r="ZP39" s="84"/>
      <c r="ZQ39" s="84" t="s">
        <v>94</v>
      </c>
      <c r="ZR39" s="84"/>
      <c r="ZS39" s="84" t="s">
        <v>94</v>
      </c>
      <c r="ZT39" s="84"/>
      <c r="ZU39" s="84" t="s">
        <v>94</v>
      </c>
      <c r="ZV39" s="84"/>
      <c r="ZW39" s="84" t="s">
        <v>94</v>
      </c>
      <c r="ZX39" s="84"/>
      <c r="ZY39" s="84" t="s">
        <v>94</v>
      </c>
      <c r="ZZ39" s="84"/>
      <c r="AAA39" s="84" t="s">
        <v>94</v>
      </c>
      <c r="AAB39" s="84"/>
      <c r="AAC39" s="84" t="s">
        <v>94</v>
      </c>
      <c r="AAD39" s="84"/>
      <c r="AAE39" s="84" t="s">
        <v>94</v>
      </c>
      <c r="AAF39" s="84"/>
      <c r="AAG39" s="84" t="s">
        <v>94</v>
      </c>
      <c r="AAH39" s="84"/>
      <c r="AAI39" s="84" t="s">
        <v>94</v>
      </c>
      <c r="AAJ39" s="84"/>
      <c r="AAK39" s="84" t="s">
        <v>94</v>
      </c>
      <c r="AAL39" s="84"/>
      <c r="AAM39" s="84" t="s">
        <v>94</v>
      </c>
      <c r="AAN39" s="84"/>
      <c r="AAO39" s="84" t="s">
        <v>94</v>
      </c>
      <c r="AAP39" s="84"/>
      <c r="AAQ39" s="84" t="s">
        <v>94</v>
      </c>
      <c r="AAR39" s="84"/>
      <c r="AAS39" s="84" t="s">
        <v>94</v>
      </c>
      <c r="AAT39" s="84"/>
      <c r="AAU39" s="84" t="s">
        <v>94</v>
      </c>
      <c r="AAV39" s="84"/>
      <c r="AAW39" s="84" t="s">
        <v>94</v>
      </c>
      <c r="AAX39" s="84"/>
      <c r="AAY39" s="84" t="s">
        <v>94</v>
      </c>
      <c r="AAZ39" s="84"/>
      <c r="ABA39" s="84" t="s">
        <v>94</v>
      </c>
      <c r="ABB39" s="84"/>
      <c r="ABC39" s="84" t="s">
        <v>94</v>
      </c>
      <c r="ABD39" s="84"/>
      <c r="ABE39" s="84" t="s">
        <v>94</v>
      </c>
      <c r="ABF39" s="84"/>
      <c r="ABG39" s="84" t="s">
        <v>94</v>
      </c>
      <c r="ABH39" s="84"/>
      <c r="ABI39" s="84" t="s">
        <v>94</v>
      </c>
      <c r="ABJ39" s="84"/>
      <c r="ABK39" s="84" t="s">
        <v>94</v>
      </c>
      <c r="ABL39" s="84"/>
      <c r="ABM39" s="84" t="s">
        <v>94</v>
      </c>
      <c r="ABN39" s="84"/>
      <c r="ABO39" s="84" t="s">
        <v>94</v>
      </c>
      <c r="ABP39" s="84"/>
      <c r="ABQ39" s="84" t="s">
        <v>94</v>
      </c>
      <c r="ABR39" s="84"/>
      <c r="ABS39" s="84" t="s">
        <v>94</v>
      </c>
      <c r="ABT39" s="84"/>
      <c r="ABU39" s="84" t="s">
        <v>94</v>
      </c>
      <c r="ABV39" s="84"/>
      <c r="ABW39" s="84" t="s">
        <v>94</v>
      </c>
      <c r="ABX39" s="84"/>
      <c r="ABY39" s="84" t="s">
        <v>94</v>
      </c>
      <c r="ABZ39" s="84"/>
      <c r="ACA39" s="84" t="s">
        <v>94</v>
      </c>
      <c r="ACB39" s="84"/>
      <c r="ACC39" s="84" t="s">
        <v>94</v>
      </c>
      <c r="ACD39" s="84"/>
      <c r="ACE39" s="84" t="s">
        <v>94</v>
      </c>
      <c r="ACF39" s="84"/>
      <c r="ACG39" s="84" t="s">
        <v>94</v>
      </c>
      <c r="ACH39" s="84"/>
      <c r="ACI39" s="84" t="s">
        <v>94</v>
      </c>
      <c r="ACJ39" s="84"/>
      <c r="ACK39" s="84" t="s">
        <v>94</v>
      </c>
      <c r="ACL39" s="84"/>
      <c r="ACM39" s="84" t="s">
        <v>94</v>
      </c>
      <c r="ACN39" s="84"/>
      <c r="ACO39" s="84" t="s">
        <v>94</v>
      </c>
      <c r="ACP39" s="84"/>
      <c r="ACQ39" s="84" t="s">
        <v>94</v>
      </c>
      <c r="ACR39" s="84"/>
      <c r="ACS39" s="84" t="s">
        <v>94</v>
      </c>
      <c r="ACT39" s="84"/>
      <c r="ACU39" s="84" t="s">
        <v>94</v>
      </c>
      <c r="ACV39" s="84"/>
      <c r="ACW39" s="84" t="s">
        <v>94</v>
      </c>
      <c r="ACX39" s="84"/>
      <c r="ACY39" s="84" t="s">
        <v>94</v>
      </c>
      <c r="ACZ39" s="84"/>
      <c r="ADA39" s="84" t="s">
        <v>94</v>
      </c>
      <c r="ADB39" s="84"/>
      <c r="ADC39" s="84" t="s">
        <v>94</v>
      </c>
      <c r="ADD39" s="84"/>
      <c r="ADE39" s="84" t="s">
        <v>94</v>
      </c>
      <c r="ADF39" s="84"/>
      <c r="ADG39" s="84" t="s">
        <v>94</v>
      </c>
      <c r="ADH39" s="84"/>
      <c r="ADI39" s="84" t="s">
        <v>94</v>
      </c>
      <c r="ADJ39" s="84"/>
      <c r="ADK39" s="84" t="s">
        <v>94</v>
      </c>
      <c r="ADL39" s="84"/>
      <c r="ADM39" s="84" t="s">
        <v>94</v>
      </c>
      <c r="ADN39" s="84"/>
      <c r="ADO39" s="84" t="s">
        <v>94</v>
      </c>
      <c r="ADP39" s="84"/>
      <c r="ADQ39" s="84" t="s">
        <v>94</v>
      </c>
      <c r="ADR39" s="84"/>
      <c r="ADS39" s="84" t="s">
        <v>94</v>
      </c>
      <c r="ADT39" s="84"/>
      <c r="ADU39" s="84" t="s">
        <v>94</v>
      </c>
      <c r="ADV39" s="84"/>
      <c r="ADW39" s="84" t="s">
        <v>94</v>
      </c>
      <c r="ADX39" s="84"/>
      <c r="ADY39" s="84" t="s">
        <v>94</v>
      </c>
      <c r="ADZ39" s="84"/>
      <c r="AEA39" s="84" t="s">
        <v>94</v>
      </c>
      <c r="AEB39" s="84"/>
      <c r="AEC39" s="84" t="s">
        <v>94</v>
      </c>
      <c r="AED39" s="84"/>
      <c r="AEE39" s="84" t="s">
        <v>94</v>
      </c>
      <c r="AEF39" s="84"/>
      <c r="AEG39" s="84" t="s">
        <v>94</v>
      </c>
      <c r="AEH39" s="84"/>
      <c r="AEI39" s="84" t="s">
        <v>94</v>
      </c>
      <c r="AEJ39" s="84"/>
      <c r="AEK39" s="84" t="s">
        <v>94</v>
      </c>
      <c r="AEL39" s="84"/>
      <c r="AEM39" s="84" t="s">
        <v>94</v>
      </c>
      <c r="AEN39" s="84"/>
      <c r="AEO39" s="84" t="s">
        <v>94</v>
      </c>
      <c r="AEP39" s="84"/>
      <c r="AEQ39" s="84" t="s">
        <v>94</v>
      </c>
      <c r="AER39" s="84"/>
      <c r="AES39" s="84" t="s">
        <v>94</v>
      </c>
      <c r="AET39" s="84"/>
      <c r="AEU39" s="84" t="s">
        <v>94</v>
      </c>
      <c r="AEV39" s="84"/>
      <c r="AEW39" s="84" t="s">
        <v>94</v>
      </c>
      <c r="AEX39" s="84"/>
      <c r="AEY39" s="84" t="s">
        <v>94</v>
      </c>
      <c r="AEZ39" s="84"/>
      <c r="AFA39" s="84" t="s">
        <v>94</v>
      </c>
      <c r="AFB39" s="84"/>
      <c r="AFC39" s="84" t="s">
        <v>94</v>
      </c>
      <c r="AFD39" s="84"/>
      <c r="AFE39" s="84" t="s">
        <v>94</v>
      </c>
      <c r="AFF39" s="84"/>
      <c r="AFG39" s="84" t="s">
        <v>94</v>
      </c>
      <c r="AFH39" s="84"/>
      <c r="AFI39" s="84" t="s">
        <v>94</v>
      </c>
      <c r="AFJ39" s="84"/>
      <c r="AFK39" s="84" t="s">
        <v>94</v>
      </c>
      <c r="AFL39" s="84"/>
      <c r="AFM39" s="84" t="s">
        <v>94</v>
      </c>
      <c r="AFN39" s="84"/>
      <c r="AFO39" s="84" t="s">
        <v>94</v>
      </c>
      <c r="AFP39" s="84"/>
      <c r="AFQ39" s="84" t="s">
        <v>94</v>
      </c>
      <c r="AFR39" s="84"/>
      <c r="AFS39" s="84" t="s">
        <v>94</v>
      </c>
      <c r="AFT39" s="84"/>
      <c r="AFU39" s="84" t="s">
        <v>94</v>
      </c>
      <c r="AFV39" s="84"/>
      <c r="AFW39" s="84" t="s">
        <v>94</v>
      </c>
      <c r="AFX39" s="84"/>
      <c r="AFY39" s="84" t="s">
        <v>94</v>
      </c>
      <c r="AFZ39" s="84"/>
      <c r="AGA39" s="84" t="s">
        <v>94</v>
      </c>
      <c r="AGB39" s="84"/>
      <c r="AGC39" s="84" t="s">
        <v>94</v>
      </c>
      <c r="AGD39" s="84"/>
      <c r="AGE39" s="84" t="s">
        <v>94</v>
      </c>
      <c r="AGF39" s="84"/>
      <c r="AGG39" s="84" t="s">
        <v>94</v>
      </c>
      <c r="AGH39" s="84"/>
      <c r="AGI39" s="84" t="s">
        <v>94</v>
      </c>
      <c r="AGJ39" s="84"/>
      <c r="AGK39" s="84" t="s">
        <v>94</v>
      </c>
      <c r="AGL39" s="84"/>
      <c r="AGM39" s="84" t="s">
        <v>94</v>
      </c>
      <c r="AGN39" s="84"/>
      <c r="AGO39" s="84" t="s">
        <v>94</v>
      </c>
      <c r="AGP39" s="84"/>
      <c r="AGQ39" s="84" t="s">
        <v>94</v>
      </c>
      <c r="AGR39" s="84"/>
      <c r="AGS39" s="84" t="s">
        <v>94</v>
      </c>
      <c r="AGT39" s="84"/>
      <c r="AGU39" s="84" t="s">
        <v>94</v>
      </c>
      <c r="AGV39" s="84"/>
      <c r="AGW39" s="84" t="s">
        <v>94</v>
      </c>
      <c r="AGX39" s="84"/>
      <c r="AGY39" s="84" t="s">
        <v>94</v>
      </c>
      <c r="AGZ39" s="84"/>
      <c r="AHA39" s="84" t="s">
        <v>94</v>
      </c>
      <c r="AHB39" s="84"/>
      <c r="AHC39" s="84" t="s">
        <v>94</v>
      </c>
      <c r="AHD39" s="84"/>
      <c r="AHE39" s="84" t="s">
        <v>94</v>
      </c>
      <c r="AHF39" s="84"/>
      <c r="AHG39" s="84" t="s">
        <v>94</v>
      </c>
      <c r="AHH39" s="84"/>
      <c r="AHI39" s="84" t="s">
        <v>94</v>
      </c>
      <c r="AHJ39" s="84"/>
      <c r="AHK39" s="84" t="s">
        <v>94</v>
      </c>
      <c r="AHL39" s="84"/>
      <c r="AHM39" s="84" t="s">
        <v>94</v>
      </c>
      <c r="AHN39" s="84"/>
      <c r="AHO39" s="84" t="s">
        <v>94</v>
      </c>
      <c r="AHP39" s="84"/>
      <c r="AHQ39" s="84" t="s">
        <v>94</v>
      </c>
      <c r="AHR39" s="84"/>
      <c r="AHS39" s="84" t="s">
        <v>94</v>
      </c>
      <c r="AHT39" s="84"/>
      <c r="AHU39" s="84" t="s">
        <v>94</v>
      </c>
      <c r="AHV39" s="84"/>
      <c r="AHW39" s="84" t="s">
        <v>94</v>
      </c>
      <c r="AHX39" s="84"/>
      <c r="AHY39" s="84" t="s">
        <v>94</v>
      </c>
      <c r="AHZ39" s="84"/>
      <c r="AIA39" s="84" t="s">
        <v>94</v>
      </c>
      <c r="AIB39" s="84"/>
      <c r="AIC39" s="84" t="s">
        <v>94</v>
      </c>
      <c r="AID39" s="84"/>
      <c r="AIE39" s="84" t="s">
        <v>94</v>
      </c>
      <c r="AIF39" s="84"/>
      <c r="AIG39" s="84" t="s">
        <v>94</v>
      </c>
      <c r="AIH39" s="84"/>
      <c r="AII39" s="84" t="s">
        <v>94</v>
      </c>
      <c r="AIJ39" s="84"/>
      <c r="AIK39" s="84" t="s">
        <v>94</v>
      </c>
      <c r="AIL39" s="84"/>
      <c r="AIM39" s="84" t="s">
        <v>94</v>
      </c>
      <c r="AIN39" s="84"/>
      <c r="AIO39" s="84" t="s">
        <v>94</v>
      </c>
      <c r="AIP39" s="84"/>
      <c r="AIQ39" s="84" t="s">
        <v>94</v>
      </c>
      <c r="AIR39" s="84"/>
      <c r="AIS39" s="84" t="s">
        <v>94</v>
      </c>
      <c r="AIT39" s="84"/>
      <c r="AIU39" s="84" t="s">
        <v>94</v>
      </c>
      <c r="AIV39" s="84"/>
      <c r="AIW39" s="84" t="s">
        <v>94</v>
      </c>
      <c r="AIX39" s="84"/>
      <c r="AIY39" s="84" t="s">
        <v>94</v>
      </c>
      <c r="AIZ39" s="84"/>
      <c r="AJA39" s="84" t="s">
        <v>94</v>
      </c>
      <c r="AJB39" s="84"/>
      <c r="AJC39" s="84" t="s">
        <v>94</v>
      </c>
      <c r="AJD39" s="84"/>
      <c r="AJE39" s="84" t="s">
        <v>94</v>
      </c>
      <c r="AJF39" s="84"/>
      <c r="AJG39" s="84" t="s">
        <v>94</v>
      </c>
      <c r="AJH39" s="84"/>
      <c r="AJI39" s="84" t="s">
        <v>94</v>
      </c>
      <c r="AJJ39" s="84"/>
      <c r="AJK39" s="84" t="s">
        <v>94</v>
      </c>
      <c r="AJL39" s="84"/>
      <c r="AJM39" s="84" t="s">
        <v>94</v>
      </c>
      <c r="AJN39" s="84"/>
      <c r="AJO39" s="84" t="s">
        <v>94</v>
      </c>
      <c r="AJP39" s="84"/>
      <c r="AJQ39" s="84" t="s">
        <v>94</v>
      </c>
      <c r="AJR39" s="84"/>
      <c r="AJS39" s="84" t="s">
        <v>94</v>
      </c>
      <c r="AJT39" s="84"/>
      <c r="AJU39" s="84" t="s">
        <v>94</v>
      </c>
      <c r="AJV39" s="84"/>
      <c r="AJW39" s="84" t="s">
        <v>94</v>
      </c>
      <c r="AJX39" s="84"/>
      <c r="AJY39" s="84" t="s">
        <v>94</v>
      </c>
      <c r="AJZ39" s="84"/>
      <c r="AKA39" s="84" t="s">
        <v>94</v>
      </c>
      <c r="AKB39" s="84"/>
      <c r="AKC39" s="84" t="s">
        <v>94</v>
      </c>
      <c r="AKD39" s="84"/>
      <c r="AKE39" s="84" t="s">
        <v>94</v>
      </c>
      <c r="AKF39" s="84"/>
      <c r="AKG39" s="84" t="s">
        <v>94</v>
      </c>
      <c r="AKH39" s="84"/>
      <c r="AKI39" s="84" t="s">
        <v>94</v>
      </c>
      <c r="AKJ39" s="84"/>
      <c r="AKK39" s="84" t="s">
        <v>94</v>
      </c>
      <c r="AKL39" s="84"/>
      <c r="AKM39" s="84" t="s">
        <v>94</v>
      </c>
      <c r="AKN39" s="84"/>
      <c r="AKO39" s="84" t="s">
        <v>94</v>
      </c>
      <c r="AKP39" s="84"/>
      <c r="AKQ39" s="84" t="s">
        <v>94</v>
      </c>
      <c r="AKR39" s="84"/>
      <c r="AKS39" s="84" t="s">
        <v>94</v>
      </c>
      <c r="AKT39" s="84"/>
      <c r="AKU39" s="84" t="s">
        <v>94</v>
      </c>
      <c r="AKV39" s="84"/>
      <c r="AKW39" s="84" t="s">
        <v>94</v>
      </c>
      <c r="AKX39" s="84"/>
      <c r="AKY39" s="84" t="s">
        <v>94</v>
      </c>
      <c r="AKZ39" s="84"/>
      <c r="ALA39" s="84" t="s">
        <v>94</v>
      </c>
      <c r="ALB39" s="84"/>
      <c r="ALC39" s="84" t="s">
        <v>94</v>
      </c>
      <c r="ALD39" s="84"/>
      <c r="ALE39" s="84" t="s">
        <v>94</v>
      </c>
      <c r="ALF39" s="84"/>
      <c r="ALG39" s="84" t="s">
        <v>94</v>
      </c>
      <c r="ALH39" s="84"/>
      <c r="ALI39" s="84" t="s">
        <v>94</v>
      </c>
      <c r="ALJ39" s="84"/>
      <c r="ALK39" s="84" t="s">
        <v>94</v>
      </c>
      <c r="ALL39" s="84"/>
      <c r="ALM39" s="84" t="s">
        <v>94</v>
      </c>
      <c r="ALN39" s="84"/>
      <c r="ALO39" s="84" t="s">
        <v>94</v>
      </c>
      <c r="ALP39" s="84"/>
      <c r="ALQ39" s="84" t="s">
        <v>94</v>
      </c>
      <c r="ALR39" s="84"/>
      <c r="ALS39" s="84" t="s">
        <v>94</v>
      </c>
      <c r="ALT39" s="84"/>
      <c r="ALU39" s="84" t="s">
        <v>94</v>
      </c>
      <c r="ALV39" s="84"/>
      <c r="ALW39" s="84" t="s">
        <v>94</v>
      </c>
      <c r="ALX39" s="84"/>
      <c r="ALY39" s="84" t="s">
        <v>94</v>
      </c>
      <c r="ALZ39" s="84"/>
      <c r="AMA39" s="84" t="s">
        <v>94</v>
      </c>
      <c r="AMB39" s="84"/>
      <c r="AMC39" s="84" t="s">
        <v>94</v>
      </c>
      <c r="AMD39" s="84"/>
      <c r="AME39" s="84" t="s">
        <v>94</v>
      </c>
      <c r="AMF39" s="84"/>
      <c r="AMG39" s="84" t="s">
        <v>94</v>
      </c>
      <c r="AMH39" s="84"/>
      <c r="AMI39" s="84" t="s">
        <v>94</v>
      </c>
      <c r="AMJ39" s="84"/>
      <c r="AMK39" s="84" t="s">
        <v>94</v>
      </c>
      <c r="AML39" s="84"/>
      <c r="AMM39" s="84" t="s">
        <v>94</v>
      </c>
      <c r="AMN39" s="84"/>
      <c r="AMO39" s="84" t="s">
        <v>94</v>
      </c>
      <c r="AMP39" s="84"/>
      <c r="AMQ39" s="84" t="s">
        <v>94</v>
      </c>
      <c r="AMR39" s="84"/>
      <c r="AMS39" s="84" t="s">
        <v>94</v>
      </c>
      <c r="AMT39" s="84"/>
      <c r="AMU39" s="84" t="s">
        <v>94</v>
      </c>
      <c r="AMV39" s="84"/>
      <c r="AMW39" s="84" t="s">
        <v>94</v>
      </c>
      <c r="AMX39" s="84"/>
      <c r="AMY39" s="84" t="s">
        <v>94</v>
      </c>
      <c r="AMZ39" s="84"/>
      <c r="ANA39" s="84" t="s">
        <v>94</v>
      </c>
      <c r="ANB39" s="84"/>
      <c r="ANC39" s="84" t="s">
        <v>94</v>
      </c>
      <c r="AND39" s="84"/>
      <c r="ANE39" s="84" t="s">
        <v>94</v>
      </c>
      <c r="ANF39" s="84"/>
      <c r="ANG39" s="84" t="s">
        <v>94</v>
      </c>
      <c r="ANH39" s="84"/>
      <c r="ANI39" s="84" t="s">
        <v>94</v>
      </c>
      <c r="ANJ39" s="84"/>
      <c r="ANK39" s="84" t="s">
        <v>94</v>
      </c>
      <c r="ANL39" s="84"/>
      <c r="ANM39" s="84" t="s">
        <v>94</v>
      </c>
      <c r="ANN39" s="84"/>
      <c r="ANO39" s="84" t="s">
        <v>94</v>
      </c>
      <c r="ANP39" s="84"/>
      <c r="ANQ39" s="84" t="s">
        <v>94</v>
      </c>
      <c r="ANR39" s="84"/>
      <c r="ANS39" s="84" t="s">
        <v>94</v>
      </c>
      <c r="ANT39" s="84"/>
      <c r="ANU39" s="84" t="s">
        <v>94</v>
      </c>
      <c r="ANV39" s="84"/>
      <c r="ANW39" s="84" t="s">
        <v>94</v>
      </c>
      <c r="ANX39" s="84"/>
      <c r="ANY39" s="84" t="s">
        <v>94</v>
      </c>
      <c r="ANZ39" s="84"/>
      <c r="AOA39" s="84" t="s">
        <v>94</v>
      </c>
      <c r="AOB39" s="84"/>
      <c r="AOC39" s="84" t="s">
        <v>94</v>
      </c>
      <c r="AOD39" s="84"/>
      <c r="AOE39" s="84" t="s">
        <v>94</v>
      </c>
      <c r="AOF39" s="84"/>
      <c r="AOG39" s="84" t="s">
        <v>94</v>
      </c>
      <c r="AOH39" s="84"/>
      <c r="AOI39" s="84" t="s">
        <v>94</v>
      </c>
      <c r="AOJ39" s="84"/>
      <c r="AOK39" s="84" t="s">
        <v>94</v>
      </c>
      <c r="AOL39" s="84"/>
      <c r="AOM39" s="84" t="s">
        <v>94</v>
      </c>
      <c r="AON39" s="84"/>
      <c r="AOO39" s="84" t="s">
        <v>94</v>
      </c>
      <c r="AOP39" s="84"/>
      <c r="AOQ39" s="84" t="s">
        <v>94</v>
      </c>
      <c r="AOR39" s="84"/>
      <c r="AOS39" s="84" t="s">
        <v>94</v>
      </c>
      <c r="AOT39" s="84"/>
      <c r="AOU39" s="84" t="s">
        <v>94</v>
      </c>
      <c r="AOV39" s="84"/>
      <c r="AOW39" s="84" t="s">
        <v>94</v>
      </c>
      <c r="AOX39" s="84"/>
      <c r="AOY39" s="84" t="s">
        <v>94</v>
      </c>
      <c r="AOZ39" s="84"/>
      <c r="APA39" s="84" t="s">
        <v>94</v>
      </c>
      <c r="APB39" s="84"/>
      <c r="APC39" s="84" t="s">
        <v>94</v>
      </c>
      <c r="APD39" s="84"/>
      <c r="APE39" s="84" t="s">
        <v>94</v>
      </c>
      <c r="APF39" s="84"/>
      <c r="APG39" s="84" t="s">
        <v>94</v>
      </c>
      <c r="APH39" s="84"/>
      <c r="API39" s="84" t="s">
        <v>94</v>
      </c>
      <c r="APJ39" s="84"/>
      <c r="APK39" s="84" t="s">
        <v>94</v>
      </c>
      <c r="APL39" s="84"/>
      <c r="APM39" s="84" t="s">
        <v>94</v>
      </c>
      <c r="APN39" s="84"/>
      <c r="APO39" s="84" t="s">
        <v>94</v>
      </c>
      <c r="APP39" s="84"/>
      <c r="APQ39" s="84" t="s">
        <v>94</v>
      </c>
      <c r="APR39" s="84"/>
      <c r="APS39" s="84" t="s">
        <v>94</v>
      </c>
      <c r="APT39" s="84"/>
      <c r="APU39" s="84" t="s">
        <v>94</v>
      </c>
      <c r="APV39" s="84"/>
      <c r="APW39" s="84" t="s">
        <v>94</v>
      </c>
      <c r="APX39" s="84"/>
      <c r="APY39" s="84" t="s">
        <v>94</v>
      </c>
      <c r="APZ39" s="84"/>
      <c r="AQA39" s="84" t="s">
        <v>94</v>
      </c>
      <c r="AQB39" s="84"/>
      <c r="AQC39" s="84" t="s">
        <v>94</v>
      </c>
      <c r="AQD39" s="84"/>
      <c r="AQE39" s="86" t="s">
        <v>94</v>
      </c>
      <c r="AQF39" s="84"/>
      <c r="AQG39" s="86" t="s">
        <v>94</v>
      </c>
      <c r="AQH39" s="84"/>
      <c r="AQI39" s="86" t="s">
        <v>94</v>
      </c>
      <c r="AQJ39" s="84"/>
      <c r="AQK39" s="86" t="s">
        <v>94</v>
      </c>
      <c r="AQL39" s="84"/>
      <c r="AQM39" s="86" t="s">
        <v>94</v>
      </c>
      <c r="AQN39" s="84"/>
      <c r="AQO39" s="86" t="s">
        <v>94</v>
      </c>
      <c r="AQP39" s="84"/>
      <c r="AQQ39" s="86" t="s">
        <v>94</v>
      </c>
      <c r="AQR39" s="84"/>
      <c r="AQS39" s="86" t="s">
        <v>94</v>
      </c>
      <c r="AQT39" s="86"/>
      <c r="AQU39" s="86" t="s">
        <v>94</v>
      </c>
      <c r="AQV39" s="86"/>
      <c r="AQW39" s="86" t="s">
        <v>94</v>
      </c>
      <c r="AQX39" s="86"/>
      <c r="AQY39" s="86" t="s">
        <v>94</v>
      </c>
      <c r="AQZ39" s="86"/>
      <c r="ARA39" s="86" t="s">
        <v>94</v>
      </c>
      <c r="ARB39" s="86"/>
      <c r="ARC39" s="86" t="s">
        <v>94</v>
      </c>
      <c r="ARD39" s="86"/>
      <c r="ARE39" s="86" t="s">
        <v>94</v>
      </c>
      <c r="ARF39" s="86"/>
      <c r="ARG39" s="86" t="s">
        <v>94</v>
      </c>
      <c r="ARH39" s="86"/>
      <c r="ARI39" s="86" t="s">
        <v>94</v>
      </c>
      <c r="ARJ39" s="86"/>
      <c r="ARK39" s="86" t="s">
        <v>94</v>
      </c>
      <c r="ARL39" s="86"/>
      <c r="ARM39" s="86" t="s">
        <v>94</v>
      </c>
      <c r="ARN39" s="86"/>
      <c r="ARO39" s="86" t="s">
        <v>94</v>
      </c>
      <c r="ARP39" s="86"/>
      <c r="ARQ39" s="86" t="s">
        <v>94</v>
      </c>
      <c r="ARR39" s="86"/>
      <c r="ARS39" s="86" t="s">
        <v>94</v>
      </c>
      <c r="ART39" s="86"/>
      <c r="ARU39" s="86" t="s">
        <v>94</v>
      </c>
      <c r="ARV39" s="86"/>
      <c r="ARW39" s="86" t="s">
        <v>94</v>
      </c>
      <c r="ARX39" s="86"/>
      <c r="ARY39" s="86" t="s">
        <v>94</v>
      </c>
      <c r="ARZ39" s="86"/>
      <c r="ASA39" s="86" t="s">
        <v>94</v>
      </c>
      <c r="ASB39" s="86"/>
      <c r="ASC39" s="86" t="s">
        <v>94</v>
      </c>
      <c r="ASD39" s="86"/>
      <c r="ASE39" s="86" t="s">
        <v>94</v>
      </c>
      <c r="ASF39" s="86"/>
      <c r="ASG39" s="86" t="s">
        <v>94</v>
      </c>
      <c r="ASH39" s="86"/>
      <c r="ASI39" s="86" t="s">
        <v>94</v>
      </c>
      <c r="ASJ39" s="86"/>
      <c r="ASK39" s="86" t="s">
        <v>94</v>
      </c>
      <c r="ASL39" s="86"/>
      <c r="ASM39" s="86" t="s">
        <v>94</v>
      </c>
      <c r="ASN39" s="86"/>
      <c r="ASO39" s="86" t="s">
        <v>94</v>
      </c>
      <c r="ASP39" s="86"/>
      <c r="ASQ39" s="86" t="s">
        <v>94</v>
      </c>
      <c r="ASR39" s="86"/>
      <c r="ASS39" s="86" t="s">
        <v>94</v>
      </c>
      <c r="AST39" s="86"/>
      <c r="ASU39" s="86" t="s">
        <v>94</v>
      </c>
      <c r="ASV39" s="86"/>
      <c r="ASW39" s="86" t="s">
        <v>94</v>
      </c>
      <c r="ASX39" s="86"/>
      <c r="ASY39" s="86" t="s">
        <v>94</v>
      </c>
      <c r="ASZ39" s="86"/>
      <c r="ATA39" s="86" t="s">
        <v>94</v>
      </c>
      <c r="ATB39" s="86"/>
      <c r="ATC39" s="86" t="s">
        <v>94</v>
      </c>
      <c r="ATD39" s="86"/>
      <c r="ATE39" s="86" t="s">
        <v>94</v>
      </c>
      <c r="ATF39" s="86"/>
      <c r="ATG39" s="86" t="s">
        <v>94</v>
      </c>
      <c r="ATH39" s="86"/>
      <c r="ATI39" s="86" t="s">
        <v>94</v>
      </c>
      <c r="ATJ39" s="86"/>
      <c r="ATK39" s="86" t="s">
        <v>94</v>
      </c>
      <c r="ATL39" s="86"/>
      <c r="ATM39" s="86" t="s">
        <v>94</v>
      </c>
      <c r="ATN39" s="86"/>
      <c r="ATO39" s="86" t="s">
        <v>94</v>
      </c>
      <c r="ATP39" s="86"/>
      <c r="ATQ39" s="86" t="s">
        <v>94</v>
      </c>
      <c r="ATR39" s="86"/>
      <c r="ATS39" s="86" t="s">
        <v>94</v>
      </c>
      <c r="ATT39" s="86"/>
      <c r="ATU39" s="86" t="s">
        <v>94</v>
      </c>
      <c r="ATV39" s="86"/>
      <c r="ATW39" s="86" t="s">
        <v>94</v>
      </c>
      <c r="ATX39" s="86"/>
      <c r="ATY39" s="86" t="s">
        <v>94</v>
      </c>
      <c r="ATZ39" s="86"/>
      <c r="AUA39" s="86" t="s">
        <v>94</v>
      </c>
      <c r="AUB39" s="86"/>
      <c r="AUC39" s="86" t="s">
        <v>94</v>
      </c>
      <c r="AUD39" s="86"/>
      <c r="AUE39" s="86" t="s">
        <v>94</v>
      </c>
      <c r="AUF39" s="86"/>
      <c r="AUG39" s="86" t="s">
        <v>94</v>
      </c>
      <c r="AUH39" s="86"/>
      <c r="AUI39" s="86" t="s">
        <v>94</v>
      </c>
      <c r="AUJ39" s="86"/>
      <c r="AUK39" s="86" t="s">
        <v>94</v>
      </c>
      <c r="AUL39" s="86"/>
      <c r="AUM39" s="86" t="s">
        <v>94</v>
      </c>
      <c r="AUN39" s="86"/>
      <c r="AUO39" s="86" t="s">
        <v>94</v>
      </c>
      <c r="AUP39" s="86"/>
      <c r="AUQ39" s="86" t="s">
        <v>94</v>
      </c>
      <c r="AUR39" s="86"/>
      <c r="AUS39" s="86" t="s">
        <v>94</v>
      </c>
      <c r="AUT39" s="86"/>
      <c r="AUU39" s="86" t="s">
        <v>94</v>
      </c>
      <c r="AUV39" s="86"/>
      <c r="AUW39" s="86" t="s">
        <v>94</v>
      </c>
      <c r="AUX39" s="86"/>
      <c r="AUY39" s="86" t="s">
        <v>94</v>
      </c>
      <c r="AUZ39" s="86"/>
      <c r="AVA39" s="86" t="s">
        <v>94</v>
      </c>
      <c r="AVB39" s="86"/>
      <c r="AVC39" s="86" t="s">
        <v>94</v>
      </c>
      <c r="AVD39" s="86"/>
      <c r="AVE39" s="86" t="s">
        <v>94</v>
      </c>
      <c r="AVF39" s="86"/>
      <c r="AVG39" s="86" t="s">
        <v>94</v>
      </c>
      <c r="AVH39" s="86"/>
      <c r="AVI39" s="86" t="s">
        <v>94</v>
      </c>
      <c r="AVJ39" s="86"/>
      <c r="AVK39" s="86" t="s">
        <v>94</v>
      </c>
      <c r="AVL39" s="86"/>
      <c r="AVM39" s="86" t="s">
        <v>94</v>
      </c>
      <c r="AVN39" s="86"/>
      <c r="AVO39" s="86" t="s">
        <v>94</v>
      </c>
      <c r="AVP39" s="86"/>
      <c r="AVQ39" s="86" t="s">
        <v>94</v>
      </c>
      <c r="AVR39" s="86"/>
      <c r="AVS39" s="86" t="s">
        <v>94</v>
      </c>
      <c r="AVT39" s="86"/>
      <c r="AVU39" s="86" t="s">
        <v>94</v>
      </c>
      <c r="AVV39" s="86"/>
      <c r="AVW39" s="86" t="s">
        <v>94</v>
      </c>
      <c r="AVX39" s="86"/>
      <c r="AVY39" s="86" t="s">
        <v>94</v>
      </c>
      <c r="AVZ39" s="86"/>
      <c r="AWA39" s="86" t="s">
        <v>94</v>
      </c>
      <c r="AWB39" s="86"/>
      <c r="AWC39" s="86" t="s">
        <v>94</v>
      </c>
      <c r="AWD39" s="86"/>
      <c r="AWE39" s="86" t="s">
        <v>94</v>
      </c>
      <c r="AWF39" s="86"/>
      <c r="AWG39" s="86" t="s">
        <v>94</v>
      </c>
      <c r="AWH39" s="86"/>
      <c r="AWI39" s="86" t="s">
        <v>94</v>
      </c>
      <c r="AWJ39" s="86"/>
      <c r="AWK39" s="86" t="s">
        <v>94</v>
      </c>
      <c r="AWL39" s="86"/>
      <c r="AWM39" s="86" t="s">
        <v>94</v>
      </c>
      <c r="AWN39" s="86"/>
      <c r="AWO39" s="86" t="s">
        <v>94</v>
      </c>
      <c r="AWP39" s="86"/>
      <c r="AWQ39" s="86" t="s">
        <v>94</v>
      </c>
      <c r="AWR39" s="86"/>
      <c r="AWS39" s="86" t="s">
        <v>94</v>
      </c>
      <c r="AWT39" s="86"/>
      <c r="AWU39" s="86" t="s">
        <v>94</v>
      </c>
      <c r="AWV39" s="86"/>
      <c r="AWW39" s="86" t="s">
        <v>94</v>
      </c>
      <c r="AWX39" s="86"/>
      <c r="AWY39" s="86" t="s">
        <v>94</v>
      </c>
      <c r="AWZ39" s="103"/>
      <c r="AXA39" s="103" t="s">
        <v>94</v>
      </c>
      <c r="AXB39" s="103"/>
      <c r="AXC39" s="103" t="s">
        <v>94</v>
      </c>
      <c r="AXD39" s="103"/>
      <c r="AXE39" s="103" t="s">
        <v>94</v>
      </c>
      <c r="AXF39" s="103"/>
      <c r="AXG39" s="103" t="s">
        <v>94</v>
      </c>
      <c r="AXH39" s="103"/>
      <c r="AXI39" s="103" t="s">
        <v>94</v>
      </c>
      <c r="AXJ39" s="103"/>
      <c r="AXK39" s="103" t="s">
        <v>94</v>
      </c>
      <c r="AXL39" s="103"/>
      <c r="AXM39" s="103" t="s">
        <v>94</v>
      </c>
      <c r="AXN39" s="103"/>
      <c r="AXO39" s="103" t="s">
        <v>94</v>
      </c>
      <c r="AXP39" s="103"/>
      <c r="AXQ39" s="103" t="s">
        <v>94</v>
      </c>
      <c r="AXR39" s="103"/>
      <c r="AXS39" s="103" t="s">
        <v>94</v>
      </c>
      <c r="AXT39" s="103"/>
      <c r="AXU39" s="103" t="s">
        <v>94</v>
      </c>
      <c r="AXV39" s="103"/>
      <c r="AXW39" s="103" t="s">
        <v>94</v>
      </c>
      <c r="AXX39" s="103"/>
      <c r="AXY39" s="103" t="s">
        <v>94</v>
      </c>
      <c r="AXZ39" s="103"/>
      <c r="AYA39" s="103" t="s">
        <v>94</v>
      </c>
      <c r="AYB39" s="103"/>
      <c r="AYC39" s="103" t="s">
        <v>94</v>
      </c>
      <c r="AYD39" s="103"/>
      <c r="AYE39" s="103" t="s">
        <v>94</v>
      </c>
      <c r="AYF39" s="103"/>
      <c r="AYG39" s="103" t="s">
        <v>94</v>
      </c>
      <c r="AYH39" s="103"/>
      <c r="AYI39" s="103" t="s">
        <v>94</v>
      </c>
      <c r="AYJ39" s="103"/>
      <c r="AYK39" s="103"/>
      <c r="AYL39" s="103"/>
      <c r="AYM39" s="103"/>
      <c r="AYN39" s="103"/>
      <c r="AYO39" s="103"/>
      <c r="AYP39" s="103"/>
      <c r="AYQ39" s="103"/>
      <c r="AYR39" s="103"/>
      <c r="AYS39" s="103"/>
      <c r="AYT39" s="103"/>
      <c r="AYU39" s="103" t="s">
        <v>94</v>
      </c>
      <c r="AYV39" s="103"/>
      <c r="AYW39" s="103" t="s">
        <v>94</v>
      </c>
      <c r="AYX39" s="103"/>
      <c r="AYY39" s="103" t="s">
        <v>94</v>
      </c>
      <c r="AYZ39" s="103"/>
      <c r="AZA39" s="103" t="s">
        <v>94</v>
      </c>
      <c r="AZB39" s="103"/>
      <c r="AZC39" s="103" t="s">
        <v>94</v>
      </c>
      <c r="AZD39" s="103"/>
      <c r="AZE39" s="103" t="s">
        <v>94</v>
      </c>
      <c r="AZF39" s="103"/>
      <c r="AZG39" s="103" t="s">
        <v>94</v>
      </c>
      <c r="AZH39" s="103"/>
      <c r="AZI39" s="103" t="s">
        <v>94</v>
      </c>
      <c r="AZJ39" s="103"/>
      <c r="AZK39" s="103" t="s">
        <v>94</v>
      </c>
      <c r="AZL39" s="103"/>
      <c r="AZM39" s="103" t="s">
        <v>94</v>
      </c>
      <c r="AZN39" s="103"/>
      <c r="AZO39" s="103" t="s">
        <v>94</v>
      </c>
      <c r="AZP39" s="103"/>
      <c r="AZQ39" s="103" t="s">
        <v>94</v>
      </c>
      <c r="AZR39" s="103"/>
      <c r="AZS39" s="103" t="s">
        <v>94</v>
      </c>
      <c r="AZT39" s="103"/>
      <c r="AZU39" s="103" t="s">
        <v>94</v>
      </c>
      <c r="AZV39" s="103"/>
      <c r="AZW39" s="103" t="s">
        <v>94</v>
      </c>
      <c r="AZX39" s="103"/>
      <c r="AZY39" s="103" t="s">
        <v>94</v>
      </c>
      <c r="AZZ39" s="103"/>
      <c r="BAA39" s="103" t="s">
        <v>94</v>
      </c>
      <c r="BAB39" s="103"/>
      <c r="BAC39" s="103" t="s">
        <v>94</v>
      </c>
      <c r="BAD39" s="103"/>
      <c r="BAE39" s="103" t="s">
        <v>94</v>
      </c>
      <c r="BAF39" s="103"/>
      <c r="BAG39" s="103" t="s">
        <v>94</v>
      </c>
      <c r="BAH39" s="103"/>
      <c r="BAI39" s="103" t="s">
        <v>94</v>
      </c>
      <c r="BAJ39" s="103"/>
      <c r="BAK39" s="103" t="s">
        <v>94</v>
      </c>
      <c r="BAL39" s="103"/>
      <c r="BAM39" s="103" t="s">
        <v>94</v>
      </c>
      <c r="BAN39" s="103"/>
      <c r="BAO39" s="103" t="s">
        <v>94</v>
      </c>
      <c r="BAP39" s="103"/>
      <c r="BAQ39" s="103" t="s">
        <v>94</v>
      </c>
      <c r="BAR39" s="103"/>
      <c r="BAS39" s="103" t="s">
        <v>94</v>
      </c>
      <c r="BAT39" s="103"/>
      <c r="BAU39" s="103" t="s">
        <v>94</v>
      </c>
      <c r="BAV39" s="103"/>
      <c r="BAW39" s="103" t="s">
        <v>94</v>
      </c>
      <c r="BAX39" s="103"/>
      <c r="BAY39" s="103" t="s">
        <v>94</v>
      </c>
      <c r="BAZ39" s="103"/>
      <c r="BBA39" s="103" t="s">
        <v>94</v>
      </c>
      <c r="BBB39" s="103"/>
      <c r="BBC39" s="103" t="s">
        <v>94</v>
      </c>
      <c r="BBD39" s="103"/>
      <c r="BBE39" s="103" t="s">
        <v>94</v>
      </c>
      <c r="BBF39" s="103"/>
      <c r="BBG39" s="103" t="s">
        <v>94</v>
      </c>
      <c r="BBH39" s="103"/>
      <c r="BBI39" s="103" t="s">
        <v>94</v>
      </c>
      <c r="BBJ39" s="103"/>
      <c r="BBK39" s="103" t="s">
        <v>94</v>
      </c>
    </row>
    <row r="40" spans="1:1415" s="9" customFormat="1" ht="33" customHeight="1" x14ac:dyDescent="0.35">
      <c r="A40" s="82">
        <v>14</v>
      </c>
      <c r="B40" s="13" t="s">
        <v>107</v>
      </c>
      <c r="C40" s="89" t="s">
        <v>36</v>
      </c>
      <c r="D40" s="90" t="s">
        <v>108</v>
      </c>
      <c r="E40" s="84">
        <v>19000</v>
      </c>
      <c r="F40" s="84" t="s">
        <v>94</v>
      </c>
      <c r="G40" s="84">
        <v>19000</v>
      </c>
      <c r="H40" s="84" t="s">
        <v>94</v>
      </c>
      <c r="I40" s="84">
        <v>19000</v>
      </c>
      <c r="J40" s="84" t="s">
        <v>94</v>
      </c>
      <c r="K40" s="84">
        <v>19000</v>
      </c>
      <c r="L40" s="84" t="s">
        <v>94</v>
      </c>
      <c r="M40" s="84">
        <v>19000</v>
      </c>
      <c r="N40" s="84" t="s">
        <v>94</v>
      </c>
      <c r="O40" s="84">
        <v>19000</v>
      </c>
      <c r="P40" s="84" t="s">
        <v>94</v>
      </c>
      <c r="Q40" s="84">
        <v>19000</v>
      </c>
      <c r="R40" s="84" t="s">
        <v>94</v>
      </c>
      <c r="S40" s="84">
        <v>19000</v>
      </c>
      <c r="T40" s="84" t="s">
        <v>94</v>
      </c>
      <c r="U40" s="84">
        <v>19000</v>
      </c>
      <c r="V40" s="84" t="s">
        <v>94</v>
      </c>
      <c r="W40" s="84">
        <v>19000</v>
      </c>
      <c r="X40" s="84" t="s">
        <v>94</v>
      </c>
      <c r="Y40" s="84">
        <v>19000</v>
      </c>
      <c r="Z40" s="84" t="s">
        <v>94</v>
      </c>
      <c r="AA40" s="84">
        <v>19000</v>
      </c>
      <c r="AB40" s="84" t="s">
        <v>94</v>
      </c>
      <c r="AC40" s="84">
        <v>19000</v>
      </c>
      <c r="AD40" s="84" t="s">
        <v>94</v>
      </c>
      <c r="AE40" s="84">
        <v>19000</v>
      </c>
      <c r="AF40" s="84" t="s">
        <v>94</v>
      </c>
      <c r="AG40" s="84">
        <v>19000</v>
      </c>
      <c r="AH40" s="84" t="s">
        <v>94</v>
      </c>
      <c r="AI40" s="84">
        <v>19000</v>
      </c>
      <c r="AJ40" s="84" t="s">
        <v>94</v>
      </c>
      <c r="AK40" s="84">
        <v>19000</v>
      </c>
      <c r="AL40" s="84" t="s">
        <v>94</v>
      </c>
      <c r="AM40" s="84">
        <v>19000</v>
      </c>
      <c r="AN40" s="84" t="s">
        <v>94</v>
      </c>
      <c r="AO40" s="84">
        <v>19000</v>
      </c>
      <c r="AP40" s="84" t="s">
        <v>94</v>
      </c>
      <c r="AQ40" s="84">
        <v>19000</v>
      </c>
      <c r="AR40" s="84" t="s">
        <v>94</v>
      </c>
      <c r="AS40" s="84">
        <v>19000</v>
      </c>
      <c r="AT40" s="84" t="s">
        <v>94</v>
      </c>
      <c r="AU40" s="84">
        <v>19000</v>
      </c>
      <c r="AV40" s="84" t="s">
        <v>94</v>
      </c>
      <c r="AW40" s="84">
        <v>19000</v>
      </c>
      <c r="AX40" s="84" t="s">
        <v>94</v>
      </c>
      <c r="AY40" s="84">
        <v>19000</v>
      </c>
      <c r="AZ40" s="84" t="s">
        <v>94</v>
      </c>
      <c r="BA40" s="84">
        <v>19000</v>
      </c>
      <c r="BB40" s="84" t="s">
        <v>94</v>
      </c>
      <c r="BC40" s="84">
        <v>19000</v>
      </c>
      <c r="BD40" s="84" t="s">
        <v>94</v>
      </c>
      <c r="BE40" s="84">
        <v>18000</v>
      </c>
      <c r="BF40" s="84" t="s">
        <v>94</v>
      </c>
      <c r="BG40" s="84">
        <v>18000</v>
      </c>
      <c r="BH40" s="84" t="s">
        <v>94</v>
      </c>
      <c r="BI40" s="84">
        <v>18000</v>
      </c>
      <c r="BJ40" s="84" t="s">
        <v>94</v>
      </c>
      <c r="BK40" s="84">
        <v>18000</v>
      </c>
      <c r="BL40" s="84" t="s">
        <v>94</v>
      </c>
      <c r="BM40" s="84">
        <v>18000</v>
      </c>
      <c r="BN40" s="84" t="s">
        <v>94</v>
      </c>
      <c r="BO40" s="84">
        <v>18000</v>
      </c>
      <c r="BP40" s="84" t="s">
        <v>94</v>
      </c>
      <c r="BQ40" s="84">
        <v>18000</v>
      </c>
      <c r="BR40" s="84" t="s">
        <v>94</v>
      </c>
      <c r="BS40" s="84">
        <v>18000</v>
      </c>
      <c r="BT40" s="84" t="s">
        <v>94</v>
      </c>
      <c r="BU40" s="84">
        <v>18000</v>
      </c>
      <c r="BV40" s="84" t="s">
        <v>94</v>
      </c>
      <c r="BW40" s="84">
        <v>18000</v>
      </c>
      <c r="BX40" s="84" t="s">
        <v>94</v>
      </c>
      <c r="BY40" s="84">
        <v>18000</v>
      </c>
      <c r="BZ40" s="84" t="s">
        <v>94</v>
      </c>
      <c r="CA40" s="84">
        <v>18000</v>
      </c>
      <c r="CB40" s="84" t="s">
        <v>94</v>
      </c>
      <c r="CC40" s="84">
        <v>18000</v>
      </c>
      <c r="CD40" s="84" t="s">
        <v>94</v>
      </c>
      <c r="CE40" s="84">
        <v>18000</v>
      </c>
      <c r="CF40" s="84" t="s">
        <v>94</v>
      </c>
      <c r="CG40" s="84">
        <v>18000</v>
      </c>
      <c r="CH40" s="84" t="s">
        <v>94</v>
      </c>
      <c r="CI40" s="84">
        <v>18000</v>
      </c>
      <c r="CJ40" s="84" t="s">
        <v>94</v>
      </c>
      <c r="CK40" s="84">
        <v>18000</v>
      </c>
      <c r="CL40" s="84" t="s">
        <v>94</v>
      </c>
      <c r="CM40" s="84">
        <v>18000</v>
      </c>
      <c r="CN40" s="84" t="s">
        <v>94</v>
      </c>
      <c r="CO40" s="84">
        <v>18000</v>
      </c>
      <c r="CP40" s="84" t="s">
        <v>94</v>
      </c>
      <c r="CQ40" s="84">
        <v>18000</v>
      </c>
      <c r="CR40" s="84" t="s">
        <v>94</v>
      </c>
      <c r="CS40" s="84">
        <v>18000</v>
      </c>
      <c r="CT40" s="84" t="s">
        <v>94</v>
      </c>
      <c r="CU40" s="84">
        <v>18000</v>
      </c>
      <c r="CV40" s="84" t="s">
        <v>94</v>
      </c>
      <c r="CW40" s="84">
        <v>18000</v>
      </c>
      <c r="CX40" s="84" t="s">
        <v>94</v>
      </c>
      <c r="CY40" s="84">
        <v>18000</v>
      </c>
      <c r="CZ40" s="84" t="s">
        <v>94</v>
      </c>
      <c r="DA40" s="84">
        <v>18000</v>
      </c>
      <c r="DB40" s="84" t="s">
        <v>94</v>
      </c>
      <c r="DC40" s="84">
        <v>18000</v>
      </c>
      <c r="DD40" s="84" t="s">
        <v>94</v>
      </c>
      <c r="DE40" s="84"/>
      <c r="DF40" s="84"/>
      <c r="DG40" s="84" t="s">
        <v>94</v>
      </c>
      <c r="DH40" s="84"/>
      <c r="DI40" s="84"/>
      <c r="DJ40" s="84" t="s">
        <v>94</v>
      </c>
      <c r="DK40" s="84"/>
      <c r="DL40" s="84"/>
      <c r="DM40" s="84" t="s">
        <v>94</v>
      </c>
      <c r="DN40" s="84"/>
      <c r="DO40" s="84"/>
      <c r="DP40" s="84" t="s">
        <v>94</v>
      </c>
      <c r="DQ40" s="84"/>
      <c r="DR40" s="84"/>
      <c r="DS40" s="84" t="s">
        <v>94</v>
      </c>
      <c r="DT40" s="84"/>
      <c r="DU40" s="84"/>
      <c r="DV40" s="84" t="s">
        <v>94</v>
      </c>
      <c r="DW40" s="84"/>
      <c r="DX40" s="84"/>
      <c r="DY40" s="84" t="s">
        <v>94</v>
      </c>
      <c r="DZ40" s="84"/>
      <c r="EA40" s="84"/>
      <c r="EB40" s="84" t="s">
        <v>94</v>
      </c>
      <c r="EC40" s="84"/>
      <c r="ED40" s="84"/>
      <c r="EE40" s="84" t="s">
        <v>94</v>
      </c>
      <c r="EF40" s="84"/>
      <c r="EG40" s="84"/>
      <c r="EH40" s="84" t="s">
        <v>94</v>
      </c>
      <c r="EI40" s="84"/>
      <c r="EJ40" s="84"/>
      <c r="EK40" s="84" t="s">
        <v>94</v>
      </c>
      <c r="EL40" s="84"/>
      <c r="EM40" s="84"/>
      <c r="EN40" s="84" t="s">
        <v>94</v>
      </c>
      <c r="EO40" s="84"/>
      <c r="EP40" s="84"/>
      <c r="EQ40" s="84" t="s">
        <v>94</v>
      </c>
      <c r="ER40" s="84"/>
      <c r="ES40" s="84"/>
      <c r="ET40" s="84" t="s">
        <v>94</v>
      </c>
      <c r="EU40" s="84"/>
      <c r="EV40" s="84"/>
      <c r="EW40" s="84" t="s">
        <v>94</v>
      </c>
      <c r="EX40" s="84"/>
      <c r="EY40" s="84"/>
      <c r="EZ40" s="84" t="s">
        <v>94</v>
      </c>
      <c r="FA40" s="84"/>
      <c r="FB40" s="84"/>
      <c r="FC40" s="84" t="s">
        <v>94</v>
      </c>
      <c r="FD40" s="84"/>
      <c r="FE40" s="84"/>
      <c r="FF40" s="84" t="s">
        <v>94</v>
      </c>
      <c r="FG40" s="84"/>
      <c r="FH40" s="84"/>
      <c r="FI40" s="84" t="s">
        <v>94</v>
      </c>
      <c r="FJ40" s="84"/>
      <c r="FK40" s="84"/>
      <c r="FL40" s="84" t="s">
        <v>94</v>
      </c>
      <c r="FM40" s="84"/>
      <c r="FN40" s="84"/>
      <c r="FO40" s="84" t="s">
        <v>94</v>
      </c>
      <c r="FP40" s="84"/>
      <c r="FQ40" s="84"/>
      <c r="FR40" s="84" t="s">
        <v>94</v>
      </c>
      <c r="FS40" s="84"/>
      <c r="FT40" s="84"/>
      <c r="FU40" s="84" t="s">
        <v>94</v>
      </c>
      <c r="FV40" s="84"/>
      <c r="FW40" s="84"/>
      <c r="FX40" s="84" t="s">
        <v>94</v>
      </c>
      <c r="FY40" s="84"/>
      <c r="FZ40" s="84"/>
      <c r="GA40" s="84" t="s">
        <v>94</v>
      </c>
      <c r="GB40" s="84"/>
      <c r="GC40" s="84"/>
      <c r="GD40" s="84" t="s">
        <v>94</v>
      </c>
      <c r="GE40" s="84"/>
      <c r="GF40" s="84"/>
      <c r="GG40" s="84" t="s">
        <v>94</v>
      </c>
      <c r="GH40" s="84"/>
      <c r="GI40" s="84" t="s">
        <v>94</v>
      </c>
      <c r="GJ40" s="84"/>
      <c r="GK40" s="84" t="s">
        <v>94</v>
      </c>
      <c r="GL40" s="84"/>
      <c r="GM40" s="84" t="s">
        <v>94</v>
      </c>
      <c r="GN40" s="84"/>
      <c r="GO40" s="84" t="s">
        <v>94</v>
      </c>
      <c r="GP40" s="84"/>
      <c r="GQ40" s="84" t="s">
        <v>94</v>
      </c>
      <c r="GR40" s="84"/>
      <c r="GS40" s="84" t="s">
        <v>94</v>
      </c>
      <c r="GT40" s="84"/>
      <c r="GU40" s="84" t="s">
        <v>94</v>
      </c>
      <c r="GV40" s="84"/>
      <c r="GW40" s="84" t="s">
        <v>94</v>
      </c>
      <c r="GX40" s="84"/>
      <c r="GY40" s="84" t="s">
        <v>94</v>
      </c>
      <c r="GZ40" s="84"/>
      <c r="HA40" s="84" t="s">
        <v>94</v>
      </c>
      <c r="HB40" s="84"/>
      <c r="HC40" s="84" t="s">
        <v>94</v>
      </c>
      <c r="HD40" s="84"/>
      <c r="HE40" s="84" t="s">
        <v>94</v>
      </c>
      <c r="HF40" s="84"/>
      <c r="HG40" s="84" t="s">
        <v>94</v>
      </c>
      <c r="HH40" s="84"/>
      <c r="HI40" s="84" t="s">
        <v>94</v>
      </c>
      <c r="HJ40" s="84"/>
      <c r="HK40" s="84" t="s">
        <v>94</v>
      </c>
      <c r="HL40" s="84"/>
      <c r="HM40" s="84" t="s">
        <v>94</v>
      </c>
      <c r="HN40" s="84"/>
      <c r="HO40" s="84" t="s">
        <v>94</v>
      </c>
      <c r="HP40" s="84"/>
      <c r="HQ40" s="84" t="s">
        <v>94</v>
      </c>
      <c r="HR40" s="84"/>
      <c r="HS40" s="84" t="s">
        <v>94</v>
      </c>
      <c r="HT40" s="84"/>
      <c r="HU40" s="84" t="s">
        <v>94</v>
      </c>
      <c r="HV40" s="84"/>
      <c r="HW40" s="84" t="s">
        <v>94</v>
      </c>
      <c r="HX40" s="84"/>
      <c r="HY40" s="84" t="s">
        <v>94</v>
      </c>
      <c r="HZ40" s="84"/>
      <c r="IA40" s="84" t="s">
        <v>94</v>
      </c>
      <c r="IB40" s="84"/>
      <c r="IC40" s="84" t="s">
        <v>94</v>
      </c>
      <c r="ID40" s="84"/>
      <c r="IE40" s="84" t="s">
        <v>94</v>
      </c>
      <c r="IF40" s="84"/>
      <c r="IG40" s="84" t="s">
        <v>94</v>
      </c>
      <c r="IH40" s="84"/>
      <c r="II40" s="84" t="s">
        <v>94</v>
      </c>
      <c r="IJ40" s="84"/>
      <c r="IK40" s="84" t="s">
        <v>94</v>
      </c>
      <c r="IL40" s="84"/>
      <c r="IM40" s="84" t="s">
        <v>94</v>
      </c>
      <c r="IN40" s="84"/>
      <c r="IO40" s="84" t="s">
        <v>94</v>
      </c>
      <c r="IP40" s="84"/>
      <c r="IQ40" s="84" t="s">
        <v>94</v>
      </c>
      <c r="IR40" s="84"/>
      <c r="IS40" s="84" t="s">
        <v>94</v>
      </c>
      <c r="IT40" s="84"/>
      <c r="IU40" s="84" t="s">
        <v>94</v>
      </c>
      <c r="IV40" s="84"/>
      <c r="IW40" s="84" t="s">
        <v>94</v>
      </c>
      <c r="IX40" s="84"/>
      <c r="IY40" s="84" t="s">
        <v>94</v>
      </c>
      <c r="IZ40" s="84"/>
      <c r="JA40" s="84" t="s">
        <v>94</v>
      </c>
      <c r="JB40" s="84"/>
      <c r="JC40" s="84" t="s">
        <v>94</v>
      </c>
      <c r="JD40" s="84"/>
      <c r="JE40" s="84" t="s">
        <v>94</v>
      </c>
      <c r="JF40" s="84"/>
      <c r="JG40" s="84" t="s">
        <v>94</v>
      </c>
      <c r="JH40" s="84"/>
      <c r="JI40" s="84" t="s">
        <v>94</v>
      </c>
      <c r="JJ40" s="84"/>
      <c r="JK40" s="84" t="s">
        <v>94</v>
      </c>
      <c r="JL40" s="84"/>
      <c r="JM40" s="84" t="s">
        <v>94</v>
      </c>
      <c r="JN40" s="84"/>
      <c r="JO40" s="84" t="s">
        <v>94</v>
      </c>
      <c r="JP40" s="84"/>
      <c r="JQ40" s="84" t="s">
        <v>94</v>
      </c>
      <c r="JR40" s="84"/>
      <c r="JS40" s="84" t="s">
        <v>94</v>
      </c>
      <c r="JT40" s="84"/>
      <c r="JU40" s="84" t="s">
        <v>94</v>
      </c>
      <c r="JV40" s="84"/>
      <c r="JW40" s="84" t="s">
        <v>94</v>
      </c>
      <c r="JX40" s="84"/>
      <c r="JY40" s="84" t="s">
        <v>94</v>
      </c>
      <c r="JZ40" s="84"/>
      <c r="KA40" s="84" t="s">
        <v>94</v>
      </c>
      <c r="KB40" s="84"/>
      <c r="KC40" s="84" t="s">
        <v>94</v>
      </c>
      <c r="KD40" s="84"/>
      <c r="KE40" s="84" t="s">
        <v>94</v>
      </c>
      <c r="KF40" s="84"/>
      <c r="KG40" s="84" t="s">
        <v>94</v>
      </c>
      <c r="KH40" s="84"/>
      <c r="KI40" s="84" t="s">
        <v>94</v>
      </c>
      <c r="KJ40" s="84"/>
      <c r="KK40" s="84" t="s">
        <v>94</v>
      </c>
      <c r="KL40" s="84"/>
      <c r="KM40" s="84" t="s">
        <v>94</v>
      </c>
      <c r="KN40" s="84"/>
      <c r="KO40" s="84" t="s">
        <v>94</v>
      </c>
      <c r="KP40" s="84"/>
      <c r="KQ40" s="84" t="s">
        <v>94</v>
      </c>
      <c r="KR40" s="84"/>
      <c r="KS40" s="84" t="s">
        <v>94</v>
      </c>
      <c r="KT40" s="84"/>
      <c r="KU40" s="84" t="s">
        <v>94</v>
      </c>
      <c r="KV40" s="84"/>
      <c r="KW40" s="84" t="s">
        <v>94</v>
      </c>
      <c r="KX40" s="84"/>
      <c r="KY40" s="84" t="s">
        <v>94</v>
      </c>
      <c r="KZ40" s="84"/>
      <c r="LA40" s="84" t="s">
        <v>94</v>
      </c>
      <c r="LB40" s="84"/>
      <c r="LC40" s="84" t="s">
        <v>94</v>
      </c>
      <c r="LD40" s="84"/>
      <c r="LE40" s="84" t="s">
        <v>94</v>
      </c>
      <c r="LF40" s="84"/>
      <c r="LG40" s="84" t="s">
        <v>94</v>
      </c>
      <c r="LH40" s="84"/>
      <c r="LI40" s="84" t="s">
        <v>94</v>
      </c>
      <c r="LJ40" s="84"/>
      <c r="LK40" s="84" t="s">
        <v>94</v>
      </c>
      <c r="LL40" s="84"/>
      <c r="LM40" s="84" t="s">
        <v>94</v>
      </c>
      <c r="LN40" s="84"/>
      <c r="LO40" s="84" t="s">
        <v>94</v>
      </c>
      <c r="LP40" s="84"/>
      <c r="LQ40" s="84" t="s">
        <v>94</v>
      </c>
      <c r="LR40" s="84"/>
      <c r="LS40" s="84" t="s">
        <v>94</v>
      </c>
      <c r="LT40" s="84"/>
      <c r="LU40" s="84" t="s">
        <v>94</v>
      </c>
      <c r="LV40" s="84"/>
      <c r="LW40" s="84" t="s">
        <v>94</v>
      </c>
      <c r="LX40" s="84"/>
      <c r="LY40" s="84" t="s">
        <v>94</v>
      </c>
      <c r="LZ40" s="84"/>
      <c r="MA40" s="84" t="s">
        <v>94</v>
      </c>
      <c r="MB40" s="84"/>
      <c r="MC40" s="84" t="s">
        <v>94</v>
      </c>
      <c r="MD40" s="84"/>
      <c r="ME40" s="84" t="s">
        <v>94</v>
      </c>
      <c r="MF40" s="84"/>
      <c r="MG40" s="84" t="s">
        <v>94</v>
      </c>
      <c r="MH40" s="84"/>
      <c r="MI40" s="84" t="s">
        <v>94</v>
      </c>
      <c r="MJ40" s="84"/>
      <c r="MK40" s="84" t="s">
        <v>94</v>
      </c>
      <c r="ML40" s="84"/>
      <c r="MM40" s="84" t="s">
        <v>94</v>
      </c>
      <c r="MN40" s="84"/>
      <c r="MO40" s="84" t="s">
        <v>94</v>
      </c>
      <c r="MP40" s="84"/>
      <c r="MQ40" s="84" t="s">
        <v>94</v>
      </c>
      <c r="MR40" s="84"/>
      <c r="MS40" s="84" t="s">
        <v>94</v>
      </c>
      <c r="MT40" s="84"/>
      <c r="MU40" s="84" t="s">
        <v>94</v>
      </c>
      <c r="MV40" s="84"/>
      <c r="MW40" s="84" t="s">
        <v>94</v>
      </c>
      <c r="MX40" s="84"/>
      <c r="MY40" s="84" t="s">
        <v>94</v>
      </c>
      <c r="MZ40" s="84"/>
      <c r="NA40" s="84" t="s">
        <v>94</v>
      </c>
      <c r="NB40" s="84"/>
      <c r="NC40" s="84" t="s">
        <v>94</v>
      </c>
      <c r="ND40" s="84"/>
      <c r="NE40" s="84" t="s">
        <v>94</v>
      </c>
      <c r="NF40" s="84"/>
      <c r="NG40" s="84" t="s">
        <v>94</v>
      </c>
      <c r="NH40" s="84"/>
      <c r="NI40" s="84" t="s">
        <v>94</v>
      </c>
      <c r="NJ40" s="84"/>
      <c r="NK40" s="84" t="s">
        <v>94</v>
      </c>
      <c r="NL40" s="84"/>
      <c r="NM40" s="84" t="s">
        <v>94</v>
      </c>
      <c r="NN40" s="84"/>
      <c r="NO40" s="84" t="s">
        <v>94</v>
      </c>
      <c r="NP40" s="84"/>
      <c r="NQ40" s="84" t="s">
        <v>94</v>
      </c>
      <c r="NR40" s="84"/>
      <c r="NS40" s="84" t="s">
        <v>94</v>
      </c>
      <c r="NT40" s="84"/>
      <c r="NU40" s="84" t="s">
        <v>94</v>
      </c>
      <c r="NV40" s="84"/>
      <c r="NW40" s="84" t="s">
        <v>94</v>
      </c>
      <c r="NX40" s="84"/>
      <c r="NY40" s="84" t="s">
        <v>94</v>
      </c>
      <c r="NZ40" s="84"/>
      <c r="OA40" s="84" t="s">
        <v>94</v>
      </c>
      <c r="OB40" s="84"/>
      <c r="OC40" s="84" t="s">
        <v>94</v>
      </c>
      <c r="OD40" s="84"/>
      <c r="OE40" s="84" t="s">
        <v>94</v>
      </c>
      <c r="OF40" s="84"/>
      <c r="OG40" s="84" t="s">
        <v>94</v>
      </c>
      <c r="OH40" s="84"/>
      <c r="OI40" s="84" t="s">
        <v>94</v>
      </c>
      <c r="OJ40" s="84"/>
      <c r="OK40" s="84" t="s">
        <v>94</v>
      </c>
      <c r="OL40" s="84"/>
      <c r="OM40" s="84" t="s">
        <v>94</v>
      </c>
      <c r="ON40" s="84"/>
      <c r="OO40" s="84" t="s">
        <v>94</v>
      </c>
      <c r="OP40" s="84"/>
      <c r="OQ40" s="84" t="s">
        <v>94</v>
      </c>
      <c r="OR40" s="84"/>
      <c r="OS40" s="84" t="s">
        <v>94</v>
      </c>
      <c r="OT40" s="84"/>
      <c r="OU40" s="84" t="s">
        <v>94</v>
      </c>
      <c r="OV40" s="84"/>
      <c r="OW40" s="84" t="s">
        <v>94</v>
      </c>
      <c r="OX40" s="84"/>
      <c r="OY40" s="84" t="s">
        <v>94</v>
      </c>
      <c r="OZ40" s="84"/>
      <c r="PA40" s="84" t="s">
        <v>94</v>
      </c>
      <c r="PB40" s="84"/>
      <c r="PC40" s="84" t="s">
        <v>94</v>
      </c>
      <c r="PD40" s="84"/>
      <c r="PE40" s="84" t="s">
        <v>94</v>
      </c>
      <c r="PF40" s="84"/>
      <c r="PG40" s="84" t="s">
        <v>94</v>
      </c>
      <c r="PH40" s="84"/>
      <c r="PI40" s="84" t="s">
        <v>94</v>
      </c>
      <c r="PJ40" s="84"/>
      <c r="PK40" s="84" t="s">
        <v>94</v>
      </c>
      <c r="PL40" s="84"/>
      <c r="PM40" s="84" t="s">
        <v>94</v>
      </c>
      <c r="PN40" s="84"/>
      <c r="PO40" s="84" t="s">
        <v>94</v>
      </c>
      <c r="PP40" s="84"/>
      <c r="PQ40" s="84" t="s">
        <v>94</v>
      </c>
      <c r="PR40" s="84"/>
      <c r="PS40" s="84" t="s">
        <v>94</v>
      </c>
      <c r="PT40" s="84"/>
      <c r="PU40" s="84" t="s">
        <v>94</v>
      </c>
      <c r="PV40" s="84"/>
      <c r="PW40" s="84" t="s">
        <v>94</v>
      </c>
      <c r="PX40" s="84"/>
      <c r="PY40" s="84" t="s">
        <v>94</v>
      </c>
      <c r="PZ40" s="84"/>
      <c r="QA40" s="84" t="s">
        <v>94</v>
      </c>
      <c r="QB40" s="84"/>
      <c r="QC40" s="84" t="s">
        <v>94</v>
      </c>
      <c r="QD40" s="84"/>
      <c r="QE40" s="84" t="s">
        <v>94</v>
      </c>
      <c r="QF40" s="84"/>
      <c r="QG40" s="84" t="s">
        <v>94</v>
      </c>
      <c r="QH40" s="84"/>
      <c r="QI40" s="84" t="s">
        <v>94</v>
      </c>
      <c r="QJ40" s="84"/>
      <c r="QK40" s="84" t="s">
        <v>94</v>
      </c>
      <c r="QL40" s="84"/>
      <c r="QM40" s="84" t="s">
        <v>94</v>
      </c>
      <c r="QN40" s="84"/>
      <c r="QO40" s="84" t="s">
        <v>94</v>
      </c>
      <c r="QP40" s="84"/>
      <c r="QQ40" s="84" t="s">
        <v>94</v>
      </c>
      <c r="QR40" s="84"/>
      <c r="QS40" s="84" t="s">
        <v>94</v>
      </c>
      <c r="QT40" s="84"/>
      <c r="QU40" s="84" t="s">
        <v>94</v>
      </c>
      <c r="QV40" s="84"/>
      <c r="QW40" s="84" t="s">
        <v>94</v>
      </c>
      <c r="QX40" s="84"/>
      <c r="QY40" s="84" t="s">
        <v>94</v>
      </c>
      <c r="QZ40" s="84"/>
      <c r="RA40" s="84" t="s">
        <v>94</v>
      </c>
      <c r="RB40" s="84"/>
      <c r="RC40" s="84" t="s">
        <v>94</v>
      </c>
      <c r="RD40" s="84"/>
      <c r="RE40" s="84" t="s">
        <v>94</v>
      </c>
      <c r="RF40" s="84"/>
      <c r="RG40" s="84" t="s">
        <v>94</v>
      </c>
      <c r="RH40" s="84"/>
      <c r="RI40" s="84" t="s">
        <v>94</v>
      </c>
      <c r="RJ40" s="84"/>
      <c r="RK40" s="84" t="s">
        <v>94</v>
      </c>
      <c r="RL40" s="84"/>
      <c r="RM40" s="84" t="s">
        <v>94</v>
      </c>
      <c r="RN40" s="84"/>
      <c r="RO40" s="84" t="s">
        <v>94</v>
      </c>
      <c r="RP40" s="84"/>
      <c r="RQ40" s="84" t="s">
        <v>94</v>
      </c>
      <c r="RR40" s="84"/>
      <c r="RS40" s="84" t="s">
        <v>94</v>
      </c>
      <c r="RT40" s="84"/>
      <c r="RU40" s="84" t="s">
        <v>94</v>
      </c>
      <c r="RV40" s="84"/>
      <c r="RW40" s="84" t="s">
        <v>94</v>
      </c>
      <c r="RX40" s="84"/>
      <c r="RY40" s="84" t="s">
        <v>94</v>
      </c>
      <c r="RZ40" s="84"/>
      <c r="SA40" s="84" t="s">
        <v>94</v>
      </c>
      <c r="SB40" s="84"/>
      <c r="SC40" s="84" t="s">
        <v>94</v>
      </c>
      <c r="SD40" s="84"/>
      <c r="SE40" s="84" t="s">
        <v>94</v>
      </c>
      <c r="SF40" s="84"/>
      <c r="SG40" s="84" t="s">
        <v>94</v>
      </c>
      <c r="SH40" s="84"/>
      <c r="SI40" s="84" t="s">
        <v>94</v>
      </c>
      <c r="SJ40" s="84"/>
      <c r="SK40" s="84" t="s">
        <v>94</v>
      </c>
      <c r="SL40" s="84"/>
      <c r="SM40" s="84" t="s">
        <v>94</v>
      </c>
      <c r="SN40" s="84"/>
      <c r="SO40" s="84" t="s">
        <v>94</v>
      </c>
      <c r="SP40" s="84"/>
      <c r="SQ40" s="84" t="s">
        <v>94</v>
      </c>
      <c r="SR40" s="84"/>
      <c r="SS40" s="84" t="s">
        <v>94</v>
      </c>
      <c r="ST40" s="84"/>
      <c r="SU40" s="84" t="s">
        <v>94</v>
      </c>
      <c r="SV40" s="84"/>
      <c r="SW40" s="84" t="s">
        <v>94</v>
      </c>
      <c r="SX40" s="84"/>
      <c r="SY40" s="84" t="s">
        <v>94</v>
      </c>
      <c r="SZ40" s="84"/>
      <c r="TA40" s="84" t="s">
        <v>94</v>
      </c>
      <c r="TB40" s="84"/>
      <c r="TC40" s="84" t="s">
        <v>94</v>
      </c>
      <c r="TD40" s="84"/>
      <c r="TE40" s="84" t="s">
        <v>94</v>
      </c>
      <c r="TF40" s="84"/>
      <c r="TG40" s="84" t="s">
        <v>94</v>
      </c>
      <c r="TH40" s="84"/>
      <c r="TI40" s="84" t="s">
        <v>94</v>
      </c>
      <c r="TJ40" s="84"/>
      <c r="TK40" s="84" t="s">
        <v>94</v>
      </c>
      <c r="TL40" s="84"/>
      <c r="TM40" s="84" t="s">
        <v>94</v>
      </c>
      <c r="TN40" s="84"/>
      <c r="TO40" s="84" t="s">
        <v>94</v>
      </c>
      <c r="TP40" s="84"/>
      <c r="TQ40" s="84" t="s">
        <v>94</v>
      </c>
      <c r="TR40" s="84"/>
      <c r="TS40" s="84" t="s">
        <v>94</v>
      </c>
      <c r="TT40" s="84"/>
      <c r="TU40" s="84" t="s">
        <v>94</v>
      </c>
      <c r="TV40" s="84"/>
      <c r="TW40" s="84" t="s">
        <v>94</v>
      </c>
      <c r="TX40" s="84"/>
      <c r="TY40" s="84" t="s">
        <v>94</v>
      </c>
      <c r="TZ40" s="84"/>
      <c r="UA40" s="84" t="s">
        <v>94</v>
      </c>
      <c r="UB40" s="84"/>
      <c r="UC40" s="84" t="s">
        <v>94</v>
      </c>
      <c r="UD40" s="84"/>
      <c r="UE40" s="84" t="s">
        <v>94</v>
      </c>
      <c r="UF40" s="84"/>
      <c r="UG40" s="84" t="s">
        <v>94</v>
      </c>
      <c r="UH40" s="84"/>
      <c r="UI40" s="84" t="s">
        <v>94</v>
      </c>
      <c r="UJ40" s="84"/>
      <c r="UK40" s="84" t="s">
        <v>94</v>
      </c>
      <c r="UL40" s="84"/>
      <c r="UM40" s="84" t="s">
        <v>94</v>
      </c>
      <c r="UN40" s="84"/>
      <c r="UO40" s="84" t="s">
        <v>94</v>
      </c>
      <c r="UP40" s="84"/>
      <c r="UQ40" s="84" t="s">
        <v>94</v>
      </c>
      <c r="UR40" s="84"/>
      <c r="US40" s="84" t="s">
        <v>94</v>
      </c>
      <c r="UT40" s="84"/>
      <c r="UU40" s="84" t="s">
        <v>94</v>
      </c>
      <c r="UV40" s="84"/>
      <c r="UW40" s="84" t="s">
        <v>94</v>
      </c>
      <c r="UX40" s="84"/>
      <c r="UY40" s="84" t="s">
        <v>94</v>
      </c>
      <c r="UZ40" s="84"/>
      <c r="VA40" s="84" t="s">
        <v>94</v>
      </c>
      <c r="VB40" s="84"/>
      <c r="VC40" s="84" t="s">
        <v>94</v>
      </c>
      <c r="VD40" s="84"/>
      <c r="VE40" s="84" t="s">
        <v>94</v>
      </c>
      <c r="VF40" s="84"/>
      <c r="VG40" s="84" t="s">
        <v>94</v>
      </c>
      <c r="VH40" s="84"/>
      <c r="VI40" s="84" t="s">
        <v>94</v>
      </c>
      <c r="VJ40" s="84"/>
      <c r="VK40" s="84" t="s">
        <v>94</v>
      </c>
      <c r="VL40" s="84"/>
      <c r="VM40" s="84" t="s">
        <v>94</v>
      </c>
      <c r="VN40" s="84"/>
      <c r="VO40" s="84" t="s">
        <v>94</v>
      </c>
      <c r="VP40" s="84"/>
      <c r="VQ40" s="84" t="s">
        <v>94</v>
      </c>
      <c r="VR40" s="84"/>
      <c r="VS40" s="84" t="s">
        <v>94</v>
      </c>
      <c r="VT40" s="84"/>
      <c r="VU40" s="84" t="s">
        <v>94</v>
      </c>
      <c r="VV40" s="84"/>
      <c r="VW40" s="84" t="s">
        <v>94</v>
      </c>
      <c r="VX40" s="84"/>
      <c r="VY40" s="84" t="s">
        <v>94</v>
      </c>
      <c r="VZ40" s="84"/>
      <c r="WA40" s="84" t="s">
        <v>94</v>
      </c>
      <c r="WB40" s="84"/>
      <c r="WC40" s="84" t="s">
        <v>94</v>
      </c>
      <c r="WD40" s="84"/>
      <c r="WE40" s="84" t="s">
        <v>94</v>
      </c>
      <c r="WF40" s="84"/>
      <c r="WG40" s="84" t="s">
        <v>94</v>
      </c>
      <c r="WH40" s="84"/>
      <c r="WI40" s="84" t="s">
        <v>94</v>
      </c>
      <c r="WJ40" s="84"/>
      <c r="WK40" s="84" t="s">
        <v>94</v>
      </c>
      <c r="WL40" s="84"/>
      <c r="WM40" s="84" t="s">
        <v>94</v>
      </c>
      <c r="WN40" s="84"/>
      <c r="WO40" s="84" t="s">
        <v>94</v>
      </c>
      <c r="WP40" s="84"/>
      <c r="WQ40" s="84" t="s">
        <v>94</v>
      </c>
      <c r="WR40" s="84"/>
      <c r="WS40" s="84" t="s">
        <v>94</v>
      </c>
      <c r="WT40" s="84"/>
      <c r="WU40" s="84" t="s">
        <v>94</v>
      </c>
      <c r="WV40" s="84"/>
      <c r="WW40" s="84" t="s">
        <v>94</v>
      </c>
      <c r="WX40" s="84"/>
      <c r="WY40" s="84" t="s">
        <v>94</v>
      </c>
      <c r="WZ40" s="84"/>
      <c r="XA40" s="84" t="s">
        <v>94</v>
      </c>
      <c r="XB40" s="84"/>
      <c r="XC40" s="84" t="s">
        <v>94</v>
      </c>
      <c r="XD40" s="84"/>
      <c r="XE40" s="84" t="s">
        <v>94</v>
      </c>
      <c r="XF40" s="84"/>
      <c r="XG40" s="84" t="s">
        <v>94</v>
      </c>
      <c r="XH40" s="84"/>
      <c r="XI40" s="84" t="s">
        <v>94</v>
      </c>
      <c r="XJ40" s="84"/>
      <c r="XK40" s="84" t="s">
        <v>94</v>
      </c>
      <c r="XL40" s="84"/>
      <c r="XM40" s="84" t="s">
        <v>94</v>
      </c>
      <c r="XN40" s="84"/>
      <c r="XO40" s="84" t="s">
        <v>94</v>
      </c>
      <c r="XP40" s="84"/>
      <c r="XQ40" s="84" t="s">
        <v>94</v>
      </c>
      <c r="XR40" s="84"/>
      <c r="XS40" s="84" t="s">
        <v>94</v>
      </c>
      <c r="XT40" s="84"/>
      <c r="XU40" s="84" t="s">
        <v>94</v>
      </c>
      <c r="XV40" s="84"/>
      <c r="XW40" s="84" t="s">
        <v>94</v>
      </c>
      <c r="XX40" s="84"/>
      <c r="XY40" s="84" t="s">
        <v>94</v>
      </c>
      <c r="XZ40" s="84"/>
      <c r="YA40" s="84" t="s">
        <v>94</v>
      </c>
      <c r="YB40" s="84"/>
      <c r="YC40" s="84" t="s">
        <v>94</v>
      </c>
      <c r="YD40" s="84"/>
      <c r="YE40" s="84" t="s">
        <v>94</v>
      </c>
      <c r="YF40" s="84"/>
      <c r="YG40" s="84" t="s">
        <v>94</v>
      </c>
      <c r="YH40" s="84"/>
      <c r="YI40" s="84" t="s">
        <v>94</v>
      </c>
      <c r="YJ40" s="84"/>
      <c r="YK40" s="84" t="s">
        <v>94</v>
      </c>
      <c r="YL40" s="84"/>
      <c r="YM40" s="84" t="s">
        <v>94</v>
      </c>
      <c r="YN40" s="84"/>
      <c r="YO40" s="84" t="s">
        <v>94</v>
      </c>
      <c r="YP40" s="84"/>
      <c r="YQ40" s="84" t="s">
        <v>94</v>
      </c>
      <c r="YR40" s="84"/>
      <c r="YS40" s="84" t="s">
        <v>94</v>
      </c>
      <c r="YT40" s="84"/>
      <c r="YU40" s="84" t="s">
        <v>94</v>
      </c>
      <c r="YV40" s="84"/>
      <c r="YW40" s="84" t="s">
        <v>94</v>
      </c>
      <c r="YX40" s="84"/>
      <c r="YY40" s="84" t="s">
        <v>94</v>
      </c>
      <c r="YZ40" s="84"/>
      <c r="ZA40" s="84" t="s">
        <v>94</v>
      </c>
      <c r="ZB40" s="84"/>
      <c r="ZC40" s="84" t="s">
        <v>94</v>
      </c>
      <c r="ZD40" s="84"/>
      <c r="ZE40" s="84" t="s">
        <v>94</v>
      </c>
      <c r="ZF40" s="84"/>
      <c r="ZG40" s="84" t="s">
        <v>94</v>
      </c>
      <c r="ZH40" s="84"/>
      <c r="ZI40" s="84" t="s">
        <v>94</v>
      </c>
      <c r="ZJ40" s="84"/>
      <c r="ZK40" s="84" t="s">
        <v>94</v>
      </c>
      <c r="ZL40" s="84"/>
      <c r="ZM40" s="84" t="s">
        <v>94</v>
      </c>
      <c r="ZN40" s="84"/>
      <c r="ZO40" s="84" t="s">
        <v>94</v>
      </c>
      <c r="ZP40" s="84"/>
      <c r="ZQ40" s="84" t="s">
        <v>94</v>
      </c>
      <c r="ZR40" s="84"/>
      <c r="ZS40" s="84" t="s">
        <v>94</v>
      </c>
      <c r="ZT40" s="84"/>
      <c r="ZU40" s="84" t="s">
        <v>94</v>
      </c>
      <c r="ZV40" s="84"/>
      <c r="ZW40" s="84" t="s">
        <v>94</v>
      </c>
      <c r="ZX40" s="84"/>
      <c r="ZY40" s="84" t="s">
        <v>94</v>
      </c>
      <c r="ZZ40" s="84"/>
      <c r="AAA40" s="84" t="s">
        <v>94</v>
      </c>
      <c r="AAB40" s="84"/>
      <c r="AAC40" s="84" t="s">
        <v>94</v>
      </c>
      <c r="AAD40" s="84"/>
      <c r="AAE40" s="84" t="s">
        <v>94</v>
      </c>
      <c r="AAF40" s="84"/>
      <c r="AAG40" s="84" t="s">
        <v>94</v>
      </c>
      <c r="AAH40" s="84"/>
      <c r="AAI40" s="84" t="s">
        <v>94</v>
      </c>
      <c r="AAJ40" s="84"/>
      <c r="AAK40" s="84" t="s">
        <v>94</v>
      </c>
      <c r="AAL40" s="84"/>
      <c r="AAM40" s="84" t="s">
        <v>94</v>
      </c>
      <c r="AAN40" s="84"/>
      <c r="AAO40" s="84" t="s">
        <v>94</v>
      </c>
      <c r="AAP40" s="84"/>
      <c r="AAQ40" s="84" t="s">
        <v>94</v>
      </c>
      <c r="AAR40" s="84"/>
      <c r="AAS40" s="84" t="s">
        <v>94</v>
      </c>
      <c r="AAT40" s="84"/>
      <c r="AAU40" s="84" t="s">
        <v>94</v>
      </c>
      <c r="AAV40" s="84"/>
      <c r="AAW40" s="84" t="s">
        <v>94</v>
      </c>
      <c r="AAX40" s="84"/>
      <c r="AAY40" s="84" t="s">
        <v>94</v>
      </c>
      <c r="AAZ40" s="84"/>
      <c r="ABA40" s="84" t="s">
        <v>94</v>
      </c>
      <c r="ABB40" s="84"/>
      <c r="ABC40" s="84" t="s">
        <v>94</v>
      </c>
      <c r="ABD40" s="84"/>
      <c r="ABE40" s="84" t="s">
        <v>94</v>
      </c>
      <c r="ABF40" s="84"/>
      <c r="ABG40" s="84" t="s">
        <v>94</v>
      </c>
      <c r="ABH40" s="84"/>
      <c r="ABI40" s="84" t="s">
        <v>94</v>
      </c>
      <c r="ABJ40" s="84"/>
      <c r="ABK40" s="84" t="s">
        <v>94</v>
      </c>
      <c r="ABL40" s="84"/>
      <c r="ABM40" s="84" t="s">
        <v>94</v>
      </c>
      <c r="ABN40" s="84"/>
      <c r="ABO40" s="84" t="s">
        <v>94</v>
      </c>
      <c r="ABP40" s="84"/>
      <c r="ABQ40" s="84" t="s">
        <v>94</v>
      </c>
      <c r="ABR40" s="84"/>
      <c r="ABS40" s="84" t="s">
        <v>94</v>
      </c>
      <c r="ABT40" s="84"/>
      <c r="ABU40" s="84" t="s">
        <v>94</v>
      </c>
      <c r="ABV40" s="84"/>
      <c r="ABW40" s="84" t="s">
        <v>94</v>
      </c>
      <c r="ABX40" s="84"/>
      <c r="ABY40" s="84" t="s">
        <v>94</v>
      </c>
      <c r="ABZ40" s="84"/>
      <c r="ACA40" s="84" t="s">
        <v>94</v>
      </c>
      <c r="ACB40" s="84"/>
      <c r="ACC40" s="84" t="s">
        <v>94</v>
      </c>
      <c r="ACD40" s="84"/>
      <c r="ACE40" s="84" t="s">
        <v>94</v>
      </c>
      <c r="ACF40" s="84"/>
      <c r="ACG40" s="84" t="s">
        <v>94</v>
      </c>
      <c r="ACH40" s="84"/>
      <c r="ACI40" s="84" t="s">
        <v>94</v>
      </c>
      <c r="ACJ40" s="84"/>
      <c r="ACK40" s="84" t="s">
        <v>94</v>
      </c>
      <c r="ACL40" s="84"/>
      <c r="ACM40" s="84" t="s">
        <v>94</v>
      </c>
      <c r="ACN40" s="84"/>
      <c r="ACO40" s="84" t="s">
        <v>94</v>
      </c>
      <c r="ACP40" s="84"/>
      <c r="ACQ40" s="84" t="s">
        <v>94</v>
      </c>
      <c r="ACR40" s="84"/>
      <c r="ACS40" s="84" t="s">
        <v>94</v>
      </c>
      <c r="ACT40" s="84"/>
      <c r="ACU40" s="84" t="s">
        <v>94</v>
      </c>
      <c r="ACV40" s="84"/>
      <c r="ACW40" s="84" t="s">
        <v>94</v>
      </c>
      <c r="ACX40" s="84"/>
      <c r="ACY40" s="84" t="s">
        <v>94</v>
      </c>
      <c r="ACZ40" s="84"/>
      <c r="ADA40" s="84" t="s">
        <v>94</v>
      </c>
      <c r="ADB40" s="84"/>
      <c r="ADC40" s="84" t="s">
        <v>94</v>
      </c>
      <c r="ADD40" s="84"/>
      <c r="ADE40" s="84" t="s">
        <v>94</v>
      </c>
      <c r="ADF40" s="84"/>
      <c r="ADG40" s="84" t="s">
        <v>94</v>
      </c>
      <c r="ADH40" s="84"/>
      <c r="ADI40" s="84" t="s">
        <v>94</v>
      </c>
      <c r="ADJ40" s="84"/>
      <c r="ADK40" s="84" t="s">
        <v>94</v>
      </c>
      <c r="ADL40" s="84"/>
      <c r="ADM40" s="84" t="s">
        <v>94</v>
      </c>
      <c r="ADN40" s="84"/>
      <c r="ADO40" s="84" t="s">
        <v>94</v>
      </c>
      <c r="ADP40" s="84"/>
      <c r="ADQ40" s="84" t="s">
        <v>94</v>
      </c>
      <c r="ADR40" s="84"/>
      <c r="ADS40" s="84" t="s">
        <v>94</v>
      </c>
      <c r="ADT40" s="84"/>
      <c r="ADU40" s="84" t="s">
        <v>94</v>
      </c>
      <c r="ADV40" s="84"/>
      <c r="ADW40" s="84" t="s">
        <v>94</v>
      </c>
      <c r="ADX40" s="84"/>
      <c r="ADY40" s="84" t="s">
        <v>94</v>
      </c>
      <c r="ADZ40" s="84"/>
      <c r="AEA40" s="84" t="s">
        <v>94</v>
      </c>
      <c r="AEB40" s="84"/>
      <c r="AEC40" s="84" t="s">
        <v>94</v>
      </c>
      <c r="AED40" s="84"/>
      <c r="AEE40" s="84" t="s">
        <v>94</v>
      </c>
      <c r="AEF40" s="84"/>
      <c r="AEG40" s="84" t="s">
        <v>94</v>
      </c>
      <c r="AEH40" s="84"/>
      <c r="AEI40" s="84" t="s">
        <v>94</v>
      </c>
      <c r="AEJ40" s="84"/>
      <c r="AEK40" s="84" t="s">
        <v>94</v>
      </c>
      <c r="AEL40" s="84"/>
      <c r="AEM40" s="84" t="s">
        <v>94</v>
      </c>
      <c r="AEN40" s="84"/>
      <c r="AEO40" s="84" t="s">
        <v>94</v>
      </c>
      <c r="AEP40" s="84"/>
      <c r="AEQ40" s="84" t="s">
        <v>94</v>
      </c>
      <c r="AER40" s="84"/>
      <c r="AES40" s="84" t="s">
        <v>94</v>
      </c>
      <c r="AET40" s="84"/>
      <c r="AEU40" s="84" t="s">
        <v>94</v>
      </c>
      <c r="AEV40" s="84"/>
      <c r="AEW40" s="84" t="s">
        <v>94</v>
      </c>
      <c r="AEX40" s="84"/>
      <c r="AEY40" s="84" t="s">
        <v>94</v>
      </c>
      <c r="AEZ40" s="84"/>
      <c r="AFA40" s="84" t="s">
        <v>94</v>
      </c>
      <c r="AFB40" s="84"/>
      <c r="AFC40" s="84" t="s">
        <v>94</v>
      </c>
      <c r="AFD40" s="84"/>
      <c r="AFE40" s="84" t="s">
        <v>94</v>
      </c>
      <c r="AFF40" s="84"/>
      <c r="AFG40" s="84" t="s">
        <v>94</v>
      </c>
      <c r="AFH40" s="84"/>
      <c r="AFI40" s="84" t="s">
        <v>94</v>
      </c>
      <c r="AFJ40" s="84"/>
      <c r="AFK40" s="84" t="s">
        <v>94</v>
      </c>
      <c r="AFL40" s="84"/>
      <c r="AFM40" s="84" t="s">
        <v>94</v>
      </c>
      <c r="AFN40" s="84"/>
      <c r="AFO40" s="84" t="s">
        <v>94</v>
      </c>
      <c r="AFP40" s="84"/>
      <c r="AFQ40" s="84" t="s">
        <v>94</v>
      </c>
      <c r="AFR40" s="84"/>
      <c r="AFS40" s="84" t="s">
        <v>94</v>
      </c>
      <c r="AFT40" s="84"/>
      <c r="AFU40" s="84" t="s">
        <v>94</v>
      </c>
      <c r="AFV40" s="84"/>
      <c r="AFW40" s="84" t="s">
        <v>94</v>
      </c>
      <c r="AFX40" s="84"/>
      <c r="AFY40" s="84" t="s">
        <v>94</v>
      </c>
      <c r="AFZ40" s="84"/>
      <c r="AGA40" s="84" t="s">
        <v>94</v>
      </c>
      <c r="AGB40" s="84"/>
      <c r="AGC40" s="84" t="s">
        <v>94</v>
      </c>
      <c r="AGD40" s="84"/>
      <c r="AGE40" s="84" t="s">
        <v>94</v>
      </c>
      <c r="AGF40" s="84"/>
      <c r="AGG40" s="84" t="s">
        <v>94</v>
      </c>
      <c r="AGH40" s="84"/>
      <c r="AGI40" s="84" t="s">
        <v>94</v>
      </c>
      <c r="AGJ40" s="84"/>
      <c r="AGK40" s="84" t="s">
        <v>94</v>
      </c>
      <c r="AGL40" s="84"/>
      <c r="AGM40" s="84" t="s">
        <v>94</v>
      </c>
      <c r="AGN40" s="84"/>
      <c r="AGO40" s="84" t="s">
        <v>94</v>
      </c>
      <c r="AGP40" s="84"/>
      <c r="AGQ40" s="84" t="s">
        <v>94</v>
      </c>
      <c r="AGR40" s="84"/>
      <c r="AGS40" s="84" t="s">
        <v>94</v>
      </c>
      <c r="AGT40" s="84"/>
      <c r="AGU40" s="84" t="s">
        <v>94</v>
      </c>
      <c r="AGV40" s="84"/>
      <c r="AGW40" s="84" t="s">
        <v>94</v>
      </c>
      <c r="AGX40" s="84"/>
      <c r="AGY40" s="84" t="s">
        <v>94</v>
      </c>
      <c r="AGZ40" s="84"/>
      <c r="AHA40" s="84" t="s">
        <v>94</v>
      </c>
      <c r="AHB40" s="84"/>
      <c r="AHC40" s="84" t="s">
        <v>94</v>
      </c>
      <c r="AHD40" s="84"/>
      <c r="AHE40" s="84" t="s">
        <v>94</v>
      </c>
      <c r="AHF40" s="84"/>
      <c r="AHG40" s="84" t="s">
        <v>94</v>
      </c>
      <c r="AHH40" s="84"/>
      <c r="AHI40" s="84" t="s">
        <v>94</v>
      </c>
      <c r="AHJ40" s="84"/>
      <c r="AHK40" s="84" t="s">
        <v>94</v>
      </c>
      <c r="AHL40" s="84"/>
      <c r="AHM40" s="84" t="s">
        <v>94</v>
      </c>
      <c r="AHN40" s="84"/>
      <c r="AHO40" s="84" t="s">
        <v>94</v>
      </c>
      <c r="AHP40" s="84"/>
      <c r="AHQ40" s="84" t="s">
        <v>94</v>
      </c>
      <c r="AHR40" s="84"/>
      <c r="AHS40" s="84" t="s">
        <v>94</v>
      </c>
      <c r="AHT40" s="84"/>
      <c r="AHU40" s="84" t="s">
        <v>94</v>
      </c>
      <c r="AHV40" s="84"/>
      <c r="AHW40" s="84" t="s">
        <v>94</v>
      </c>
      <c r="AHX40" s="84"/>
      <c r="AHY40" s="84" t="s">
        <v>94</v>
      </c>
      <c r="AHZ40" s="84"/>
      <c r="AIA40" s="84" t="s">
        <v>94</v>
      </c>
      <c r="AIB40" s="84"/>
      <c r="AIC40" s="84" t="s">
        <v>94</v>
      </c>
      <c r="AID40" s="84"/>
      <c r="AIE40" s="84" t="s">
        <v>94</v>
      </c>
      <c r="AIF40" s="84"/>
      <c r="AIG40" s="84" t="s">
        <v>94</v>
      </c>
      <c r="AIH40" s="84"/>
      <c r="AII40" s="84" t="s">
        <v>94</v>
      </c>
      <c r="AIJ40" s="84"/>
      <c r="AIK40" s="84" t="s">
        <v>94</v>
      </c>
      <c r="AIL40" s="84"/>
      <c r="AIM40" s="84" t="s">
        <v>94</v>
      </c>
      <c r="AIN40" s="84"/>
      <c r="AIO40" s="84" t="s">
        <v>94</v>
      </c>
      <c r="AIP40" s="84"/>
      <c r="AIQ40" s="84" t="s">
        <v>94</v>
      </c>
      <c r="AIR40" s="84"/>
      <c r="AIS40" s="84" t="s">
        <v>94</v>
      </c>
      <c r="AIT40" s="84"/>
      <c r="AIU40" s="84" t="s">
        <v>94</v>
      </c>
      <c r="AIV40" s="84"/>
      <c r="AIW40" s="84" t="s">
        <v>94</v>
      </c>
      <c r="AIX40" s="84"/>
      <c r="AIY40" s="84" t="s">
        <v>94</v>
      </c>
      <c r="AIZ40" s="84"/>
      <c r="AJA40" s="84" t="s">
        <v>94</v>
      </c>
      <c r="AJB40" s="84"/>
      <c r="AJC40" s="84" t="s">
        <v>94</v>
      </c>
      <c r="AJD40" s="84"/>
      <c r="AJE40" s="84" t="s">
        <v>94</v>
      </c>
      <c r="AJF40" s="84"/>
      <c r="AJG40" s="84" t="s">
        <v>94</v>
      </c>
      <c r="AJH40" s="84"/>
      <c r="AJI40" s="84" t="s">
        <v>94</v>
      </c>
      <c r="AJJ40" s="84"/>
      <c r="AJK40" s="84" t="s">
        <v>94</v>
      </c>
      <c r="AJL40" s="84"/>
      <c r="AJM40" s="84" t="s">
        <v>94</v>
      </c>
      <c r="AJN40" s="84"/>
      <c r="AJO40" s="84" t="s">
        <v>94</v>
      </c>
      <c r="AJP40" s="84"/>
      <c r="AJQ40" s="84" t="s">
        <v>94</v>
      </c>
      <c r="AJR40" s="84"/>
      <c r="AJS40" s="84" t="s">
        <v>94</v>
      </c>
      <c r="AJT40" s="84"/>
      <c r="AJU40" s="84" t="s">
        <v>94</v>
      </c>
      <c r="AJV40" s="84"/>
      <c r="AJW40" s="84" t="s">
        <v>94</v>
      </c>
      <c r="AJX40" s="84"/>
      <c r="AJY40" s="84" t="s">
        <v>94</v>
      </c>
      <c r="AJZ40" s="84"/>
      <c r="AKA40" s="84" t="s">
        <v>94</v>
      </c>
      <c r="AKB40" s="84"/>
      <c r="AKC40" s="84" t="s">
        <v>94</v>
      </c>
      <c r="AKD40" s="84"/>
      <c r="AKE40" s="84" t="s">
        <v>94</v>
      </c>
      <c r="AKF40" s="84"/>
      <c r="AKG40" s="84" t="s">
        <v>94</v>
      </c>
      <c r="AKH40" s="84"/>
      <c r="AKI40" s="84" t="s">
        <v>94</v>
      </c>
      <c r="AKJ40" s="84"/>
      <c r="AKK40" s="84" t="s">
        <v>94</v>
      </c>
      <c r="AKL40" s="84"/>
      <c r="AKM40" s="84" t="s">
        <v>94</v>
      </c>
      <c r="AKN40" s="84"/>
      <c r="AKO40" s="84" t="s">
        <v>94</v>
      </c>
      <c r="AKP40" s="84"/>
      <c r="AKQ40" s="84" t="s">
        <v>94</v>
      </c>
      <c r="AKR40" s="84"/>
      <c r="AKS40" s="84" t="s">
        <v>94</v>
      </c>
      <c r="AKT40" s="84"/>
      <c r="AKU40" s="84" t="s">
        <v>94</v>
      </c>
      <c r="AKV40" s="84"/>
      <c r="AKW40" s="84" t="s">
        <v>94</v>
      </c>
      <c r="AKX40" s="84"/>
      <c r="AKY40" s="84" t="s">
        <v>94</v>
      </c>
      <c r="AKZ40" s="84"/>
      <c r="ALA40" s="84" t="s">
        <v>94</v>
      </c>
      <c r="ALB40" s="84"/>
      <c r="ALC40" s="84" t="s">
        <v>94</v>
      </c>
      <c r="ALD40" s="84"/>
      <c r="ALE40" s="84" t="s">
        <v>94</v>
      </c>
      <c r="ALF40" s="84"/>
      <c r="ALG40" s="84" t="s">
        <v>94</v>
      </c>
      <c r="ALH40" s="84"/>
      <c r="ALI40" s="84" t="s">
        <v>94</v>
      </c>
      <c r="ALJ40" s="84"/>
      <c r="ALK40" s="84" t="s">
        <v>94</v>
      </c>
      <c r="ALL40" s="84"/>
      <c r="ALM40" s="84" t="s">
        <v>94</v>
      </c>
      <c r="ALN40" s="84"/>
      <c r="ALO40" s="84" t="s">
        <v>94</v>
      </c>
      <c r="ALP40" s="84"/>
      <c r="ALQ40" s="84" t="s">
        <v>94</v>
      </c>
      <c r="ALR40" s="84"/>
      <c r="ALS40" s="84" t="s">
        <v>94</v>
      </c>
      <c r="ALT40" s="84"/>
      <c r="ALU40" s="84" t="s">
        <v>94</v>
      </c>
      <c r="ALV40" s="84"/>
      <c r="ALW40" s="84" t="s">
        <v>94</v>
      </c>
      <c r="ALX40" s="84"/>
      <c r="ALY40" s="84" t="s">
        <v>94</v>
      </c>
      <c r="ALZ40" s="84"/>
      <c r="AMA40" s="84" t="s">
        <v>94</v>
      </c>
      <c r="AMB40" s="84"/>
      <c r="AMC40" s="84" t="s">
        <v>94</v>
      </c>
      <c r="AMD40" s="84"/>
      <c r="AME40" s="84" t="s">
        <v>94</v>
      </c>
      <c r="AMF40" s="84"/>
      <c r="AMG40" s="84" t="s">
        <v>94</v>
      </c>
      <c r="AMH40" s="84"/>
      <c r="AMI40" s="84" t="s">
        <v>94</v>
      </c>
      <c r="AMJ40" s="84"/>
      <c r="AMK40" s="84" t="s">
        <v>94</v>
      </c>
      <c r="AML40" s="84"/>
      <c r="AMM40" s="84" t="s">
        <v>94</v>
      </c>
      <c r="AMN40" s="84"/>
      <c r="AMO40" s="84" t="s">
        <v>94</v>
      </c>
      <c r="AMP40" s="84"/>
      <c r="AMQ40" s="84" t="s">
        <v>94</v>
      </c>
      <c r="AMR40" s="84"/>
      <c r="AMS40" s="84" t="s">
        <v>94</v>
      </c>
      <c r="AMT40" s="84"/>
      <c r="AMU40" s="84" t="s">
        <v>94</v>
      </c>
      <c r="AMV40" s="84"/>
      <c r="AMW40" s="84" t="s">
        <v>94</v>
      </c>
      <c r="AMX40" s="84"/>
      <c r="AMY40" s="84" t="s">
        <v>94</v>
      </c>
      <c r="AMZ40" s="84"/>
      <c r="ANA40" s="84" t="s">
        <v>94</v>
      </c>
      <c r="ANB40" s="84"/>
      <c r="ANC40" s="84" t="s">
        <v>94</v>
      </c>
      <c r="AND40" s="84"/>
      <c r="ANE40" s="84" t="s">
        <v>94</v>
      </c>
      <c r="ANF40" s="84"/>
      <c r="ANG40" s="84" t="s">
        <v>94</v>
      </c>
      <c r="ANH40" s="84"/>
      <c r="ANI40" s="84" t="s">
        <v>94</v>
      </c>
      <c r="ANJ40" s="84"/>
      <c r="ANK40" s="84" t="s">
        <v>94</v>
      </c>
      <c r="ANL40" s="84"/>
      <c r="ANM40" s="84" t="s">
        <v>94</v>
      </c>
      <c r="ANN40" s="84"/>
      <c r="ANO40" s="84" t="s">
        <v>94</v>
      </c>
      <c r="ANP40" s="84"/>
      <c r="ANQ40" s="84" t="s">
        <v>94</v>
      </c>
      <c r="ANR40" s="84"/>
      <c r="ANS40" s="84" t="s">
        <v>94</v>
      </c>
      <c r="ANT40" s="84"/>
      <c r="ANU40" s="84" t="s">
        <v>94</v>
      </c>
      <c r="ANV40" s="84"/>
      <c r="ANW40" s="84" t="s">
        <v>94</v>
      </c>
      <c r="ANX40" s="84"/>
      <c r="ANY40" s="84" t="s">
        <v>94</v>
      </c>
      <c r="ANZ40" s="84"/>
      <c r="AOA40" s="84" t="s">
        <v>94</v>
      </c>
      <c r="AOB40" s="84"/>
      <c r="AOC40" s="84" t="s">
        <v>94</v>
      </c>
      <c r="AOD40" s="84"/>
      <c r="AOE40" s="84" t="s">
        <v>94</v>
      </c>
      <c r="AOF40" s="84"/>
      <c r="AOG40" s="84" t="s">
        <v>94</v>
      </c>
      <c r="AOH40" s="84"/>
      <c r="AOI40" s="84" t="s">
        <v>94</v>
      </c>
      <c r="AOJ40" s="84"/>
      <c r="AOK40" s="84" t="s">
        <v>94</v>
      </c>
      <c r="AOL40" s="84"/>
      <c r="AOM40" s="84" t="s">
        <v>94</v>
      </c>
      <c r="AON40" s="84"/>
      <c r="AOO40" s="84" t="s">
        <v>94</v>
      </c>
      <c r="AOP40" s="84"/>
      <c r="AOQ40" s="84" t="s">
        <v>94</v>
      </c>
      <c r="AOR40" s="84"/>
      <c r="AOS40" s="84" t="s">
        <v>94</v>
      </c>
      <c r="AOT40" s="84"/>
      <c r="AOU40" s="84" t="s">
        <v>94</v>
      </c>
      <c r="AOV40" s="84"/>
      <c r="AOW40" s="84" t="s">
        <v>94</v>
      </c>
      <c r="AOX40" s="84"/>
      <c r="AOY40" s="84" t="s">
        <v>94</v>
      </c>
      <c r="AOZ40" s="84"/>
      <c r="APA40" s="84" t="s">
        <v>94</v>
      </c>
      <c r="APB40" s="84"/>
      <c r="APC40" s="84" t="s">
        <v>94</v>
      </c>
      <c r="APD40" s="84"/>
      <c r="APE40" s="84" t="s">
        <v>94</v>
      </c>
      <c r="APF40" s="84"/>
      <c r="APG40" s="84" t="s">
        <v>94</v>
      </c>
      <c r="APH40" s="84"/>
      <c r="API40" s="84" t="s">
        <v>94</v>
      </c>
      <c r="APJ40" s="84"/>
      <c r="APK40" s="84" t="s">
        <v>94</v>
      </c>
      <c r="APL40" s="84"/>
      <c r="APM40" s="84" t="s">
        <v>94</v>
      </c>
      <c r="APN40" s="84"/>
      <c r="APO40" s="84" t="s">
        <v>94</v>
      </c>
      <c r="APP40" s="84"/>
      <c r="APQ40" s="84" t="s">
        <v>94</v>
      </c>
      <c r="APR40" s="84"/>
      <c r="APS40" s="84" t="s">
        <v>94</v>
      </c>
      <c r="APT40" s="84"/>
      <c r="APU40" s="84" t="s">
        <v>94</v>
      </c>
      <c r="APV40" s="84"/>
      <c r="APW40" s="84" t="s">
        <v>94</v>
      </c>
      <c r="APX40" s="84"/>
      <c r="APY40" s="84" t="s">
        <v>94</v>
      </c>
      <c r="APZ40" s="84"/>
      <c r="AQA40" s="84" t="s">
        <v>94</v>
      </c>
      <c r="AQB40" s="84"/>
      <c r="AQC40" s="84" t="s">
        <v>94</v>
      </c>
      <c r="AQD40" s="84"/>
      <c r="AQE40" s="86" t="s">
        <v>94</v>
      </c>
      <c r="AQF40" s="84"/>
      <c r="AQG40" s="86" t="s">
        <v>94</v>
      </c>
      <c r="AQH40" s="84"/>
      <c r="AQI40" s="86" t="s">
        <v>94</v>
      </c>
      <c r="AQJ40" s="84"/>
      <c r="AQK40" s="86" t="s">
        <v>94</v>
      </c>
      <c r="AQL40" s="84"/>
      <c r="AQM40" s="86" t="s">
        <v>94</v>
      </c>
      <c r="AQN40" s="84"/>
      <c r="AQO40" s="86" t="s">
        <v>94</v>
      </c>
      <c r="AQP40" s="84"/>
      <c r="AQQ40" s="86" t="s">
        <v>94</v>
      </c>
      <c r="AQR40" s="84"/>
      <c r="AQS40" s="86" t="s">
        <v>94</v>
      </c>
      <c r="AQT40" s="86"/>
      <c r="AQU40" s="86" t="s">
        <v>94</v>
      </c>
      <c r="AQV40" s="86"/>
      <c r="AQW40" s="86" t="s">
        <v>94</v>
      </c>
      <c r="AQX40" s="86"/>
      <c r="AQY40" s="86" t="s">
        <v>94</v>
      </c>
      <c r="AQZ40" s="86"/>
      <c r="ARA40" s="86" t="s">
        <v>94</v>
      </c>
      <c r="ARB40" s="86"/>
      <c r="ARC40" s="86" t="s">
        <v>94</v>
      </c>
      <c r="ARD40" s="86"/>
      <c r="ARE40" s="86" t="s">
        <v>94</v>
      </c>
      <c r="ARF40" s="86"/>
      <c r="ARG40" s="86" t="s">
        <v>94</v>
      </c>
      <c r="ARH40" s="86"/>
      <c r="ARI40" s="86" t="s">
        <v>94</v>
      </c>
      <c r="ARJ40" s="86"/>
      <c r="ARK40" s="86" t="s">
        <v>94</v>
      </c>
      <c r="ARL40" s="86"/>
      <c r="ARM40" s="86" t="s">
        <v>94</v>
      </c>
      <c r="ARN40" s="86"/>
      <c r="ARO40" s="86" t="s">
        <v>94</v>
      </c>
      <c r="ARP40" s="86"/>
      <c r="ARQ40" s="86" t="s">
        <v>94</v>
      </c>
      <c r="ARR40" s="86"/>
      <c r="ARS40" s="86" t="s">
        <v>94</v>
      </c>
      <c r="ART40" s="86"/>
      <c r="ARU40" s="86" t="s">
        <v>94</v>
      </c>
      <c r="ARV40" s="86"/>
      <c r="ARW40" s="86" t="s">
        <v>94</v>
      </c>
      <c r="ARX40" s="86"/>
      <c r="ARY40" s="86" t="s">
        <v>94</v>
      </c>
      <c r="ARZ40" s="86"/>
      <c r="ASA40" s="86" t="s">
        <v>94</v>
      </c>
      <c r="ASB40" s="86"/>
      <c r="ASC40" s="86" t="s">
        <v>94</v>
      </c>
      <c r="ASD40" s="86"/>
      <c r="ASE40" s="86" t="s">
        <v>94</v>
      </c>
      <c r="ASF40" s="86"/>
      <c r="ASG40" s="86" t="s">
        <v>94</v>
      </c>
      <c r="ASH40" s="86"/>
      <c r="ASI40" s="86" t="s">
        <v>94</v>
      </c>
      <c r="ASJ40" s="86"/>
      <c r="ASK40" s="86" t="s">
        <v>94</v>
      </c>
      <c r="ASL40" s="86"/>
      <c r="ASM40" s="86" t="s">
        <v>94</v>
      </c>
      <c r="ASN40" s="86"/>
      <c r="ASO40" s="86" t="s">
        <v>94</v>
      </c>
      <c r="ASP40" s="86"/>
      <c r="ASQ40" s="86" t="s">
        <v>94</v>
      </c>
      <c r="ASR40" s="86"/>
      <c r="ASS40" s="86" t="s">
        <v>94</v>
      </c>
      <c r="AST40" s="86"/>
      <c r="ASU40" s="86" t="s">
        <v>94</v>
      </c>
      <c r="ASV40" s="86"/>
      <c r="ASW40" s="86" t="s">
        <v>94</v>
      </c>
      <c r="ASX40" s="86"/>
      <c r="ASY40" s="86" t="s">
        <v>94</v>
      </c>
      <c r="ASZ40" s="86"/>
      <c r="ATA40" s="86" t="s">
        <v>94</v>
      </c>
      <c r="ATB40" s="86"/>
      <c r="ATC40" s="86" t="s">
        <v>94</v>
      </c>
      <c r="ATD40" s="86"/>
      <c r="ATE40" s="86" t="s">
        <v>94</v>
      </c>
      <c r="ATF40" s="86"/>
      <c r="ATG40" s="86" t="s">
        <v>94</v>
      </c>
      <c r="ATH40" s="86"/>
      <c r="ATI40" s="86" t="s">
        <v>94</v>
      </c>
      <c r="ATJ40" s="86"/>
      <c r="ATK40" s="86" t="s">
        <v>94</v>
      </c>
      <c r="ATL40" s="86"/>
      <c r="ATM40" s="86" t="s">
        <v>94</v>
      </c>
      <c r="ATN40" s="86"/>
      <c r="ATO40" s="86" t="s">
        <v>94</v>
      </c>
      <c r="ATP40" s="86"/>
      <c r="ATQ40" s="86" t="s">
        <v>94</v>
      </c>
      <c r="ATR40" s="86"/>
      <c r="ATS40" s="86" t="s">
        <v>94</v>
      </c>
      <c r="ATT40" s="86"/>
      <c r="ATU40" s="86" t="s">
        <v>94</v>
      </c>
      <c r="ATV40" s="86"/>
      <c r="ATW40" s="86" t="s">
        <v>94</v>
      </c>
      <c r="ATX40" s="86"/>
      <c r="ATY40" s="86" t="s">
        <v>94</v>
      </c>
      <c r="ATZ40" s="86"/>
      <c r="AUA40" s="86" t="s">
        <v>94</v>
      </c>
      <c r="AUB40" s="86"/>
      <c r="AUC40" s="86" t="s">
        <v>94</v>
      </c>
      <c r="AUD40" s="86"/>
      <c r="AUE40" s="86" t="s">
        <v>94</v>
      </c>
      <c r="AUF40" s="86"/>
      <c r="AUG40" s="86" t="s">
        <v>94</v>
      </c>
      <c r="AUH40" s="86"/>
      <c r="AUI40" s="86" t="s">
        <v>94</v>
      </c>
      <c r="AUJ40" s="86"/>
      <c r="AUK40" s="86" t="s">
        <v>94</v>
      </c>
      <c r="AUL40" s="86"/>
      <c r="AUM40" s="86" t="s">
        <v>94</v>
      </c>
      <c r="AUN40" s="86"/>
      <c r="AUO40" s="86" t="s">
        <v>94</v>
      </c>
      <c r="AUP40" s="86"/>
      <c r="AUQ40" s="86" t="s">
        <v>94</v>
      </c>
      <c r="AUR40" s="86"/>
      <c r="AUS40" s="86" t="s">
        <v>94</v>
      </c>
      <c r="AUT40" s="86"/>
      <c r="AUU40" s="86" t="s">
        <v>94</v>
      </c>
      <c r="AUV40" s="86"/>
      <c r="AUW40" s="86" t="s">
        <v>94</v>
      </c>
      <c r="AUX40" s="86"/>
      <c r="AUY40" s="86" t="s">
        <v>94</v>
      </c>
      <c r="AUZ40" s="86"/>
      <c r="AVA40" s="86" t="s">
        <v>94</v>
      </c>
      <c r="AVB40" s="86"/>
      <c r="AVC40" s="86" t="s">
        <v>94</v>
      </c>
      <c r="AVD40" s="86"/>
      <c r="AVE40" s="86" t="s">
        <v>94</v>
      </c>
      <c r="AVF40" s="86"/>
      <c r="AVG40" s="86" t="s">
        <v>94</v>
      </c>
      <c r="AVH40" s="86"/>
      <c r="AVI40" s="86" t="s">
        <v>94</v>
      </c>
      <c r="AVJ40" s="86"/>
      <c r="AVK40" s="86" t="s">
        <v>94</v>
      </c>
      <c r="AVL40" s="86"/>
      <c r="AVM40" s="86" t="s">
        <v>94</v>
      </c>
      <c r="AVN40" s="86"/>
      <c r="AVO40" s="86" t="s">
        <v>94</v>
      </c>
      <c r="AVP40" s="86"/>
      <c r="AVQ40" s="86" t="s">
        <v>94</v>
      </c>
      <c r="AVR40" s="86"/>
      <c r="AVS40" s="86" t="s">
        <v>94</v>
      </c>
      <c r="AVT40" s="86"/>
      <c r="AVU40" s="86" t="s">
        <v>94</v>
      </c>
      <c r="AVV40" s="86"/>
      <c r="AVW40" s="86" t="s">
        <v>94</v>
      </c>
      <c r="AVX40" s="86"/>
      <c r="AVY40" s="86" t="s">
        <v>94</v>
      </c>
      <c r="AVZ40" s="86"/>
      <c r="AWA40" s="86" t="s">
        <v>94</v>
      </c>
      <c r="AWB40" s="86"/>
      <c r="AWC40" s="86" t="s">
        <v>94</v>
      </c>
      <c r="AWD40" s="86"/>
      <c r="AWE40" s="86" t="s">
        <v>94</v>
      </c>
      <c r="AWF40" s="86"/>
      <c r="AWG40" s="86" t="s">
        <v>94</v>
      </c>
      <c r="AWH40" s="86"/>
      <c r="AWI40" s="86" t="s">
        <v>94</v>
      </c>
      <c r="AWJ40" s="86"/>
      <c r="AWK40" s="86" t="s">
        <v>94</v>
      </c>
      <c r="AWL40" s="86"/>
      <c r="AWM40" s="86" t="s">
        <v>94</v>
      </c>
      <c r="AWN40" s="86"/>
      <c r="AWO40" s="86" t="s">
        <v>94</v>
      </c>
      <c r="AWP40" s="86"/>
      <c r="AWQ40" s="86" t="s">
        <v>94</v>
      </c>
      <c r="AWR40" s="86"/>
      <c r="AWS40" s="86" t="s">
        <v>94</v>
      </c>
      <c r="AWT40" s="86"/>
      <c r="AWU40" s="86" t="s">
        <v>94</v>
      </c>
      <c r="AWV40" s="86"/>
      <c r="AWW40" s="86" t="s">
        <v>94</v>
      </c>
      <c r="AWX40" s="86"/>
      <c r="AWY40" s="86" t="s">
        <v>94</v>
      </c>
      <c r="AWZ40" s="103"/>
      <c r="AXA40" s="103" t="s">
        <v>94</v>
      </c>
      <c r="AXB40" s="103"/>
      <c r="AXC40" s="103" t="s">
        <v>94</v>
      </c>
      <c r="AXD40" s="103"/>
      <c r="AXE40" s="103" t="s">
        <v>94</v>
      </c>
      <c r="AXF40" s="103"/>
      <c r="AXG40" s="103" t="s">
        <v>94</v>
      </c>
      <c r="AXH40" s="103"/>
      <c r="AXI40" s="103" t="s">
        <v>94</v>
      </c>
      <c r="AXJ40" s="103"/>
      <c r="AXK40" s="103" t="s">
        <v>94</v>
      </c>
      <c r="AXL40" s="103"/>
      <c r="AXM40" s="103" t="s">
        <v>94</v>
      </c>
      <c r="AXN40" s="103"/>
      <c r="AXO40" s="103" t="s">
        <v>94</v>
      </c>
      <c r="AXP40" s="103"/>
      <c r="AXQ40" s="103" t="s">
        <v>94</v>
      </c>
      <c r="AXR40" s="103"/>
      <c r="AXS40" s="103" t="s">
        <v>94</v>
      </c>
      <c r="AXT40" s="103"/>
      <c r="AXU40" s="103" t="s">
        <v>94</v>
      </c>
      <c r="AXV40" s="103"/>
      <c r="AXW40" s="103" t="s">
        <v>94</v>
      </c>
      <c r="AXX40" s="103"/>
      <c r="AXY40" s="103" t="s">
        <v>94</v>
      </c>
      <c r="AXZ40" s="103"/>
      <c r="AYA40" s="103" t="s">
        <v>94</v>
      </c>
      <c r="AYB40" s="103"/>
      <c r="AYC40" s="103" t="s">
        <v>94</v>
      </c>
      <c r="AYD40" s="103"/>
      <c r="AYE40" s="103" t="s">
        <v>94</v>
      </c>
      <c r="AYF40" s="103"/>
      <c r="AYG40" s="103" t="s">
        <v>94</v>
      </c>
      <c r="AYH40" s="103"/>
      <c r="AYI40" s="103" t="s">
        <v>94</v>
      </c>
      <c r="AYJ40" s="103"/>
      <c r="AYK40" s="103"/>
      <c r="AYL40" s="103"/>
      <c r="AYM40" s="103"/>
      <c r="AYN40" s="103"/>
      <c r="AYO40" s="103"/>
      <c r="AYP40" s="103"/>
      <c r="AYQ40" s="103"/>
      <c r="AYR40" s="103"/>
      <c r="AYS40" s="103"/>
      <c r="AYT40" s="103"/>
      <c r="AYU40" s="103" t="s">
        <v>94</v>
      </c>
      <c r="AYV40" s="103"/>
      <c r="AYW40" s="103" t="s">
        <v>94</v>
      </c>
      <c r="AYX40" s="103"/>
      <c r="AYY40" s="103" t="s">
        <v>94</v>
      </c>
      <c r="AYZ40" s="103"/>
      <c r="AZA40" s="103" t="s">
        <v>94</v>
      </c>
      <c r="AZB40" s="103"/>
      <c r="AZC40" s="103" t="s">
        <v>94</v>
      </c>
      <c r="AZD40" s="103"/>
      <c r="AZE40" s="103" t="s">
        <v>94</v>
      </c>
      <c r="AZF40" s="103"/>
      <c r="AZG40" s="103" t="s">
        <v>94</v>
      </c>
      <c r="AZH40" s="103"/>
      <c r="AZI40" s="103" t="s">
        <v>94</v>
      </c>
      <c r="AZJ40" s="103"/>
      <c r="AZK40" s="103" t="s">
        <v>94</v>
      </c>
      <c r="AZL40" s="103"/>
      <c r="AZM40" s="103" t="s">
        <v>94</v>
      </c>
      <c r="AZN40" s="103"/>
      <c r="AZO40" s="103" t="s">
        <v>94</v>
      </c>
      <c r="AZP40" s="103"/>
      <c r="AZQ40" s="103" t="s">
        <v>94</v>
      </c>
      <c r="AZR40" s="103"/>
      <c r="AZS40" s="103" t="s">
        <v>94</v>
      </c>
      <c r="AZT40" s="103"/>
      <c r="AZU40" s="103" t="s">
        <v>94</v>
      </c>
      <c r="AZV40" s="103"/>
      <c r="AZW40" s="103" t="s">
        <v>94</v>
      </c>
      <c r="AZX40" s="103"/>
      <c r="AZY40" s="103" t="s">
        <v>94</v>
      </c>
      <c r="AZZ40" s="103"/>
      <c r="BAA40" s="103" t="s">
        <v>94</v>
      </c>
      <c r="BAB40" s="103"/>
      <c r="BAC40" s="103" t="s">
        <v>94</v>
      </c>
      <c r="BAD40" s="103"/>
      <c r="BAE40" s="103" t="s">
        <v>94</v>
      </c>
      <c r="BAF40" s="103"/>
      <c r="BAG40" s="103" t="s">
        <v>94</v>
      </c>
      <c r="BAH40" s="103"/>
      <c r="BAI40" s="103" t="s">
        <v>94</v>
      </c>
      <c r="BAJ40" s="103"/>
      <c r="BAK40" s="103" t="s">
        <v>94</v>
      </c>
      <c r="BAL40" s="103"/>
      <c r="BAM40" s="103" t="s">
        <v>94</v>
      </c>
      <c r="BAN40" s="103"/>
      <c r="BAO40" s="103" t="s">
        <v>94</v>
      </c>
      <c r="BAP40" s="103"/>
      <c r="BAQ40" s="103" t="s">
        <v>94</v>
      </c>
      <c r="BAR40" s="103"/>
      <c r="BAS40" s="103" t="s">
        <v>94</v>
      </c>
      <c r="BAT40" s="103"/>
      <c r="BAU40" s="103" t="s">
        <v>94</v>
      </c>
      <c r="BAV40" s="103"/>
      <c r="BAW40" s="103" t="s">
        <v>94</v>
      </c>
      <c r="BAX40" s="103"/>
      <c r="BAY40" s="103" t="s">
        <v>94</v>
      </c>
      <c r="BAZ40" s="103"/>
      <c r="BBA40" s="103" t="s">
        <v>94</v>
      </c>
      <c r="BBB40" s="103"/>
      <c r="BBC40" s="103" t="s">
        <v>94</v>
      </c>
      <c r="BBD40" s="103"/>
      <c r="BBE40" s="103" t="s">
        <v>94</v>
      </c>
      <c r="BBF40" s="103"/>
      <c r="BBG40" s="103" t="s">
        <v>94</v>
      </c>
      <c r="BBH40" s="103"/>
      <c r="BBI40" s="103" t="s">
        <v>94</v>
      </c>
      <c r="BBJ40" s="103"/>
      <c r="BBK40" s="103" t="s">
        <v>94</v>
      </c>
    </row>
    <row r="41" spans="1:1415" s="9" customFormat="1" ht="33" customHeight="1" x14ac:dyDescent="0.35">
      <c r="A41" s="82">
        <v>15</v>
      </c>
      <c r="B41" s="13" t="s">
        <v>109</v>
      </c>
      <c r="C41" s="89" t="s">
        <v>23</v>
      </c>
      <c r="D41" s="90" t="s">
        <v>110</v>
      </c>
      <c r="E41" s="84">
        <v>19000</v>
      </c>
      <c r="F41" s="84" t="s">
        <v>94</v>
      </c>
      <c r="G41" s="84">
        <v>19000</v>
      </c>
      <c r="H41" s="84" t="s">
        <v>94</v>
      </c>
      <c r="I41" s="84">
        <v>19000</v>
      </c>
      <c r="J41" s="84" t="s">
        <v>94</v>
      </c>
      <c r="K41" s="84">
        <v>19000</v>
      </c>
      <c r="L41" s="84" t="s">
        <v>94</v>
      </c>
      <c r="M41" s="84">
        <v>19000</v>
      </c>
      <c r="N41" s="84" t="s">
        <v>94</v>
      </c>
      <c r="O41" s="84">
        <v>19000</v>
      </c>
      <c r="P41" s="84" t="s">
        <v>94</v>
      </c>
      <c r="Q41" s="84">
        <v>19000</v>
      </c>
      <c r="R41" s="84" t="s">
        <v>94</v>
      </c>
      <c r="S41" s="84">
        <v>19000</v>
      </c>
      <c r="T41" s="84" t="s">
        <v>94</v>
      </c>
      <c r="U41" s="84">
        <v>19000</v>
      </c>
      <c r="V41" s="84" t="s">
        <v>94</v>
      </c>
      <c r="W41" s="84">
        <v>19000</v>
      </c>
      <c r="X41" s="84" t="s">
        <v>94</v>
      </c>
      <c r="Y41" s="84">
        <v>19000</v>
      </c>
      <c r="Z41" s="84" t="s">
        <v>94</v>
      </c>
      <c r="AA41" s="84">
        <v>19000</v>
      </c>
      <c r="AB41" s="84" t="s">
        <v>94</v>
      </c>
      <c r="AC41" s="84">
        <v>19000</v>
      </c>
      <c r="AD41" s="84" t="s">
        <v>94</v>
      </c>
      <c r="AE41" s="84">
        <v>19000</v>
      </c>
      <c r="AF41" s="84" t="s">
        <v>94</v>
      </c>
      <c r="AG41" s="84">
        <v>19000</v>
      </c>
      <c r="AH41" s="84" t="s">
        <v>94</v>
      </c>
      <c r="AI41" s="84">
        <v>19000</v>
      </c>
      <c r="AJ41" s="84" t="s">
        <v>94</v>
      </c>
      <c r="AK41" s="84">
        <v>19000</v>
      </c>
      <c r="AL41" s="84" t="s">
        <v>94</v>
      </c>
      <c r="AM41" s="84">
        <v>19000</v>
      </c>
      <c r="AN41" s="84" t="s">
        <v>94</v>
      </c>
      <c r="AO41" s="84">
        <v>19000</v>
      </c>
      <c r="AP41" s="84" t="s">
        <v>94</v>
      </c>
      <c r="AQ41" s="84">
        <v>19000</v>
      </c>
      <c r="AR41" s="84" t="s">
        <v>94</v>
      </c>
      <c r="AS41" s="84">
        <v>19000</v>
      </c>
      <c r="AT41" s="84" t="s">
        <v>94</v>
      </c>
      <c r="AU41" s="84">
        <v>19000</v>
      </c>
      <c r="AV41" s="84" t="s">
        <v>94</v>
      </c>
      <c r="AW41" s="84">
        <v>19000</v>
      </c>
      <c r="AX41" s="84" t="s">
        <v>94</v>
      </c>
      <c r="AY41" s="84">
        <v>19000</v>
      </c>
      <c r="AZ41" s="84" t="s">
        <v>94</v>
      </c>
      <c r="BA41" s="84">
        <v>19000</v>
      </c>
      <c r="BB41" s="84" t="s">
        <v>94</v>
      </c>
      <c r="BC41" s="84">
        <v>19000</v>
      </c>
      <c r="BD41" s="84" t="s">
        <v>94</v>
      </c>
      <c r="BE41" s="84">
        <v>19000</v>
      </c>
      <c r="BF41" s="84" t="s">
        <v>94</v>
      </c>
      <c r="BG41" s="84">
        <v>19000</v>
      </c>
      <c r="BH41" s="84" t="s">
        <v>94</v>
      </c>
      <c r="BI41" s="84">
        <v>19000</v>
      </c>
      <c r="BJ41" s="84" t="s">
        <v>94</v>
      </c>
      <c r="BK41" s="84">
        <v>19000</v>
      </c>
      <c r="BL41" s="84" t="s">
        <v>94</v>
      </c>
      <c r="BM41" s="84">
        <v>19000</v>
      </c>
      <c r="BN41" s="84" t="s">
        <v>94</v>
      </c>
      <c r="BO41" s="84">
        <v>19000</v>
      </c>
      <c r="BP41" s="84" t="s">
        <v>94</v>
      </c>
      <c r="BQ41" s="84">
        <v>19000</v>
      </c>
      <c r="BR41" s="84" t="s">
        <v>94</v>
      </c>
      <c r="BS41" s="84">
        <v>19000</v>
      </c>
      <c r="BT41" s="84" t="s">
        <v>94</v>
      </c>
      <c r="BU41" s="84">
        <v>19000</v>
      </c>
      <c r="BV41" s="84" t="s">
        <v>94</v>
      </c>
      <c r="BW41" s="84">
        <v>19000</v>
      </c>
      <c r="BX41" s="84" t="s">
        <v>94</v>
      </c>
      <c r="BY41" s="84">
        <v>19000</v>
      </c>
      <c r="BZ41" s="84" t="s">
        <v>94</v>
      </c>
      <c r="CA41" s="84">
        <v>19000</v>
      </c>
      <c r="CB41" s="84" t="s">
        <v>94</v>
      </c>
      <c r="CC41" s="84">
        <v>19000</v>
      </c>
      <c r="CD41" s="84" t="s">
        <v>94</v>
      </c>
      <c r="CE41" s="84">
        <v>19000</v>
      </c>
      <c r="CF41" s="84" t="s">
        <v>94</v>
      </c>
      <c r="CG41" s="84">
        <v>19000</v>
      </c>
      <c r="CH41" s="84" t="s">
        <v>94</v>
      </c>
      <c r="CI41" s="84">
        <v>19000</v>
      </c>
      <c r="CJ41" s="84" t="s">
        <v>94</v>
      </c>
      <c r="CK41" s="84">
        <v>19000</v>
      </c>
      <c r="CL41" s="84" t="s">
        <v>94</v>
      </c>
      <c r="CM41" s="84">
        <v>19000</v>
      </c>
      <c r="CN41" s="84" t="s">
        <v>94</v>
      </c>
      <c r="CO41" s="84">
        <v>19000</v>
      </c>
      <c r="CP41" s="84" t="s">
        <v>94</v>
      </c>
      <c r="CQ41" s="84">
        <v>19000</v>
      </c>
      <c r="CR41" s="84" t="s">
        <v>94</v>
      </c>
      <c r="CS41" s="84">
        <v>19000</v>
      </c>
      <c r="CT41" s="84" t="s">
        <v>94</v>
      </c>
      <c r="CU41" s="84">
        <v>19000</v>
      </c>
      <c r="CV41" s="84" t="s">
        <v>94</v>
      </c>
      <c r="CW41" s="84">
        <v>19000</v>
      </c>
      <c r="CX41" s="84" t="s">
        <v>94</v>
      </c>
      <c r="CY41" s="84">
        <v>19000</v>
      </c>
      <c r="CZ41" s="84" t="s">
        <v>94</v>
      </c>
      <c r="DA41" s="84">
        <v>19000</v>
      </c>
      <c r="DB41" s="84" t="s">
        <v>94</v>
      </c>
      <c r="DC41" s="84">
        <v>19000</v>
      </c>
      <c r="DD41" s="84" t="s">
        <v>94</v>
      </c>
      <c r="DE41" s="84"/>
      <c r="DF41" s="84"/>
      <c r="DG41" s="84" t="s">
        <v>94</v>
      </c>
      <c r="DH41" s="84"/>
      <c r="DI41" s="84"/>
      <c r="DJ41" s="84" t="s">
        <v>94</v>
      </c>
      <c r="DK41" s="84"/>
      <c r="DL41" s="84"/>
      <c r="DM41" s="84" t="s">
        <v>94</v>
      </c>
      <c r="DN41" s="84"/>
      <c r="DO41" s="84"/>
      <c r="DP41" s="84" t="s">
        <v>94</v>
      </c>
      <c r="DQ41" s="84"/>
      <c r="DR41" s="84"/>
      <c r="DS41" s="84" t="s">
        <v>94</v>
      </c>
      <c r="DT41" s="84"/>
      <c r="DU41" s="84"/>
      <c r="DV41" s="84" t="s">
        <v>94</v>
      </c>
      <c r="DW41" s="84"/>
      <c r="DX41" s="84"/>
      <c r="DY41" s="84" t="s">
        <v>94</v>
      </c>
      <c r="DZ41" s="84"/>
      <c r="EA41" s="84"/>
      <c r="EB41" s="84" t="s">
        <v>94</v>
      </c>
      <c r="EC41" s="84"/>
      <c r="ED41" s="84"/>
      <c r="EE41" s="84" t="s">
        <v>94</v>
      </c>
      <c r="EF41" s="84"/>
      <c r="EG41" s="84"/>
      <c r="EH41" s="84" t="s">
        <v>94</v>
      </c>
      <c r="EI41" s="84"/>
      <c r="EJ41" s="84"/>
      <c r="EK41" s="84" t="s">
        <v>94</v>
      </c>
      <c r="EL41" s="84"/>
      <c r="EM41" s="84"/>
      <c r="EN41" s="84" t="s">
        <v>94</v>
      </c>
      <c r="EO41" s="84"/>
      <c r="EP41" s="84"/>
      <c r="EQ41" s="84" t="s">
        <v>94</v>
      </c>
      <c r="ER41" s="84"/>
      <c r="ES41" s="84"/>
      <c r="ET41" s="84" t="s">
        <v>94</v>
      </c>
      <c r="EU41" s="84"/>
      <c r="EV41" s="84"/>
      <c r="EW41" s="84" t="s">
        <v>94</v>
      </c>
      <c r="EX41" s="84"/>
      <c r="EY41" s="84"/>
      <c r="EZ41" s="84" t="s">
        <v>94</v>
      </c>
      <c r="FA41" s="84"/>
      <c r="FB41" s="84"/>
      <c r="FC41" s="84" t="s">
        <v>94</v>
      </c>
      <c r="FD41" s="84"/>
      <c r="FE41" s="84"/>
      <c r="FF41" s="84" t="s">
        <v>94</v>
      </c>
      <c r="FG41" s="84"/>
      <c r="FH41" s="84"/>
      <c r="FI41" s="84" t="s">
        <v>94</v>
      </c>
      <c r="FJ41" s="84"/>
      <c r="FK41" s="84"/>
      <c r="FL41" s="84" t="s">
        <v>94</v>
      </c>
      <c r="FM41" s="84"/>
      <c r="FN41" s="84"/>
      <c r="FO41" s="84" t="s">
        <v>94</v>
      </c>
      <c r="FP41" s="84"/>
      <c r="FQ41" s="84"/>
      <c r="FR41" s="84" t="s">
        <v>94</v>
      </c>
      <c r="FS41" s="84"/>
      <c r="FT41" s="84"/>
      <c r="FU41" s="84" t="s">
        <v>94</v>
      </c>
      <c r="FV41" s="84"/>
      <c r="FW41" s="84"/>
      <c r="FX41" s="84" t="s">
        <v>94</v>
      </c>
      <c r="FY41" s="84"/>
      <c r="FZ41" s="84"/>
      <c r="GA41" s="84" t="s">
        <v>94</v>
      </c>
      <c r="GB41" s="84"/>
      <c r="GC41" s="84"/>
      <c r="GD41" s="84" t="s">
        <v>94</v>
      </c>
      <c r="GE41" s="84"/>
      <c r="GF41" s="84"/>
      <c r="GG41" s="84" t="s">
        <v>94</v>
      </c>
      <c r="GH41" s="84"/>
      <c r="GI41" s="84" t="s">
        <v>94</v>
      </c>
      <c r="GJ41" s="84"/>
      <c r="GK41" s="84" t="s">
        <v>94</v>
      </c>
      <c r="GL41" s="84"/>
      <c r="GM41" s="84" t="s">
        <v>94</v>
      </c>
      <c r="GN41" s="84"/>
      <c r="GO41" s="84" t="s">
        <v>94</v>
      </c>
      <c r="GP41" s="84"/>
      <c r="GQ41" s="84" t="s">
        <v>94</v>
      </c>
      <c r="GR41" s="84"/>
      <c r="GS41" s="84" t="s">
        <v>94</v>
      </c>
      <c r="GT41" s="84"/>
      <c r="GU41" s="84" t="s">
        <v>94</v>
      </c>
      <c r="GV41" s="84"/>
      <c r="GW41" s="84" t="s">
        <v>94</v>
      </c>
      <c r="GX41" s="84"/>
      <c r="GY41" s="84" t="s">
        <v>94</v>
      </c>
      <c r="GZ41" s="84"/>
      <c r="HA41" s="84" t="s">
        <v>94</v>
      </c>
      <c r="HB41" s="84"/>
      <c r="HC41" s="84" t="s">
        <v>94</v>
      </c>
      <c r="HD41" s="84"/>
      <c r="HE41" s="84" t="s">
        <v>94</v>
      </c>
      <c r="HF41" s="84"/>
      <c r="HG41" s="84" t="s">
        <v>94</v>
      </c>
      <c r="HH41" s="84"/>
      <c r="HI41" s="84" t="s">
        <v>94</v>
      </c>
      <c r="HJ41" s="84"/>
      <c r="HK41" s="84" t="s">
        <v>94</v>
      </c>
      <c r="HL41" s="84"/>
      <c r="HM41" s="84" t="s">
        <v>94</v>
      </c>
      <c r="HN41" s="84"/>
      <c r="HO41" s="84" t="s">
        <v>94</v>
      </c>
      <c r="HP41" s="84"/>
      <c r="HQ41" s="84" t="s">
        <v>94</v>
      </c>
      <c r="HR41" s="84"/>
      <c r="HS41" s="84" t="s">
        <v>94</v>
      </c>
      <c r="HT41" s="84"/>
      <c r="HU41" s="84" t="s">
        <v>94</v>
      </c>
      <c r="HV41" s="84"/>
      <c r="HW41" s="84" t="s">
        <v>94</v>
      </c>
      <c r="HX41" s="84"/>
      <c r="HY41" s="84" t="s">
        <v>94</v>
      </c>
      <c r="HZ41" s="84"/>
      <c r="IA41" s="84" t="s">
        <v>94</v>
      </c>
      <c r="IB41" s="84"/>
      <c r="IC41" s="84" t="s">
        <v>94</v>
      </c>
      <c r="ID41" s="84"/>
      <c r="IE41" s="84" t="s">
        <v>94</v>
      </c>
      <c r="IF41" s="84"/>
      <c r="IG41" s="84" t="s">
        <v>94</v>
      </c>
      <c r="IH41" s="84"/>
      <c r="II41" s="84" t="s">
        <v>94</v>
      </c>
      <c r="IJ41" s="84"/>
      <c r="IK41" s="84" t="s">
        <v>94</v>
      </c>
      <c r="IL41" s="84"/>
      <c r="IM41" s="84" t="s">
        <v>94</v>
      </c>
      <c r="IN41" s="84"/>
      <c r="IO41" s="84" t="s">
        <v>94</v>
      </c>
      <c r="IP41" s="84"/>
      <c r="IQ41" s="84" t="s">
        <v>94</v>
      </c>
      <c r="IR41" s="84"/>
      <c r="IS41" s="84" t="s">
        <v>94</v>
      </c>
      <c r="IT41" s="84"/>
      <c r="IU41" s="84" t="s">
        <v>94</v>
      </c>
      <c r="IV41" s="84"/>
      <c r="IW41" s="84" t="s">
        <v>94</v>
      </c>
      <c r="IX41" s="84"/>
      <c r="IY41" s="84" t="s">
        <v>94</v>
      </c>
      <c r="IZ41" s="84"/>
      <c r="JA41" s="84" t="s">
        <v>94</v>
      </c>
      <c r="JB41" s="84"/>
      <c r="JC41" s="84" t="s">
        <v>94</v>
      </c>
      <c r="JD41" s="84"/>
      <c r="JE41" s="84" t="s">
        <v>94</v>
      </c>
      <c r="JF41" s="84"/>
      <c r="JG41" s="84" t="s">
        <v>94</v>
      </c>
      <c r="JH41" s="84"/>
      <c r="JI41" s="84" t="s">
        <v>94</v>
      </c>
      <c r="JJ41" s="84"/>
      <c r="JK41" s="84" t="s">
        <v>94</v>
      </c>
      <c r="JL41" s="84"/>
      <c r="JM41" s="84" t="s">
        <v>94</v>
      </c>
      <c r="JN41" s="84"/>
      <c r="JO41" s="84" t="s">
        <v>94</v>
      </c>
      <c r="JP41" s="84"/>
      <c r="JQ41" s="84" t="s">
        <v>94</v>
      </c>
      <c r="JR41" s="84"/>
      <c r="JS41" s="84" t="s">
        <v>94</v>
      </c>
      <c r="JT41" s="84"/>
      <c r="JU41" s="84" t="s">
        <v>94</v>
      </c>
      <c r="JV41" s="84"/>
      <c r="JW41" s="84" t="s">
        <v>94</v>
      </c>
      <c r="JX41" s="84"/>
      <c r="JY41" s="84" t="s">
        <v>94</v>
      </c>
      <c r="JZ41" s="84"/>
      <c r="KA41" s="84" t="s">
        <v>94</v>
      </c>
      <c r="KB41" s="84"/>
      <c r="KC41" s="84" t="s">
        <v>94</v>
      </c>
      <c r="KD41" s="84"/>
      <c r="KE41" s="84" t="s">
        <v>94</v>
      </c>
      <c r="KF41" s="84"/>
      <c r="KG41" s="84" t="s">
        <v>94</v>
      </c>
      <c r="KH41" s="84"/>
      <c r="KI41" s="84" t="s">
        <v>94</v>
      </c>
      <c r="KJ41" s="84"/>
      <c r="KK41" s="84" t="s">
        <v>94</v>
      </c>
      <c r="KL41" s="84"/>
      <c r="KM41" s="84" t="s">
        <v>94</v>
      </c>
      <c r="KN41" s="84"/>
      <c r="KO41" s="84" t="s">
        <v>94</v>
      </c>
      <c r="KP41" s="84"/>
      <c r="KQ41" s="84" t="s">
        <v>94</v>
      </c>
      <c r="KR41" s="84"/>
      <c r="KS41" s="84" t="s">
        <v>94</v>
      </c>
      <c r="KT41" s="84"/>
      <c r="KU41" s="84" t="s">
        <v>94</v>
      </c>
      <c r="KV41" s="84"/>
      <c r="KW41" s="84" t="s">
        <v>94</v>
      </c>
      <c r="KX41" s="84"/>
      <c r="KY41" s="84" t="s">
        <v>94</v>
      </c>
      <c r="KZ41" s="84"/>
      <c r="LA41" s="84" t="s">
        <v>94</v>
      </c>
      <c r="LB41" s="84"/>
      <c r="LC41" s="84" t="s">
        <v>94</v>
      </c>
      <c r="LD41" s="84"/>
      <c r="LE41" s="84" t="s">
        <v>94</v>
      </c>
      <c r="LF41" s="84"/>
      <c r="LG41" s="84" t="s">
        <v>94</v>
      </c>
      <c r="LH41" s="84"/>
      <c r="LI41" s="84" t="s">
        <v>94</v>
      </c>
      <c r="LJ41" s="84"/>
      <c r="LK41" s="84" t="s">
        <v>94</v>
      </c>
      <c r="LL41" s="84"/>
      <c r="LM41" s="84" t="s">
        <v>94</v>
      </c>
      <c r="LN41" s="84"/>
      <c r="LO41" s="84" t="s">
        <v>94</v>
      </c>
      <c r="LP41" s="84"/>
      <c r="LQ41" s="84" t="s">
        <v>94</v>
      </c>
      <c r="LR41" s="84"/>
      <c r="LS41" s="84" t="s">
        <v>94</v>
      </c>
      <c r="LT41" s="84"/>
      <c r="LU41" s="84" t="s">
        <v>94</v>
      </c>
      <c r="LV41" s="84"/>
      <c r="LW41" s="84" t="s">
        <v>94</v>
      </c>
      <c r="LX41" s="84"/>
      <c r="LY41" s="84" t="s">
        <v>94</v>
      </c>
      <c r="LZ41" s="84"/>
      <c r="MA41" s="84" t="s">
        <v>94</v>
      </c>
      <c r="MB41" s="84"/>
      <c r="MC41" s="84" t="s">
        <v>94</v>
      </c>
      <c r="MD41" s="84"/>
      <c r="ME41" s="84" t="s">
        <v>94</v>
      </c>
      <c r="MF41" s="84"/>
      <c r="MG41" s="84" t="s">
        <v>94</v>
      </c>
      <c r="MH41" s="84"/>
      <c r="MI41" s="84" t="s">
        <v>94</v>
      </c>
      <c r="MJ41" s="84"/>
      <c r="MK41" s="84" t="s">
        <v>94</v>
      </c>
      <c r="ML41" s="84"/>
      <c r="MM41" s="84" t="s">
        <v>94</v>
      </c>
      <c r="MN41" s="84"/>
      <c r="MO41" s="84" t="s">
        <v>94</v>
      </c>
      <c r="MP41" s="84"/>
      <c r="MQ41" s="84" t="s">
        <v>94</v>
      </c>
      <c r="MR41" s="84"/>
      <c r="MS41" s="84" t="s">
        <v>94</v>
      </c>
      <c r="MT41" s="84"/>
      <c r="MU41" s="84" t="s">
        <v>94</v>
      </c>
      <c r="MV41" s="84"/>
      <c r="MW41" s="84" t="s">
        <v>94</v>
      </c>
      <c r="MX41" s="84"/>
      <c r="MY41" s="84" t="s">
        <v>94</v>
      </c>
      <c r="MZ41" s="84"/>
      <c r="NA41" s="84" t="s">
        <v>94</v>
      </c>
      <c r="NB41" s="84"/>
      <c r="NC41" s="84" t="s">
        <v>94</v>
      </c>
      <c r="ND41" s="84"/>
      <c r="NE41" s="84" t="s">
        <v>94</v>
      </c>
      <c r="NF41" s="84"/>
      <c r="NG41" s="84" t="s">
        <v>94</v>
      </c>
      <c r="NH41" s="84"/>
      <c r="NI41" s="84" t="s">
        <v>94</v>
      </c>
      <c r="NJ41" s="84"/>
      <c r="NK41" s="84" t="s">
        <v>94</v>
      </c>
      <c r="NL41" s="84"/>
      <c r="NM41" s="84" t="s">
        <v>94</v>
      </c>
      <c r="NN41" s="84"/>
      <c r="NO41" s="84" t="s">
        <v>94</v>
      </c>
      <c r="NP41" s="84"/>
      <c r="NQ41" s="84" t="s">
        <v>94</v>
      </c>
      <c r="NR41" s="84"/>
      <c r="NS41" s="84" t="s">
        <v>94</v>
      </c>
      <c r="NT41" s="84"/>
      <c r="NU41" s="84" t="s">
        <v>94</v>
      </c>
      <c r="NV41" s="84"/>
      <c r="NW41" s="84" t="s">
        <v>94</v>
      </c>
      <c r="NX41" s="84"/>
      <c r="NY41" s="84" t="s">
        <v>94</v>
      </c>
      <c r="NZ41" s="84"/>
      <c r="OA41" s="84" t="s">
        <v>94</v>
      </c>
      <c r="OB41" s="84"/>
      <c r="OC41" s="84" t="s">
        <v>94</v>
      </c>
      <c r="OD41" s="84"/>
      <c r="OE41" s="84" t="s">
        <v>94</v>
      </c>
      <c r="OF41" s="84"/>
      <c r="OG41" s="84" t="s">
        <v>94</v>
      </c>
      <c r="OH41" s="84"/>
      <c r="OI41" s="84" t="s">
        <v>94</v>
      </c>
      <c r="OJ41" s="84"/>
      <c r="OK41" s="84" t="s">
        <v>94</v>
      </c>
      <c r="OL41" s="84"/>
      <c r="OM41" s="84" t="s">
        <v>94</v>
      </c>
      <c r="ON41" s="84"/>
      <c r="OO41" s="84" t="s">
        <v>94</v>
      </c>
      <c r="OP41" s="84"/>
      <c r="OQ41" s="84" t="s">
        <v>94</v>
      </c>
      <c r="OR41" s="84"/>
      <c r="OS41" s="84" t="s">
        <v>94</v>
      </c>
      <c r="OT41" s="84"/>
      <c r="OU41" s="84" t="s">
        <v>94</v>
      </c>
      <c r="OV41" s="84"/>
      <c r="OW41" s="84" t="s">
        <v>94</v>
      </c>
      <c r="OX41" s="84"/>
      <c r="OY41" s="84" t="s">
        <v>94</v>
      </c>
      <c r="OZ41" s="84"/>
      <c r="PA41" s="84" t="s">
        <v>94</v>
      </c>
      <c r="PB41" s="84"/>
      <c r="PC41" s="84" t="s">
        <v>94</v>
      </c>
      <c r="PD41" s="84"/>
      <c r="PE41" s="84" t="s">
        <v>94</v>
      </c>
      <c r="PF41" s="84"/>
      <c r="PG41" s="84" t="s">
        <v>94</v>
      </c>
      <c r="PH41" s="84"/>
      <c r="PI41" s="84" t="s">
        <v>94</v>
      </c>
      <c r="PJ41" s="84"/>
      <c r="PK41" s="84" t="s">
        <v>94</v>
      </c>
      <c r="PL41" s="84"/>
      <c r="PM41" s="84" t="s">
        <v>94</v>
      </c>
      <c r="PN41" s="84"/>
      <c r="PO41" s="84" t="s">
        <v>94</v>
      </c>
      <c r="PP41" s="84"/>
      <c r="PQ41" s="84" t="s">
        <v>94</v>
      </c>
      <c r="PR41" s="84"/>
      <c r="PS41" s="84" t="s">
        <v>94</v>
      </c>
      <c r="PT41" s="84"/>
      <c r="PU41" s="84" t="s">
        <v>94</v>
      </c>
      <c r="PV41" s="84"/>
      <c r="PW41" s="84" t="s">
        <v>94</v>
      </c>
      <c r="PX41" s="84"/>
      <c r="PY41" s="84" t="s">
        <v>94</v>
      </c>
      <c r="PZ41" s="84"/>
      <c r="QA41" s="84" t="s">
        <v>94</v>
      </c>
      <c r="QB41" s="84"/>
      <c r="QC41" s="84" t="s">
        <v>94</v>
      </c>
      <c r="QD41" s="84"/>
      <c r="QE41" s="84" t="s">
        <v>94</v>
      </c>
      <c r="QF41" s="84"/>
      <c r="QG41" s="84" t="s">
        <v>94</v>
      </c>
      <c r="QH41" s="84"/>
      <c r="QI41" s="84" t="s">
        <v>94</v>
      </c>
      <c r="QJ41" s="84"/>
      <c r="QK41" s="84" t="s">
        <v>94</v>
      </c>
      <c r="QL41" s="84"/>
      <c r="QM41" s="84" t="s">
        <v>94</v>
      </c>
      <c r="QN41" s="84"/>
      <c r="QO41" s="84" t="s">
        <v>94</v>
      </c>
      <c r="QP41" s="84"/>
      <c r="QQ41" s="84" t="s">
        <v>94</v>
      </c>
      <c r="QR41" s="84"/>
      <c r="QS41" s="84" t="s">
        <v>94</v>
      </c>
      <c r="QT41" s="84"/>
      <c r="QU41" s="84" t="s">
        <v>94</v>
      </c>
      <c r="QV41" s="84"/>
      <c r="QW41" s="84" t="s">
        <v>94</v>
      </c>
      <c r="QX41" s="84"/>
      <c r="QY41" s="84" t="s">
        <v>94</v>
      </c>
      <c r="QZ41" s="84"/>
      <c r="RA41" s="84" t="s">
        <v>94</v>
      </c>
      <c r="RB41" s="84"/>
      <c r="RC41" s="84" t="s">
        <v>94</v>
      </c>
      <c r="RD41" s="84"/>
      <c r="RE41" s="84" t="s">
        <v>94</v>
      </c>
      <c r="RF41" s="84"/>
      <c r="RG41" s="84" t="s">
        <v>94</v>
      </c>
      <c r="RH41" s="84"/>
      <c r="RI41" s="84" t="s">
        <v>94</v>
      </c>
      <c r="RJ41" s="84"/>
      <c r="RK41" s="84" t="s">
        <v>94</v>
      </c>
      <c r="RL41" s="84"/>
      <c r="RM41" s="84" t="s">
        <v>94</v>
      </c>
      <c r="RN41" s="84"/>
      <c r="RO41" s="84" t="s">
        <v>94</v>
      </c>
      <c r="RP41" s="84"/>
      <c r="RQ41" s="84" t="s">
        <v>94</v>
      </c>
      <c r="RR41" s="84"/>
      <c r="RS41" s="84" t="s">
        <v>94</v>
      </c>
      <c r="RT41" s="84"/>
      <c r="RU41" s="84" t="s">
        <v>94</v>
      </c>
      <c r="RV41" s="84"/>
      <c r="RW41" s="84" t="s">
        <v>94</v>
      </c>
      <c r="RX41" s="84"/>
      <c r="RY41" s="84" t="s">
        <v>94</v>
      </c>
      <c r="RZ41" s="84"/>
      <c r="SA41" s="84" t="s">
        <v>94</v>
      </c>
      <c r="SB41" s="84"/>
      <c r="SC41" s="84" t="s">
        <v>94</v>
      </c>
      <c r="SD41" s="84"/>
      <c r="SE41" s="84" t="s">
        <v>94</v>
      </c>
      <c r="SF41" s="84"/>
      <c r="SG41" s="84" t="s">
        <v>94</v>
      </c>
      <c r="SH41" s="84"/>
      <c r="SI41" s="84" t="s">
        <v>94</v>
      </c>
      <c r="SJ41" s="84"/>
      <c r="SK41" s="84" t="s">
        <v>94</v>
      </c>
      <c r="SL41" s="84"/>
      <c r="SM41" s="84" t="s">
        <v>94</v>
      </c>
      <c r="SN41" s="84"/>
      <c r="SO41" s="84" t="s">
        <v>94</v>
      </c>
      <c r="SP41" s="84"/>
      <c r="SQ41" s="84" t="s">
        <v>94</v>
      </c>
      <c r="SR41" s="84"/>
      <c r="SS41" s="84" t="s">
        <v>94</v>
      </c>
      <c r="ST41" s="84"/>
      <c r="SU41" s="84" t="s">
        <v>94</v>
      </c>
      <c r="SV41" s="84"/>
      <c r="SW41" s="84" t="s">
        <v>94</v>
      </c>
      <c r="SX41" s="84"/>
      <c r="SY41" s="84" t="s">
        <v>94</v>
      </c>
      <c r="SZ41" s="84"/>
      <c r="TA41" s="84" t="s">
        <v>94</v>
      </c>
      <c r="TB41" s="84"/>
      <c r="TC41" s="84" t="s">
        <v>94</v>
      </c>
      <c r="TD41" s="84"/>
      <c r="TE41" s="84" t="s">
        <v>94</v>
      </c>
      <c r="TF41" s="84"/>
      <c r="TG41" s="84" t="s">
        <v>94</v>
      </c>
      <c r="TH41" s="84"/>
      <c r="TI41" s="84" t="s">
        <v>94</v>
      </c>
      <c r="TJ41" s="84"/>
      <c r="TK41" s="84" t="s">
        <v>94</v>
      </c>
      <c r="TL41" s="84"/>
      <c r="TM41" s="84" t="s">
        <v>94</v>
      </c>
      <c r="TN41" s="84"/>
      <c r="TO41" s="84" t="s">
        <v>94</v>
      </c>
      <c r="TP41" s="84"/>
      <c r="TQ41" s="84" t="s">
        <v>94</v>
      </c>
      <c r="TR41" s="84"/>
      <c r="TS41" s="84" t="s">
        <v>94</v>
      </c>
      <c r="TT41" s="84"/>
      <c r="TU41" s="84" t="s">
        <v>94</v>
      </c>
      <c r="TV41" s="84"/>
      <c r="TW41" s="84" t="s">
        <v>94</v>
      </c>
      <c r="TX41" s="84"/>
      <c r="TY41" s="84" t="s">
        <v>94</v>
      </c>
      <c r="TZ41" s="84"/>
      <c r="UA41" s="84" t="s">
        <v>94</v>
      </c>
      <c r="UB41" s="84"/>
      <c r="UC41" s="84" t="s">
        <v>94</v>
      </c>
      <c r="UD41" s="84"/>
      <c r="UE41" s="84" t="s">
        <v>94</v>
      </c>
      <c r="UF41" s="84"/>
      <c r="UG41" s="84" t="s">
        <v>94</v>
      </c>
      <c r="UH41" s="84"/>
      <c r="UI41" s="84" t="s">
        <v>94</v>
      </c>
      <c r="UJ41" s="84"/>
      <c r="UK41" s="84" t="s">
        <v>94</v>
      </c>
      <c r="UL41" s="84"/>
      <c r="UM41" s="84" t="s">
        <v>94</v>
      </c>
      <c r="UN41" s="84"/>
      <c r="UO41" s="84" t="s">
        <v>94</v>
      </c>
      <c r="UP41" s="84"/>
      <c r="UQ41" s="84" t="s">
        <v>94</v>
      </c>
      <c r="UR41" s="84"/>
      <c r="US41" s="84" t="s">
        <v>94</v>
      </c>
      <c r="UT41" s="84"/>
      <c r="UU41" s="84" t="s">
        <v>94</v>
      </c>
      <c r="UV41" s="84"/>
      <c r="UW41" s="84" t="s">
        <v>94</v>
      </c>
      <c r="UX41" s="84"/>
      <c r="UY41" s="84" t="s">
        <v>94</v>
      </c>
      <c r="UZ41" s="84"/>
      <c r="VA41" s="84" t="s">
        <v>94</v>
      </c>
      <c r="VB41" s="84"/>
      <c r="VC41" s="84" t="s">
        <v>94</v>
      </c>
      <c r="VD41" s="84"/>
      <c r="VE41" s="84" t="s">
        <v>94</v>
      </c>
      <c r="VF41" s="84"/>
      <c r="VG41" s="84" t="s">
        <v>94</v>
      </c>
      <c r="VH41" s="84"/>
      <c r="VI41" s="84" t="s">
        <v>94</v>
      </c>
      <c r="VJ41" s="84"/>
      <c r="VK41" s="84" t="s">
        <v>94</v>
      </c>
      <c r="VL41" s="84"/>
      <c r="VM41" s="84" t="s">
        <v>94</v>
      </c>
      <c r="VN41" s="84"/>
      <c r="VO41" s="84" t="s">
        <v>94</v>
      </c>
      <c r="VP41" s="84"/>
      <c r="VQ41" s="84" t="s">
        <v>94</v>
      </c>
      <c r="VR41" s="84"/>
      <c r="VS41" s="84" t="s">
        <v>94</v>
      </c>
      <c r="VT41" s="84"/>
      <c r="VU41" s="84" t="s">
        <v>94</v>
      </c>
      <c r="VV41" s="84"/>
      <c r="VW41" s="84" t="s">
        <v>94</v>
      </c>
      <c r="VX41" s="84"/>
      <c r="VY41" s="84" t="s">
        <v>94</v>
      </c>
      <c r="VZ41" s="84"/>
      <c r="WA41" s="84" t="s">
        <v>94</v>
      </c>
      <c r="WB41" s="84"/>
      <c r="WC41" s="84" t="s">
        <v>94</v>
      </c>
      <c r="WD41" s="84"/>
      <c r="WE41" s="84" t="s">
        <v>94</v>
      </c>
      <c r="WF41" s="84"/>
      <c r="WG41" s="84" t="s">
        <v>94</v>
      </c>
      <c r="WH41" s="84"/>
      <c r="WI41" s="84" t="s">
        <v>94</v>
      </c>
      <c r="WJ41" s="84"/>
      <c r="WK41" s="84" t="s">
        <v>94</v>
      </c>
      <c r="WL41" s="84"/>
      <c r="WM41" s="84" t="s">
        <v>94</v>
      </c>
      <c r="WN41" s="84"/>
      <c r="WO41" s="84" t="s">
        <v>94</v>
      </c>
      <c r="WP41" s="84"/>
      <c r="WQ41" s="84" t="s">
        <v>94</v>
      </c>
      <c r="WR41" s="84"/>
      <c r="WS41" s="84" t="s">
        <v>94</v>
      </c>
      <c r="WT41" s="84"/>
      <c r="WU41" s="84" t="s">
        <v>94</v>
      </c>
      <c r="WV41" s="84"/>
      <c r="WW41" s="84" t="s">
        <v>94</v>
      </c>
      <c r="WX41" s="84"/>
      <c r="WY41" s="84" t="s">
        <v>94</v>
      </c>
      <c r="WZ41" s="84"/>
      <c r="XA41" s="84" t="s">
        <v>94</v>
      </c>
      <c r="XB41" s="84"/>
      <c r="XC41" s="84" t="s">
        <v>94</v>
      </c>
      <c r="XD41" s="84"/>
      <c r="XE41" s="84" t="s">
        <v>94</v>
      </c>
      <c r="XF41" s="84"/>
      <c r="XG41" s="84" t="s">
        <v>94</v>
      </c>
      <c r="XH41" s="84"/>
      <c r="XI41" s="84" t="s">
        <v>94</v>
      </c>
      <c r="XJ41" s="84"/>
      <c r="XK41" s="84" t="s">
        <v>94</v>
      </c>
      <c r="XL41" s="84"/>
      <c r="XM41" s="84" t="s">
        <v>94</v>
      </c>
      <c r="XN41" s="84"/>
      <c r="XO41" s="84" t="s">
        <v>94</v>
      </c>
      <c r="XP41" s="84"/>
      <c r="XQ41" s="84" t="s">
        <v>94</v>
      </c>
      <c r="XR41" s="84"/>
      <c r="XS41" s="84" t="s">
        <v>94</v>
      </c>
      <c r="XT41" s="84"/>
      <c r="XU41" s="84" t="s">
        <v>94</v>
      </c>
      <c r="XV41" s="84"/>
      <c r="XW41" s="84" t="s">
        <v>94</v>
      </c>
      <c r="XX41" s="84"/>
      <c r="XY41" s="84" t="s">
        <v>94</v>
      </c>
      <c r="XZ41" s="84"/>
      <c r="YA41" s="84" t="s">
        <v>94</v>
      </c>
      <c r="YB41" s="84"/>
      <c r="YC41" s="84" t="s">
        <v>94</v>
      </c>
      <c r="YD41" s="84"/>
      <c r="YE41" s="84" t="s">
        <v>94</v>
      </c>
      <c r="YF41" s="84"/>
      <c r="YG41" s="84" t="s">
        <v>94</v>
      </c>
      <c r="YH41" s="84"/>
      <c r="YI41" s="84" t="s">
        <v>94</v>
      </c>
      <c r="YJ41" s="84"/>
      <c r="YK41" s="84" t="s">
        <v>94</v>
      </c>
      <c r="YL41" s="84"/>
      <c r="YM41" s="84" t="s">
        <v>94</v>
      </c>
      <c r="YN41" s="84"/>
      <c r="YO41" s="84" t="s">
        <v>94</v>
      </c>
      <c r="YP41" s="84"/>
      <c r="YQ41" s="84" t="s">
        <v>94</v>
      </c>
      <c r="YR41" s="84"/>
      <c r="YS41" s="84" t="s">
        <v>94</v>
      </c>
      <c r="YT41" s="84"/>
      <c r="YU41" s="84" t="s">
        <v>94</v>
      </c>
      <c r="YV41" s="84"/>
      <c r="YW41" s="84" t="s">
        <v>94</v>
      </c>
      <c r="YX41" s="84"/>
      <c r="YY41" s="84" t="s">
        <v>94</v>
      </c>
      <c r="YZ41" s="84"/>
      <c r="ZA41" s="84" t="s">
        <v>94</v>
      </c>
      <c r="ZB41" s="84"/>
      <c r="ZC41" s="84" t="s">
        <v>94</v>
      </c>
      <c r="ZD41" s="84"/>
      <c r="ZE41" s="84" t="s">
        <v>94</v>
      </c>
      <c r="ZF41" s="84"/>
      <c r="ZG41" s="84" t="s">
        <v>94</v>
      </c>
      <c r="ZH41" s="84"/>
      <c r="ZI41" s="84" t="s">
        <v>94</v>
      </c>
      <c r="ZJ41" s="84"/>
      <c r="ZK41" s="84" t="s">
        <v>94</v>
      </c>
      <c r="ZL41" s="84"/>
      <c r="ZM41" s="84" t="s">
        <v>94</v>
      </c>
      <c r="ZN41" s="84"/>
      <c r="ZO41" s="84" t="s">
        <v>94</v>
      </c>
      <c r="ZP41" s="84"/>
      <c r="ZQ41" s="84" t="s">
        <v>94</v>
      </c>
      <c r="ZR41" s="84"/>
      <c r="ZS41" s="84" t="s">
        <v>94</v>
      </c>
      <c r="ZT41" s="84"/>
      <c r="ZU41" s="84" t="s">
        <v>94</v>
      </c>
      <c r="ZV41" s="84"/>
      <c r="ZW41" s="84" t="s">
        <v>94</v>
      </c>
      <c r="ZX41" s="84"/>
      <c r="ZY41" s="84" t="s">
        <v>94</v>
      </c>
      <c r="ZZ41" s="84"/>
      <c r="AAA41" s="84" t="s">
        <v>94</v>
      </c>
      <c r="AAB41" s="84"/>
      <c r="AAC41" s="84" t="s">
        <v>94</v>
      </c>
      <c r="AAD41" s="84"/>
      <c r="AAE41" s="84" t="s">
        <v>94</v>
      </c>
      <c r="AAF41" s="84"/>
      <c r="AAG41" s="84" t="s">
        <v>94</v>
      </c>
      <c r="AAH41" s="84"/>
      <c r="AAI41" s="84" t="s">
        <v>94</v>
      </c>
      <c r="AAJ41" s="84"/>
      <c r="AAK41" s="84" t="s">
        <v>94</v>
      </c>
      <c r="AAL41" s="84"/>
      <c r="AAM41" s="84" t="s">
        <v>94</v>
      </c>
      <c r="AAN41" s="84"/>
      <c r="AAO41" s="84" t="s">
        <v>94</v>
      </c>
      <c r="AAP41" s="84"/>
      <c r="AAQ41" s="84" t="s">
        <v>94</v>
      </c>
      <c r="AAR41" s="84"/>
      <c r="AAS41" s="84" t="s">
        <v>94</v>
      </c>
      <c r="AAT41" s="84"/>
      <c r="AAU41" s="84" t="s">
        <v>94</v>
      </c>
      <c r="AAV41" s="84"/>
      <c r="AAW41" s="84" t="s">
        <v>94</v>
      </c>
      <c r="AAX41" s="84"/>
      <c r="AAY41" s="84" t="s">
        <v>94</v>
      </c>
      <c r="AAZ41" s="84"/>
      <c r="ABA41" s="84" t="s">
        <v>94</v>
      </c>
      <c r="ABB41" s="84"/>
      <c r="ABC41" s="84" t="s">
        <v>94</v>
      </c>
      <c r="ABD41" s="84"/>
      <c r="ABE41" s="84" t="s">
        <v>94</v>
      </c>
      <c r="ABF41" s="84"/>
      <c r="ABG41" s="84" t="s">
        <v>94</v>
      </c>
      <c r="ABH41" s="84"/>
      <c r="ABI41" s="84" t="s">
        <v>94</v>
      </c>
      <c r="ABJ41" s="84"/>
      <c r="ABK41" s="84" t="s">
        <v>94</v>
      </c>
      <c r="ABL41" s="84"/>
      <c r="ABM41" s="84" t="s">
        <v>94</v>
      </c>
      <c r="ABN41" s="84"/>
      <c r="ABO41" s="84" t="s">
        <v>94</v>
      </c>
      <c r="ABP41" s="84"/>
      <c r="ABQ41" s="84" t="s">
        <v>94</v>
      </c>
      <c r="ABR41" s="84"/>
      <c r="ABS41" s="84" t="s">
        <v>94</v>
      </c>
      <c r="ABT41" s="84"/>
      <c r="ABU41" s="84" t="s">
        <v>94</v>
      </c>
      <c r="ABV41" s="84"/>
      <c r="ABW41" s="84" t="s">
        <v>94</v>
      </c>
      <c r="ABX41" s="84"/>
      <c r="ABY41" s="84" t="s">
        <v>94</v>
      </c>
      <c r="ABZ41" s="84"/>
      <c r="ACA41" s="84" t="s">
        <v>94</v>
      </c>
      <c r="ACB41" s="84"/>
      <c r="ACC41" s="84" t="s">
        <v>94</v>
      </c>
      <c r="ACD41" s="84"/>
      <c r="ACE41" s="84" t="s">
        <v>94</v>
      </c>
      <c r="ACF41" s="84"/>
      <c r="ACG41" s="84" t="s">
        <v>94</v>
      </c>
      <c r="ACH41" s="84"/>
      <c r="ACI41" s="84" t="s">
        <v>94</v>
      </c>
      <c r="ACJ41" s="84"/>
      <c r="ACK41" s="84" t="s">
        <v>94</v>
      </c>
      <c r="ACL41" s="84"/>
      <c r="ACM41" s="84" t="s">
        <v>94</v>
      </c>
      <c r="ACN41" s="84"/>
      <c r="ACO41" s="84" t="s">
        <v>94</v>
      </c>
      <c r="ACP41" s="84"/>
      <c r="ACQ41" s="84" t="s">
        <v>94</v>
      </c>
      <c r="ACR41" s="84"/>
      <c r="ACS41" s="84" t="s">
        <v>94</v>
      </c>
      <c r="ACT41" s="84"/>
      <c r="ACU41" s="84" t="s">
        <v>94</v>
      </c>
      <c r="ACV41" s="84"/>
      <c r="ACW41" s="84" t="s">
        <v>94</v>
      </c>
      <c r="ACX41" s="84"/>
      <c r="ACY41" s="84" t="s">
        <v>94</v>
      </c>
      <c r="ACZ41" s="84"/>
      <c r="ADA41" s="84" t="s">
        <v>94</v>
      </c>
      <c r="ADB41" s="84"/>
      <c r="ADC41" s="84" t="s">
        <v>94</v>
      </c>
      <c r="ADD41" s="84"/>
      <c r="ADE41" s="84" t="s">
        <v>94</v>
      </c>
      <c r="ADF41" s="84"/>
      <c r="ADG41" s="84" t="s">
        <v>94</v>
      </c>
      <c r="ADH41" s="84"/>
      <c r="ADI41" s="84" t="s">
        <v>94</v>
      </c>
      <c r="ADJ41" s="84"/>
      <c r="ADK41" s="84" t="s">
        <v>94</v>
      </c>
      <c r="ADL41" s="84"/>
      <c r="ADM41" s="84" t="s">
        <v>94</v>
      </c>
      <c r="ADN41" s="84"/>
      <c r="ADO41" s="84" t="s">
        <v>94</v>
      </c>
      <c r="ADP41" s="84"/>
      <c r="ADQ41" s="84" t="s">
        <v>94</v>
      </c>
      <c r="ADR41" s="84"/>
      <c r="ADS41" s="84" t="s">
        <v>94</v>
      </c>
      <c r="ADT41" s="84"/>
      <c r="ADU41" s="84" t="s">
        <v>94</v>
      </c>
      <c r="ADV41" s="84"/>
      <c r="ADW41" s="84" t="s">
        <v>94</v>
      </c>
      <c r="ADX41" s="84"/>
      <c r="ADY41" s="84" t="s">
        <v>94</v>
      </c>
      <c r="ADZ41" s="84"/>
      <c r="AEA41" s="84" t="s">
        <v>94</v>
      </c>
      <c r="AEB41" s="84"/>
      <c r="AEC41" s="84" t="s">
        <v>94</v>
      </c>
      <c r="AED41" s="84"/>
      <c r="AEE41" s="84" t="s">
        <v>94</v>
      </c>
      <c r="AEF41" s="84"/>
      <c r="AEG41" s="84" t="s">
        <v>94</v>
      </c>
      <c r="AEH41" s="84"/>
      <c r="AEI41" s="84" t="s">
        <v>94</v>
      </c>
      <c r="AEJ41" s="84"/>
      <c r="AEK41" s="84" t="s">
        <v>94</v>
      </c>
      <c r="AEL41" s="84"/>
      <c r="AEM41" s="84" t="s">
        <v>94</v>
      </c>
      <c r="AEN41" s="84"/>
      <c r="AEO41" s="84" t="s">
        <v>94</v>
      </c>
      <c r="AEP41" s="84"/>
      <c r="AEQ41" s="84" t="s">
        <v>94</v>
      </c>
      <c r="AER41" s="84"/>
      <c r="AES41" s="84" t="s">
        <v>94</v>
      </c>
      <c r="AET41" s="84"/>
      <c r="AEU41" s="84" t="s">
        <v>94</v>
      </c>
      <c r="AEV41" s="84"/>
      <c r="AEW41" s="84" t="s">
        <v>94</v>
      </c>
      <c r="AEX41" s="84"/>
      <c r="AEY41" s="84" t="s">
        <v>94</v>
      </c>
      <c r="AEZ41" s="84"/>
      <c r="AFA41" s="84" t="s">
        <v>94</v>
      </c>
      <c r="AFB41" s="84"/>
      <c r="AFC41" s="84" t="s">
        <v>94</v>
      </c>
      <c r="AFD41" s="84"/>
      <c r="AFE41" s="84" t="s">
        <v>94</v>
      </c>
      <c r="AFF41" s="84"/>
      <c r="AFG41" s="84" t="s">
        <v>94</v>
      </c>
      <c r="AFH41" s="84"/>
      <c r="AFI41" s="84" t="s">
        <v>94</v>
      </c>
      <c r="AFJ41" s="84"/>
      <c r="AFK41" s="84" t="s">
        <v>94</v>
      </c>
      <c r="AFL41" s="84"/>
      <c r="AFM41" s="84" t="s">
        <v>94</v>
      </c>
      <c r="AFN41" s="84"/>
      <c r="AFO41" s="84" t="s">
        <v>94</v>
      </c>
      <c r="AFP41" s="84"/>
      <c r="AFQ41" s="84" t="s">
        <v>94</v>
      </c>
      <c r="AFR41" s="84"/>
      <c r="AFS41" s="84" t="s">
        <v>94</v>
      </c>
      <c r="AFT41" s="84"/>
      <c r="AFU41" s="84" t="s">
        <v>94</v>
      </c>
      <c r="AFV41" s="84"/>
      <c r="AFW41" s="84" t="s">
        <v>94</v>
      </c>
      <c r="AFX41" s="84"/>
      <c r="AFY41" s="84" t="s">
        <v>94</v>
      </c>
      <c r="AFZ41" s="84"/>
      <c r="AGA41" s="84" t="s">
        <v>94</v>
      </c>
      <c r="AGB41" s="84"/>
      <c r="AGC41" s="84" t="s">
        <v>94</v>
      </c>
      <c r="AGD41" s="84"/>
      <c r="AGE41" s="84" t="s">
        <v>94</v>
      </c>
      <c r="AGF41" s="84"/>
      <c r="AGG41" s="84" t="s">
        <v>94</v>
      </c>
      <c r="AGH41" s="84"/>
      <c r="AGI41" s="84" t="s">
        <v>94</v>
      </c>
      <c r="AGJ41" s="84"/>
      <c r="AGK41" s="84" t="s">
        <v>94</v>
      </c>
      <c r="AGL41" s="84"/>
      <c r="AGM41" s="84" t="s">
        <v>94</v>
      </c>
      <c r="AGN41" s="84"/>
      <c r="AGO41" s="84" t="s">
        <v>94</v>
      </c>
      <c r="AGP41" s="84"/>
      <c r="AGQ41" s="84" t="s">
        <v>94</v>
      </c>
      <c r="AGR41" s="84"/>
      <c r="AGS41" s="84" t="s">
        <v>94</v>
      </c>
      <c r="AGT41" s="84"/>
      <c r="AGU41" s="84" t="s">
        <v>94</v>
      </c>
      <c r="AGV41" s="84"/>
      <c r="AGW41" s="84" t="s">
        <v>94</v>
      </c>
      <c r="AGX41" s="84"/>
      <c r="AGY41" s="84" t="s">
        <v>94</v>
      </c>
      <c r="AGZ41" s="84"/>
      <c r="AHA41" s="84" t="s">
        <v>94</v>
      </c>
      <c r="AHB41" s="84"/>
      <c r="AHC41" s="84" t="s">
        <v>94</v>
      </c>
      <c r="AHD41" s="84"/>
      <c r="AHE41" s="84" t="s">
        <v>94</v>
      </c>
      <c r="AHF41" s="84"/>
      <c r="AHG41" s="84" t="s">
        <v>94</v>
      </c>
      <c r="AHH41" s="84"/>
      <c r="AHI41" s="84" t="s">
        <v>94</v>
      </c>
      <c r="AHJ41" s="84"/>
      <c r="AHK41" s="84" t="s">
        <v>94</v>
      </c>
      <c r="AHL41" s="84"/>
      <c r="AHM41" s="84" t="s">
        <v>94</v>
      </c>
      <c r="AHN41" s="84"/>
      <c r="AHO41" s="84" t="s">
        <v>94</v>
      </c>
      <c r="AHP41" s="84"/>
      <c r="AHQ41" s="84" t="s">
        <v>94</v>
      </c>
      <c r="AHR41" s="84"/>
      <c r="AHS41" s="84" t="s">
        <v>94</v>
      </c>
      <c r="AHT41" s="84"/>
      <c r="AHU41" s="84" t="s">
        <v>94</v>
      </c>
      <c r="AHV41" s="84"/>
      <c r="AHW41" s="84" t="s">
        <v>94</v>
      </c>
      <c r="AHX41" s="84"/>
      <c r="AHY41" s="84" t="s">
        <v>94</v>
      </c>
      <c r="AHZ41" s="84"/>
      <c r="AIA41" s="84" t="s">
        <v>94</v>
      </c>
      <c r="AIB41" s="84"/>
      <c r="AIC41" s="84" t="s">
        <v>94</v>
      </c>
      <c r="AID41" s="84"/>
      <c r="AIE41" s="84" t="s">
        <v>94</v>
      </c>
      <c r="AIF41" s="84"/>
      <c r="AIG41" s="84" t="s">
        <v>94</v>
      </c>
      <c r="AIH41" s="84"/>
      <c r="AII41" s="84" t="s">
        <v>94</v>
      </c>
      <c r="AIJ41" s="84"/>
      <c r="AIK41" s="84" t="s">
        <v>94</v>
      </c>
      <c r="AIL41" s="84"/>
      <c r="AIM41" s="84" t="s">
        <v>94</v>
      </c>
      <c r="AIN41" s="84"/>
      <c r="AIO41" s="84" t="s">
        <v>94</v>
      </c>
      <c r="AIP41" s="84"/>
      <c r="AIQ41" s="84" t="s">
        <v>94</v>
      </c>
      <c r="AIR41" s="84"/>
      <c r="AIS41" s="84" t="s">
        <v>94</v>
      </c>
      <c r="AIT41" s="84"/>
      <c r="AIU41" s="84" t="s">
        <v>94</v>
      </c>
      <c r="AIV41" s="84"/>
      <c r="AIW41" s="84" t="s">
        <v>94</v>
      </c>
      <c r="AIX41" s="84"/>
      <c r="AIY41" s="84" t="s">
        <v>94</v>
      </c>
      <c r="AIZ41" s="84"/>
      <c r="AJA41" s="84" t="s">
        <v>94</v>
      </c>
      <c r="AJB41" s="84"/>
      <c r="AJC41" s="84" t="s">
        <v>94</v>
      </c>
      <c r="AJD41" s="84"/>
      <c r="AJE41" s="84" t="s">
        <v>94</v>
      </c>
      <c r="AJF41" s="84"/>
      <c r="AJG41" s="84" t="s">
        <v>94</v>
      </c>
      <c r="AJH41" s="84"/>
      <c r="AJI41" s="84" t="s">
        <v>94</v>
      </c>
      <c r="AJJ41" s="84"/>
      <c r="AJK41" s="84" t="s">
        <v>94</v>
      </c>
      <c r="AJL41" s="84"/>
      <c r="AJM41" s="84" t="s">
        <v>94</v>
      </c>
      <c r="AJN41" s="84"/>
      <c r="AJO41" s="84" t="s">
        <v>94</v>
      </c>
      <c r="AJP41" s="84"/>
      <c r="AJQ41" s="84" t="s">
        <v>94</v>
      </c>
      <c r="AJR41" s="84"/>
      <c r="AJS41" s="84" t="s">
        <v>94</v>
      </c>
      <c r="AJT41" s="84"/>
      <c r="AJU41" s="84" t="s">
        <v>94</v>
      </c>
      <c r="AJV41" s="84"/>
      <c r="AJW41" s="84" t="s">
        <v>94</v>
      </c>
      <c r="AJX41" s="84"/>
      <c r="AJY41" s="84" t="s">
        <v>94</v>
      </c>
      <c r="AJZ41" s="84"/>
      <c r="AKA41" s="84" t="s">
        <v>94</v>
      </c>
      <c r="AKB41" s="84"/>
      <c r="AKC41" s="84" t="s">
        <v>94</v>
      </c>
      <c r="AKD41" s="84"/>
      <c r="AKE41" s="84" t="s">
        <v>94</v>
      </c>
      <c r="AKF41" s="84"/>
      <c r="AKG41" s="84" t="s">
        <v>94</v>
      </c>
      <c r="AKH41" s="84"/>
      <c r="AKI41" s="84" t="s">
        <v>94</v>
      </c>
      <c r="AKJ41" s="84"/>
      <c r="AKK41" s="84" t="s">
        <v>94</v>
      </c>
      <c r="AKL41" s="84"/>
      <c r="AKM41" s="84" t="s">
        <v>94</v>
      </c>
      <c r="AKN41" s="84"/>
      <c r="AKO41" s="84" t="s">
        <v>94</v>
      </c>
      <c r="AKP41" s="84"/>
      <c r="AKQ41" s="84" t="s">
        <v>94</v>
      </c>
      <c r="AKR41" s="84"/>
      <c r="AKS41" s="84" t="s">
        <v>94</v>
      </c>
      <c r="AKT41" s="84"/>
      <c r="AKU41" s="84" t="s">
        <v>94</v>
      </c>
      <c r="AKV41" s="84"/>
      <c r="AKW41" s="84" t="s">
        <v>94</v>
      </c>
      <c r="AKX41" s="84"/>
      <c r="AKY41" s="84" t="s">
        <v>94</v>
      </c>
      <c r="AKZ41" s="84"/>
      <c r="ALA41" s="84" t="s">
        <v>94</v>
      </c>
      <c r="ALB41" s="84"/>
      <c r="ALC41" s="84" t="s">
        <v>94</v>
      </c>
      <c r="ALD41" s="84"/>
      <c r="ALE41" s="84" t="s">
        <v>94</v>
      </c>
      <c r="ALF41" s="84"/>
      <c r="ALG41" s="84" t="s">
        <v>94</v>
      </c>
      <c r="ALH41" s="84"/>
      <c r="ALI41" s="84" t="s">
        <v>94</v>
      </c>
      <c r="ALJ41" s="84"/>
      <c r="ALK41" s="84" t="s">
        <v>94</v>
      </c>
      <c r="ALL41" s="84"/>
      <c r="ALM41" s="84" t="s">
        <v>94</v>
      </c>
      <c r="ALN41" s="84"/>
      <c r="ALO41" s="84" t="s">
        <v>94</v>
      </c>
      <c r="ALP41" s="84"/>
      <c r="ALQ41" s="84" t="s">
        <v>94</v>
      </c>
      <c r="ALR41" s="84"/>
      <c r="ALS41" s="84" t="s">
        <v>94</v>
      </c>
      <c r="ALT41" s="84"/>
      <c r="ALU41" s="84" t="s">
        <v>94</v>
      </c>
      <c r="ALV41" s="84"/>
      <c r="ALW41" s="84" t="s">
        <v>94</v>
      </c>
      <c r="ALX41" s="84"/>
      <c r="ALY41" s="84" t="s">
        <v>94</v>
      </c>
      <c r="ALZ41" s="84"/>
      <c r="AMA41" s="84" t="s">
        <v>94</v>
      </c>
      <c r="AMB41" s="84"/>
      <c r="AMC41" s="84" t="s">
        <v>94</v>
      </c>
      <c r="AMD41" s="84"/>
      <c r="AME41" s="84" t="s">
        <v>94</v>
      </c>
      <c r="AMF41" s="84"/>
      <c r="AMG41" s="84" t="s">
        <v>94</v>
      </c>
      <c r="AMH41" s="84"/>
      <c r="AMI41" s="84" t="s">
        <v>94</v>
      </c>
      <c r="AMJ41" s="84"/>
      <c r="AMK41" s="84" t="s">
        <v>94</v>
      </c>
      <c r="AML41" s="84"/>
      <c r="AMM41" s="84" t="s">
        <v>94</v>
      </c>
      <c r="AMN41" s="84"/>
      <c r="AMO41" s="84" t="s">
        <v>94</v>
      </c>
      <c r="AMP41" s="84"/>
      <c r="AMQ41" s="84" t="s">
        <v>94</v>
      </c>
      <c r="AMR41" s="84"/>
      <c r="AMS41" s="84" t="s">
        <v>94</v>
      </c>
      <c r="AMT41" s="84"/>
      <c r="AMU41" s="84" t="s">
        <v>94</v>
      </c>
      <c r="AMV41" s="84"/>
      <c r="AMW41" s="84" t="s">
        <v>94</v>
      </c>
      <c r="AMX41" s="84"/>
      <c r="AMY41" s="84" t="s">
        <v>94</v>
      </c>
      <c r="AMZ41" s="84"/>
      <c r="ANA41" s="84" t="s">
        <v>94</v>
      </c>
      <c r="ANB41" s="84"/>
      <c r="ANC41" s="84" t="s">
        <v>94</v>
      </c>
      <c r="AND41" s="84"/>
      <c r="ANE41" s="84" t="s">
        <v>94</v>
      </c>
      <c r="ANF41" s="84"/>
      <c r="ANG41" s="84" t="s">
        <v>94</v>
      </c>
      <c r="ANH41" s="84"/>
      <c r="ANI41" s="84" t="s">
        <v>94</v>
      </c>
      <c r="ANJ41" s="84"/>
      <c r="ANK41" s="84" t="s">
        <v>94</v>
      </c>
      <c r="ANL41" s="84"/>
      <c r="ANM41" s="84" t="s">
        <v>94</v>
      </c>
      <c r="ANN41" s="84"/>
      <c r="ANO41" s="84" t="s">
        <v>94</v>
      </c>
      <c r="ANP41" s="84"/>
      <c r="ANQ41" s="84" t="s">
        <v>94</v>
      </c>
      <c r="ANR41" s="84"/>
      <c r="ANS41" s="84" t="s">
        <v>94</v>
      </c>
      <c r="ANT41" s="84"/>
      <c r="ANU41" s="84" t="s">
        <v>94</v>
      </c>
      <c r="ANV41" s="84"/>
      <c r="ANW41" s="84" t="s">
        <v>94</v>
      </c>
      <c r="ANX41" s="84"/>
      <c r="ANY41" s="84" t="s">
        <v>94</v>
      </c>
      <c r="ANZ41" s="84"/>
      <c r="AOA41" s="84" t="s">
        <v>94</v>
      </c>
      <c r="AOB41" s="84"/>
      <c r="AOC41" s="84" t="s">
        <v>94</v>
      </c>
      <c r="AOD41" s="84"/>
      <c r="AOE41" s="84" t="s">
        <v>94</v>
      </c>
      <c r="AOF41" s="84"/>
      <c r="AOG41" s="84" t="s">
        <v>94</v>
      </c>
      <c r="AOH41" s="84"/>
      <c r="AOI41" s="84" t="s">
        <v>94</v>
      </c>
      <c r="AOJ41" s="84"/>
      <c r="AOK41" s="84" t="s">
        <v>94</v>
      </c>
      <c r="AOL41" s="84"/>
      <c r="AOM41" s="84" t="s">
        <v>94</v>
      </c>
      <c r="AON41" s="84"/>
      <c r="AOO41" s="84" t="s">
        <v>94</v>
      </c>
      <c r="AOP41" s="84"/>
      <c r="AOQ41" s="84" t="s">
        <v>94</v>
      </c>
      <c r="AOR41" s="84"/>
      <c r="AOS41" s="84" t="s">
        <v>94</v>
      </c>
      <c r="AOT41" s="84"/>
      <c r="AOU41" s="84" t="s">
        <v>94</v>
      </c>
      <c r="AOV41" s="84"/>
      <c r="AOW41" s="84" t="s">
        <v>94</v>
      </c>
      <c r="AOX41" s="84"/>
      <c r="AOY41" s="84" t="s">
        <v>94</v>
      </c>
      <c r="AOZ41" s="84"/>
      <c r="APA41" s="84" t="s">
        <v>94</v>
      </c>
      <c r="APB41" s="84"/>
      <c r="APC41" s="84" t="s">
        <v>94</v>
      </c>
      <c r="APD41" s="84"/>
      <c r="APE41" s="84" t="s">
        <v>94</v>
      </c>
      <c r="APF41" s="84"/>
      <c r="APG41" s="84" t="s">
        <v>94</v>
      </c>
      <c r="APH41" s="84"/>
      <c r="API41" s="84" t="s">
        <v>94</v>
      </c>
      <c r="APJ41" s="84"/>
      <c r="APK41" s="84" t="s">
        <v>94</v>
      </c>
      <c r="APL41" s="84"/>
      <c r="APM41" s="84" t="s">
        <v>94</v>
      </c>
      <c r="APN41" s="84"/>
      <c r="APO41" s="84" t="s">
        <v>94</v>
      </c>
      <c r="APP41" s="84"/>
      <c r="APQ41" s="84" t="s">
        <v>94</v>
      </c>
      <c r="APR41" s="84"/>
      <c r="APS41" s="84" t="s">
        <v>94</v>
      </c>
      <c r="APT41" s="84"/>
      <c r="APU41" s="84" t="s">
        <v>94</v>
      </c>
      <c r="APV41" s="84"/>
      <c r="APW41" s="84" t="s">
        <v>94</v>
      </c>
      <c r="APX41" s="84"/>
      <c r="APY41" s="84" t="s">
        <v>94</v>
      </c>
      <c r="APZ41" s="84"/>
      <c r="AQA41" s="84" t="s">
        <v>94</v>
      </c>
      <c r="AQB41" s="84"/>
      <c r="AQC41" s="84" t="s">
        <v>94</v>
      </c>
      <c r="AQD41" s="84"/>
      <c r="AQE41" s="86" t="s">
        <v>94</v>
      </c>
      <c r="AQF41" s="84"/>
      <c r="AQG41" s="86" t="s">
        <v>94</v>
      </c>
      <c r="AQH41" s="84"/>
      <c r="AQI41" s="86" t="s">
        <v>94</v>
      </c>
      <c r="AQJ41" s="84"/>
      <c r="AQK41" s="86" t="s">
        <v>94</v>
      </c>
      <c r="AQL41" s="84"/>
      <c r="AQM41" s="86" t="s">
        <v>94</v>
      </c>
      <c r="AQN41" s="84"/>
      <c r="AQO41" s="86" t="s">
        <v>94</v>
      </c>
      <c r="AQP41" s="84"/>
      <c r="AQQ41" s="86" t="s">
        <v>94</v>
      </c>
      <c r="AQR41" s="84"/>
      <c r="AQS41" s="86" t="s">
        <v>94</v>
      </c>
      <c r="AQT41" s="86"/>
      <c r="AQU41" s="86" t="s">
        <v>94</v>
      </c>
      <c r="AQV41" s="86"/>
      <c r="AQW41" s="86" t="s">
        <v>94</v>
      </c>
      <c r="AQX41" s="86"/>
      <c r="AQY41" s="86" t="s">
        <v>94</v>
      </c>
      <c r="AQZ41" s="86"/>
      <c r="ARA41" s="86" t="s">
        <v>94</v>
      </c>
      <c r="ARB41" s="86"/>
      <c r="ARC41" s="86" t="s">
        <v>94</v>
      </c>
      <c r="ARD41" s="86"/>
      <c r="ARE41" s="86" t="s">
        <v>94</v>
      </c>
      <c r="ARF41" s="86"/>
      <c r="ARG41" s="86" t="s">
        <v>94</v>
      </c>
      <c r="ARH41" s="86"/>
      <c r="ARI41" s="86" t="s">
        <v>94</v>
      </c>
      <c r="ARJ41" s="86"/>
      <c r="ARK41" s="86" t="s">
        <v>94</v>
      </c>
      <c r="ARL41" s="86"/>
      <c r="ARM41" s="86" t="s">
        <v>94</v>
      </c>
      <c r="ARN41" s="86"/>
      <c r="ARO41" s="86" t="s">
        <v>94</v>
      </c>
      <c r="ARP41" s="86"/>
      <c r="ARQ41" s="86" t="s">
        <v>94</v>
      </c>
      <c r="ARR41" s="86"/>
      <c r="ARS41" s="86" t="s">
        <v>94</v>
      </c>
      <c r="ART41" s="86"/>
      <c r="ARU41" s="86" t="s">
        <v>94</v>
      </c>
      <c r="ARV41" s="86"/>
      <c r="ARW41" s="86" t="s">
        <v>94</v>
      </c>
      <c r="ARX41" s="86"/>
      <c r="ARY41" s="86" t="s">
        <v>94</v>
      </c>
      <c r="ARZ41" s="86"/>
      <c r="ASA41" s="86" t="s">
        <v>94</v>
      </c>
      <c r="ASB41" s="86"/>
      <c r="ASC41" s="86" t="s">
        <v>94</v>
      </c>
      <c r="ASD41" s="86"/>
      <c r="ASE41" s="86" t="s">
        <v>94</v>
      </c>
      <c r="ASF41" s="86"/>
      <c r="ASG41" s="86" t="s">
        <v>94</v>
      </c>
      <c r="ASH41" s="86"/>
      <c r="ASI41" s="86" t="s">
        <v>94</v>
      </c>
      <c r="ASJ41" s="86"/>
      <c r="ASK41" s="86" t="s">
        <v>94</v>
      </c>
      <c r="ASL41" s="86"/>
      <c r="ASM41" s="86" t="s">
        <v>94</v>
      </c>
      <c r="ASN41" s="86"/>
      <c r="ASO41" s="86" t="s">
        <v>94</v>
      </c>
      <c r="ASP41" s="86"/>
      <c r="ASQ41" s="86" t="s">
        <v>94</v>
      </c>
      <c r="ASR41" s="86"/>
      <c r="ASS41" s="86" t="s">
        <v>94</v>
      </c>
      <c r="AST41" s="86"/>
      <c r="ASU41" s="86" t="s">
        <v>94</v>
      </c>
      <c r="ASV41" s="86"/>
      <c r="ASW41" s="86" t="s">
        <v>94</v>
      </c>
      <c r="ASX41" s="86"/>
      <c r="ASY41" s="86" t="s">
        <v>94</v>
      </c>
      <c r="ASZ41" s="86"/>
      <c r="ATA41" s="86" t="s">
        <v>94</v>
      </c>
      <c r="ATB41" s="86"/>
      <c r="ATC41" s="86" t="s">
        <v>94</v>
      </c>
      <c r="ATD41" s="86"/>
      <c r="ATE41" s="86" t="s">
        <v>94</v>
      </c>
      <c r="ATF41" s="86"/>
      <c r="ATG41" s="86" t="s">
        <v>94</v>
      </c>
      <c r="ATH41" s="86"/>
      <c r="ATI41" s="86" t="s">
        <v>94</v>
      </c>
      <c r="ATJ41" s="86"/>
      <c r="ATK41" s="86" t="s">
        <v>94</v>
      </c>
      <c r="ATL41" s="86"/>
      <c r="ATM41" s="86" t="s">
        <v>94</v>
      </c>
      <c r="ATN41" s="86"/>
      <c r="ATO41" s="86" t="s">
        <v>94</v>
      </c>
      <c r="ATP41" s="86"/>
      <c r="ATQ41" s="86" t="s">
        <v>94</v>
      </c>
      <c r="ATR41" s="86"/>
      <c r="ATS41" s="86" t="s">
        <v>94</v>
      </c>
      <c r="ATT41" s="86"/>
      <c r="ATU41" s="86" t="s">
        <v>94</v>
      </c>
      <c r="ATV41" s="86"/>
      <c r="ATW41" s="86" t="s">
        <v>94</v>
      </c>
      <c r="ATX41" s="86"/>
      <c r="ATY41" s="86" t="s">
        <v>94</v>
      </c>
      <c r="ATZ41" s="86"/>
      <c r="AUA41" s="86" t="s">
        <v>94</v>
      </c>
      <c r="AUB41" s="86"/>
      <c r="AUC41" s="86" t="s">
        <v>94</v>
      </c>
      <c r="AUD41" s="86"/>
      <c r="AUE41" s="86" t="s">
        <v>94</v>
      </c>
      <c r="AUF41" s="86"/>
      <c r="AUG41" s="86" t="s">
        <v>94</v>
      </c>
      <c r="AUH41" s="86"/>
      <c r="AUI41" s="86" t="s">
        <v>94</v>
      </c>
      <c r="AUJ41" s="86"/>
      <c r="AUK41" s="86" t="s">
        <v>94</v>
      </c>
      <c r="AUL41" s="86"/>
      <c r="AUM41" s="86" t="s">
        <v>94</v>
      </c>
      <c r="AUN41" s="86"/>
      <c r="AUO41" s="86" t="s">
        <v>94</v>
      </c>
      <c r="AUP41" s="86"/>
      <c r="AUQ41" s="86" t="s">
        <v>94</v>
      </c>
      <c r="AUR41" s="86"/>
      <c r="AUS41" s="86" t="s">
        <v>94</v>
      </c>
      <c r="AUT41" s="86"/>
      <c r="AUU41" s="86" t="s">
        <v>94</v>
      </c>
      <c r="AUV41" s="86"/>
      <c r="AUW41" s="86" t="s">
        <v>94</v>
      </c>
      <c r="AUX41" s="86"/>
      <c r="AUY41" s="86" t="s">
        <v>94</v>
      </c>
      <c r="AUZ41" s="86"/>
      <c r="AVA41" s="86" t="s">
        <v>94</v>
      </c>
      <c r="AVB41" s="86"/>
      <c r="AVC41" s="86" t="s">
        <v>94</v>
      </c>
      <c r="AVD41" s="86"/>
      <c r="AVE41" s="86" t="s">
        <v>94</v>
      </c>
      <c r="AVF41" s="86"/>
      <c r="AVG41" s="86" t="s">
        <v>94</v>
      </c>
      <c r="AVH41" s="86"/>
      <c r="AVI41" s="86" t="s">
        <v>94</v>
      </c>
      <c r="AVJ41" s="86"/>
      <c r="AVK41" s="86" t="s">
        <v>94</v>
      </c>
      <c r="AVL41" s="86"/>
      <c r="AVM41" s="86" t="s">
        <v>94</v>
      </c>
      <c r="AVN41" s="86"/>
      <c r="AVO41" s="86" t="s">
        <v>94</v>
      </c>
      <c r="AVP41" s="86"/>
      <c r="AVQ41" s="86" t="s">
        <v>94</v>
      </c>
      <c r="AVR41" s="86"/>
      <c r="AVS41" s="86" t="s">
        <v>94</v>
      </c>
      <c r="AVT41" s="86"/>
      <c r="AVU41" s="86" t="s">
        <v>94</v>
      </c>
      <c r="AVV41" s="86"/>
      <c r="AVW41" s="86" t="s">
        <v>94</v>
      </c>
      <c r="AVX41" s="86"/>
      <c r="AVY41" s="86" t="s">
        <v>94</v>
      </c>
      <c r="AVZ41" s="86"/>
      <c r="AWA41" s="86" t="s">
        <v>94</v>
      </c>
      <c r="AWB41" s="86"/>
      <c r="AWC41" s="86" t="s">
        <v>94</v>
      </c>
      <c r="AWD41" s="86"/>
      <c r="AWE41" s="86" t="s">
        <v>94</v>
      </c>
      <c r="AWF41" s="86"/>
      <c r="AWG41" s="86" t="s">
        <v>94</v>
      </c>
      <c r="AWH41" s="86"/>
      <c r="AWI41" s="86" t="s">
        <v>94</v>
      </c>
      <c r="AWJ41" s="86"/>
      <c r="AWK41" s="86" t="s">
        <v>94</v>
      </c>
      <c r="AWL41" s="86"/>
      <c r="AWM41" s="86" t="s">
        <v>94</v>
      </c>
      <c r="AWN41" s="86"/>
      <c r="AWO41" s="86" t="s">
        <v>94</v>
      </c>
      <c r="AWP41" s="86"/>
      <c r="AWQ41" s="86" t="s">
        <v>94</v>
      </c>
      <c r="AWR41" s="86"/>
      <c r="AWS41" s="86" t="s">
        <v>94</v>
      </c>
      <c r="AWT41" s="86"/>
      <c r="AWU41" s="86" t="s">
        <v>94</v>
      </c>
      <c r="AWV41" s="86"/>
      <c r="AWW41" s="86" t="s">
        <v>94</v>
      </c>
      <c r="AWX41" s="86"/>
      <c r="AWY41" s="86" t="s">
        <v>94</v>
      </c>
      <c r="AWZ41" s="103"/>
      <c r="AXA41" s="103" t="s">
        <v>94</v>
      </c>
      <c r="AXB41" s="103"/>
      <c r="AXC41" s="103" t="s">
        <v>94</v>
      </c>
      <c r="AXD41" s="103"/>
      <c r="AXE41" s="103" t="s">
        <v>94</v>
      </c>
      <c r="AXF41" s="103"/>
      <c r="AXG41" s="103" t="s">
        <v>94</v>
      </c>
      <c r="AXH41" s="103"/>
      <c r="AXI41" s="103" t="s">
        <v>94</v>
      </c>
      <c r="AXJ41" s="103"/>
      <c r="AXK41" s="103" t="s">
        <v>94</v>
      </c>
      <c r="AXL41" s="103"/>
      <c r="AXM41" s="103" t="s">
        <v>94</v>
      </c>
      <c r="AXN41" s="103"/>
      <c r="AXO41" s="103" t="s">
        <v>94</v>
      </c>
      <c r="AXP41" s="103"/>
      <c r="AXQ41" s="103" t="s">
        <v>94</v>
      </c>
      <c r="AXR41" s="103"/>
      <c r="AXS41" s="103" t="s">
        <v>94</v>
      </c>
      <c r="AXT41" s="103"/>
      <c r="AXU41" s="103" t="s">
        <v>94</v>
      </c>
      <c r="AXV41" s="103"/>
      <c r="AXW41" s="103" t="s">
        <v>94</v>
      </c>
      <c r="AXX41" s="103"/>
      <c r="AXY41" s="103" t="s">
        <v>94</v>
      </c>
      <c r="AXZ41" s="103"/>
      <c r="AYA41" s="103" t="s">
        <v>94</v>
      </c>
      <c r="AYB41" s="103"/>
      <c r="AYC41" s="103" t="s">
        <v>94</v>
      </c>
      <c r="AYD41" s="103"/>
      <c r="AYE41" s="103" t="s">
        <v>94</v>
      </c>
      <c r="AYF41" s="103"/>
      <c r="AYG41" s="103" t="s">
        <v>94</v>
      </c>
      <c r="AYH41" s="103"/>
      <c r="AYI41" s="103" t="s">
        <v>94</v>
      </c>
      <c r="AYJ41" s="103"/>
      <c r="AYK41" s="103"/>
      <c r="AYL41" s="103"/>
      <c r="AYM41" s="103"/>
      <c r="AYN41" s="103"/>
      <c r="AYO41" s="103"/>
      <c r="AYP41" s="103"/>
      <c r="AYQ41" s="103"/>
      <c r="AYR41" s="103"/>
      <c r="AYS41" s="103"/>
      <c r="AYT41" s="103"/>
      <c r="AYU41" s="103" t="s">
        <v>94</v>
      </c>
      <c r="AYV41" s="103"/>
      <c r="AYW41" s="103" t="s">
        <v>94</v>
      </c>
      <c r="AYX41" s="103"/>
      <c r="AYY41" s="103" t="s">
        <v>94</v>
      </c>
      <c r="AYZ41" s="103"/>
      <c r="AZA41" s="103" t="s">
        <v>94</v>
      </c>
      <c r="AZB41" s="103"/>
      <c r="AZC41" s="103" t="s">
        <v>94</v>
      </c>
      <c r="AZD41" s="103"/>
      <c r="AZE41" s="103" t="s">
        <v>94</v>
      </c>
      <c r="AZF41" s="103"/>
      <c r="AZG41" s="103" t="s">
        <v>94</v>
      </c>
      <c r="AZH41" s="103"/>
      <c r="AZI41" s="103" t="s">
        <v>94</v>
      </c>
      <c r="AZJ41" s="103"/>
      <c r="AZK41" s="103" t="s">
        <v>94</v>
      </c>
      <c r="AZL41" s="103"/>
      <c r="AZM41" s="103" t="s">
        <v>94</v>
      </c>
      <c r="AZN41" s="103"/>
      <c r="AZO41" s="103" t="s">
        <v>94</v>
      </c>
      <c r="AZP41" s="103"/>
      <c r="AZQ41" s="103" t="s">
        <v>94</v>
      </c>
      <c r="AZR41" s="103"/>
      <c r="AZS41" s="103" t="s">
        <v>94</v>
      </c>
      <c r="AZT41" s="103"/>
      <c r="AZU41" s="103" t="s">
        <v>94</v>
      </c>
      <c r="AZV41" s="103"/>
      <c r="AZW41" s="103" t="s">
        <v>94</v>
      </c>
      <c r="AZX41" s="103"/>
      <c r="AZY41" s="103" t="s">
        <v>94</v>
      </c>
      <c r="AZZ41" s="103"/>
      <c r="BAA41" s="103" t="s">
        <v>94</v>
      </c>
      <c r="BAB41" s="103"/>
      <c r="BAC41" s="103" t="s">
        <v>94</v>
      </c>
      <c r="BAD41" s="103"/>
      <c r="BAE41" s="103" t="s">
        <v>94</v>
      </c>
      <c r="BAF41" s="103"/>
      <c r="BAG41" s="103" t="s">
        <v>94</v>
      </c>
      <c r="BAH41" s="103"/>
      <c r="BAI41" s="103" t="s">
        <v>94</v>
      </c>
      <c r="BAJ41" s="103"/>
      <c r="BAK41" s="103" t="s">
        <v>94</v>
      </c>
      <c r="BAL41" s="103"/>
      <c r="BAM41" s="103" t="s">
        <v>94</v>
      </c>
      <c r="BAN41" s="103"/>
      <c r="BAO41" s="103" t="s">
        <v>94</v>
      </c>
      <c r="BAP41" s="103"/>
      <c r="BAQ41" s="103" t="s">
        <v>94</v>
      </c>
      <c r="BAR41" s="103"/>
      <c r="BAS41" s="103" t="s">
        <v>94</v>
      </c>
      <c r="BAT41" s="103"/>
      <c r="BAU41" s="103" t="s">
        <v>94</v>
      </c>
      <c r="BAV41" s="103"/>
      <c r="BAW41" s="103" t="s">
        <v>94</v>
      </c>
      <c r="BAX41" s="103"/>
      <c r="BAY41" s="103" t="s">
        <v>94</v>
      </c>
      <c r="BAZ41" s="103"/>
      <c r="BBA41" s="103" t="s">
        <v>94</v>
      </c>
      <c r="BBB41" s="103"/>
      <c r="BBC41" s="103" t="s">
        <v>94</v>
      </c>
      <c r="BBD41" s="103"/>
      <c r="BBE41" s="103" t="s">
        <v>94</v>
      </c>
      <c r="BBF41" s="103"/>
      <c r="BBG41" s="103" t="s">
        <v>94</v>
      </c>
      <c r="BBH41" s="103"/>
      <c r="BBI41" s="103" t="s">
        <v>94</v>
      </c>
      <c r="BBJ41" s="103"/>
      <c r="BBK41" s="103" t="s">
        <v>94</v>
      </c>
    </row>
    <row r="42" spans="1:1415" s="9" customFormat="1" ht="33" customHeight="1" x14ac:dyDescent="0.35">
      <c r="A42" s="82">
        <v>16</v>
      </c>
      <c r="B42" s="13">
        <v>150000021</v>
      </c>
      <c r="C42" s="89"/>
      <c r="D42" s="90" t="s">
        <v>111</v>
      </c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  <c r="AL42" s="84"/>
      <c r="AM42" s="84"/>
      <c r="AN42" s="84"/>
      <c r="AO42" s="84"/>
      <c r="AP42" s="84"/>
      <c r="AQ42" s="84"/>
      <c r="AR42" s="84"/>
      <c r="AS42" s="84"/>
      <c r="AT42" s="84"/>
      <c r="AU42" s="84"/>
      <c r="AV42" s="84"/>
      <c r="AW42" s="84"/>
      <c r="AX42" s="84"/>
      <c r="AY42" s="84"/>
      <c r="AZ42" s="84"/>
      <c r="BA42" s="84"/>
      <c r="BB42" s="84"/>
      <c r="BC42" s="84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84"/>
      <c r="BQ42" s="84"/>
      <c r="BR42" s="84"/>
      <c r="BS42" s="84"/>
      <c r="BT42" s="84"/>
      <c r="BU42" s="84"/>
      <c r="BV42" s="84"/>
      <c r="BW42" s="84"/>
      <c r="BX42" s="84"/>
      <c r="BY42" s="84"/>
      <c r="BZ42" s="84"/>
      <c r="CA42" s="84"/>
      <c r="CB42" s="84"/>
      <c r="CC42" s="84"/>
      <c r="CD42" s="84"/>
      <c r="CE42" s="84"/>
      <c r="CF42" s="84"/>
      <c r="CG42" s="84"/>
      <c r="CH42" s="84"/>
      <c r="CI42" s="84"/>
      <c r="CJ42" s="84"/>
      <c r="CK42" s="84"/>
      <c r="CL42" s="84"/>
      <c r="CM42" s="84"/>
      <c r="CN42" s="84"/>
      <c r="CO42" s="84"/>
      <c r="CP42" s="84"/>
      <c r="CQ42" s="84"/>
      <c r="CR42" s="84"/>
      <c r="CS42" s="84"/>
      <c r="CT42" s="84"/>
      <c r="CU42" s="84"/>
      <c r="CV42" s="84"/>
      <c r="CW42" s="84"/>
      <c r="CX42" s="84"/>
      <c r="CY42" s="84"/>
      <c r="CZ42" s="84"/>
      <c r="DA42" s="84"/>
      <c r="DB42" s="84"/>
      <c r="DC42" s="84"/>
      <c r="DD42" s="84"/>
      <c r="DE42" s="84"/>
      <c r="DF42" s="84"/>
      <c r="DG42" s="84"/>
      <c r="DH42" s="84"/>
      <c r="DI42" s="84"/>
      <c r="DJ42" s="84"/>
      <c r="DK42" s="84"/>
      <c r="DL42" s="84"/>
      <c r="DM42" s="84"/>
      <c r="DN42" s="84"/>
      <c r="DO42" s="84"/>
      <c r="DP42" s="84"/>
      <c r="DQ42" s="84"/>
      <c r="DR42" s="84"/>
      <c r="DS42" s="84"/>
      <c r="DT42" s="84"/>
      <c r="DU42" s="84"/>
      <c r="DV42" s="84"/>
      <c r="DW42" s="84"/>
      <c r="DX42" s="84"/>
      <c r="DY42" s="84"/>
      <c r="DZ42" s="84"/>
      <c r="EA42" s="84"/>
      <c r="EB42" s="84"/>
      <c r="EC42" s="84"/>
      <c r="ED42" s="84"/>
      <c r="EE42" s="84"/>
      <c r="EF42" s="84"/>
      <c r="EG42" s="84"/>
      <c r="EH42" s="84"/>
      <c r="EI42" s="84"/>
      <c r="EJ42" s="84"/>
      <c r="EK42" s="84"/>
      <c r="EL42" s="84"/>
      <c r="EM42" s="84"/>
      <c r="EN42" s="84"/>
      <c r="EO42" s="84"/>
      <c r="EP42" s="84"/>
      <c r="EQ42" s="84"/>
      <c r="ER42" s="84"/>
      <c r="ES42" s="84"/>
      <c r="ET42" s="84"/>
      <c r="EU42" s="84"/>
      <c r="EV42" s="84"/>
      <c r="EW42" s="84"/>
      <c r="EX42" s="84"/>
      <c r="EY42" s="84"/>
      <c r="EZ42" s="84"/>
      <c r="FA42" s="84"/>
      <c r="FB42" s="84"/>
      <c r="FC42" s="84"/>
      <c r="FD42" s="84"/>
      <c r="FE42" s="84"/>
      <c r="FF42" s="84"/>
      <c r="FG42" s="84"/>
      <c r="FH42" s="84"/>
      <c r="FI42" s="84"/>
      <c r="FJ42" s="84"/>
      <c r="FK42" s="84"/>
      <c r="FL42" s="84"/>
      <c r="FM42" s="84"/>
      <c r="FN42" s="84"/>
      <c r="FO42" s="84"/>
      <c r="FP42" s="84"/>
      <c r="FQ42" s="84"/>
      <c r="FR42" s="84"/>
      <c r="FS42" s="84"/>
      <c r="FT42" s="84"/>
      <c r="FU42" s="84"/>
      <c r="FV42" s="84"/>
      <c r="FW42" s="84"/>
      <c r="FX42" s="84"/>
      <c r="FY42" s="84"/>
      <c r="FZ42" s="84"/>
      <c r="GA42" s="84"/>
      <c r="GB42" s="84"/>
      <c r="GC42" s="84"/>
      <c r="GD42" s="84"/>
      <c r="GE42" s="84"/>
      <c r="GF42" s="84"/>
      <c r="GG42" s="84"/>
      <c r="GH42" s="84"/>
      <c r="GI42" s="84"/>
      <c r="GJ42" s="84"/>
      <c r="GK42" s="84"/>
      <c r="GL42" s="84"/>
      <c r="GM42" s="84"/>
      <c r="GN42" s="84"/>
      <c r="GO42" s="84"/>
      <c r="GP42" s="84"/>
      <c r="GQ42" s="84"/>
      <c r="GR42" s="84"/>
      <c r="GS42" s="84"/>
      <c r="GT42" s="84"/>
      <c r="GU42" s="84"/>
      <c r="GV42" s="84"/>
      <c r="GW42" s="84"/>
      <c r="GX42" s="84"/>
      <c r="GY42" s="84"/>
      <c r="GZ42" s="84"/>
      <c r="HA42" s="84"/>
      <c r="HB42" s="84"/>
      <c r="HC42" s="84"/>
      <c r="HD42" s="84"/>
      <c r="HE42" s="84"/>
      <c r="HF42" s="84"/>
      <c r="HG42" s="84"/>
      <c r="HH42" s="84"/>
      <c r="HI42" s="84"/>
      <c r="HJ42" s="84"/>
      <c r="HK42" s="84"/>
      <c r="HL42" s="84"/>
      <c r="HM42" s="84"/>
      <c r="HN42" s="84"/>
      <c r="HO42" s="84"/>
      <c r="HP42" s="84"/>
      <c r="HQ42" s="84"/>
      <c r="HR42" s="84">
        <v>15500</v>
      </c>
      <c r="HS42" s="84" t="s">
        <v>94</v>
      </c>
      <c r="HT42" s="84">
        <v>15500</v>
      </c>
      <c r="HU42" s="84" t="s">
        <v>94</v>
      </c>
      <c r="HV42" s="84">
        <v>15500</v>
      </c>
      <c r="HW42" s="84" t="s">
        <v>94</v>
      </c>
      <c r="HX42" s="84">
        <v>15500</v>
      </c>
      <c r="HY42" s="84" t="s">
        <v>94</v>
      </c>
      <c r="HZ42" s="84">
        <v>15500</v>
      </c>
      <c r="IA42" s="84" t="s">
        <v>94</v>
      </c>
      <c r="IB42" s="84">
        <v>15500</v>
      </c>
      <c r="IC42" s="84" t="s">
        <v>94</v>
      </c>
      <c r="ID42" s="84">
        <v>15500</v>
      </c>
      <c r="IE42" s="84" t="s">
        <v>94</v>
      </c>
      <c r="IF42" s="84">
        <v>15500</v>
      </c>
      <c r="IG42" s="84" t="s">
        <v>94</v>
      </c>
      <c r="IH42" s="84">
        <v>15500</v>
      </c>
      <c r="II42" s="84" t="s">
        <v>94</v>
      </c>
      <c r="IJ42" s="84">
        <v>15500</v>
      </c>
      <c r="IK42" s="84" t="s">
        <v>94</v>
      </c>
      <c r="IL42" s="84">
        <v>15500</v>
      </c>
      <c r="IM42" s="84" t="s">
        <v>94</v>
      </c>
      <c r="IN42" s="84">
        <v>15500</v>
      </c>
      <c r="IO42" s="84" t="s">
        <v>94</v>
      </c>
      <c r="IP42" s="84">
        <v>15500</v>
      </c>
      <c r="IQ42" s="84" t="s">
        <v>94</v>
      </c>
      <c r="IR42" s="84">
        <v>15500</v>
      </c>
      <c r="IS42" s="84" t="s">
        <v>94</v>
      </c>
      <c r="IT42" s="84">
        <v>15500</v>
      </c>
      <c r="IU42" s="84" t="s">
        <v>94</v>
      </c>
      <c r="IV42" s="84">
        <v>15500</v>
      </c>
      <c r="IW42" s="84" t="s">
        <v>94</v>
      </c>
      <c r="IX42" s="84">
        <v>15500</v>
      </c>
      <c r="IY42" s="84" t="s">
        <v>94</v>
      </c>
      <c r="IZ42" s="84">
        <v>15500</v>
      </c>
      <c r="JA42" s="84" t="s">
        <v>94</v>
      </c>
      <c r="JB42" s="84">
        <v>15500</v>
      </c>
      <c r="JC42" s="84" t="s">
        <v>94</v>
      </c>
      <c r="JD42" s="84">
        <v>15500</v>
      </c>
      <c r="JE42" s="84" t="s">
        <v>94</v>
      </c>
      <c r="JF42" s="84">
        <v>15500</v>
      </c>
      <c r="JG42" s="84" t="s">
        <v>94</v>
      </c>
      <c r="JH42" s="84">
        <v>15500</v>
      </c>
      <c r="JI42" s="84" t="s">
        <v>94</v>
      </c>
      <c r="JJ42" s="84">
        <v>15500</v>
      </c>
      <c r="JK42" s="84" t="s">
        <v>94</v>
      </c>
      <c r="JL42" s="84">
        <v>15500</v>
      </c>
      <c r="JM42" s="84" t="s">
        <v>94</v>
      </c>
      <c r="JN42" s="84">
        <v>16500</v>
      </c>
      <c r="JO42" s="84" t="s">
        <v>94</v>
      </c>
      <c r="JP42" s="84">
        <v>16500</v>
      </c>
      <c r="JQ42" s="84" t="s">
        <v>94</v>
      </c>
      <c r="JR42" s="84">
        <v>16500</v>
      </c>
      <c r="JS42" s="84" t="s">
        <v>94</v>
      </c>
      <c r="JT42" s="84">
        <v>16500</v>
      </c>
      <c r="JU42" s="84" t="s">
        <v>94</v>
      </c>
      <c r="JV42" s="84">
        <v>16500</v>
      </c>
      <c r="JW42" s="84" t="s">
        <v>94</v>
      </c>
      <c r="JX42" s="84">
        <v>16500</v>
      </c>
      <c r="JY42" s="84" t="s">
        <v>94</v>
      </c>
      <c r="JZ42" s="84">
        <v>16500</v>
      </c>
      <c r="KA42" s="84" t="s">
        <v>94</v>
      </c>
      <c r="KB42" s="84">
        <v>16500</v>
      </c>
      <c r="KC42" s="84" t="s">
        <v>94</v>
      </c>
      <c r="KD42" s="84">
        <v>16500</v>
      </c>
      <c r="KE42" s="84" t="s">
        <v>94</v>
      </c>
      <c r="KF42" s="84">
        <v>16500</v>
      </c>
      <c r="KG42" s="84" t="s">
        <v>94</v>
      </c>
      <c r="KH42" s="84">
        <v>16500</v>
      </c>
      <c r="KI42" s="84" t="s">
        <v>94</v>
      </c>
      <c r="KJ42" s="84">
        <v>16500</v>
      </c>
      <c r="KK42" s="84" t="s">
        <v>94</v>
      </c>
      <c r="KL42" s="84">
        <v>16500</v>
      </c>
      <c r="KM42" s="84" t="s">
        <v>94</v>
      </c>
      <c r="KN42" s="84">
        <v>16500</v>
      </c>
      <c r="KO42" s="84" t="s">
        <v>94</v>
      </c>
      <c r="KP42" s="84">
        <v>16500</v>
      </c>
      <c r="KQ42" s="84" t="s">
        <v>94</v>
      </c>
      <c r="KR42" s="84">
        <v>16500</v>
      </c>
      <c r="KS42" s="84" t="s">
        <v>94</v>
      </c>
      <c r="KT42" s="84">
        <v>16500</v>
      </c>
      <c r="KU42" s="84">
        <v>15810</v>
      </c>
      <c r="KV42" s="84">
        <v>16500</v>
      </c>
      <c r="KW42" s="84" t="s">
        <v>94</v>
      </c>
      <c r="KX42" s="84">
        <v>16500</v>
      </c>
      <c r="KY42" s="84">
        <v>15500</v>
      </c>
      <c r="KZ42" s="84">
        <v>16500</v>
      </c>
      <c r="LA42" s="84" t="s">
        <v>94</v>
      </c>
      <c r="LB42" s="84">
        <v>16500</v>
      </c>
      <c r="LC42" s="84" t="s">
        <v>94</v>
      </c>
      <c r="LD42" s="84">
        <v>16500</v>
      </c>
      <c r="LE42" s="84" t="s">
        <v>94</v>
      </c>
      <c r="LF42" s="84">
        <v>16500</v>
      </c>
      <c r="LG42" s="84" t="s">
        <v>94</v>
      </c>
      <c r="LH42" s="84">
        <v>16500</v>
      </c>
      <c r="LI42" s="84" t="s">
        <v>94</v>
      </c>
      <c r="LJ42" s="84">
        <v>16500</v>
      </c>
      <c r="LK42" s="84" t="s">
        <v>94</v>
      </c>
      <c r="LL42" s="84">
        <v>16500</v>
      </c>
      <c r="LM42" s="84" t="s">
        <v>94</v>
      </c>
      <c r="LN42" s="84">
        <v>16500</v>
      </c>
      <c r="LO42" s="84" t="s">
        <v>94</v>
      </c>
      <c r="LP42" s="84">
        <v>18000</v>
      </c>
      <c r="LQ42" s="84" t="s">
        <v>94</v>
      </c>
      <c r="LR42" s="84">
        <v>18000</v>
      </c>
      <c r="LS42" s="84" t="s">
        <v>94</v>
      </c>
      <c r="LT42" s="84">
        <v>18000</v>
      </c>
      <c r="LU42" s="84" t="s">
        <v>94</v>
      </c>
      <c r="LV42" s="84">
        <v>18000</v>
      </c>
      <c r="LW42" s="84" t="s">
        <v>94</v>
      </c>
      <c r="LX42" s="84">
        <v>18000</v>
      </c>
      <c r="LY42" s="84" t="s">
        <v>94</v>
      </c>
      <c r="LZ42" s="84">
        <v>18000</v>
      </c>
      <c r="MA42" s="84" t="s">
        <v>94</v>
      </c>
      <c r="MB42" s="84">
        <v>18000</v>
      </c>
      <c r="MC42" s="84" t="s">
        <v>94</v>
      </c>
      <c r="MD42" s="84">
        <v>18000</v>
      </c>
      <c r="ME42" s="84" t="s">
        <v>94</v>
      </c>
      <c r="MF42" s="84">
        <v>18000</v>
      </c>
      <c r="MG42" s="84" t="s">
        <v>94</v>
      </c>
      <c r="MH42" s="84">
        <v>18000</v>
      </c>
      <c r="MI42" s="84">
        <v>18360</v>
      </c>
      <c r="MJ42" s="84">
        <v>18000</v>
      </c>
      <c r="MK42" s="84" t="s">
        <v>94</v>
      </c>
      <c r="ML42" s="84">
        <v>18000</v>
      </c>
      <c r="MM42" s="84" t="s">
        <v>94</v>
      </c>
      <c r="MN42" s="84">
        <v>18000</v>
      </c>
      <c r="MO42" s="84" t="s">
        <v>94</v>
      </c>
      <c r="MP42" s="84">
        <v>18000</v>
      </c>
      <c r="MQ42" s="84" t="s">
        <v>94</v>
      </c>
      <c r="MR42" s="84">
        <v>18000</v>
      </c>
      <c r="MS42" s="84" t="s">
        <v>94</v>
      </c>
      <c r="MT42" s="84">
        <v>18000</v>
      </c>
      <c r="MU42" s="84" t="s">
        <v>94</v>
      </c>
      <c r="MV42" s="84">
        <v>18000</v>
      </c>
      <c r="MW42" s="84" t="s">
        <v>94</v>
      </c>
      <c r="MX42" s="84">
        <v>18000</v>
      </c>
      <c r="MY42" s="84" t="s">
        <v>94</v>
      </c>
      <c r="MZ42" s="84">
        <v>18000</v>
      </c>
      <c r="NA42" s="84" t="s">
        <v>94</v>
      </c>
      <c r="NB42" s="84">
        <v>18000</v>
      </c>
      <c r="NC42" s="84">
        <v>18360</v>
      </c>
      <c r="ND42" s="84">
        <v>18000</v>
      </c>
      <c r="NE42" s="84">
        <v>18360</v>
      </c>
      <c r="NF42" s="84">
        <v>18000</v>
      </c>
      <c r="NG42" s="84" t="s">
        <v>94</v>
      </c>
      <c r="NH42" s="84">
        <v>18000</v>
      </c>
      <c r="NI42" s="84" t="s">
        <v>94</v>
      </c>
      <c r="NJ42" s="84">
        <v>18000</v>
      </c>
      <c r="NK42" s="84" t="s">
        <v>94</v>
      </c>
      <c r="NL42" s="84">
        <v>18000</v>
      </c>
      <c r="NM42" s="84" t="s">
        <v>94</v>
      </c>
      <c r="NN42" s="84">
        <v>18000</v>
      </c>
      <c r="NO42" s="84" t="s">
        <v>94</v>
      </c>
      <c r="NP42" s="84">
        <v>18000</v>
      </c>
      <c r="NQ42" s="84" t="s">
        <v>94</v>
      </c>
      <c r="NR42" s="84">
        <v>18000</v>
      </c>
      <c r="NS42" s="84" t="s">
        <v>94</v>
      </c>
      <c r="NT42" s="84">
        <v>18000</v>
      </c>
      <c r="NU42" s="84" t="s">
        <v>94</v>
      </c>
      <c r="NV42" s="84">
        <v>18000</v>
      </c>
      <c r="NW42" s="84" t="s">
        <v>94</v>
      </c>
      <c r="NX42" s="84">
        <v>18000</v>
      </c>
      <c r="NY42" s="84" t="s">
        <v>94</v>
      </c>
      <c r="NZ42" s="84">
        <v>18000</v>
      </c>
      <c r="OA42" s="84" t="s">
        <v>94</v>
      </c>
      <c r="OB42" s="84">
        <v>18000</v>
      </c>
      <c r="OC42" s="84" t="s">
        <v>94</v>
      </c>
      <c r="OD42" s="84">
        <v>18000</v>
      </c>
      <c r="OE42" s="84" t="s">
        <v>94</v>
      </c>
      <c r="OF42" s="84">
        <v>18000</v>
      </c>
      <c r="OG42" s="84" t="s">
        <v>94</v>
      </c>
      <c r="OH42" s="84">
        <v>18000</v>
      </c>
      <c r="OI42" s="84" t="s">
        <v>94</v>
      </c>
      <c r="OJ42" s="84">
        <v>18000</v>
      </c>
      <c r="OK42" s="84" t="s">
        <v>94</v>
      </c>
      <c r="OL42" s="84">
        <v>18000</v>
      </c>
      <c r="OM42" s="84" t="s">
        <v>94</v>
      </c>
      <c r="ON42" s="84">
        <v>18000</v>
      </c>
      <c r="OO42" s="84" t="s">
        <v>94</v>
      </c>
      <c r="OP42" s="84">
        <v>18000</v>
      </c>
      <c r="OQ42" s="84" t="s">
        <v>94</v>
      </c>
      <c r="OR42" s="84">
        <v>18000</v>
      </c>
      <c r="OS42" s="84" t="s">
        <v>94</v>
      </c>
      <c r="OT42" s="84">
        <v>18000</v>
      </c>
      <c r="OU42" s="84" t="s">
        <v>94</v>
      </c>
      <c r="OV42" s="84">
        <v>18000</v>
      </c>
      <c r="OW42" s="84" t="s">
        <v>94</v>
      </c>
      <c r="OX42" s="84">
        <v>18000</v>
      </c>
      <c r="OY42" s="84" t="s">
        <v>94</v>
      </c>
      <c r="OZ42" s="84">
        <v>18000</v>
      </c>
      <c r="PA42" s="84" t="s">
        <v>94</v>
      </c>
      <c r="PB42" s="84">
        <v>18000</v>
      </c>
      <c r="PC42" s="84" t="s">
        <v>94</v>
      </c>
      <c r="PD42" s="84">
        <v>18000</v>
      </c>
      <c r="PE42" s="84" t="s">
        <v>94</v>
      </c>
      <c r="PF42" s="84">
        <v>18000</v>
      </c>
      <c r="PG42" s="84" t="s">
        <v>94</v>
      </c>
      <c r="PH42" s="84">
        <v>18000</v>
      </c>
      <c r="PI42" s="84" t="s">
        <v>94</v>
      </c>
      <c r="PJ42" s="84">
        <v>17500</v>
      </c>
      <c r="PK42" s="84" t="s">
        <v>94</v>
      </c>
      <c r="PL42" s="84">
        <v>17500</v>
      </c>
      <c r="PM42" s="84" t="s">
        <v>94</v>
      </c>
      <c r="PN42" s="84">
        <v>17500</v>
      </c>
      <c r="PO42" s="84" t="s">
        <v>94</v>
      </c>
      <c r="PP42" s="84">
        <v>17500</v>
      </c>
      <c r="PQ42" s="84" t="s">
        <v>94</v>
      </c>
      <c r="PR42" s="84">
        <v>17500</v>
      </c>
      <c r="PS42" s="84" t="s">
        <v>94</v>
      </c>
      <c r="PT42" s="84">
        <v>17500</v>
      </c>
      <c r="PU42" s="84" t="s">
        <v>94</v>
      </c>
      <c r="PV42" s="84">
        <v>17500</v>
      </c>
      <c r="PW42" s="84" t="s">
        <v>94</v>
      </c>
      <c r="PX42" s="84">
        <v>17500</v>
      </c>
      <c r="PY42" s="84" t="s">
        <v>94</v>
      </c>
      <c r="PZ42" s="84">
        <v>17500</v>
      </c>
      <c r="QA42" s="84" t="s">
        <v>94</v>
      </c>
      <c r="QB42" s="84">
        <v>17500</v>
      </c>
      <c r="QC42" s="84" t="s">
        <v>94</v>
      </c>
      <c r="QD42" s="84">
        <v>17500</v>
      </c>
      <c r="QE42" s="84" t="s">
        <v>94</v>
      </c>
      <c r="QF42" s="84">
        <v>17500</v>
      </c>
      <c r="QG42" s="84" t="s">
        <v>94</v>
      </c>
      <c r="QH42" s="84">
        <v>17500</v>
      </c>
      <c r="QI42" s="84" t="s">
        <v>94</v>
      </c>
      <c r="QJ42" s="84">
        <v>17500</v>
      </c>
      <c r="QK42" s="84" t="s">
        <v>94</v>
      </c>
      <c r="QL42" s="84">
        <v>17500</v>
      </c>
      <c r="QM42" s="84" t="s">
        <v>94</v>
      </c>
      <c r="QN42" s="84">
        <v>17500</v>
      </c>
      <c r="QO42" s="84" t="s">
        <v>94</v>
      </c>
      <c r="QP42" s="84">
        <v>17500</v>
      </c>
      <c r="QQ42" s="84" t="s">
        <v>94</v>
      </c>
      <c r="QR42" s="84">
        <v>17500</v>
      </c>
      <c r="QS42" s="84" t="s">
        <v>94</v>
      </c>
      <c r="QT42" s="84">
        <v>17500</v>
      </c>
      <c r="QU42" s="84" t="s">
        <v>94</v>
      </c>
      <c r="QV42" s="84">
        <v>17500</v>
      </c>
      <c r="QW42" s="84" t="s">
        <v>94</v>
      </c>
      <c r="QX42" s="84">
        <v>17500</v>
      </c>
      <c r="QY42" s="84" t="s">
        <v>94</v>
      </c>
      <c r="QZ42" s="84">
        <v>17500</v>
      </c>
      <c r="RA42" s="84" t="s">
        <v>94</v>
      </c>
      <c r="RB42" s="84">
        <v>17500</v>
      </c>
      <c r="RC42" s="84" t="s">
        <v>94</v>
      </c>
      <c r="RD42" s="84">
        <v>17500</v>
      </c>
      <c r="RE42" s="84" t="s">
        <v>94</v>
      </c>
      <c r="RF42" s="84">
        <v>17500</v>
      </c>
      <c r="RG42" s="84" t="s">
        <v>94</v>
      </c>
      <c r="RH42" s="84">
        <v>17500</v>
      </c>
      <c r="RI42" s="84" t="s">
        <v>94</v>
      </c>
      <c r="RJ42" s="84">
        <v>17500</v>
      </c>
      <c r="RK42" s="84" t="s">
        <v>94</v>
      </c>
      <c r="RL42" s="84">
        <v>17500</v>
      </c>
      <c r="RM42" s="84" t="s">
        <v>94</v>
      </c>
      <c r="RN42" s="84">
        <v>17500</v>
      </c>
      <c r="RO42" s="84" t="s">
        <v>94</v>
      </c>
      <c r="RP42" s="84">
        <v>17500</v>
      </c>
      <c r="RQ42" s="84" t="s">
        <v>94</v>
      </c>
      <c r="RR42" s="84">
        <v>17500</v>
      </c>
      <c r="RS42" s="84" t="s">
        <v>94</v>
      </c>
      <c r="RT42" s="84">
        <v>17500</v>
      </c>
      <c r="RU42" s="84" t="s">
        <v>94</v>
      </c>
      <c r="RV42" s="84">
        <v>17500</v>
      </c>
      <c r="RW42" s="84" t="s">
        <v>94</v>
      </c>
      <c r="RX42" s="84">
        <v>17500</v>
      </c>
      <c r="RY42" s="84" t="s">
        <v>94</v>
      </c>
      <c r="RZ42" s="84">
        <v>17500</v>
      </c>
      <c r="SA42" s="84" t="s">
        <v>94</v>
      </c>
      <c r="SB42" s="84">
        <v>17500</v>
      </c>
      <c r="SC42" s="84" t="s">
        <v>94</v>
      </c>
      <c r="SD42" s="84">
        <v>17500</v>
      </c>
      <c r="SE42" s="84" t="s">
        <v>94</v>
      </c>
      <c r="SF42" s="84">
        <v>17500</v>
      </c>
      <c r="SG42" s="84" t="s">
        <v>94</v>
      </c>
      <c r="SH42" s="84">
        <v>17500</v>
      </c>
      <c r="SI42" s="84" t="s">
        <v>94</v>
      </c>
      <c r="SJ42" s="84">
        <v>17500</v>
      </c>
      <c r="SK42" s="84" t="s">
        <v>94</v>
      </c>
      <c r="SL42" s="84">
        <v>17500</v>
      </c>
      <c r="SM42" s="84" t="s">
        <v>94</v>
      </c>
      <c r="SN42" s="84">
        <v>17500</v>
      </c>
      <c r="SO42" s="84" t="s">
        <v>94</v>
      </c>
      <c r="SP42" s="84">
        <v>17500</v>
      </c>
      <c r="SQ42" s="84" t="s">
        <v>94</v>
      </c>
      <c r="SR42" s="84">
        <v>17500</v>
      </c>
      <c r="SS42" s="84" t="s">
        <v>94</v>
      </c>
      <c r="ST42" s="84">
        <v>17500</v>
      </c>
      <c r="SU42" s="84" t="s">
        <v>94</v>
      </c>
      <c r="SV42" s="84">
        <v>17500</v>
      </c>
      <c r="SW42" s="84" t="s">
        <v>94</v>
      </c>
      <c r="SX42" s="84">
        <v>17500</v>
      </c>
      <c r="SY42" s="84" t="s">
        <v>94</v>
      </c>
      <c r="SZ42" s="84">
        <v>17500</v>
      </c>
      <c r="TA42" s="84" t="s">
        <v>94</v>
      </c>
      <c r="TB42" s="84">
        <v>17500</v>
      </c>
      <c r="TC42" s="84" t="s">
        <v>94</v>
      </c>
      <c r="TD42" s="84">
        <v>17500</v>
      </c>
      <c r="TE42" s="84" t="s">
        <v>94</v>
      </c>
      <c r="TF42" s="84">
        <v>17500</v>
      </c>
      <c r="TG42" s="84">
        <v>11500</v>
      </c>
      <c r="TH42" s="84">
        <v>17500</v>
      </c>
      <c r="TI42" s="84" t="s">
        <v>94</v>
      </c>
      <c r="TJ42" s="84"/>
      <c r="TK42" s="84" t="s">
        <v>94</v>
      </c>
      <c r="TL42" s="84"/>
      <c r="TM42" s="84" t="s">
        <v>94</v>
      </c>
      <c r="TN42" s="84"/>
      <c r="TO42" s="84" t="s">
        <v>94</v>
      </c>
      <c r="TP42" s="84"/>
      <c r="TQ42" s="84" t="s">
        <v>94</v>
      </c>
      <c r="TR42" s="84"/>
      <c r="TS42" s="84" t="s">
        <v>94</v>
      </c>
      <c r="TT42" s="84"/>
      <c r="TU42" s="84" t="s">
        <v>94</v>
      </c>
      <c r="TV42" s="84"/>
      <c r="TW42" s="84" t="s">
        <v>94</v>
      </c>
      <c r="TX42" s="84"/>
      <c r="TY42" s="84" t="s">
        <v>94</v>
      </c>
      <c r="TZ42" s="84"/>
      <c r="UA42" s="84" t="s">
        <v>94</v>
      </c>
      <c r="UB42" s="84"/>
      <c r="UC42" s="84" t="s">
        <v>94</v>
      </c>
      <c r="UD42" s="84"/>
      <c r="UE42" s="84" t="s">
        <v>94</v>
      </c>
      <c r="UF42" s="84"/>
      <c r="UG42" s="84" t="s">
        <v>94</v>
      </c>
      <c r="UH42" s="84"/>
      <c r="UI42" s="84" t="s">
        <v>94</v>
      </c>
      <c r="UJ42" s="84"/>
      <c r="UK42" s="84" t="s">
        <v>94</v>
      </c>
      <c r="UL42" s="84"/>
      <c r="UM42" s="84" t="s">
        <v>94</v>
      </c>
      <c r="UN42" s="84"/>
      <c r="UO42" s="84" t="s">
        <v>94</v>
      </c>
      <c r="UP42" s="84"/>
      <c r="UQ42" s="84" t="s">
        <v>94</v>
      </c>
      <c r="UR42" s="84"/>
      <c r="US42" s="84" t="s">
        <v>94</v>
      </c>
      <c r="UT42" s="84"/>
      <c r="UU42" s="84" t="s">
        <v>94</v>
      </c>
      <c r="UV42" s="84"/>
      <c r="UW42" s="84" t="s">
        <v>94</v>
      </c>
      <c r="UX42" s="84"/>
      <c r="UY42" s="84" t="s">
        <v>94</v>
      </c>
      <c r="UZ42" s="84"/>
      <c r="VA42" s="84" t="s">
        <v>94</v>
      </c>
      <c r="VB42" s="84"/>
      <c r="VC42" s="84" t="s">
        <v>94</v>
      </c>
      <c r="VD42" s="84"/>
      <c r="VE42" s="84" t="s">
        <v>94</v>
      </c>
      <c r="VF42" s="84"/>
      <c r="VG42" s="84" t="s">
        <v>94</v>
      </c>
      <c r="VH42" s="84"/>
      <c r="VI42" s="84" t="s">
        <v>94</v>
      </c>
      <c r="VJ42" s="84"/>
      <c r="VK42" s="84" t="s">
        <v>94</v>
      </c>
      <c r="VL42" s="84"/>
      <c r="VM42" s="84" t="s">
        <v>94</v>
      </c>
      <c r="VN42" s="84"/>
      <c r="VO42" s="84" t="s">
        <v>94</v>
      </c>
      <c r="VP42" s="84"/>
      <c r="VQ42" s="84" t="s">
        <v>94</v>
      </c>
      <c r="VR42" s="84"/>
      <c r="VS42" s="84" t="s">
        <v>94</v>
      </c>
      <c r="VT42" s="84"/>
      <c r="VU42" s="84" t="s">
        <v>94</v>
      </c>
      <c r="VV42" s="84"/>
      <c r="VW42" s="84" t="s">
        <v>94</v>
      </c>
      <c r="VX42" s="84"/>
      <c r="VY42" s="84" t="s">
        <v>94</v>
      </c>
      <c r="VZ42" s="84"/>
      <c r="WA42" s="84" t="s">
        <v>94</v>
      </c>
      <c r="WB42" s="84"/>
      <c r="WC42" s="84" t="s">
        <v>94</v>
      </c>
      <c r="WD42" s="84"/>
      <c r="WE42" s="84" t="s">
        <v>94</v>
      </c>
      <c r="WF42" s="84"/>
      <c r="WG42" s="84" t="s">
        <v>94</v>
      </c>
      <c r="WH42" s="84"/>
      <c r="WI42" s="84" t="s">
        <v>94</v>
      </c>
      <c r="WJ42" s="84"/>
      <c r="WK42" s="84" t="s">
        <v>94</v>
      </c>
      <c r="WL42" s="84"/>
      <c r="WM42" s="84" t="s">
        <v>94</v>
      </c>
      <c r="WN42" s="84"/>
      <c r="WO42" s="84" t="s">
        <v>94</v>
      </c>
      <c r="WP42" s="84"/>
      <c r="WQ42" s="84" t="s">
        <v>94</v>
      </c>
      <c r="WR42" s="84"/>
      <c r="WS42" s="84" t="s">
        <v>94</v>
      </c>
      <c r="WT42" s="84"/>
      <c r="WU42" s="84" t="s">
        <v>94</v>
      </c>
      <c r="WV42" s="84"/>
      <c r="WW42" s="84" t="s">
        <v>94</v>
      </c>
      <c r="WX42" s="84"/>
      <c r="WY42" s="84" t="s">
        <v>94</v>
      </c>
      <c r="WZ42" s="84"/>
      <c r="XA42" s="84" t="s">
        <v>94</v>
      </c>
      <c r="XB42" s="84"/>
      <c r="XC42" s="84" t="s">
        <v>94</v>
      </c>
      <c r="XD42" s="84"/>
      <c r="XE42" s="84" t="s">
        <v>94</v>
      </c>
      <c r="XF42" s="84"/>
      <c r="XG42" s="84" t="s">
        <v>94</v>
      </c>
      <c r="XH42" s="84"/>
      <c r="XI42" s="84" t="s">
        <v>94</v>
      </c>
      <c r="XJ42" s="84"/>
      <c r="XK42" s="84" t="s">
        <v>94</v>
      </c>
      <c r="XL42" s="84"/>
      <c r="XM42" s="84" t="s">
        <v>94</v>
      </c>
      <c r="XN42" s="84"/>
      <c r="XO42" s="84" t="s">
        <v>94</v>
      </c>
      <c r="XP42" s="84"/>
      <c r="XQ42" s="84" t="s">
        <v>94</v>
      </c>
      <c r="XR42" s="84"/>
      <c r="XS42" s="84" t="s">
        <v>94</v>
      </c>
      <c r="XT42" s="84"/>
      <c r="XU42" s="84" t="s">
        <v>94</v>
      </c>
      <c r="XV42" s="84"/>
      <c r="XW42" s="84" t="s">
        <v>94</v>
      </c>
      <c r="XX42" s="84"/>
      <c r="XY42" s="84" t="s">
        <v>94</v>
      </c>
      <c r="XZ42" s="84"/>
      <c r="YA42" s="84" t="s">
        <v>94</v>
      </c>
      <c r="YB42" s="84"/>
      <c r="YC42" s="84" t="s">
        <v>94</v>
      </c>
      <c r="YD42" s="84"/>
      <c r="YE42" s="84" t="s">
        <v>94</v>
      </c>
      <c r="YF42" s="84"/>
      <c r="YG42" s="84" t="s">
        <v>94</v>
      </c>
      <c r="YH42" s="84"/>
      <c r="YI42" s="84" t="s">
        <v>94</v>
      </c>
      <c r="YJ42" s="84"/>
      <c r="YK42" s="84" t="s">
        <v>94</v>
      </c>
      <c r="YL42" s="84"/>
      <c r="YM42" s="84" t="s">
        <v>94</v>
      </c>
      <c r="YN42" s="84"/>
      <c r="YO42" s="84" t="s">
        <v>94</v>
      </c>
      <c r="YP42" s="84"/>
      <c r="YQ42" s="84" t="s">
        <v>94</v>
      </c>
      <c r="YR42" s="84"/>
      <c r="YS42" s="84" t="s">
        <v>94</v>
      </c>
      <c r="YT42" s="84"/>
      <c r="YU42" s="84" t="s">
        <v>94</v>
      </c>
      <c r="YV42" s="84"/>
      <c r="YW42" s="84" t="s">
        <v>94</v>
      </c>
      <c r="YX42" s="84"/>
      <c r="YY42" s="84" t="s">
        <v>94</v>
      </c>
      <c r="YZ42" s="84"/>
      <c r="ZA42" s="84" t="s">
        <v>94</v>
      </c>
      <c r="ZB42" s="84"/>
      <c r="ZC42" s="84" t="s">
        <v>94</v>
      </c>
      <c r="ZD42" s="84"/>
      <c r="ZE42" s="84" t="s">
        <v>94</v>
      </c>
      <c r="ZF42" s="84"/>
      <c r="ZG42" s="84" t="s">
        <v>94</v>
      </c>
      <c r="ZH42" s="84"/>
      <c r="ZI42" s="84" t="s">
        <v>94</v>
      </c>
      <c r="ZJ42" s="84"/>
      <c r="ZK42" s="84" t="s">
        <v>94</v>
      </c>
      <c r="ZL42" s="84"/>
      <c r="ZM42" s="84" t="s">
        <v>94</v>
      </c>
      <c r="ZN42" s="84"/>
      <c r="ZO42" s="84" t="s">
        <v>94</v>
      </c>
      <c r="ZP42" s="84"/>
      <c r="ZQ42" s="84" t="s">
        <v>94</v>
      </c>
      <c r="ZR42" s="84"/>
      <c r="ZS42" s="84" t="s">
        <v>94</v>
      </c>
      <c r="ZT42" s="84"/>
      <c r="ZU42" s="84" t="s">
        <v>94</v>
      </c>
      <c r="ZV42" s="84"/>
      <c r="ZW42" s="84" t="s">
        <v>94</v>
      </c>
      <c r="ZX42" s="84"/>
      <c r="ZY42" s="84" t="s">
        <v>94</v>
      </c>
      <c r="ZZ42" s="84"/>
      <c r="AAA42" s="84" t="s">
        <v>94</v>
      </c>
      <c r="AAB42" s="84"/>
      <c r="AAC42" s="84" t="s">
        <v>94</v>
      </c>
      <c r="AAD42" s="84"/>
      <c r="AAE42" s="84" t="s">
        <v>94</v>
      </c>
      <c r="AAF42" s="84"/>
      <c r="AAG42" s="84" t="s">
        <v>94</v>
      </c>
      <c r="AAH42" s="84"/>
      <c r="AAI42" s="84" t="s">
        <v>94</v>
      </c>
      <c r="AAJ42" s="84"/>
      <c r="AAK42" s="84" t="s">
        <v>94</v>
      </c>
      <c r="AAL42" s="84"/>
      <c r="AAM42" s="84" t="s">
        <v>94</v>
      </c>
      <c r="AAN42" s="84"/>
      <c r="AAO42" s="84" t="s">
        <v>94</v>
      </c>
      <c r="AAP42" s="84"/>
      <c r="AAQ42" s="84" t="s">
        <v>94</v>
      </c>
      <c r="AAR42" s="84"/>
      <c r="AAS42" s="84" t="s">
        <v>94</v>
      </c>
      <c r="AAT42" s="84"/>
      <c r="AAU42" s="84" t="s">
        <v>94</v>
      </c>
      <c r="AAV42" s="84"/>
      <c r="AAW42" s="84" t="s">
        <v>94</v>
      </c>
      <c r="AAX42" s="84"/>
      <c r="AAY42" s="84" t="s">
        <v>94</v>
      </c>
      <c r="AAZ42" s="84"/>
      <c r="ABA42" s="84" t="s">
        <v>94</v>
      </c>
      <c r="ABB42" s="84"/>
      <c r="ABC42" s="84" t="s">
        <v>94</v>
      </c>
      <c r="ABD42" s="84"/>
      <c r="ABE42" s="84" t="s">
        <v>94</v>
      </c>
      <c r="ABF42" s="84"/>
      <c r="ABG42" s="84" t="s">
        <v>94</v>
      </c>
      <c r="ABH42" s="84"/>
      <c r="ABI42" s="84" t="s">
        <v>94</v>
      </c>
      <c r="ABJ42" s="84"/>
      <c r="ABK42" s="84" t="s">
        <v>94</v>
      </c>
      <c r="ABL42" s="84"/>
      <c r="ABM42" s="84" t="s">
        <v>94</v>
      </c>
      <c r="ABN42" s="84"/>
      <c r="ABO42" s="84" t="s">
        <v>94</v>
      </c>
      <c r="ABP42" s="84"/>
      <c r="ABQ42" s="84" t="s">
        <v>94</v>
      </c>
      <c r="ABR42" s="84"/>
      <c r="ABS42" s="84" t="s">
        <v>94</v>
      </c>
      <c r="ABT42" s="84"/>
      <c r="ABU42" s="84" t="s">
        <v>94</v>
      </c>
      <c r="ABV42" s="84"/>
      <c r="ABW42" s="84" t="s">
        <v>94</v>
      </c>
      <c r="ABX42" s="84"/>
      <c r="ABY42" s="84" t="s">
        <v>94</v>
      </c>
      <c r="ABZ42" s="84"/>
      <c r="ACA42" s="84" t="s">
        <v>94</v>
      </c>
      <c r="ACB42" s="84"/>
      <c r="ACC42" s="84" t="s">
        <v>94</v>
      </c>
      <c r="ACD42" s="84"/>
      <c r="ACE42" s="84" t="s">
        <v>94</v>
      </c>
      <c r="ACF42" s="84"/>
      <c r="ACG42" s="84" t="s">
        <v>94</v>
      </c>
      <c r="ACH42" s="84"/>
      <c r="ACI42" s="84" t="s">
        <v>94</v>
      </c>
      <c r="ACJ42" s="84"/>
      <c r="ACK42" s="84" t="s">
        <v>94</v>
      </c>
      <c r="ACL42" s="84"/>
      <c r="ACM42" s="84" t="s">
        <v>94</v>
      </c>
      <c r="ACN42" s="84"/>
      <c r="ACO42" s="84" t="s">
        <v>94</v>
      </c>
      <c r="ACP42" s="84"/>
      <c r="ACQ42" s="84" t="s">
        <v>94</v>
      </c>
      <c r="ACR42" s="84"/>
      <c r="ACS42" s="84" t="s">
        <v>94</v>
      </c>
      <c r="ACT42" s="84"/>
      <c r="ACU42" s="84" t="s">
        <v>94</v>
      </c>
      <c r="ACV42" s="84"/>
      <c r="ACW42" s="84" t="s">
        <v>94</v>
      </c>
      <c r="ACX42" s="84"/>
      <c r="ACY42" s="84" t="s">
        <v>94</v>
      </c>
      <c r="ACZ42" s="84"/>
      <c r="ADA42" s="84" t="s">
        <v>94</v>
      </c>
      <c r="ADB42" s="84"/>
      <c r="ADC42" s="84" t="s">
        <v>94</v>
      </c>
      <c r="ADD42" s="84"/>
      <c r="ADE42" s="84" t="s">
        <v>94</v>
      </c>
      <c r="ADF42" s="84"/>
      <c r="ADG42" s="84" t="s">
        <v>94</v>
      </c>
      <c r="ADH42" s="84"/>
      <c r="ADI42" s="84" t="s">
        <v>94</v>
      </c>
      <c r="ADJ42" s="84"/>
      <c r="ADK42" s="84" t="s">
        <v>94</v>
      </c>
      <c r="ADL42" s="84"/>
      <c r="ADM42" s="84" t="s">
        <v>94</v>
      </c>
      <c r="ADN42" s="84"/>
      <c r="ADO42" s="84" t="s">
        <v>94</v>
      </c>
      <c r="ADP42" s="84"/>
      <c r="ADQ42" s="84" t="s">
        <v>94</v>
      </c>
      <c r="ADR42" s="84"/>
      <c r="ADS42" s="84" t="s">
        <v>94</v>
      </c>
      <c r="ADT42" s="84"/>
      <c r="ADU42" s="84" t="s">
        <v>94</v>
      </c>
      <c r="ADV42" s="84"/>
      <c r="ADW42" s="84" t="s">
        <v>94</v>
      </c>
      <c r="ADX42" s="84"/>
      <c r="ADY42" s="84" t="s">
        <v>94</v>
      </c>
      <c r="ADZ42" s="84"/>
      <c r="AEA42" s="84" t="s">
        <v>94</v>
      </c>
      <c r="AEB42" s="84"/>
      <c r="AEC42" s="84" t="s">
        <v>94</v>
      </c>
      <c r="AED42" s="84"/>
      <c r="AEE42" s="84" t="s">
        <v>94</v>
      </c>
      <c r="AEF42" s="84"/>
      <c r="AEG42" s="84" t="s">
        <v>94</v>
      </c>
      <c r="AEH42" s="84"/>
      <c r="AEI42" s="84" t="s">
        <v>94</v>
      </c>
      <c r="AEJ42" s="84"/>
      <c r="AEK42" s="84" t="s">
        <v>94</v>
      </c>
      <c r="AEL42" s="84"/>
      <c r="AEM42" s="84" t="s">
        <v>94</v>
      </c>
      <c r="AEN42" s="84"/>
      <c r="AEO42" s="84" t="s">
        <v>94</v>
      </c>
      <c r="AEP42" s="84"/>
      <c r="AEQ42" s="84" t="s">
        <v>94</v>
      </c>
      <c r="AER42" s="84"/>
      <c r="AES42" s="84" t="s">
        <v>94</v>
      </c>
      <c r="AET42" s="84"/>
      <c r="AEU42" s="84" t="s">
        <v>94</v>
      </c>
      <c r="AEV42" s="84"/>
      <c r="AEW42" s="84" t="s">
        <v>94</v>
      </c>
      <c r="AEX42" s="84"/>
      <c r="AEY42" s="84" t="s">
        <v>94</v>
      </c>
      <c r="AEZ42" s="84"/>
      <c r="AFA42" s="84" t="s">
        <v>94</v>
      </c>
      <c r="AFB42" s="84"/>
      <c r="AFC42" s="84" t="s">
        <v>94</v>
      </c>
      <c r="AFD42" s="84"/>
      <c r="AFE42" s="84" t="s">
        <v>94</v>
      </c>
      <c r="AFF42" s="84"/>
      <c r="AFG42" s="84" t="s">
        <v>94</v>
      </c>
      <c r="AFH42" s="84"/>
      <c r="AFI42" s="84" t="s">
        <v>94</v>
      </c>
      <c r="AFJ42" s="84"/>
      <c r="AFK42" s="84" t="s">
        <v>94</v>
      </c>
      <c r="AFL42" s="84"/>
      <c r="AFM42" s="84" t="s">
        <v>94</v>
      </c>
      <c r="AFN42" s="84"/>
      <c r="AFO42" s="84" t="s">
        <v>94</v>
      </c>
      <c r="AFP42" s="84"/>
      <c r="AFQ42" s="84" t="s">
        <v>94</v>
      </c>
      <c r="AFR42" s="84"/>
      <c r="AFS42" s="84" t="s">
        <v>94</v>
      </c>
      <c r="AFT42" s="84"/>
      <c r="AFU42" s="84" t="s">
        <v>94</v>
      </c>
      <c r="AFV42" s="84"/>
      <c r="AFW42" s="84" t="s">
        <v>94</v>
      </c>
      <c r="AFX42" s="84"/>
      <c r="AFY42" s="84" t="s">
        <v>94</v>
      </c>
      <c r="AFZ42" s="84"/>
      <c r="AGA42" s="84" t="s">
        <v>94</v>
      </c>
      <c r="AGB42" s="84"/>
      <c r="AGC42" s="84" t="s">
        <v>94</v>
      </c>
      <c r="AGD42" s="84"/>
      <c r="AGE42" s="84" t="s">
        <v>94</v>
      </c>
      <c r="AGF42" s="84"/>
      <c r="AGG42" s="84" t="s">
        <v>94</v>
      </c>
      <c r="AGH42" s="84"/>
      <c r="AGI42" s="84" t="s">
        <v>94</v>
      </c>
      <c r="AGJ42" s="84"/>
      <c r="AGK42" s="84" t="s">
        <v>94</v>
      </c>
      <c r="AGL42" s="84"/>
      <c r="AGM42" s="84" t="s">
        <v>94</v>
      </c>
      <c r="AGN42" s="84"/>
      <c r="AGO42" s="84" t="s">
        <v>94</v>
      </c>
      <c r="AGP42" s="84"/>
      <c r="AGQ42" s="84" t="s">
        <v>94</v>
      </c>
      <c r="AGR42" s="84"/>
      <c r="AGS42" s="84" t="s">
        <v>94</v>
      </c>
      <c r="AGT42" s="84"/>
      <c r="AGU42" s="84" t="s">
        <v>94</v>
      </c>
      <c r="AGV42" s="84"/>
      <c r="AGW42" s="84" t="s">
        <v>94</v>
      </c>
      <c r="AGX42" s="84"/>
      <c r="AGY42" s="84" t="s">
        <v>94</v>
      </c>
      <c r="AGZ42" s="84"/>
      <c r="AHA42" s="84" t="s">
        <v>94</v>
      </c>
      <c r="AHB42" s="84"/>
      <c r="AHC42" s="84" t="s">
        <v>94</v>
      </c>
      <c r="AHD42" s="84"/>
      <c r="AHE42" s="84" t="s">
        <v>94</v>
      </c>
      <c r="AHF42" s="84"/>
      <c r="AHG42" s="84" t="s">
        <v>94</v>
      </c>
      <c r="AHH42" s="84"/>
      <c r="AHI42" s="84" t="s">
        <v>94</v>
      </c>
      <c r="AHJ42" s="84"/>
      <c r="AHK42" s="84" t="s">
        <v>94</v>
      </c>
      <c r="AHL42" s="84"/>
      <c r="AHM42" s="84" t="s">
        <v>94</v>
      </c>
      <c r="AHN42" s="84"/>
      <c r="AHO42" s="84" t="s">
        <v>94</v>
      </c>
      <c r="AHP42" s="84"/>
      <c r="AHQ42" s="84" t="s">
        <v>94</v>
      </c>
      <c r="AHR42" s="84"/>
      <c r="AHS42" s="84" t="s">
        <v>94</v>
      </c>
      <c r="AHT42" s="84"/>
      <c r="AHU42" s="84" t="s">
        <v>94</v>
      </c>
      <c r="AHV42" s="84"/>
      <c r="AHW42" s="84" t="s">
        <v>94</v>
      </c>
      <c r="AHX42" s="84"/>
      <c r="AHY42" s="84" t="s">
        <v>94</v>
      </c>
      <c r="AHZ42" s="84"/>
      <c r="AIA42" s="84" t="s">
        <v>94</v>
      </c>
      <c r="AIB42" s="84"/>
      <c r="AIC42" s="84" t="s">
        <v>94</v>
      </c>
      <c r="AID42" s="84"/>
      <c r="AIE42" s="84" t="s">
        <v>94</v>
      </c>
      <c r="AIF42" s="84"/>
      <c r="AIG42" s="84" t="s">
        <v>94</v>
      </c>
      <c r="AIH42" s="84"/>
      <c r="AII42" s="84" t="s">
        <v>94</v>
      </c>
      <c r="AIJ42" s="84"/>
      <c r="AIK42" s="84" t="s">
        <v>94</v>
      </c>
      <c r="AIL42" s="84"/>
      <c r="AIM42" s="84" t="s">
        <v>94</v>
      </c>
      <c r="AIN42" s="84"/>
      <c r="AIO42" s="84" t="s">
        <v>94</v>
      </c>
      <c r="AIP42" s="84"/>
      <c r="AIQ42" s="84" t="s">
        <v>94</v>
      </c>
      <c r="AIR42" s="84"/>
      <c r="AIS42" s="84" t="s">
        <v>94</v>
      </c>
      <c r="AIT42" s="84"/>
      <c r="AIU42" s="84" t="s">
        <v>94</v>
      </c>
      <c r="AIV42" s="84"/>
      <c r="AIW42" s="84" t="s">
        <v>94</v>
      </c>
      <c r="AIX42" s="84"/>
      <c r="AIY42" s="84" t="s">
        <v>94</v>
      </c>
      <c r="AIZ42" s="84"/>
      <c r="AJA42" s="84" t="s">
        <v>94</v>
      </c>
      <c r="AJB42" s="84"/>
      <c r="AJC42" s="84" t="s">
        <v>94</v>
      </c>
      <c r="AJD42" s="84"/>
      <c r="AJE42" s="84" t="s">
        <v>94</v>
      </c>
      <c r="AJF42" s="84"/>
      <c r="AJG42" s="84" t="s">
        <v>94</v>
      </c>
      <c r="AJH42" s="84"/>
      <c r="AJI42" s="84" t="s">
        <v>94</v>
      </c>
      <c r="AJJ42" s="84"/>
      <c r="AJK42" s="84" t="s">
        <v>94</v>
      </c>
      <c r="AJL42" s="84"/>
      <c r="AJM42" s="84" t="s">
        <v>94</v>
      </c>
      <c r="AJN42" s="84"/>
      <c r="AJO42" s="84" t="s">
        <v>94</v>
      </c>
      <c r="AJP42" s="84"/>
      <c r="AJQ42" s="84" t="s">
        <v>94</v>
      </c>
      <c r="AJR42" s="84"/>
      <c r="AJS42" s="84" t="s">
        <v>94</v>
      </c>
      <c r="AJT42" s="84"/>
      <c r="AJU42" s="84" t="s">
        <v>94</v>
      </c>
      <c r="AJV42" s="84"/>
      <c r="AJW42" s="84" t="s">
        <v>94</v>
      </c>
      <c r="AJX42" s="84"/>
      <c r="AJY42" s="84" t="s">
        <v>94</v>
      </c>
      <c r="AJZ42" s="84"/>
      <c r="AKA42" s="84" t="s">
        <v>94</v>
      </c>
      <c r="AKB42" s="84"/>
      <c r="AKC42" s="84" t="s">
        <v>94</v>
      </c>
      <c r="AKD42" s="84"/>
      <c r="AKE42" s="84" t="s">
        <v>94</v>
      </c>
      <c r="AKF42" s="84"/>
      <c r="AKG42" s="84" t="s">
        <v>94</v>
      </c>
      <c r="AKH42" s="84"/>
      <c r="AKI42" s="84" t="s">
        <v>94</v>
      </c>
      <c r="AKJ42" s="84"/>
      <c r="AKK42" s="84" t="s">
        <v>94</v>
      </c>
      <c r="AKL42" s="84"/>
      <c r="AKM42" s="84" t="s">
        <v>94</v>
      </c>
      <c r="AKN42" s="84"/>
      <c r="AKO42" s="84" t="s">
        <v>94</v>
      </c>
      <c r="AKP42" s="84"/>
      <c r="AKQ42" s="84" t="s">
        <v>94</v>
      </c>
      <c r="AKR42" s="84"/>
      <c r="AKS42" s="84" t="s">
        <v>94</v>
      </c>
      <c r="AKT42" s="84"/>
      <c r="AKU42" s="84" t="s">
        <v>94</v>
      </c>
      <c r="AKV42" s="84"/>
      <c r="AKW42" s="84" t="s">
        <v>94</v>
      </c>
      <c r="AKX42" s="84"/>
      <c r="AKY42" s="84" t="s">
        <v>94</v>
      </c>
      <c r="AKZ42" s="84"/>
      <c r="ALA42" s="84" t="s">
        <v>94</v>
      </c>
      <c r="ALB42" s="84"/>
      <c r="ALC42" s="84" t="s">
        <v>94</v>
      </c>
      <c r="ALD42" s="84"/>
      <c r="ALE42" s="84" t="s">
        <v>94</v>
      </c>
      <c r="ALF42" s="84"/>
      <c r="ALG42" s="84" t="s">
        <v>94</v>
      </c>
      <c r="ALH42" s="84"/>
      <c r="ALI42" s="84" t="s">
        <v>94</v>
      </c>
      <c r="ALJ42" s="84"/>
      <c r="ALK42" s="84" t="s">
        <v>94</v>
      </c>
      <c r="ALL42" s="84"/>
      <c r="ALM42" s="84" t="s">
        <v>94</v>
      </c>
      <c r="ALN42" s="84"/>
      <c r="ALO42" s="84" t="s">
        <v>94</v>
      </c>
      <c r="ALP42" s="84"/>
      <c r="ALQ42" s="84" t="s">
        <v>94</v>
      </c>
      <c r="ALR42" s="84"/>
      <c r="ALS42" s="84" t="s">
        <v>94</v>
      </c>
      <c r="ALT42" s="84"/>
      <c r="ALU42" s="84" t="s">
        <v>94</v>
      </c>
      <c r="ALV42" s="84"/>
      <c r="ALW42" s="84" t="s">
        <v>94</v>
      </c>
      <c r="ALX42" s="84"/>
      <c r="ALY42" s="84" t="s">
        <v>94</v>
      </c>
      <c r="ALZ42" s="84"/>
      <c r="AMA42" s="84" t="s">
        <v>94</v>
      </c>
      <c r="AMB42" s="84"/>
      <c r="AMC42" s="84" t="s">
        <v>94</v>
      </c>
      <c r="AMD42" s="84"/>
      <c r="AME42" s="84" t="s">
        <v>94</v>
      </c>
      <c r="AMF42" s="84"/>
      <c r="AMG42" s="84" t="s">
        <v>94</v>
      </c>
      <c r="AMH42" s="84"/>
      <c r="AMI42" s="84" t="s">
        <v>94</v>
      </c>
      <c r="AMJ42" s="84"/>
      <c r="AMK42" s="84" t="s">
        <v>94</v>
      </c>
      <c r="AML42" s="84"/>
      <c r="AMM42" s="84" t="s">
        <v>94</v>
      </c>
      <c r="AMN42" s="84"/>
      <c r="AMO42" s="84" t="s">
        <v>94</v>
      </c>
      <c r="AMP42" s="84"/>
      <c r="AMQ42" s="84" t="s">
        <v>94</v>
      </c>
      <c r="AMR42" s="84"/>
      <c r="AMS42" s="84" t="s">
        <v>94</v>
      </c>
      <c r="AMT42" s="84"/>
      <c r="AMU42" s="84" t="s">
        <v>94</v>
      </c>
      <c r="AMV42" s="84"/>
      <c r="AMW42" s="84" t="s">
        <v>94</v>
      </c>
      <c r="AMX42" s="84"/>
      <c r="AMY42" s="84" t="s">
        <v>94</v>
      </c>
      <c r="AMZ42" s="84"/>
      <c r="ANA42" s="84" t="s">
        <v>94</v>
      </c>
      <c r="ANB42" s="84"/>
      <c r="ANC42" s="84" t="s">
        <v>94</v>
      </c>
      <c r="AND42" s="84"/>
      <c r="ANE42" s="84" t="s">
        <v>94</v>
      </c>
      <c r="ANF42" s="84"/>
      <c r="ANG42" s="84" t="s">
        <v>94</v>
      </c>
      <c r="ANH42" s="84"/>
      <c r="ANI42" s="84" t="s">
        <v>94</v>
      </c>
      <c r="ANJ42" s="84"/>
      <c r="ANK42" s="84" t="s">
        <v>94</v>
      </c>
      <c r="ANL42" s="84"/>
      <c r="ANM42" s="84" t="s">
        <v>94</v>
      </c>
      <c r="ANN42" s="84"/>
      <c r="ANO42" s="84" t="s">
        <v>94</v>
      </c>
      <c r="ANP42" s="84"/>
      <c r="ANQ42" s="84" t="s">
        <v>94</v>
      </c>
      <c r="ANR42" s="84"/>
      <c r="ANS42" s="84" t="s">
        <v>94</v>
      </c>
      <c r="ANT42" s="84"/>
      <c r="ANU42" s="84" t="s">
        <v>94</v>
      </c>
      <c r="ANV42" s="84"/>
      <c r="ANW42" s="84" t="s">
        <v>94</v>
      </c>
      <c r="ANX42" s="84"/>
      <c r="ANY42" s="84" t="s">
        <v>94</v>
      </c>
      <c r="ANZ42" s="84"/>
      <c r="AOA42" s="84" t="s">
        <v>94</v>
      </c>
      <c r="AOB42" s="84"/>
      <c r="AOC42" s="84" t="s">
        <v>94</v>
      </c>
      <c r="AOD42" s="84"/>
      <c r="AOE42" s="84" t="s">
        <v>94</v>
      </c>
      <c r="AOF42" s="84"/>
      <c r="AOG42" s="84" t="s">
        <v>94</v>
      </c>
      <c r="AOH42" s="84"/>
      <c r="AOI42" s="84" t="s">
        <v>94</v>
      </c>
      <c r="AOJ42" s="84"/>
      <c r="AOK42" s="84" t="s">
        <v>94</v>
      </c>
      <c r="AOL42" s="84"/>
      <c r="AOM42" s="84" t="s">
        <v>94</v>
      </c>
      <c r="AON42" s="84"/>
      <c r="AOO42" s="84" t="s">
        <v>94</v>
      </c>
      <c r="AOP42" s="84"/>
      <c r="AOQ42" s="84" t="s">
        <v>94</v>
      </c>
      <c r="AOR42" s="84"/>
      <c r="AOS42" s="84" t="s">
        <v>94</v>
      </c>
      <c r="AOT42" s="84"/>
      <c r="AOU42" s="84" t="s">
        <v>94</v>
      </c>
      <c r="AOV42" s="84"/>
      <c r="AOW42" s="84" t="s">
        <v>94</v>
      </c>
      <c r="AOX42" s="84"/>
      <c r="AOY42" s="84" t="s">
        <v>94</v>
      </c>
      <c r="AOZ42" s="84"/>
      <c r="APA42" s="84" t="s">
        <v>94</v>
      </c>
      <c r="APB42" s="84"/>
      <c r="APC42" s="84" t="s">
        <v>94</v>
      </c>
      <c r="APD42" s="84"/>
      <c r="APE42" s="84" t="s">
        <v>94</v>
      </c>
      <c r="APF42" s="84"/>
      <c r="APG42" s="84" t="s">
        <v>94</v>
      </c>
      <c r="APH42" s="84"/>
      <c r="API42" s="84" t="s">
        <v>94</v>
      </c>
      <c r="APJ42" s="84"/>
      <c r="APK42" s="84" t="s">
        <v>94</v>
      </c>
      <c r="APL42" s="84"/>
      <c r="APM42" s="84" t="s">
        <v>94</v>
      </c>
      <c r="APN42" s="84"/>
      <c r="APO42" s="84" t="s">
        <v>94</v>
      </c>
      <c r="APP42" s="84"/>
      <c r="APQ42" s="84" t="s">
        <v>94</v>
      </c>
      <c r="APR42" s="84"/>
      <c r="APS42" s="84" t="s">
        <v>94</v>
      </c>
      <c r="APT42" s="84"/>
      <c r="APU42" s="84" t="s">
        <v>94</v>
      </c>
      <c r="APV42" s="84"/>
      <c r="APW42" s="84" t="s">
        <v>94</v>
      </c>
      <c r="APX42" s="84"/>
      <c r="APY42" s="84" t="s">
        <v>94</v>
      </c>
      <c r="APZ42" s="84"/>
      <c r="AQA42" s="84" t="s">
        <v>94</v>
      </c>
      <c r="AQB42" s="84"/>
      <c r="AQC42" s="84" t="s">
        <v>94</v>
      </c>
      <c r="AQD42" s="84"/>
      <c r="AQE42" s="86" t="s">
        <v>94</v>
      </c>
      <c r="AQF42" s="84"/>
      <c r="AQG42" s="86" t="s">
        <v>94</v>
      </c>
      <c r="AQH42" s="84"/>
      <c r="AQI42" s="86" t="s">
        <v>94</v>
      </c>
      <c r="AQJ42" s="84"/>
      <c r="AQK42" s="86" t="s">
        <v>94</v>
      </c>
      <c r="AQL42" s="84"/>
      <c r="AQM42" s="86" t="s">
        <v>94</v>
      </c>
      <c r="AQN42" s="84"/>
      <c r="AQO42" s="86" t="s">
        <v>94</v>
      </c>
      <c r="AQP42" s="84"/>
      <c r="AQQ42" s="86" t="s">
        <v>94</v>
      </c>
      <c r="AQR42" s="84"/>
      <c r="AQS42" s="86" t="s">
        <v>94</v>
      </c>
      <c r="AQT42" s="86"/>
      <c r="AQU42" s="86" t="s">
        <v>94</v>
      </c>
      <c r="AQV42" s="86"/>
      <c r="AQW42" s="86" t="s">
        <v>94</v>
      </c>
      <c r="AQX42" s="86"/>
      <c r="AQY42" s="86" t="s">
        <v>94</v>
      </c>
      <c r="AQZ42" s="86"/>
      <c r="ARA42" s="86" t="s">
        <v>94</v>
      </c>
      <c r="ARB42" s="86"/>
      <c r="ARC42" s="86" t="s">
        <v>94</v>
      </c>
      <c r="ARD42" s="86"/>
      <c r="ARE42" s="86" t="s">
        <v>94</v>
      </c>
      <c r="ARF42" s="86"/>
      <c r="ARG42" s="86" t="s">
        <v>94</v>
      </c>
      <c r="ARH42" s="86"/>
      <c r="ARI42" s="86" t="s">
        <v>94</v>
      </c>
      <c r="ARJ42" s="86"/>
      <c r="ARK42" s="86" t="s">
        <v>94</v>
      </c>
      <c r="ARL42" s="86"/>
      <c r="ARM42" s="86" t="s">
        <v>94</v>
      </c>
      <c r="ARN42" s="86"/>
      <c r="ARO42" s="86" t="s">
        <v>94</v>
      </c>
      <c r="ARP42" s="86"/>
      <c r="ARQ42" s="86" t="s">
        <v>94</v>
      </c>
      <c r="ARR42" s="86"/>
      <c r="ARS42" s="86" t="s">
        <v>94</v>
      </c>
      <c r="ART42" s="86"/>
      <c r="ARU42" s="86" t="s">
        <v>94</v>
      </c>
      <c r="ARV42" s="86"/>
      <c r="ARW42" s="86" t="s">
        <v>94</v>
      </c>
      <c r="ARX42" s="86"/>
      <c r="ARY42" s="86" t="s">
        <v>94</v>
      </c>
      <c r="ARZ42" s="86"/>
      <c r="ASA42" s="86" t="s">
        <v>94</v>
      </c>
      <c r="ASB42" s="86"/>
      <c r="ASC42" s="86" t="s">
        <v>94</v>
      </c>
      <c r="ASD42" s="86"/>
      <c r="ASE42" s="86" t="s">
        <v>94</v>
      </c>
      <c r="ASF42" s="86"/>
      <c r="ASG42" s="86" t="s">
        <v>94</v>
      </c>
      <c r="ASH42" s="86"/>
      <c r="ASI42" s="86" t="s">
        <v>94</v>
      </c>
      <c r="ASJ42" s="86"/>
      <c r="ASK42" s="86" t="s">
        <v>94</v>
      </c>
      <c r="ASL42" s="86"/>
      <c r="ASM42" s="86" t="s">
        <v>94</v>
      </c>
      <c r="ASN42" s="86"/>
      <c r="ASO42" s="86" t="s">
        <v>94</v>
      </c>
      <c r="ASP42" s="86"/>
      <c r="ASQ42" s="86" t="s">
        <v>94</v>
      </c>
      <c r="ASR42" s="86"/>
      <c r="ASS42" s="86" t="s">
        <v>94</v>
      </c>
      <c r="AST42" s="86"/>
      <c r="ASU42" s="86" t="s">
        <v>94</v>
      </c>
      <c r="ASV42" s="86"/>
      <c r="ASW42" s="86" t="s">
        <v>94</v>
      </c>
      <c r="ASX42" s="86"/>
      <c r="ASY42" s="86" t="s">
        <v>94</v>
      </c>
      <c r="ASZ42" s="86"/>
      <c r="ATA42" s="86" t="s">
        <v>94</v>
      </c>
      <c r="ATB42" s="86"/>
      <c r="ATC42" s="86" t="s">
        <v>94</v>
      </c>
      <c r="ATD42" s="86"/>
      <c r="ATE42" s="86" t="s">
        <v>94</v>
      </c>
      <c r="ATF42" s="86"/>
      <c r="ATG42" s="86" t="s">
        <v>94</v>
      </c>
      <c r="ATH42" s="86"/>
      <c r="ATI42" s="86" t="s">
        <v>94</v>
      </c>
      <c r="ATJ42" s="86"/>
      <c r="ATK42" s="86" t="s">
        <v>94</v>
      </c>
      <c r="ATL42" s="86"/>
      <c r="ATM42" s="86" t="s">
        <v>94</v>
      </c>
      <c r="ATN42" s="86"/>
      <c r="ATO42" s="86" t="s">
        <v>94</v>
      </c>
      <c r="ATP42" s="86"/>
      <c r="ATQ42" s="86" t="s">
        <v>94</v>
      </c>
      <c r="ATR42" s="86"/>
      <c r="ATS42" s="86" t="s">
        <v>94</v>
      </c>
      <c r="ATT42" s="86"/>
      <c r="ATU42" s="86" t="s">
        <v>94</v>
      </c>
      <c r="ATV42" s="86"/>
      <c r="ATW42" s="86" t="s">
        <v>94</v>
      </c>
      <c r="ATX42" s="86"/>
      <c r="ATY42" s="86" t="s">
        <v>94</v>
      </c>
      <c r="ATZ42" s="86"/>
      <c r="AUA42" s="86" t="s">
        <v>94</v>
      </c>
      <c r="AUB42" s="86"/>
      <c r="AUC42" s="86" t="s">
        <v>94</v>
      </c>
      <c r="AUD42" s="86"/>
      <c r="AUE42" s="86" t="s">
        <v>94</v>
      </c>
      <c r="AUF42" s="86"/>
      <c r="AUG42" s="86" t="s">
        <v>94</v>
      </c>
      <c r="AUH42" s="86"/>
      <c r="AUI42" s="86" t="s">
        <v>94</v>
      </c>
      <c r="AUJ42" s="86"/>
      <c r="AUK42" s="86" t="s">
        <v>94</v>
      </c>
      <c r="AUL42" s="86"/>
      <c r="AUM42" s="86" t="s">
        <v>94</v>
      </c>
      <c r="AUN42" s="86"/>
      <c r="AUO42" s="86" t="s">
        <v>94</v>
      </c>
      <c r="AUP42" s="86"/>
      <c r="AUQ42" s="86" t="s">
        <v>94</v>
      </c>
      <c r="AUR42" s="86"/>
      <c r="AUS42" s="86" t="s">
        <v>94</v>
      </c>
      <c r="AUT42" s="86"/>
      <c r="AUU42" s="86" t="s">
        <v>94</v>
      </c>
      <c r="AUV42" s="86"/>
      <c r="AUW42" s="86" t="s">
        <v>94</v>
      </c>
      <c r="AUX42" s="86"/>
      <c r="AUY42" s="86" t="s">
        <v>94</v>
      </c>
      <c r="AUZ42" s="86"/>
      <c r="AVA42" s="86" t="s">
        <v>94</v>
      </c>
      <c r="AVB42" s="86"/>
      <c r="AVC42" s="86" t="s">
        <v>94</v>
      </c>
      <c r="AVD42" s="86"/>
      <c r="AVE42" s="86" t="s">
        <v>94</v>
      </c>
      <c r="AVF42" s="86"/>
      <c r="AVG42" s="86" t="s">
        <v>94</v>
      </c>
      <c r="AVH42" s="86"/>
      <c r="AVI42" s="86" t="s">
        <v>94</v>
      </c>
      <c r="AVJ42" s="86"/>
      <c r="AVK42" s="86" t="s">
        <v>94</v>
      </c>
      <c r="AVL42" s="86"/>
      <c r="AVM42" s="86" t="s">
        <v>94</v>
      </c>
      <c r="AVN42" s="86"/>
      <c r="AVO42" s="86" t="s">
        <v>94</v>
      </c>
      <c r="AVP42" s="86"/>
      <c r="AVQ42" s="86" t="s">
        <v>94</v>
      </c>
      <c r="AVR42" s="86"/>
      <c r="AVS42" s="86" t="s">
        <v>94</v>
      </c>
      <c r="AVT42" s="86"/>
      <c r="AVU42" s="86" t="s">
        <v>94</v>
      </c>
      <c r="AVV42" s="86"/>
      <c r="AVW42" s="86" t="s">
        <v>94</v>
      </c>
      <c r="AVX42" s="86"/>
      <c r="AVY42" s="86" t="s">
        <v>94</v>
      </c>
      <c r="AVZ42" s="86"/>
      <c r="AWA42" s="86" t="s">
        <v>94</v>
      </c>
      <c r="AWB42" s="86"/>
      <c r="AWC42" s="86" t="s">
        <v>94</v>
      </c>
      <c r="AWD42" s="86"/>
      <c r="AWE42" s="86" t="s">
        <v>94</v>
      </c>
      <c r="AWF42" s="86"/>
      <c r="AWG42" s="86" t="s">
        <v>94</v>
      </c>
      <c r="AWH42" s="86"/>
      <c r="AWI42" s="86" t="s">
        <v>94</v>
      </c>
      <c r="AWJ42" s="86"/>
      <c r="AWK42" s="86" t="s">
        <v>94</v>
      </c>
      <c r="AWL42" s="86"/>
      <c r="AWM42" s="86" t="s">
        <v>94</v>
      </c>
      <c r="AWN42" s="86"/>
      <c r="AWO42" s="86" t="s">
        <v>94</v>
      </c>
      <c r="AWP42" s="86"/>
      <c r="AWQ42" s="86" t="s">
        <v>94</v>
      </c>
      <c r="AWR42" s="86"/>
      <c r="AWS42" s="86" t="s">
        <v>94</v>
      </c>
      <c r="AWT42" s="86"/>
      <c r="AWU42" s="86" t="s">
        <v>94</v>
      </c>
      <c r="AWV42" s="86"/>
      <c r="AWW42" s="86" t="s">
        <v>94</v>
      </c>
      <c r="AWX42" s="86"/>
      <c r="AWY42" s="86" t="s">
        <v>94</v>
      </c>
      <c r="AWZ42" s="103"/>
      <c r="AXA42" s="103" t="s">
        <v>94</v>
      </c>
      <c r="AXB42" s="103"/>
      <c r="AXC42" s="103" t="s">
        <v>94</v>
      </c>
      <c r="AXD42" s="103"/>
      <c r="AXE42" s="103" t="s">
        <v>94</v>
      </c>
      <c r="AXF42" s="103"/>
      <c r="AXG42" s="103" t="s">
        <v>94</v>
      </c>
      <c r="AXH42" s="103"/>
      <c r="AXI42" s="103" t="s">
        <v>94</v>
      </c>
      <c r="AXJ42" s="103"/>
      <c r="AXK42" s="103" t="s">
        <v>94</v>
      </c>
      <c r="AXL42" s="103"/>
      <c r="AXM42" s="103" t="s">
        <v>94</v>
      </c>
      <c r="AXN42" s="103"/>
      <c r="AXO42" s="103" t="s">
        <v>94</v>
      </c>
      <c r="AXP42" s="103"/>
      <c r="AXQ42" s="103" t="s">
        <v>94</v>
      </c>
      <c r="AXR42" s="103"/>
      <c r="AXS42" s="103" t="s">
        <v>94</v>
      </c>
      <c r="AXT42" s="103"/>
      <c r="AXU42" s="103" t="s">
        <v>94</v>
      </c>
      <c r="AXV42" s="103"/>
      <c r="AXW42" s="103" t="s">
        <v>94</v>
      </c>
      <c r="AXX42" s="103"/>
      <c r="AXY42" s="103" t="s">
        <v>94</v>
      </c>
      <c r="AXZ42" s="103"/>
      <c r="AYA42" s="103" t="s">
        <v>94</v>
      </c>
      <c r="AYB42" s="103"/>
      <c r="AYC42" s="103" t="s">
        <v>94</v>
      </c>
      <c r="AYD42" s="103"/>
      <c r="AYE42" s="103" t="s">
        <v>94</v>
      </c>
      <c r="AYF42" s="103"/>
      <c r="AYG42" s="103" t="s">
        <v>94</v>
      </c>
      <c r="AYH42" s="103"/>
      <c r="AYI42" s="103" t="s">
        <v>94</v>
      </c>
      <c r="AYJ42" s="103"/>
      <c r="AYK42" s="103"/>
      <c r="AYL42" s="103"/>
      <c r="AYM42" s="103"/>
      <c r="AYN42" s="103"/>
      <c r="AYO42" s="103"/>
      <c r="AYP42" s="103"/>
      <c r="AYQ42" s="103"/>
      <c r="AYR42" s="103"/>
      <c r="AYS42" s="103"/>
      <c r="AYT42" s="103"/>
      <c r="AYU42" s="103" t="s">
        <v>94</v>
      </c>
      <c r="AYV42" s="103"/>
      <c r="AYW42" s="103" t="s">
        <v>94</v>
      </c>
      <c r="AYX42" s="103"/>
      <c r="AYY42" s="103" t="s">
        <v>94</v>
      </c>
      <c r="AYZ42" s="103"/>
      <c r="AZA42" s="103" t="s">
        <v>94</v>
      </c>
      <c r="AZB42" s="103"/>
      <c r="AZC42" s="103" t="s">
        <v>94</v>
      </c>
      <c r="AZD42" s="103"/>
      <c r="AZE42" s="103" t="s">
        <v>94</v>
      </c>
      <c r="AZF42" s="103"/>
      <c r="AZG42" s="103" t="s">
        <v>94</v>
      </c>
      <c r="AZH42" s="103"/>
      <c r="AZI42" s="103" t="s">
        <v>94</v>
      </c>
      <c r="AZJ42" s="103"/>
      <c r="AZK42" s="103" t="s">
        <v>94</v>
      </c>
      <c r="AZL42" s="103"/>
      <c r="AZM42" s="103" t="s">
        <v>94</v>
      </c>
      <c r="AZN42" s="103"/>
      <c r="AZO42" s="103" t="s">
        <v>94</v>
      </c>
      <c r="AZP42" s="103"/>
      <c r="AZQ42" s="103" t="s">
        <v>94</v>
      </c>
      <c r="AZR42" s="103"/>
      <c r="AZS42" s="103" t="s">
        <v>94</v>
      </c>
      <c r="AZT42" s="103"/>
      <c r="AZU42" s="103" t="s">
        <v>94</v>
      </c>
      <c r="AZV42" s="103"/>
      <c r="AZW42" s="103" t="s">
        <v>94</v>
      </c>
      <c r="AZX42" s="103"/>
      <c r="AZY42" s="103" t="s">
        <v>94</v>
      </c>
      <c r="AZZ42" s="103"/>
      <c r="BAA42" s="103" t="s">
        <v>94</v>
      </c>
      <c r="BAB42" s="103"/>
      <c r="BAC42" s="103" t="s">
        <v>94</v>
      </c>
      <c r="BAD42" s="103"/>
      <c r="BAE42" s="103" t="s">
        <v>94</v>
      </c>
      <c r="BAF42" s="103"/>
      <c r="BAG42" s="103" t="s">
        <v>94</v>
      </c>
      <c r="BAH42" s="103"/>
      <c r="BAI42" s="103" t="s">
        <v>94</v>
      </c>
      <c r="BAJ42" s="103"/>
      <c r="BAK42" s="103" t="s">
        <v>94</v>
      </c>
      <c r="BAL42" s="103"/>
      <c r="BAM42" s="103" t="s">
        <v>94</v>
      </c>
      <c r="BAN42" s="103"/>
      <c r="BAO42" s="103" t="s">
        <v>94</v>
      </c>
      <c r="BAP42" s="103"/>
      <c r="BAQ42" s="103" t="s">
        <v>94</v>
      </c>
      <c r="BAR42" s="103"/>
      <c r="BAS42" s="103" t="s">
        <v>94</v>
      </c>
      <c r="BAT42" s="103"/>
      <c r="BAU42" s="103" t="s">
        <v>94</v>
      </c>
      <c r="BAV42" s="103"/>
      <c r="BAW42" s="103" t="s">
        <v>94</v>
      </c>
      <c r="BAX42" s="103"/>
      <c r="BAY42" s="103" t="s">
        <v>94</v>
      </c>
      <c r="BAZ42" s="103"/>
      <c r="BBA42" s="103" t="s">
        <v>94</v>
      </c>
      <c r="BBB42" s="103"/>
      <c r="BBC42" s="103" t="s">
        <v>94</v>
      </c>
      <c r="BBD42" s="103"/>
      <c r="BBE42" s="103" t="s">
        <v>94</v>
      </c>
      <c r="BBF42" s="103"/>
      <c r="BBG42" s="103" t="s">
        <v>94</v>
      </c>
      <c r="BBH42" s="103"/>
      <c r="BBI42" s="103" t="s">
        <v>94</v>
      </c>
      <c r="BBJ42" s="103"/>
      <c r="BBK42" s="103" t="s">
        <v>94</v>
      </c>
    </row>
    <row r="43" spans="1:1415" s="9" customFormat="1" ht="33" customHeight="1" x14ac:dyDescent="0.35">
      <c r="A43" s="82">
        <v>17</v>
      </c>
      <c r="B43" s="13" t="s">
        <v>112</v>
      </c>
      <c r="C43" s="89"/>
      <c r="D43" s="90" t="s">
        <v>113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  <c r="AL43" s="84"/>
      <c r="AM43" s="84"/>
      <c r="AN43" s="84"/>
      <c r="AO43" s="84"/>
      <c r="AP43" s="84"/>
      <c r="AQ43" s="84"/>
      <c r="AR43" s="84"/>
      <c r="AS43" s="84"/>
      <c r="AT43" s="84"/>
      <c r="AU43" s="84"/>
      <c r="AV43" s="84"/>
      <c r="AW43" s="84"/>
      <c r="AX43" s="84"/>
      <c r="AY43" s="84"/>
      <c r="AZ43" s="84"/>
      <c r="BA43" s="84"/>
      <c r="BB43" s="84"/>
      <c r="BC43" s="84"/>
      <c r="BD43" s="84"/>
      <c r="BE43" s="84"/>
      <c r="BF43" s="84"/>
      <c r="BG43" s="84"/>
      <c r="BH43" s="84"/>
      <c r="BI43" s="84"/>
      <c r="BJ43" s="84"/>
      <c r="BK43" s="84"/>
      <c r="BL43" s="84"/>
      <c r="BM43" s="84"/>
      <c r="BN43" s="84"/>
      <c r="BO43" s="84"/>
      <c r="BP43" s="84"/>
      <c r="BQ43" s="84"/>
      <c r="BR43" s="84"/>
      <c r="BS43" s="84"/>
      <c r="BT43" s="84"/>
      <c r="BU43" s="84"/>
      <c r="BV43" s="84"/>
      <c r="BW43" s="84"/>
      <c r="BX43" s="84"/>
      <c r="BY43" s="84"/>
      <c r="BZ43" s="84"/>
      <c r="CA43" s="84"/>
      <c r="CB43" s="84"/>
      <c r="CC43" s="84"/>
      <c r="CD43" s="84"/>
      <c r="CE43" s="84"/>
      <c r="CF43" s="84"/>
      <c r="CG43" s="84"/>
      <c r="CH43" s="84"/>
      <c r="CI43" s="84"/>
      <c r="CJ43" s="84"/>
      <c r="CK43" s="84"/>
      <c r="CL43" s="84"/>
      <c r="CM43" s="84"/>
      <c r="CN43" s="84"/>
      <c r="CO43" s="84"/>
      <c r="CP43" s="84"/>
      <c r="CQ43" s="84"/>
      <c r="CR43" s="84"/>
      <c r="CS43" s="84"/>
      <c r="CT43" s="84"/>
      <c r="CU43" s="84"/>
      <c r="CV43" s="84"/>
      <c r="CW43" s="84"/>
      <c r="CX43" s="84"/>
      <c r="CY43" s="84"/>
      <c r="CZ43" s="84"/>
      <c r="DA43" s="84"/>
      <c r="DB43" s="84"/>
      <c r="DC43" s="84"/>
      <c r="DD43" s="84"/>
      <c r="DE43" s="84"/>
      <c r="DF43" s="84"/>
      <c r="DG43" s="84"/>
      <c r="DH43" s="84"/>
      <c r="DI43" s="84"/>
      <c r="DJ43" s="84"/>
      <c r="DK43" s="84"/>
      <c r="DL43" s="84"/>
      <c r="DM43" s="84"/>
      <c r="DN43" s="84"/>
      <c r="DO43" s="84"/>
      <c r="DP43" s="84"/>
      <c r="DQ43" s="84"/>
      <c r="DR43" s="84"/>
      <c r="DS43" s="84"/>
      <c r="DT43" s="84"/>
      <c r="DU43" s="84"/>
      <c r="DV43" s="84"/>
      <c r="DW43" s="84"/>
      <c r="DX43" s="84"/>
      <c r="DY43" s="84"/>
      <c r="DZ43" s="84"/>
      <c r="EA43" s="84"/>
      <c r="EB43" s="84"/>
      <c r="EC43" s="84"/>
      <c r="ED43" s="84"/>
      <c r="EE43" s="84"/>
      <c r="EF43" s="84"/>
      <c r="EG43" s="84"/>
      <c r="EH43" s="84"/>
      <c r="EI43" s="84"/>
      <c r="EJ43" s="84"/>
      <c r="EK43" s="84"/>
      <c r="EL43" s="84"/>
      <c r="EM43" s="84"/>
      <c r="EN43" s="84"/>
      <c r="EO43" s="84"/>
      <c r="EP43" s="84"/>
      <c r="EQ43" s="84"/>
      <c r="ER43" s="84"/>
      <c r="ES43" s="84"/>
      <c r="ET43" s="84"/>
      <c r="EU43" s="84"/>
      <c r="EV43" s="84"/>
      <c r="EW43" s="84"/>
      <c r="EX43" s="84"/>
      <c r="EY43" s="84"/>
      <c r="EZ43" s="84"/>
      <c r="FA43" s="84"/>
      <c r="FB43" s="84"/>
      <c r="FC43" s="84"/>
      <c r="FD43" s="84"/>
      <c r="FE43" s="84"/>
      <c r="FF43" s="84"/>
      <c r="FG43" s="84"/>
      <c r="FH43" s="84"/>
      <c r="FI43" s="84"/>
      <c r="FJ43" s="84"/>
      <c r="FK43" s="84"/>
      <c r="FL43" s="84"/>
      <c r="FM43" s="84"/>
      <c r="FN43" s="84"/>
      <c r="FO43" s="84"/>
      <c r="FP43" s="84"/>
      <c r="FQ43" s="84"/>
      <c r="FR43" s="84"/>
      <c r="FS43" s="84"/>
      <c r="FT43" s="84"/>
      <c r="FU43" s="84"/>
      <c r="FV43" s="84"/>
      <c r="FW43" s="84"/>
      <c r="FX43" s="84"/>
      <c r="FY43" s="84"/>
      <c r="FZ43" s="84"/>
      <c r="GA43" s="84"/>
      <c r="GB43" s="84"/>
      <c r="GC43" s="84"/>
      <c r="GD43" s="84"/>
      <c r="GE43" s="84"/>
      <c r="GF43" s="84"/>
      <c r="GG43" s="84"/>
      <c r="GH43" s="84"/>
      <c r="GI43" s="84"/>
      <c r="GJ43" s="84"/>
      <c r="GK43" s="84"/>
      <c r="GL43" s="84"/>
      <c r="GM43" s="84"/>
      <c r="GN43" s="84"/>
      <c r="GO43" s="84"/>
      <c r="GP43" s="84"/>
      <c r="GQ43" s="84"/>
      <c r="GR43" s="84"/>
      <c r="GS43" s="84"/>
      <c r="GT43" s="84"/>
      <c r="GU43" s="84"/>
      <c r="GV43" s="84"/>
      <c r="GW43" s="84"/>
      <c r="GX43" s="84"/>
      <c r="GY43" s="84"/>
      <c r="GZ43" s="84"/>
      <c r="HA43" s="84"/>
      <c r="HB43" s="84"/>
      <c r="HC43" s="84"/>
      <c r="HD43" s="84"/>
      <c r="HE43" s="84"/>
      <c r="HF43" s="84"/>
      <c r="HG43" s="84"/>
      <c r="HH43" s="84"/>
      <c r="HI43" s="84"/>
      <c r="HJ43" s="84"/>
      <c r="HK43" s="84"/>
      <c r="HL43" s="84"/>
      <c r="HM43" s="84"/>
      <c r="HN43" s="84"/>
      <c r="HO43" s="84"/>
      <c r="HP43" s="84"/>
      <c r="HQ43" s="84"/>
      <c r="HR43" s="84">
        <v>12500</v>
      </c>
      <c r="HS43" s="84" t="s">
        <v>94</v>
      </c>
      <c r="HT43" s="84">
        <v>12500</v>
      </c>
      <c r="HU43" s="84" t="s">
        <v>94</v>
      </c>
      <c r="HV43" s="84">
        <v>12500</v>
      </c>
      <c r="HW43" s="84" t="s">
        <v>94</v>
      </c>
      <c r="HX43" s="84">
        <v>12500</v>
      </c>
      <c r="HY43" s="84" t="s">
        <v>94</v>
      </c>
      <c r="HZ43" s="84">
        <v>12500</v>
      </c>
      <c r="IA43" s="84" t="s">
        <v>94</v>
      </c>
      <c r="IB43" s="84">
        <v>12500</v>
      </c>
      <c r="IC43" s="84">
        <v>12750</v>
      </c>
      <c r="ID43" s="84">
        <v>12500</v>
      </c>
      <c r="IE43" s="84" t="s">
        <v>94</v>
      </c>
      <c r="IF43" s="84">
        <v>12500</v>
      </c>
      <c r="IG43" s="84" t="s">
        <v>94</v>
      </c>
      <c r="IH43" s="84">
        <v>12500</v>
      </c>
      <c r="II43" s="84" t="s">
        <v>94</v>
      </c>
      <c r="IJ43" s="84">
        <v>12500</v>
      </c>
      <c r="IK43" s="84" t="s">
        <v>94</v>
      </c>
      <c r="IL43" s="84">
        <v>12500</v>
      </c>
      <c r="IM43" s="84" t="s">
        <v>94</v>
      </c>
      <c r="IN43" s="84">
        <v>12500</v>
      </c>
      <c r="IO43" s="84" t="s">
        <v>94</v>
      </c>
      <c r="IP43" s="84">
        <v>12500</v>
      </c>
      <c r="IQ43" s="84" t="s">
        <v>94</v>
      </c>
      <c r="IR43" s="84">
        <v>12500</v>
      </c>
      <c r="IS43" s="84" t="s">
        <v>94</v>
      </c>
      <c r="IT43" s="84">
        <v>12500</v>
      </c>
      <c r="IU43" s="84" t="s">
        <v>94</v>
      </c>
      <c r="IV43" s="84">
        <v>12500</v>
      </c>
      <c r="IW43" s="84" t="s">
        <v>94</v>
      </c>
      <c r="IX43" s="84">
        <v>12500</v>
      </c>
      <c r="IY43" s="84" t="s">
        <v>94</v>
      </c>
      <c r="IZ43" s="84">
        <v>12500</v>
      </c>
      <c r="JA43" s="84" t="s">
        <v>94</v>
      </c>
      <c r="JB43" s="84">
        <v>12500</v>
      </c>
      <c r="JC43" s="84" t="s">
        <v>94</v>
      </c>
      <c r="JD43" s="84">
        <v>12500</v>
      </c>
      <c r="JE43" s="84" t="s">
        <v>94</v>
      </c>
      <c r="JF43" s="84">
        <v>12500</v>
      </c>
      <c r="JG43" s="84" t="s">
        <v>94</v>
      </c>
      <c r="JH43" s="84">
        <v>12500</v>
      </c>
      <c r="JI43" s="84" t="s">
        <v>94</v>
      </c>
      <c r="JJ43" s="84">
        <v>12500</v>
      </c>
      <c r="JK43" s="84" t="s">
        <v>94</v>
      </c>
      <c r="JL43" s="84">
        <v>12500</v>
      </c>
      <c r="JM43" s="84" t="s">
        <v>94</v>
      </c>
      <c r="JN43" s="84">
        <v>14000</v>
      </c>
      <c r="JO43" s="84" t="s">
        <v>94</v>
      </c>
      <c r="JP43" s="84">
        <v>14000</v>
      </c>
      <c r="JQ43" s="84" t="s">
        <v>94</v>
      </c>
      <c r="JR43" s="84">
        <v>14000</v>
      </c>
      <c r="JS43" s="84" t="s">
        <v>94</v>
      </c>
      <c r="JT43" s="84">
        <v>14000</v>
      </c>
      <c r="JU43" s="84" t="s">
        <v>94</v>
      </c>
      <c r="JV43" s="84">
        <v>14000</v>
      </c>
      <c r="JW43" s="84" t="s">
        <v>94</v>
      </c>
      <c r="JX43" s="84">
        <v>14000</v>
      </c>
      <c r="JY43" s="84" t="s">
        <v>94</v>
      </c>
      <c r="JZ43" s="84">
        <v>14000</v>
      </c>
      <c r="KA43" s="84" t="s">
        <v>94</v>
      </c>
      <c r="KB43" s="84">
        <v>14000</v>
      </c>
      <c r="KC43" s="84" t="s">
        <v>94</v>
      </c>
      <c r="KD43" s="84">
        <v>14000</v>
      </c>
      <c r="KE43" s="84" t="s">
        <v>94</v>
      </c>
      <c r="KF43" s="84">
        <v>14000</v>
      </c>
      <c r="KG43" s="84" t="s">
        <v>94</v>
      </c>
      <c r="KH43" s="84">
        <v>14000</v>
      </c>
      <c r="KI43" s="84" t="s">
        <v>94</v>
      </c>
      <c r="KJ43" s="84">
        <v>14000</v>
      </c>
      <c r="KK43" s="84" t="s">
        <v>94</v>
      </c>
      <c r="KL43" s="84">
        <v>14000</v>
      </c>
      <c r="KM43" s="84" t="s">
        <v>94</v>
      </c>
      <c r="KN43" s="84">
        <v>14000</v>
      </c>
      <c r="KO43" s="84" t="s">
        <v>94</v>
      </c>
      <c r="KP43" s="84">
        <v>14000</v>
      </c>
      <c r="KQ43" s="84" t="s">
        <v>94</v>
      </c>
      <c r="KR43" s="84">
        <v>14000</v>
      </c>
      <c r="KS43" s="84" t="s">
        <v>94</v>
      </c>
      <c r="KT43" s="84">
        <v>14000</v>
      </c>
      <c r="KU43" s="84">
        <v>12750</v>
      </c>
      <c r="KV43" s="84">
        <v>14000</v>
      </c>
      <c r="KW43" s="84" t="s">
        <v>94</v>
      </c>
      <c r="KX43" s="84">
        <v>14000</v>
      </c>
      <c r="KY43" s="84">
        <v>12500</v>
      </c>
      <c r="KZ43" s="84">
        <v>14000</v>
      </c>
      <c r="LA43" s="84" t="s">
        <v>94</v>
      </c>
      <c r="LB43" s="84">
        <v>14000</v>
      </c>
      <c r="LC43" s="84" t="s">
        <v>94</v>
      </c>
      <c r="LD43" s="84">
        <v>14000</v>
      </c>
      <c r="LE43" s="84" t="s">
        <v>94</v>
      </c>
      <c r="LF43" s="84">
        <v>14000</v>
      </c>
      <c r="LG43" s="84" t="s">
        <v>94</v>
      </c>
      <c r="LH43" s="84">
        <v>14000</v>
      </c>
      <c r="LI43" s="84" t="s">
        <v>94</v>
      </c>
      <c r="LJ43" s="84">
        <v>14000</v>
      </c>
      <c r="LK43" s="84" t="s">
        <v>94</v>
      </c>
      <c r="LL43" s="84">
        <v>14000</v>
      </c>
      <c r="LM43" s="84" t="s">
        <v>94</v>
      </c>
      <c r="LN43" s="84">
        <v>14000</v>
      </c>
      <c r="LO43" s="84" t="s">
        <v>94</v>
      </c>
      <c r="LP43" s="84">
        <v>14000</v>
      </c>
      <c r="LQ43" s="84" t="s">
        <v>94</v>
      </c>
      <c r="LR43" s="84">
        <v>14000</v>
      </c>
      <c r="LS43" s="84" t="s">
        <v>94</v>
      </c>
      <c r="LT43" s="84">
        <v>14000</v>
      </c>
      <c r="LU43" s="84" t="s">
        <v>94</v>
      </c>
      <c r="LV43" s="84">
        <v>14000</v>
      </c>
      <c r="LW43" s="84" t="s">
        <v>94</v>
      </c>
      <c r="LX43" s="84">
        <v>14000</v>
      </c>
      <c r="LY43" s="84" t="s">
        <v>94</v>
      </c>
      <c r="LZ43" s="84">
        <v>14000</v>
      </c>
      <c r="MA43" s="84" t="s">
        <v>94</v>
      </c>
      <c r="MB43" s="84">
        <v>14000</v>
      </c>
      <c r="MC43" s="84" t="s">
        <v>94</v>
      </c>
      <c r="MD43" s="84">
        <v>14000</v>
      </c>
      <c r="ME43" s="84" t="s">
        <v>94</v>
      </c>
      <c r="MF43" s="84">
        <v>14000</v>
      </c>
      <c r="MG43" s="84" t="s">
        <v>94</v>
      </c>
      <c r="MH43" s="84">
        <v>14000</v>
      </c>
      <c r="MI43" s="84">
        <v>12750</v>
      </c>
      <c r="MJ43" s="84">
        <v>14000</v>
      </c>
      <c r="MK43" s="84" t="s">
        <v>94</v>
      </c>
      <c r="ML43" s="84">
        <v>14000</v>
      </c>
      <c r="MM43" s="84" t="s">
        <v>94</v>
      </c>
      <c r="MN43" s="84">
        <v>14000</v>
      </c>
      <c r="MO43" s="84" t="s">
        <v>94</v>
      </c>
      <c r="MP43" s="84">
        <v>14000</v>
      </c>
      <c r="MQ43" s="84" t="s">
        <v>94</v>
      </c>
      <c r="MR43" s="84">
        <v>14000</v>
      </c>
      <c r="MS43" s="84" t="s">
        <v>94</v>
      </c>
      <c r="MT43" s="84">
        <v>14000</v>
      </c>
      <c r="MU43" s="84" t="s">
        <v>94</v>
      </c>
      <c r="MV43" s="84">
        <v>14000</v>
      </c>
      <c r="MW43" s="84" t="s">
        <v>94</v>
      </c>
      <c r="MX43" s="84">
        <v>14000</v>
      </c>
      <c r="MY43" s="84" t="s">
        <v>94</v>
      </c>
      <c r="MZ43" s="84">
        <v>14000</v>
      </c>
      <c r="NA43" s="84" t="s">
        <v>94</v>
      </c>
      <c r="NB43" s="84">
        <v>14000</v>
      </c>
      <c r="NC43" s="84" t="s">
        <v>94</v>
      </c>
      <c r="ND43" s="84">
        <v>14000</v>
      </c>
      <c r="NE43" s="84" t="s">
        <v>94</v>
      </c>
      <c r="NF43" s="84">
        <v>14000</v>
      </c>
      <c r="NG43" s="84" t="s">
        <v>94</v>
      </c>
      <c r="NH43" s="84">
        <v>14000</v>
      </c>
      <c r="NI43" s="84" t="s">
        <v>94</v>
      </c>
      <c r="NJ43" s="84">
        <v>14000</v>
      </c>
      <c r="NK43" s="84" t="s">
        <v>94</v>
      </c>
      <c r="NL43" s="84">
        <v>14000</v>
      </c>
      <c r="NM43" s="84" t="s">
        <v>94</v>
      </c>
      <c r="NN43" s="84">
        <v>14000</v>
      </c>
      <c r="NO43" s="84" t="s">
        <v>94</v>
      </c>
      <c r="NP43" s="84">
        <v>14000</v>
      </c>
      <c r="NQ43" s="84" t="s">
        <v>94</v>
      </c>
      <c r="NR43" s="84">
        <v>14000</v>
      </c>
      <c r="NS43" s="84" t="s">
        <v>94</v>
      </c>
      <c r="NT43" s="84">
        <v>14000</v>
      </c>
      <c r="NU43" s="84" t="s">
        <v>94</v>
      </c>
      <c r="NV43" s="84">
        <v>14000</v>
      </c>
      <c r="NW43" s="84" t="s">
        <v>94</v>
      </c>
      <c r="NX43" s="84">
        <v>14000</v>
      </c>
      <c r="NY43" s="84" t="s">
        <v>94</v>
      </c>
      <c r="NZ43" s="84">
        <v>14000</v>
      </c>
      <c r="OA43" s="84" t="s">
        <v>94</v>
      </c>
      <c r="OB43" s="84">
        <v>14000</v>
      </c>
      <c r="OC43" s="84" t="s">
        <v>94</v>
      </c>
      <c r="OD43" s="84">
        <v>14000</v>
      </c>
      <c r="OE43" s="84" t="s">
        <v>94</v>
      </c>
      <c r="OF43" s="84">
        <v>14000</v>
      </c>
      <c r="OG43" s="84" t="s">
        <v>94</v>
      </c>
      <c r="OH43" s="84">
        <v>14000</v>
      </c>
      <c r="OI43" s="84" t="s">
        <v>94</v>
      </c>
      <c r="OJ43" s="84">
        <v>14000</v>
      </c>
      <c r="OK43" s="84" t="s">
        <v>94</v>
      </c>
      <c r="OL43" s="84">
        <v>14000</v>
      </c>
      <c r="OM43" s="84" t="s">
        <v>94</v>
      </c>
      <c r="ON43" s="84">
        <v>14000</v>
      </c>
      <c r="OO43" s="84" t="s">
        <v>94</v>
      </c>
      <c r="OP43" s="84">
        <v>14000</v>
      </c>
      <c r="OQ43" s="84" t="s">
        <v>94</v>
      </c>
      <c r="OR43" s="84">
        <v>14000</v>
      </c>
      <c r="OS43" s="84" t="s">
        <v>94</v>
      </c>
      <c r="OT43" s="84">
        <v>14000</v>
      </c>
      <c r="OU43" s="84" t="s">
        <v>94</v>
      </c>
      <c r="OV43" s="84">
        <v>14000</v>
      </c>
      <c r="OW43" s="84" t="s">
        <v>94</v>
      </c>
      <c r="OX43" s="84">
        <v>14000</v>
      </c>
      <c r="OY43" s="84" t="s">
        <v>94</v>
      </c>
      <c r="OZ43" s="84">
        <v>14000</v>
      </c>
      <c r="PA43" s="84" t="s">
        <v>94</v>
      </c>
      <c r="PB43" s="84">
        <v>14000</v>
      </c>
      <c r="PC43" s="84" t="s">
        <v>94</v>
      </c>
      <c r="PD43" s="84">
        <v>14000</v>
      </c>
      <c r="PE43" s="84" t="s">
        <v>94</v>
      </c>
      <c r="PF43" s="84">
        <v>14000</v>
      </c>
      <c r="PG43" s="84" t="s">
        <v>94</v>
      </c>
      <c r="PH43" s="84">
        <v>14000</v>
      </c>
      <c r="PI43" s="84" t="s">
        <v>94</v>
      </c>
      <c r="PJ43" s="84">
        <v>13500</v>
      </c>
      <c r="PK43" s="84" t="s">
        <v>94</v>
      </c>
      <c r="PL43" s="84">
        <v>13500</v>
      </c>
      <c r="PM43" s="84" t="s">
        <v>94</v>
      </c>
      <c r="PN43" s="84">
        <v>13500</v>
      </c>
      <c r="PO43" s="84" t="s">
        <v>94</v>
      </c>
      <c r="PP43" s="84">
        <v>13500</v>
      </c>
      <c r="PQ43" s="84" t="s">
        <v>94</v>
      </c>
      <c r="PR43" s="84">
        <v>13500</v>
      </c>
      <c r="PS43" s="84" t="s">
        <v>94</v>
      </c>
      <c r="PT43" s="84">
        <v>13500</v>
      </c>
      <c r="PU43" s="84" t="s">
        <v>94</v>
      </c>
      <c r="PV43" s="84">
        <v>13500</v>
      </c>
      <c r="PW43" s="84" t="s">
        <v>94</v>
      </c>
      <c r="PX43" s="84">
        <v>13500</v>
      </c>
      <c r="PY43" s="84" t="s">
        <v>94</v>
      </c>
      <c r="PZ43" s="84">
        <v>13500</v>
      </c>
      <c r="QA43" s="84" t="s">
        <v>94</v>
      </c>
      <c r="QB43" s="84">
        <v>13500</v>
      </c>
      <c r="QC43" s="84" t="s">
        <v>94</v>
      </c>
      <c r="QD43" s="84">
        <v>13500</v>
      </c>
      <c r="QE43" s="84" t="s">
        <v>94</v>
      </c>
      <c r="QF43" s="84">
        <v>13500</v>
      </c>
      <c r="QG43" s="84" t="s">
        <v>94</v>
      </c>
      <c r="QH43" s="84">
        <v>13500</v>
      </c>
      <c r="QI43" s="84" t="s">
        <v>94</v>
      </c>
      <c r="QJ43" s="84">
        <v>13500</v>
      </c>
      <c r="QK43" s="84" t="s">
        <v>94</v>
      </c>
      <c r="QL43" s="84">
        <v>13500</v>
      </c>
      <c r="QM43" s="84" t="s">
        <v>94</v>
      </c>
      <c r="QN43" s="84">
        <v>13500</v>
      </c>
      <c r="QO43" s="84" t="s">
        <v>94</v>
      </c>
      <c r="QP43" s="84">
        <v>13500</v>
      </c>
      <c r="QQ43" s="84" t="s">
        <v>94</v>
      </c>
      <c r="QR43" s="84">
        <v>13500</v>
      </c>
      <c r="QS43" s="84" t="s">
        <v>94</v>
      </c>
      <c r="QT43" s="84">
        <v>13500</v>
      </c>
      <c r="QU43" s="84" t="s">
        <v>94</v>
      </c>
      <c r="QV43" s="84">
        <v>13500</v>
      </c>
      <c r="QW43" s="84" t="s">
        <v>94</v>
      </c>
      <c r="QX43" s="84">
        <v>13500</v>
      </c>
      <c r="QY43" s="84" t="s">
        <v>94</v>
      </c>
      <c r="QZ43" s="84">
        <v>13500</v>
      </c>
      <c r="RA43" s="84" t="s">
        <v>94</v>
      </c>
      <c r="RB43" s="84">
        <v>13500</v>
      </c>
      <c r="RC43" s="84" t="s">
        <v>94</v>
      </c>
      <c r="RD43" s="84">
        <v>13500</v>
      </c>
      <c r="RE43" s="84" t="s">
        <v>94</v>
      </c>
      <c r="RF43" s="84">
        <v>13500</v>
      </c>
      <c r="RG43" s="84" t="s">
        <v>94</v>
      </c>
      <c r="RH43" s="84">
        <v>13500</v>
      </c>
      <c r="RI43" s="84" t="s">
        <v>94</v>
      </c>
      <c r="RJ43" s="84">
        <v>13500</v>
      </c>
      <c r="RK43" s="84" t="s">
        <v>94</v>
      </c>
      <c r="RL43" s="84">
        <v>13500</v>
      </c>
      <c r="RM43" s="84" t="s">
        <v>94</v>
      </c>
      <c r="RN43" s="84">
        <v>13500</v>
      </c>
      <c r="RO43" s="84" t="s">
        <v>94</v>
      </c>
      <c r="RP43" s="84">
        <v>13500</v>
      </c>
      <c r="RQ43" s="84" t="s">
        <v>94</v>
      </c>
      <c r="RR43" s="84">
        <v>13500</v>
      </c>
      <c r="RS43" s="84" t="s">
        <v>94</v>
      </c>
      <c r="RT43" s="84">
        <v>13500</v>
      </c>
      <c r="RU43" s="84" t="s">
        <v>94</v>
      </c>
      <c r="RV43" s="84">
        <v>13500</v>
      </c>
      <c r="RW43" s="84" t="s">
        <v>94</v>
      </c>
      <c r="RX43" s="84">
        <v>13500</v>
      </c>
      <c r="RY43" s="84" t="s">
        <v>94</v>
      </c>
      <c r="RZ43" s="84">
        <v>13500</v>
      </c>
      <c r="SA43" s="84" t="s">
        <v>94</v>
      </c>
      <c r="SB43" s="84">
        <v>13500</v>
      </c>
      <c r="SC43" s="84" t="s">
        <v>94</v>
      </c>
      <c r="SD43" s="84">
        <v>13500</v>
      </c>
      <c r="SE43" s="84" t="s">
        <v>94</v>
      </c>
      <c r="SF43" s="84">
        <v>13500</v>
      </c>
      <c r="SG43" s="84" t="s">
        <v>94</v>
      </c>
      <c r="SH43" s="84">
        <v>13500</v>
      </c>
      <c r="SI43" s="84" t="s">
        <v>94</v>
      </c>
      <c r="SJ43" s="84">
        <v>13500</v>
      </c>
      <c r="SK43" s="84" t="s">
        <v>94</v>
      </c>
      <c r="SL43" s="84">
        <v>13500</v>
      </c>
      <c r="SM43" s="84" t="s">
        <v>94</v>
      </c>
      <c r="SN43" s="84">
        <v>13500</v>
      </c>
      <c r="SO43" s="84" t="s">
        <v>94</v>
      </c>
      <c r="SP43" s="84">
        <v>13500</v>
      </c>
      <c r="SQ43" s="84" t="s">
        <v>94</v>
      </c>
      <c r="SR43" s="84">
        <v>13500</v>
      </c>
      <c r="SS43" s="84" t="s">
        <v>94</v>
      </c>
      <c r="ST43" s="84">
        <v>13500</v>
      </c>
      <c r="SU43" s="84" t="s">
        <v>94</v>
      </c>
      <c r="SV43" s="84">
        <v>13500</v>
      </c>
      <c r="SW43" s="84" t="s">
        <v>94</v>
      </c>
      <c r="SX43" s="84">
        <v>13500</v>
      </c>
      <c r="SY43" s="84" t="s">
        <v>94</v>
      </c>
      <c r="SZ43" s="84">
        <v>13500</v>
      </c>
      <c r="TA43" s="84" t="s">
        <v>94</v>
      </c>
      <c r="TB43" s="84">
        <v>13500</v>
      </c>
      <c r="TC43" s="84" t="s">
        <v>94</v>
      </c>
      <c r="TD43" s="84">
        <v>13500</v>
      </c>
      <c r="TE43" s="84" t="s">
        <v>94</v>
      </c>
      <c r="TF43" s="84">
        <v>13500</v>
      </c>
      <c r="TG43" s="84">
        <v>11500</v>
      </c>
      <c r="TH43" s="84">
        <v>13500</v>
      </c>
      <c r="TI43" s="84" t="s">
        <v>94</v>
      </c>
      <c r="TJ43" s="84"/>
      <c r="TK43" s="84" t="s">
        <v>94</v>
      </c>
      <c r="TL43" s="84"/>
      <c r="TM43" s="84" t="s">
        <v>94</v>
      </c>
      <c r="TN43" s="84"/>
      <c r="TO43" s="84" t="s">
        <v>94</v>
      </c>
      <c r="TP43" s="84"/>
      <c r="TQ43" s="84" t="s">
        <v>94</v>
      </c>
      <c r="TR43" s="84"/>
      <c r="TS43" s="84" t="s">
        <v>94</v>
      </c>
      <c r="TT43" s="84"/>
      <c r="TU43" s="84" t="s">
        <v>94</v>
      </c>
      <c r="TV43" s="84"/>
      <c r="TW43" s="84" t="s">
        <v>94</v>
      </c>
      <c r="TX43" s="84"/>
      <c r="TY43" s="84" t="s">
        <v>94</v>
      </c>
      <c r="TZ43" s="84"/>
      <c r="UA43" s="84" t="s">
        <v>94</v>
      </c>
      <c r="UB43" s="84"/>
      <c r="UC43" s="84" t="s">
        <v>94</v>
      </c>
      <c r="UD43" s="84"/>
      <c r="UE43" s="84" t="s">
        <v>94</v>
      </c>
      <c r="UF43" s="84"/>
      <c r="UG43" s="84" t="s">
        <v>94</v>
      </c>
      <c r="UH43" s="84"/>
      <c r="UI43" s="84" t="s">
        <v>94</v>
      </c>
      <c r="UJ43" s="84"/>
      <c r="UK43" s="84" t="s">
        <v>94</v>
      </c>
      <c r="UL43" s="84"/>
      <c r="UM43" s="84" t="s">
        <v>94</v>
      </c>
      <c r="UN43" s="84"/>
      <c r="UO43" s="84" t="s">
        <v>94</v>
      </c>
      <c r="UP43" s="84"/>
      <c r="UQ43" s="84" t="s">
        <v>94</v>
      </c>
      <c r="UR43" s="84"/>
      <c r="US43" s="84" t="s">
        <v>94</v>
      </c>
      <c r="UT43" s="84"/>
      <c r="UU43" s="84" t="s">
        <v>94</v>
      </c>
      <c r="UV43" s="84"/>
      <c r="UW43" s="84" t="s">
        <v>94</v>
      </c>
      <c r="UX43" s="84"/>
      <c r="UY43" s="84" t="s">
        <v>94</v>
      </c>
      <c r="UZ43" s="84"/>
      <c r="VA43" s="84" t="s">
        <v>94</v>
      </c>
      <c r="VB43" s="84"/>
      <c r="VC43" s="84" t="s">
        <v>94</v>
      </c>
      <c r="VD43" s="84"/>
      <c r="VE43" s="84" t="s">
        <v>94</v>
      </c>
      <c r="VF43" s="84"/>
      <c r="VG43" s="84" t="s">
        <v>94</v>
      </c>
      <c r="VH43" s="84"/>
      <c r="VI43" s="84" t="s">
        <v>94</v>
      </c>
      <c r="VJ43" s="84"/>
      <c r="VK43" s="84" t="s">
        <v>94</v>
      </c>
      <c r="VL43" s="84"/>
      <c r="VM43" s="84" t="s">
        <v>94</v>
      </c>
      <c r="VN43" s="84"/>
      <c r="VO43" s="84" t="s">
        <v>94</v>
      </c>
      <c r="VP43" s="84"/>
      <c r="VQ43" s="84" t="s">
        <v>94</v>
      </c>
      <c r="VR43" s="84"/>
      <c r="VS43" s="84" t="s">
        <v>94</v>
      </c>
      <c r="VT43" s="84"/>
      <c r="VU43" s="84" t="s">
        <v>94</v>
      </c>
      <c r="VV43" s="84"/>
      <c r="VW43" s="84" t="s">
        <v>94</v>
      </c>
      <c r="VX43" s="84"/>
      <c r="VY43" s="84" t="s">
        <v>94</v>
      </c>
      <c r="VZ43" s="84"/>
      <c r="WA43" s="84" t="s">
        <v>94</v>
      </c>
      <c r="WB43" s="84"/>
      <c r="WC43" s="84" t="s">
        <v>94</v>
      </c>
      <c r="WD43" s="84"/>
      <c r="WE43" s="84" t="s">
        <v>94</v>
      </c>
      <c r="WF43" s="84"/>
      <c r="WG43" s="84" t="s">
        <v>94</v>
      </c>
      <c r="WH43" s="84"/>
      <c r="WI43" s="84" t="s">
        <v>94</v>
      </c>
      <c r="WJ43" s="84"/>
      <c r="WK43" s="84" t="s">
        <v>94</v>
      </c>
      <c r="WL43" s="84"/>
      <c r="WM43" s="84" t="s">
        <v>94</v>
      </c>
      <c r="WN43" s="84"/>
      <c r="WO43" s="84" t="s">
        <v>94</v>
      </c>
      <c r="WP43" s="84"/>
      <c r="WQ43" s="84" t="s">
        <v>94</v>
      </c>
      <c r="WR43" s="84"/>
      <c r="WS43" s="84" t="s">
        <v>94</v>
      </c>
      <c r="WT43" s="84"/>
      <c r="WU43" s="84" t="s">
        <v>94</v>
      </c>
      <c r="WV43" s="84"/>
      <c r="WW43" s="84" t="s">
        <v>94</v>
      </c>
      <c r="WX43" s="84"/>
      <c r="WY43" s="84" t="s">
        <v>94</v>
      </c>
      <c r="WZ43" s="84"/>
      <c r="XA43" s="84" t="s">
        <v>94</v>
      </c>
      <c r="XB43" s="84"/>
      <c r="XC43" s="84" t="s">
        <v>94</v>
      </c>
      <c r="XD43" s="84"/>
      <c r="XE43" s="84" t="s">
        <v>94</v>
      </c>
      <c r="XF43" s="84"/>
      <c r="XG43" s="84" t="s">
        <v>94</v>
      </c>
      <c r="XH43" s="84"/>
      <c r="XI43" s="84" t="s">
        <v>94</v>
      </c>
      <c r="XJ43" s="84"/>
      <c r="XK43" s="84" t="s">
        <v>94</v>
      </c>
      <c r="XL43" s="84"/>
      <c r="XM43" s="84" t="s">
        <v>94</v>
      </c>
      <c r="XN43" s="84"/>
      <c r="XO43" s="84" t="s">
        <v>94</v>
      </c>
      <c r="XP43" s="84"/>
      <c r="XQ43" s="84" t="s">
        <v>94</v>
      </c>
      <c r="XR43" s="84"/>
      <c r="XS43" s="84" t="s">
        <v>94</v>
      </c>
      <c r="XT43" s="84"/>
      <c r="XU43" s="84" t="s">
        <v>94</v>
      </c>
      <c r="XV43" s="84"/>
      <c r="XW43" s="84" t="s">
        <v>94</v>
      </c>
      <c r="XX43" s="84"/>
      <c r="XY43" s="84" t="s">
        <v>94</v>
      </c>
      <c r="XZ43" s="84"/>
      <c r="YA43" s="84" t="s">
        <v>94</v>
      </c>
      <c r="YB43" s="84"/>
      <c r="YC43" s="84" t="s">
        <v>94</v>
      </c>
      <c r="YD43" s="84"/>
      <c r="YE43" s="84" t="s">
        <v>94</v>
      </c>
      <c r="YF43" s="84"/>
      <c r="YG43" s="84" t="s">
        <v>94</v>
      </c>
      <c r="YH43" s="84"/>
      <c r="YI43" s="84" t="s">
        <v>94</v>
      </c>
      <c r="YJ43" s="84"/>
      <c r="YK43" s="84" t="s">
        <v>94</v>
      </c>
      <c r="YL43" s="84"/>
      <c r="YM43" s="84" t="s">
        <v>94</v>
      </c>
      <c r="YN43" s="84"/>
      <c r="YO43" s="84" t="s">
        <v>94</v>
      </c>
      <c r="YP43" s="84"/>
      <c r="YQ43" s="84" t="s">
        <v>94</v>
      </c>
      <c r="YR43" s="84"/>
      <c r="YS43" s="84" t="s">
        <v>94</v>
      </c>
      <c r="YT43" s="84"/>
      <c r="YU43" s="84" t="s">
        <v>94</v>
      </c>
      <c r="YV43" s="84"/>
      <c r="YW43" s="84" t="s">
        <v>94</v>
      </c>
      <c r="YX43" s="84"/>
      <c r="YY43" s="84" t="s">
        <v>94</v>
      </c>
      <c r="YZ43" s="84"/>
      <c r="ZA43" s="84" t="s">
        <v>94</v>
      </c>
      <c r="ZB43" s="84"/>
      <c r="ZC43" s="84" t="s">
        <v>94</v>
      </c>
      <c r="ZD43" s="84"/>
      <c r="ZE43" s="84" t="s">
        <v>94</v>
      </c>
      <c r="ZF43" s="84"/>
      <c r="ZG43" s="84" t="s">
        <v>94</v>
      </c>
      <c r="ZH43" s="84"/>
      <c r="ZI43" s="84" t="s">
        <v>94</v>
      </c>
      <c r="ZJ43" s="84"/>
      <c r="ZK43" s="84" t="s">
        <v>94</v>
      </c>
      <c r="ZL43" s="84"/>
      <c r="ZM43" s="84" t="s">
        <v>94</v>
      </c>
      <c r="ZN43" s="84"/>
      <c r="ZO43" s="84" t="s">
        <v>94</v>
      </c>
      <c r="ZP43" s="84"/>
      <c r="ZQ43" s="84" t="s">
        <v>94</v>
      </c>
      <c r="ZR43" s="84"/>
      <c r="ZS43" s="84" t="s">
        <v>94</v>
      </c>
      <c r="ZT43" s="84"/>
      <c r="ZU43" s="84" t="s">
        <v>94</v>
      </c>
      <c r="ZV43" s="84"/>
      <c r="ZW43" s="84" t="s">
        <v>94</v>
      </c>
      <c r="ZX43" s="84"/>
      <c r="ZY43" s="84" t="s">
        <v>94</v>
      </c>
      <c r="ZZ43" s="84"/>
      <c r="AAA43" s="84" t="s">
        <v>94</v>
      </c>
      <c r="AAB43" s="84"/>
      <c r="AAC43" s="84" t="s">
        <v>94</v>
      </c>
      <c r="AAD43" s="84"/>
      <c r="AAE43" s="84" t="s">
        <v>94</v>
      </c>
      <c r="AAF43" s="84"/>
      <c r="AAG43" s="84" t="s">
        <v>94</v>
      </c>
      <c r="AAH43" s="84"/>
      <c r="AAI43" s="84" t="s">
        <v>94</v>
      </c>
      <c r="AAJ43" s="84"/>
      <c r="AAK43" s="84" t="s">
        <v>94</v>
      </c>
      <c r="AAL43" s="84"/>
      <c r="AAM43" s="84" t="s">
        <v>94</v>
      </c>
      <c r="AAN43" s="84"/>
      <c r="AAO43" s="84" t="s">
        <v>94</v>
      </c>
      <c r="AAP43" s="84"/>
      <c r="AAQ43" s="84" t="s">
        <v>94</v>
      </c>
      <c r="AAR43" s="84"/>
      <c r="AAS43" s="84" t="s">
        <v>94</v>
      </c>
      <c r="AAT43" s="84"/>
      <c r="AAU43" s="84" t="s">
        <v>94</v>
      </c>
      <c r="AAV43" s="84"/>
      <c r="AAW43" s="84" t="s">
        <v>94</v>
      </c>
      <c r="AAX43" s="84"/>
      <c r="AAY43" s="84" t="s">
        <v>94</v>
      </c>
      <c r="AAZ43" s="84"/>
      <c r="ABA43" s="84" t="s">
        <v>94</v>
      </c>
      <c r="ABB43" s="84"/>
      <c r="ABC43" s="84" t="s">
        <v>94</v>
      </c>
      <c r="ABD43" s="84"/>
      <c r="ABE43" s="84" t="s">
        <v>94</v>
      </c>
      <c r="ABF43" s="84"/>
      <c r="ABG43" s="84" t="s">
        <v>94</v>
      </c>
      <c r="ABH43" s="84"/>
      <c r="ABI43" s="84" t="s">
        <v>94</v>
      </c>
      <c r="ABJ43" s="84"/>
      <c r="ABK43" s="84" t="s">
        <v>94</v>
      </c>
      <c r="ABL43" s="84"/>
      <c r="ABM43" s="84" t="s">
        <v>94</v>
      </c>
      <c r="ABN43" s="84"/>
      <c r="ABO43" s="84" t="s">
        <v>94</v>
      </c>
      <c r="ABP43" s="84"/>
      <c r="ABQ43" s="84" t="s">
        <v>94</v>
      </c>
      <c r="ABR43" s="84"/>
      <c r="ABS43" s="84" t="s">
        <v>94</v>
      </c>
      <c r="ABT43" s="84"/>
      <c r="ABU43" s="84" t="s">
        <v>94</v>
      </c>
      <c r="ABV43" s="84"/>
      <c r="ABW43" s="84" t="s">
        <v>94</v>
      </c>
      <c r="ABX43" s="84"/>
      <c r="ABY43" s="84" t="s">
        <v>94</v>
      </c>
      <c r="ABZ43" s="84"/>
      <c r="ACA43" s="84" t="s">
        <v>94</v>
      </c>
      <c r="ACB43" s="84"/>
      <c r="ACC43" s="84" t="s">
        <v>94</v>
      </c>
      <c r="ACD43" s="84"/>
      <c r="ACE43" s="84" t="s">
        <v>94</v>
      </c>
      <c r="ACF43" s="84"/>
      <c r="ACG43" s="84" t="s">
        <v>94</v>
      </c>
      <c r="ACH43" s="84"/>
      <c r="ACI43" s="84" t="s">
        <v>94</v>
      </c>
      <c r="ACJ43" s="84"/>
      <c r="ACK43" s="84" t="s">
        <v>94</v>
      </c>
      <c r="ACL43" s="84"/>
      <c r="ACM43" s="84" t="s">
        <v>94</v>
      </c>
      <c r="ACN43" s="84"/>
      <c r="ACO43" s="84" t="s">
        <v>94</v>
      </c>
      <c r="ACP43" s="84"/>
      <c r="ACQ43" s="84" t="s">
        <v>94</v>
      </c>
      <c r="ACR43" s="84"/>
      <c r="ACS43" s="84" t="s">
        <v>94</v>
      </c>
      <c r="ACT43" s="84"/>
      <c r="ACU43" s="84" t="s">
        <v>94</v>
      </c>
      <c r="ACV43" s="84"/>
      <c r="ACW43" s="84" t="s">
        <v>94</v>
      </c>
      <c r="ACX43" s="84"/>
      <c r="ACY43" s="84" t="s">
        <v>94</v>
      </c>
      <c r="ACZ43" s="84"/>
      <c r="ADA43" s="84" t="s">
        <v>94</v>
      </c>
      <c r="ADB43" s="84"/>
      <c r="ADC43" s="84" t="s">
        <v>94</v>
      </c>
      <c r="ADD43" s="84"/>
      <c r="ADE43" s="84" t="s">
        <v>94</v>
      </c>
      <c r="ADF43" s="84"/>
      <c r="ADG43" s="84" t="s">
        <v>94</v>
      </c>
      <c r="ADH43" s="84"/>
      <c r="ADI43" s="84" t="s">
        <v>94</v>
      </c>
      <c r="ADJ43" s="84"/>
      <c r="ADK43" s="84" t="s">
        <v>94</v>
      </c>
      <c r="ADL43" s="84"/>
      <c r="ADM43" s="84" t="s">
        <v>94</v>
      </c>
      <c r="ADN43" s="84"/>
      <c r="ADO43" s="84" t="s">
        <v>94</v>
      </c>
      <c r="ADP43" s="84"/>
      <c r="ADQ43" s="84" t="s">
        <v>94</v>
      </c>
      <c r="ADR43" s="84"/>
      <c r="ADS43" s="84" t="s">
        <v>94</v>
      </c>
      <c r="ADT43" s="84"/>
      <c r="ADU43" s="84" t="s">
        <v>94</v>
      </c>
      <c r="ADV43" s="84"/>
      <c r="ADW43" s="84" t="s">
        <v>94</v>
      </c>
      <c r="ADX43" s="84"/>
      <c r="ADY43" s="84" t="s">
        <v>94</v>
      </c>
      <c r="ADZ43" s="84"/>
      <c r="AEA43" s="84" t="s">
        <v>94</v>
      </c>
      <c r="AEB43" s="84"/>
      <c r="AEC43" s="84" t="s">
        <v>94</v>
      </c>
      <c r="AED43" s="84"/>
      <c r="AEE43" s="84" t="s">
        <v>94</v>
      </c>
      <c r="AEF43" s="84"/>
      <c r="AEG43" s="84" t="s">
        <v>94</v>
      </c>
      <c r="AEH43" s="84"/>
      <c r="AEI43" s="84" t="s">
        <v>94</v>
      </c>
      <c r="AEJ43" s="84"/>
      <c r="AEK43" s="84" t="s">
        <v>94</v>
      </c>
      <c r="AEL43" s="84"/>
      <c r="AEM43" s="84" t="s">
        <v>94</v>
      </c>
      <c r="AEN43" s="84"/>
      <c r="AEO43" s="84" t="s">
        <v>94</v>
      </c>
      <c r="AEP43" s="84"/>
      <c r="AEQ43" s="84" t="s">
        <v>94</v>
      </c>
      <c r="AER43" s="84"/>
      <c r="AES43" s="84" t="s">
        <v>94</v>
      </c>
      <c r="AET43" s="84"/>
      <c r="AEU43" s="84" t="s">
        <v>94</v>
      </c>
      <c r="AEV43" s="84"/>
      <c r="AEW43" s="84" t="s">
        <v>94</v>
      </c>
      <c r="AEX43" s="84"/>
      <c r="AEY43" s="84" t="s">
        <v>94</v>
      </c>
      <c r="AEZ43" s="84"/>
      <c r="AFA43" s="84" t="s">
        <v>94</v>
      </c>
      <c r="AFB43" s="84"/>
      <c r="AFC43" s="84" t="s">
        <v>94</v>
      </c>
      <c r="AFD43" s="84"/>
      <c r="AFE43" s="84" t="s">
        <v>94</v>
      </c>
      <c r="AFF43" s="84"/>
      <c r="AFG43" s="84" t="s">
        <v>94</v>
      </c>
      <c r="AFH43" s="84"/>
      <c r="AFI43" s="84" t="s">
        <v>94</v>
      </c>
      <c r="AFJ43" s="84"/>
      <c r="AFK43" s="84" t="s">
        <v>94</v>
      </c>
      <c r="AFL43" s="84"/>
      <c r="AFM43" s="84" t="s">
        <v>94</v>
      </c>
      <c r="AFN43" s="84"/>
      <c r="AFO43" s="84" t="s">
        <v>94</v>
      </c>
      <c r="AFP43" s="84"/>
      <c r="AFQ43" s="84" t="s">
        <v>94</v>
      </c>
      <c r="AFR43" s="84"/>
      <c r="AFS43" s="84" t="s">
        <v>94</v>
      </c>
      <c r="AFT43" s="84"/>
      <c r="AFU43" s="84" t="s">
        <v>94</v>
      </c>
      <c r="AFV43" s="84"/>
      <c r="AFW43" s="84" t="s">
        <v>94</v>
      </c>
      <c r="AFX43" s="84"/>
      <c r="AFY43" s="84" t="s">
        <v>94</v>
      </c>
      <c r="AFZ43" s="84"/>
      <c r="AGA43" s="84" t="s">
        <v>94</v>
      </c>
      <c r="AGB43" s="84"/>
      <c r="AGC43" s="84" t="s">
        <v>94</v>
      </c>
      <c r="AGD43" s="84"/>
      <c r="AGE43" s="84" t="s">
        <v>94</v>
      </c>
      <c r="AGF43" s="84"/>
      <c r="AGG43" s="84" t="s">
        <v>94</v>
      </c>
      <c r="AGH43" s="84"/>
      <c r="AGI43" s="84" t="s">
        <v>94</v>
      </c>
      <c r="AGJ43" s="84"/>
      <c r="AGK43" s="84" t="s">
        <v>94</v>
      </c>
      <c r="AGL43" s="84"/>
      <c r="AGM43" s="84" t="s">
        <v>94</v>
      </c>
      <c r="AGN43" s="84"/>
      <c r="AGO43" s="84" t="s">
        <v>94</v>
      </c>
      <c r="AGP43" s="84"/>
      <c r="AGQ43" s="84" t="s">
        <v>94</v>
      </c>
      <c r="AGR43" s="84"/>
      <c r="AGS43" s="84" t="s">
        <v>94</v>
      </c>
      <c r="AGT43" s="84"/>
      <c r="AGU43" s="84" t="s">
        <v>94</v>
      </c>
      <c r="AGV43" s="84"/>
      <c r="AGW43" s="84" t="s">
        <v>94</v>
      </c>
      <c r="AGX43" s="84"/>
      <c r="AGY43" s="84" t="s">
        <v>94</v>
      </c>
      <c r="AGZ43" s="84"/>
      <c r="AHA43" s="84" t="s">
        <v>94</v>
      </c>
      <c r="AHB43" s="84"/>
      <c r="AHC43" s="84" t="s">
        <v>94</v>
      </c>
      <c r="AHD43" s="84"/>
      <c r="AHE43" s="84" t="s">
        <v>94</v>
      </c>
      <c r="AHF43" s="84"/>
      <c r="AHG43" s="84" t="s">
        <v>94</v>
      </c>
      <c r="AHH43" s="84"/>
      <c r="AHI43" s="84" t="s">
        <v>94</v>
      </c>
      <c r="AHJ43" s="84"/>
      <c r="AHK43" s="84" t="s">
        <v>94</v>
      </c>
      <c r="AHL43" s="84"/>
      <c r="AHM43" s="84" t="s">
        <v>94</v>
      </c>
      <c r="AHN43" s="84"/>
      <c r="AHO43" s="84" t="s">
        <v>94</v>
      </c>
      <c r="AHP43" s="84"/>
      <c r="AHQ43" s="84" t="s">
        <v>94</v>
      </c>
      <c r="AHR43" s="84"/>
      <c r="AHS43" s="84" t="s">
        <v>94</v>
      </c>
      <c r="AHT43" s="84"/>
      <c r="AHU43" s="84" t="s">
        <v>94</v>
      </c>
      <c r="AHV43" s="84"/>
      <c r="AHW43" s="84" t="s">
        <v>94</v>
      </c>
      <c r="AHX43" s="84"/>
      <c r="AHY43" s="84" t="s">
        <v>94</v>
      </c>
      <c r="AHZ43" s="84"/>
      <c r="AIA43" s="84" t="s">
        <v>94</v>
      </c>
      <c r="AIB43" s="84"/>
      <c r="AIC43" s="84" t="s">
        <v>94</v>
      </c>
      <c r="AID43" s="84"/>
      <c r="AIE43" s="84" t="s">
        <v>94</v>
      </c>
      <c r="AIF43" s="84"/>
      <c r="AIG43" s="84" t="s">
        <v>94</v>
      </c>
      <c r="AIH43" s="84"/>
      <c r="AII43" s="84" t="s">
        <v>94</v>
      </c>
      <c r="AIJ43" s="84"/>
      <c r="AIK43" s="84" t="s">
        <v>94</v>
      </c>
      <c r="AIL43" s="84"/>
      <c r="AIM43" s="84" t="s">
        <v>94</v>
      </c>
      <c r="AIN43" s="84"/>
      <c r="AIO43" s="84" t="s">
        <v>94</v>
      </c>
      <c r="AIP43" s="84"/>
      <c r="AIQ43" s="84" t="s">
        <v>94</v>
      </c>
      <c r="AIR43" s="84"/>
      <c r="AIS43" s="84" t="s">
        <v>94</v>
      </c>
      <c r="AIT43" s="84"/>
      <c r="AIU43" s="84" t="s">
        <v>94</v>
      </c>
      <c r="AIV43" s="84"/>
      <c r="AIW43" s="84" t="s">
        <v>94</v>
      </c>
      <c r="AIX43" s="84"/>
      <c r="AIY43" s="84" t="s">
        <v>94</v>
      </c>
      <c r="AIZ43" s="84"/>
      <c r="AJA43" s="84" t="s">
        <v>94</v>
      </c>
      <c r="AJB43" s="84"/>
      <c r="AJC43" s="84" t="s">
        <v>94</v>
      </c>
      <c r="AJD43" s="84"/>
      <c r="AJE43" s="84" t="s">
        <v>94</v>
      </c>
      <c r="AJF43" s="84"/>
      <c r="AJG43" s="84" t="s">
        <v>94</v>
      </c>
      <c r="AJH43" s="84"/>
      <c r="AJI43" s="84" t="s">
        <v>94</v>
      </c>
      <c r="AJJ43" s="84"/>
      <c r="AJK43" s="84" t="s">
        <v>94</v>
      </c>
      <c r="AJL43" s="84"/>
      <c r="AJM43" s="84" t="s">
        <v>94</v>
      </c>
      <c r="AJN43" s="84"/>
      <c r="AJO43" s="84" t="s">
        <v>94</v>
      </c>
      <c r="AJP43" s="84"/>
      <c r="AJQ43" s="84" t="s">
        <v>94</v>
      </c>
      <c r="AJR43" s="84"/>
      <c r="AJS43" s="84" t="s">
        <v>94</v>
      </c>
      <c r="AJT43" s="84"/>
      <c r="AJU43" s="84" t="s">
        <v>94</v>
      </c>
      <c r="AJV43" s="84"/>
      <c r="AJW43" s="84" t="s">
        <v>94</v>
      </c>
      <c r="AJX43" s="84"/>
      <c r="AJY43" s="84" t="s">
        <v>94</v>
      </c>
      <c r="AJZ43" s="84"/>
      <c r="AKA43" s="84" t="s">
        <v>94</v>
      </c>
      <c r="AKB43" s="84"/>
      <c r="AKC43" s="84" t="s">
        <v>94</v>
      </c>
      <c r="AKD43" s="84"/>
      <c r="AKE43" s="84" t="s">
        <v>94</v>
      </c>
      <c r="AKF43" s="84"/>
      <c r="AKG43" s="84" t="s">
        <v>94</v>
      </c>
      <c r="AKH43" s="84"/>
      <c r="AKI43" s="84" t="s">
        <v>94</v>
      </c>
      <c r="AKJ43" s="84"/>
      <c r="AKK43" s="84" t="s">
        <v>94</v>
      </c>
      <c r="AKL43" s="84"/>
      <c r="AKM43" s="84" t="s">
        <v>94</v>
      </c>
      <c r="AKN43" s="84"/>
      <c r="AKO43" s="84" t="s">
        <v>94</v>
      </c>
      <c r="AKP43" s="84"/>
      <c r="AKQ43" s="84" t="s">
        <v>94</v>
      </c>
      <c r="AKR43" s="84"/>
      <c r="AKS43" s="84" t="s">
        <v>94</v>
      </c>
      <c r="AKT43" s="84"/>
      <c r="AKU43" s="84" t="s">
        <v>94</v>
      </c>
      <c r="AKV43" s="84"/>
      <c r="AKW43" s="84" t="s">
        <v>94</v>
      </c>
      <c r="AKX43" s="84"/>
      <c r="AKY43" s="84" t="s">
        <v>94</v>
      </c>
      <c r="AKZ43" s="84"/>
      <c r="ALA43" s="84" t="s">
        <v>94</v>
      </c>
      <c r="ALB43" s="84"/>
      <c r="ALC43" s="84" t="s">
        <v>94</v>
      </c>
      <c r="ALD43" s="84"/>
      <c r="ALE43" s="84" t="s">
        <v>94</v>
      </c>
      <c r="ALF43" s="84"/>
      <c r="ALG43" s="84" t="s">
        <v>94</v>
      </c>
      <c r="ALH43" s="84"/>
      <c r="ALI43" s="84" t="s">
        <v>94</v>
      </c>
      <c r="ALJ43" s="84"/>
      <c r="ALK43" s="84" t="s">
        <v>94</v>
      </c>
      <c r="ALL43" s="84"/>
      <c r="ALM43" s="84" t="s">
        <v>94</v>
      </c>
      <c r="ALN43" s="84"/>
      <c r="ALO43" s="84" t="s">
        <v>94</v>
      </c>
      <c r="ALP43" s="84"/>
      <c r="ALQ43" s="84" t="s">
        <v>94</v>
      </c>
      <c r="ALR43" s="84"/>
      <c r="ALS43" s="84" t="s">
        <v>94</v>
      </c>
      <c r="ALT43" s="84"/>
      <c r="ALU43" s="84" t="s">
        <v>94</v>
      </c>
      <c r="ALV43" s="84"/>
      <c r="ALW43" s="84" t="s">
        <v>94</v>
      </c>
      <c r="ALX43" s="84"/>
      <c r="ALY43" s="84" t="s">
        <v>94</v>
      </c>
      <c r="ALZ43" s="84"/>
      <c r="AMA43" s="84" t="s">
        <v>94</v>
      </c>
      <c r="AMB43" s="84"/>
      <c r="AMC43" s="84" t="s">
        <v>94</v>
      </c>
      <c r="AMD43" s="84"/>
      <c r="AME43" s="84" t="s">
        <v>94</v>
      </c>
      <c r="AMF43" s="84"/>
      <c r="AMG43" s="84" t="s">
        <v>94</v>
      </c>
      <c r="AMH43" s="84"/>
      <c r="AMI43" s="84" t="s">
        <v>94</v>
      </c>
      <c r="AMJ43" s="84"/>
      <c r="AMK43" s="84" t="s">
        <v>94</v>
      </c>
      <c r="AML43" s="84"/>
      <c r="AMM43" s="84" t="s">
        <v>94</v>
      </c>
      <c r="AMN43" s="84"/>
      <c r="AMO43" s="84" t="s">
        <v>94</v>
      </c>
      <c r="AMP43" s="84"/>
      <c r="AMQ43" s="84" t="s">
        <v>94</v>
      </c>
      <c r="AMR43" s="84"/>
      <c r="AMS43" s="84" t="s">
        <v>94</v>
      </c>
      <c r="AMT43" s="84"/>
      <c r="AMU43" s="84" t="s">
        <v>94</v>
      </c>
      <c r="AMV43" s="84"/>
      <c r="AMW43" s="84" t="s">
        <v>94</v>
      </c>
      <c r="AMX43" s="84"/>
      <c r="AMY43" s="84" t="s">
        <v>94</v>
      </c>
      <c r="AMZ43" s="84"/>
      <c r="ANA43" s="84" t="s">
        <v>94</v>
      </c>
      <c r="ANB43" s="84"/>
      <c r="ANC43" s="84" t="s">
        <v>94</v>
      </c>
      <c r="AND43" s="84"/>
      <c r="ANE43" s="84" t="s">
        <v>94</v>
      </c>
      <c r="ANF43" s="84"/>
      <c r="ANG43" s="84" t="s">
        <v>94</v>
      </c>
      <c r="ANH43" s="84"/>
      <c r="ANI43" s="84" t="s">
        <v>94</v>
      </c>
      <c r="ANJ43" s="84"/>
      <c r="ANK43" s="84" t="s">
        <v>94</v>
      </c>
      <c r="ANL43" s="84"/>
      <c r="ANM43" s="84" t="s">
        <v>94</v>
      </c>
      <c r="ANN43" s="84"/>
      <c r="ANO43" s="84" t="s">
        <v>94</v>
      </c>
      <c r="ANP43" s="84"/>
      <c r="ANQ43" s="84" t="s">
        <v>94</v>
      </c>
      <c r="ANR43" s="84"/>
      <c r="ANS43" s="84" t="s">
        <v>94</v>
      </c>
      <c r="ANT43" s="84"/>
      <c r="ANU43" s="84" t="s">
        <v>94</v>
      </c>
      <c r="ANV43" s="84"/>
      <c r="ANW43" s="84" t="s">
        <v>94</v>
      </c>
      <c r="ANX43" s="84"/>
      <c r="ANY43" s="84" t="s">
        <v>94</v>
      </c>
      <c r="ANZ43" s="84"/>
      <c r="AOA43" s="84" t="s">
        <v>94</v>
      </c>
      <c r="AOB43" s="84"/>
      <c r="AOC43" s="84" t="s">
        <v>94</v>
      </c>
      <c r="AOD43" s="84"/>
      <c r="AOE43" s="84" t="s">
        <v>94</v>
      </c>
      <c r="AOF43" s="84"/>
      <c r="AOG43" s="84" t="s">
        <v>94</v>
      </c>
      <c r="AOH43" s="84"/>
      <c r="AOI43" s="84" t="s">
        <v>94</v>
      </c>
      <c r="AOJ43" s="84"/>
      <c r="AOK43" s="84" t="s">
        <v>94</v>
      </c>
      <c r="AOL43" s="84"/>
      <c r="AOM43" s="84" t="s">
        <v>94</v>
      </c>
      <c r="AON43" s="84"/>
      <c r="AOO43" s="84" t="s">
        <v>94</v>
      </c>
      <c r="AOP43" s="84"/>
      <c r="AOQ43" s="84" t="s">
        <v>94</v>
      </c>
      <c r="AOR43" s="84"/>
      <c r="AOS43" s="84" t="s">
        <v>94</v>
      </c>
      <c r="AOT43" s="84"/>
      <c r="AOU43" s="84" t="s">
        <v>94</v>
      </c>
      <c r="AOV43" s="84"/>
      <c r="AOW43" s="84" t="s">
        <v>94</v>
      </c>
      <c r="AOX43" s="84"/>
      <c r="AOY43" s="84" t="s">
        <v>94</v>
      </c>
      <c r="AOZ43" s="84"/>
      <c r="APA43" s="84" t="s">
        <v>94</v>
      </c>
      <c r="APB43" s="84"/>
      <c r="APC43" s="84" t="s">
        <v>94</v>
      </c>
      <c r="APD43" s="84"/>
      <c r="APE43" s="84" t="s">
        <v>94</v>
      </c>
      <c r="APF43" s="84"/>
      <c r="APG43" s="84" t="s">
        <v>94</v>
      </c>
      <c r="APH43" s="84"/>
      <c r="API43" s="84" t="s">
        <v>94</v>
      </c>
      <c r="APJ43" s="84"/>
      <c r="APK43" s="84" t="s">
        <v>94</v>
      </c>
      <c r="APL43" s="84"/>
      <c r="APM43" s="84" t="s">
        <v>94</v>
      </c>
      <c r="APN43" s="84"/>
      <c r="APO43" s="84" t="s">
        <v>94</v>
      </c>
      <c r="APP43" s="84"/>
      <c r="APQ43" s="84" t="s">
        <v>94</v>
      </c>
      <c r="APR43" s="84"/>
      <c r="APS43" s="84" t="s">
        <v>94</v>
      </c>
      <c r="APT43" s="84"/>
      <c r="APU43" s="84" t="s">
        <v>94</v>
      </c>
      <c r="APV43" s="84"/>
      <c r="APW43" s="84" t="s">
        <v>94</v>
      </c>
      <c r="APX43" s="84"/>
      <c r="APY43" s="84" t="s">
        <v>94</v>
      </c>
      <c r="APZ43" s="84"/>
      <c r="AQA43" s="84" t="s">
        <v>94</v>
      </c>
      <c r="AQB43" s="84"/>
      <c r="AQC43" s="84" t="s">
        <v>94</v>
      </c>
      <c r="AQD43" s="84"/>
      <c r="AQE43" s="86" t="s">
        <v>94</v>
      </c>
      <c r="AQF43" s="84"/>
      <c r="AQG43" s="86" t="s">
        <v>94</v>
      </c>
      <c r="AQH43" s="84"/>
      <c r="AQI43" s="86" t="s">
        <v>94</v>
      </c>
      <c r="AQJ43" s="84"/>
      <c r="AQK43" s="86" t="s">
        <v>94</v>
      </c>
      <c r="AQL43" s="84"/>
      <c r="AQM43" s="86" t="s">
        <v>94</v>
      </c>
      <c r="AQN43" s="84"/>
      <c r="AQO43" s="86" t="s">
        <v>94</v>
      </c>
      <c r="AQP43" s="84"/>
      <c r="AQQ43" s="86" t="s">
        <v>94</v>
      </c>
      <c r="AQR43" s="84"/>
      <c r="AQS43" s="86" t="s">
        <v>94</v>
      </c>
      <c r="AQT43" s="86"/>
      <c r="AQU43" s="86" t="s">
        <v>94</v>
      </c>
      <c r="AQV43" s="86"/>
      <c r="AQW43" s="86" t="s">
        <v>94</v>
      </c>
      <c r="AQX43" s="86"/>
      <c r="AQY43" s="86" t="s">
        <v>94</v>
      </c>
      <c r="AQZ43" s="86"/>
      <c r="ARA43" s="86" t="s">
        <v>94</v>
      </c>
      <c r="ARB43" s="86"/>
      <c r="ARC43" s="86" t="s">
        <v>94</v>
      </c>
      <c r="ARD43" s="86"/>
      <c r="ARE43" s="86" t="s">
        <v>94</v>
      </c>
      <c r="ARF43" s="86"/>
      <c r="ARG43" s="86" t="s">
        <v>94</v>
      </c>
      <c r="ARH43" s="86"/>
      <c r="ARI43" s="86" t="s">
        <v>94</v>
      </c>
      <c r="ARJ43" s="86"/>
      <c r="ARK43" s="86" t="s">
        <v>94</v>
      </c>
      <c r="ARL43" s="86"/>
      <c r="ARM43" s="86" t="s">
        <v>94</v>
      </c>
      <c r="ARN43" s="86"/>
      <c r="ARO43" s="86" t="s">
        <v>94</v>
      </c>
      <c r="ARP43" s="86"/>
      <c r="ARQ43" s="86" t="s">
        <v>94</v>
      </c>
      <c r="ARR43" s="86"/>
      <c r="ARS43" s="86" t="s">
        <v>94</v>
      </c>
      <c r="ART43" s="86"/>
      <c r="ARU43" s="86" t="s">
        <v>94</v>
      </c>
      <c r="ARV43" s="86"/>
      <c r="ARW43" s="86" t="s">
        <v>94</v>
      </c>
      <c r="ARX43" s="86"/>
      <c r="ARY43" s="86" t="s">
        <v>94</v>
      </c>
      <c r="ARZ43" s="86"/>
      <c r="ASA43" s="86" t="s">
        <v>94</v>
      </c>
      <c r="ASB43" s="86"/>
      <c r="ASC43" s="86" t="s">
        <v>94</v>
      </c>
      <c r="ASD43" s="86"/>
      <c r="ASE43" s="86" t="s">
        <v>94</v>
      </c>
      <c r="ASF43" s="86"/>
      <c r="ASG43" s="86" t="s">
        <v>94</v>
      </c>
      <c r="ASH43" s="86"/>
      <c r="ASI43" s="86" t="s">
        <v>94</v>
      </c>
      <c r="ASJ43" s="86"/>
      <c r="ASK43" s="86" t="s">
        <v>94</v>
      </c>
      <c r="ASL43" s="86"/>
      <c r="ASM43" s="86" t="s">
        <v>94</v>
      </c>
      <c r="ASN43" s="86"/>
      <c r="ASO43" s="86" t="s">
        <v>94</v>
      </c>
      <c r="ASP43" s="86"/>
      <c r="ASQ43" s="86" t="s">
        <v>94</v>
      </c>
      <c r="ASR43" s="86"/>
      <c r="ASS43" s="86" t="s">
        <v>94</v>
      </c>
      <c r="AST43" s="86"/>
      <c r="ASU43" s="86" t="s">
        <v>94</v>
      </c>
      <c r="ASV43" s="86"/>
      <c r="ASW43" s="86" t="s">
        <v>94</v>
      </c>
      <c r="ASX43" s="86"/>
      <c r="ASY43" s="86" t="s">
        <v>94</v>
      </c>
      <c r="ASZ43" s="86"/>
      <c r="ATA43" s="86" t="s">
        <v>94</v>
      </c>
      <c r="ATB43" s="86"/>
      <c r="ATC43" s="86" t="s">
        <v>94</v>
      </c>
      <c r="ATD43" s="86"/>
      <c r="ATE43" s="86" t="s">
        <v>94</v>
      </c>
      <c r="ATF43" s="86"/>
      <c r="ATG43" s="86" t="s">
        <v>94</v>
      </c>
      <c r="ATH43" s="86"/>
      <c r="ATI43" s="86" t="s">
        <v>94</v>
      </c>
      <c r="ATJ43" s="86"/>
      <c r="ATK43" s="86" t="s">
        <v>94</v>
      </c>
      <c r="ATL43" s="86"/>
      <c r="ATM43" s="86" t="s">
        <v>94</v>
      </c>
      <c r="ATN43" s="86"/>
      <c r="ATO43" s="86" t="s">
        <v>94</v>
      </c>
      <c r="ATP43" s="86"/>
      <c r="ATQ43" s="86" t="s">
        <v>94</v>
      </c>
      <c r="ATR43" s="86"/>
      <c r="ATS43" s="86" t="s">
        <v>94</v>
      </c>
      <c r="ATT43" s="86"/>
      <c r="ATU43" s="86" t="s">
        <v>94</v>
      </c>
      <c r="ATV43" s="86"/>
      <c r="ATW43" s="86" t="s">
        <v>94</v>
      </c>
      <c r="ATX43" s="86"/>
      <c r="ATY43" s="86" t="s">
        <v>94</v>
      </c>
      <c r="ATZ43" s="86"/>
      <c r="AUA43" s="86" t="s">
        <v>94</v>
      </c>
      <c r="AUB43" s="86"/>
      <c r="AUC43" s="86" t="s">
        <v>94</v>
      </c>
      <c r="AUD43" s="86"/>
      <c r="AUE43" s="86" t="s">
        <v>94</v>
      </c>
      <c r="AUF43" s="86"/>
      <c r="AUG43" s="86" t="s">
        <v>94</v>
      </c>
      <c r="AUH43" s="86"/>
      <c r="AUI43" s="86" t="s">
        <v>94</v>
      </c>
      <c r="AUJ43" s="86"/>
      <c r="AUK43" s="86" t="s">
        <v>94</v>
      </c>
      <c r="AUL43" s="86"/>
      <c r="AUM43" s="86" t="s">
        <v>94</v>
      </c>
      <c r="AUN43" s="86"/>
      <c r="AUO43" s="86" t="s">
        <v>94</v>
      </c>
      <c r="AUP43" s="86"/>
      <c r="AUQ43" s="86" t="s">
        <v>94</v>
      </c>
      <c r="AUR43" s="86"/>
      <c r="AUS43" s="86" t="s">
        <v>94</v>
      </c>
      <c r="AUT43" s="86"/>
      <c r="AUU43" s="86" t="s">
        <v>94</v>
      </c>
      <c r="AUV43" s="86"/>
      <c r="AUW43" s="86" t="s">
        <v>94</v>
      </c>
      <c r="AUX43" s="86"/>
      <c r="AUY43" s="86" t="s">
        <v>94</v>
      </c>
      <c r="AUZ43" s="86"/>
      <c r="AVA43" s="86" t="s">
        <v>94</v>
      </c>
      <c r="AVB43" s="86"/>
      <c r="AVC43" s="86" t="s">
        <v>94</v>
      </c>
      <c r="AVD43" s="86"/>
      <c r="AVE43" s="86" t="s">
        <v>94</v>
      </c>
      <c r="AVF43" s="86"/>
      <c r="AVG43" s="86" t="s">
        <v>94</v>
      </c>
      <c r="AVH43" s="86"/>
      <c r="AVI43" s="86" t="s">
        <v>94</v>
      </c>
      <c r="AVJ43" s="86"/>
      <c r="AVK43" s="86" t="s">
        <v>94</v>
      </c>
      <c r="AVL43" s="86"/>
      <c r="AVM43" s="86" t="s">
        <v>94</v>
      </c>
      <c r="AVN43" s="86"/>
      <c r="AVO43" s="86" t="s">
        <v>94</v>
      </c>
      <c r="AVP43" s="86"/>
      <c r="AVQ43" s="86" t="s">
        <v>94</v>
      </c>
      <c r="AVR43" s="86"/>
      <c r="AVS43" s="86" t="s">
        <v>94</v>
      </c>
      <c r="AVT43" s="86"/>
      <c r="AVU43" s="86" t="s">
        <v>94</v>
      </c>
      <c r="AVV43" s="86"/>
      <c r="AVW43" s="86" t="s">
        <v>94</v>
      </c>
      <c r="AVX43" s="86"/>
      <c r="AVY43" s="86" t="s">
        <v>94</v>
      </c>
      <c r="AVZ43" s="86"/>
      <c r="AWA43" s="86" t="s">
        <v>94</v>
      </c>
      <c r="AWB43" s="86"/>
      <c r="AWC43" s="86" t="s">
        <v>94</v>
      </c>
      <c r="AWD43" s="86"/>
      <c r="AWE43" s="86" t="s">
        <v>94</v>
      </c>
      <c r="AWF43" s="86"/>
      <c r="AWG43" s="86" t="s">
        <v>94</v>
      </c>
      <c r="AWH43" s="86"/>
      <c r="AWI43" s="86" t="s">
        <v>94</v>
      </c>
      <c r="AWJ43" s="86"/>
      <c r="AWK43" s="86" t="s">
        <v>94</v>
      </c>
      <c r="AWL43" s="86"/>
      <c r="AWM43" s="86" t="s">
        <v>94</v>
      </c>
      <c r="AWN43" s="86"/>
      <c r="AWO43" s="86" t="s">
        <v>94</v>
      </c>
      <c r="AWP43" s="86"/>
      <c r="AWQ43" s="86" t="s">
        <v>94</v>
      </c>
      <c r="AWR43" s="86"/>
      <c r="AWS43" s="86" t="s">
        <v>94</v>
      </c>
      <c r="AWT43" s="86"/>
      <c r="AWU43" s="86" t="s">
        <v>94</v>
      </c>
      <c r="AWV43" s="86"/>
      <c r="AWW43" s="86" t="s">
        <v>94</v>
      </c>
      <c r="AWX43" s="86"/>
      <c r="AWY43" s="86" t="s">
        <v>94</v>
      </c>
      <c r="AWZ43" s="103"/>
      <c r="AXA43" s="103" t="s">
        <v>94</v>
      </c>
      <c r="AXB43" s="103"/>
      <c r="AXC43" s="103" t="s">
        <v>94</v>
      </c>
      <c r="AXD43" s="103"/>
      <c r="AXE43" s="103" t="s">
        <v>94</v>
      </c>
      <c r="AXF43" s="103"/>
      <c r="AXG43" s="103" t="s">
        <v>94</v>
      </c>
      <c r="AXH43" s="103"/>
      <c r="AXI43" s="103" t="s">
        <v>94</v>
      </c>
      <c r="AXJ43" s="103"/>
      <c r="AXK43" s="103" t="s">
        <v>94</v>
      </c>
      <c r="AXL43" s="103"/>
      <c r="AXM43" s="103" t="s">
        <v>94</v>
      </c>
      <c r="AXN43" s="103"/>
      <c r="AXO43" s="103" t="s">
        <v>94</v>
      </c>
      <c r="AXP43" s="103"/>
      <c r="AXQ43" s="103" t="s">
        <v>94</v>
      </c>
      <c r="AXR43" s="103"/>
      <c r="AXS43" s="103" t="s">
        <v>94</v>
      </c>
      <c r="AXT43" s="103"/>
      <c r="AXU43" s="103" t="s">
        <v>94</v>
      </c>
      <c r="AXV43" s="103"/>
      <c r="AXW43" s="103" t="s">
        <v>94</v>
      </c>
      <c r="AXX43" s="103"/>
      <c r="AXY43" s="103" t="s">
        <v>94</v>
      </c>
      <c r="AXZ43" s="103"/>
      <c r="AYA43" s="103" t="s">
        <v>94</v>
      </c>
      <c r="AYB43" s="103"/>
      <c r="AYC43" s="103" t="s">
        <v>94</v>
      </c>
      <c r="AYD43" s="103"/>
      <c r="AYE43" s="103" t="s">
        <v>94</v>
      </c>
      <c r="AYF43" s="103"/>
      <c r="AYG43" s="103" t="s">
        <v>94</v>
      </c>
      <c r="AYH43" s="103"/>
      <c r="AYI43" s="103" t="s">
        <v>94</v>
      </c>
      <c r="AYJ43" s="103"/>
      <c r="AYK43" s="103"/>
      <c r="AYL43" s="103"/>
      <c r="AYM43" s="103"/>
      <c r="AYN43" s="103"/>
      <c r="AYO43" s="103"/>
      <c r="AYP43" s="103"/>
      <c r="AYQ43" s="103"/>
      <c r="AYR43" s="103"/>
      <c r="AYS43" s="103"/>
      <c r="AYT43" s="103"/>
      <c r="AYU43" s="103" t="s">
        <v>94</v>
      </c>
      <c r="AYV43" s="103"/>
      <c r="AYW43" s="103" t="s">
        <v>94</v>
      </c>
      <c r="AYX43" s="103"/>
      <c r="AYY43" s="103" t="s">
        <v>94</v>
      </c>
      <c r="AYZ43" s="103"/>
      <c r="AZA43" s="103" t="s">
        <v>94</v>
      </c>
      <c r="AZB43" s="103"/>
      <c r="AZC43" s="103" t="s">
        <v>94</v>
      </c>
      <c r="AZD43" s="103"/>
      <c r="AZE43" s="103" t="s">
        <v>94</v>
      </c>
      <c r="AZF43" s="103"/>
      <c r="AZG43" s="103" t="s">
        <v>94</v>
      </c>
      <c r="AZH43" s="103"/>
      <c r="AZI43" s="103" t="s">
        <v>94</v>
      </c>
      <c r="AZJ43" s="103"/>
      <c r="AZK43" s="103" t="s">
        <v>94</v>
      </c>
      <c r="AZL43" s="103"/>
      <c r="AZM43" s="103" t="s">
        <v>94</v>
      </c>
      <c r="AZN43" s="103"/>
      <c r="AZO43" s="103" t="s">
        <v>94</v>
      </c>
      <c r="AZP43" s="103"/>
      <c r="AZQ43" s="103" t="s">
        <v>94</v>
      </c>
      <c r="AZR43" s="103"/>
      <c r="AZS43" s="103" t="s">
        <v>94</v>
      </c>
      <c r="AZT43" s="103"/>
      <c r="AZU43" s="103" t="s">
        <v>94</v>
      </c>
      <c r="AZV43" s="103"/>
      <c r="AZW43" s="103" t="s">
        <v>94</v>
      </c>
      <c r="AZX43" s="103"/>
      <c r="AZY43" s="103" t="s">
        <v>94</v>
      </c>
      <c r="AZZ43" s="103"/>
      <c r="BAA43" s="103" t="s">
        <v>94</v>
      </c>
      <c r="BAB43" s="103"/>
      <c r="BAC43" s="103" t="s">
        <v>94</v>
      </c>
      <c r="BAD43" s="103"/>
      <c r="BAE43" s="103" t="s">
        <v>94</v>
      </c>
      <c r="BAF43" s="103"/>
      <c r="BAG43" s="103" t="s">
        <v>94</v>
      </c>
      <c r="BAH43" s="103"/>
      <c r="BAI43" s="103" t="s">
        <v>94</v>
      </c>
      <c r="BAJ43" s="103"/>
      <c r="BAK43" s="103" t="s">
        <v>94</v>
      </c>
      <c r="BAL43" s="103"/>
      <c r="BAM43" s="103" t="s">
        <v>94</v>
      </c>
      <c r="BAN43" s="103"/>
      <c r="BAO43" s="103" t="s">
        <v>94</v>
      </c>
      <c r="BAP43" s="103"/>
      <c r="BAQ43" s="103" t="s">
        <v>94</v>
      </c>
      <c r="BAR43" s="103"/>
      <c r="BAS43" s="103" t="s">
        <v>94</v>
      </c>
      <c r="BAT43" s="103"/>
      <c r="BAU43" s="103" t="s">
        <v>94</v>
      </c>
      <c r="BAV43" s="103"/>
      <c r="BAW43" s="103" t="s">
        <v>94</v>
      </c>
      <c r="BAX43" s="103"/>
      <c r="BAY43" s="103" t="s">
        <v>94</v>
      </c>
      <c r="BAZ43" s="103"/>
      <c r="BBA43" s="103" t="s">
        <v>94</v>
      </c>
      <c r="BBB43" s="103"/>
      <c r="BBC43" s="103" t="s">
        <v>94</v>
      </c>
      <c r="BBD43" s="103"/>
      <c r="BBE43" s="103" t="s">
        <v>94</v>
      </c>
      <c r="BBF43" s="103"/>
      <c r="BBG43" s="103" t="s">
        <v>94</v>
      </c>
      <c r="BBH43" s="103"/>
      <c r="BBI43" s="103" t="s">
        <v>94</v>
      </c>
      <c r="BBJ43" s="103"/>
      <c r="BBK43" s="103" t="s">
        <v>94</v>
      </c>
    </row>
    <row r="44" spans="1:1415" s="9" customFormat="1" ht="33" customHeight="1" x14ac:dyDescent="0.35">
      <c r="A44" s="82">
        <v>18</v>
      </c>
      <c r="B44" s="13" t="s">
        <v>114</v>
      </c>
      <c r="C44" s="89"/>
      <c r="D44" s="90" t="s">
        <v>115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  <c r="BB44" s="84"/>
      <c r="BC44" s="84"/>
      <c r="BD44" s="84"/>
      <c r="BE44" s="84"/>
      <c r="BF44" s="84"/>
      <c r="BG44" s="84"/>
      <c r="BH44" s="84"/>
      <c r="BI44" s="84"/>
      <c r="BJ44" s="84"/>
      <c r="BK44" s="84"/>
      <c r="BL44" s="84"/>
      <c r="BM44" s="84"/>
      <c r="BN44" s="84"/>
      <c r="BO44" s="84"/>
      <c r="BP44" s="84"/>
      <c r="BQ44" s="84"/>
      <c r="BR44" s="84"/>
      <c r="BS44" s="84"/>
      <c r="BT44" s="84"/>
      <c r="BU44" s="84"/>
      <c r="BV44" s="84"/>
      <c r="BW44" s="84"/>
      <c r="BX44" s="84"/>
      <c r="BY44" s="84"/>
      <c r="BZ44" s="84"/>
      <c r="CA44" s="84"/>
      <c r="CB44" s="84"/>
      <c r="CC44" s="84"/>
      <c r="CD44" s="84"/>
      <c r="CE44" s="84"/>
      <c r="CF44" s="84"/>
      <c r="CG44" s="84"/>
      <c r="CH44" s="84"/>
      <c r="CI44" s="84"/>
      <c r="CJ44" s="84"/>
      <c r="CK44" s="84"/>
      <c r="CL44" s="84"/>
      <c r="CM44" s="84"/>
      <c r="CN44" s="84"/>
      <c r="CO44" s="84"/>
      <c r="CP44" s="84"/>
      <c r="CQ44" s="84"/>
      <c r="CR44" s="84"/>
      <c r="CS44" s="84"/>
      <c r="CT44" s="84"/>
      <c r="CU44" s="84"/>
      <c r="CV44" s="84"/>
      <c r="CW44" s="84"/>
      <c r="CX44" s="84"/>
      <c r="CY44" s="84"/>
      <c r="CZ44" s="84"/>
      <c r="DA44" s="84"/>
      <c r="DB44" s="84"/>
      <c r="DC44" s="84"/>
      <c r="DD44" s="84"/>
      <c r="DE44" s="84"/>
      <c r="DF44" s="84"/>
      <c r="DG44" s="84"/>
      <c r="DH44" s="84"/>
      <c r="DI44" s="84"/>
      <c r="DJ44" s="84"/>
      <c r="DK44" s="84"/>
      <c r="DL44" s="84"/>
      <c r="DM44" s="84"/>
      <c r="DN44" s="84"/>
      <c r="DO44" s="84"/>
      <c r="DP44" s="84"/>
      <c r="DQ44" s="84"/>
      <c r="DR44" s="84"/>
      <c r="DS44" s="84"/>
      <c r="DT44" s="84"/>
      <c r="DU44" s="84"/>
      <c r="DV44" s="84"/>
      <c r="DW44" s="84"/>
      <c r="DX44" s="84"/>
      <c r="DY44" s="84"/>
      <c r="DZ44" s="84"/>
      <c r="EA44" s="84"/>
      <c r="EB44" s="84"/>
      <c r="EC44" s="84"/>
      <c r="ED44" s="84"/>
      <c r="EE44" s="84"/>
      <c r="EF44" s="84"/>
      <c r="EG44" s="84"/>
      <c r="EH44" s="84"/>
      <c r="EI44" s="84"/>
      <c r="EJ44" s="84"/>
      <c r="EK44" s="84"/>
      <c r="EL44" s="84"/>
      <c r="EM44" s="84"/>
      <c r="EN44" s="84"/>
      <c r="EO44" s="84"/>
      <c r="EP44" s="84"/>
      <c r="EQ44" s="84"/>
      <c r="ER44" s="84"/>
      <c r="ES44" s="84"/>
      <c r="ET44" s="84"/>
      <c r="EU44" s="84"/>
      <c r="EV44" s="84"/>
      <c r="EW44" s="84"/>
      <c r="EX44" s="84"/>
      <c r="EY44" s="84"/>
      <c r="EZ44" s="84"/>
      <c r="FA44" s="84"/>
      <c r="FB44" s="84"/>
      <c r="FC44" s="84"/>
      <c r="FD44" s="84"/>
      <c r="FE44" s="84"/>
      <c r="FF44" s="84"/>
      <c r="FG44" s="84"/>
      <c r="FH44" s="84"/>
      <c r="FI44" s="84"/>
      <c r="FJ44" s="84"/>
      <c r="FK44" s="84"/>
      <c r="FL44" s="84"/>
      <c r="FM44" s="84"/>
      <c r="FN44" s="84"/>
      <c r="FO44" s="84"/>
      <c r="FP44" s="84"/>
      <c r="FQ44" s="84"/>
      <c r="FR44" s="84"/>
      <c r="FS44" s="84"/>
      <c r="FT44" s="84"/>
      <c r="FU44" s="84"/>
      <c r="FV44" s="84"/>
      <c r="FW44" s="84"/>
      <c r="FX44" s="84"/>
      <c r="FY44" s="84"/>
      <c r="FZ44" s="84"/>
      <c r="GA44" s="84"/>
      <c r="GB44" s="84"/>
      <c r="GC44" s="84"/>
      <c r="GD44" s="84"/>
      <c r="GE44" s="84"/>
      <c r="GF44" s="84"/>
      <c r="GG44" s="84"/>
      <c r="GH44" s="84"/>
      <c r="GI44" s="84"/>
      <c r="GJ44" s="84"/>
      <c r="GK44" s="84"/>
      <c r="GL44" s="84"/>
      <c r="GM44" s="84"/>
      <c r="GN44" s="84"/>
      <c r="GO44" s="84"/>
      <c r="GP44" s="84"/>
      <c r="GQ44" s="84"/>
      <c r="GR44" s="84"/>
      <c r="GS44" s="84"/>
      <c r="GT44" s="84"/>
      <c r="GU44" s="84"/>
      <c r="GV44" s="84"/>
      <c r="GW44" s="84"/>
      <c r="GX44" s="84"/>
      <c r="GY44" s="84"/>
      <c r="GZ44" s="84"/>
      <c r="HA44" s="84"/>
      <c r="HB44" s="84"/>
      <c r="HC44" s="84"/>
      <c r="HD44" s="84"/>
      <c r="HE44" s="84"/>
      <c r="HF44" s="84"/>
      <c r="HG44" s="84"/>
      <c r="HH44" s="84"/>
      <c r="HI44" s="84"/>
      <c r="HJ44" s="84"/>
      <c r="HK44" s="84"/>
      <c r="HL44" s="84"/>
      <c r="HM44" s="84"/>
      <c r="HN44" s="84"/>
      <c r="HO44" s="84"/>
      <c r="HP44" s="84"/>
      <c r="HQ44" s="84"/>
      <c r="HR44" s="84">
        <v>11500</v>
      </c>
      <c r="HS44" s="84" t="s">
        <v>94</v>
      </c>
      <c r="HT44" s="84">
        <v>11500</v>
      </c>
      <c r="HU44" s="84" t="s">
        <v>94</v>
      </c>
      <c r="HV44" s="84">
        <v>11500</v>
      </c>
      <c r="HW44" s="84" t="s">
        <v>94</v>
      </c>
      <c r="HX44" s="84">
        <v>11500</v>
      </c>
      <c r="HY44" s="84" t="s">
        <v>94</v>
      </c>
      <c r="HZ44" s="84">
        <v>11500</v>
      </c>
      <c r="IA44" s="84" t="s">
        <v>94</v>
      </c>
      <c r="IB44" s="84">
        <v>11500</v>
      </c>
      <c r="IC44" s="84">
        <v>11730</v>
      </c>
      <c r="ID44" s="84">
        <v>11500</v>
      </c>
      <c r="IE44" s="84" t="s">
        <v>94</v>
      </c>
      <c r="IF44" s="84">
        <v>11500</v>
      </c>
      <c r="IG44" s="84" t="s">
        <v>94</v>
      </c>
      <c r="IH44" s="84">
        <v>11500</v>
      </c>
      <c r="II44" s="84" t="s">
        <v>94</v>
      </c>
      <c r="IJ44" s="84">
        <v>11500</v>
      </c>
      <c r="IK44" s="84" t="s">
        <v>94</v>
      </c>
      <c r="IL44" s="84">
        <v>11500</v>
      </c>
      <c r="IM44" s="84" t="s">
        <v>94</v>
      </c>
      <c r="IN44" s="84">
        <v>11500</v>
      </c>
      <c r="IO44" s="84" t="s">
        <v>94</v>
      </c>
      <c r="IP44" s="84">
        <v>11500</v>
      </c>
      <c r="IQ44" s="84" t="s">
        <v>94</v>
      </c>
      <c r="IR44" s="84">
        <v>11500</v>
      </c>
      <c r="IS44" s="84" t="s">
        <v>94</v>
      </c>
      <c r="IT44" s="84">
        <v>11500</v>
      </c>
      <c r="IU44" s="84" t="s">
        <v>94</v>
      </c>
      <c r="IV44" s="84">
        <v>11500</v>
      </c>
      <c r="IW44" s="84" t="s">
        <v>94</v>
      </c>
      <c r="IX44" s="84">
        <v>11500</v>
      </c>
      <c r="IY44" s="84" t="s">
        <v>94</v>
      </c>
      <c r="IZ44" s="84">
        <v>11500</v>
      </c>
      <c r="JA44" s="84" t="s">
        <v>94</v>
      </c>
      <c r="JB44" s="84">
        <v>11500</v>
      </c>
      <c r="JC44" s="84" t="s">
        <v>94</v>
      </c>
      <c r="JD44" s="84">
        <v>11500</v>
      </c>
      <c r="JE44" s="84" t="s">
        <v>94</v>
      </c>
      <c r="JF44" s="84">
        <v>11500</v>
      </c>
      <c r="JG44" s="84" t="s">
        <v>94</v>
      </c>
      <c r="JH44" s="84">
        <v>11500</v>
      </c>
      <c r="JI44" s="84" t="s">
        <v>94</v>
      </c>
      <c r="JJ44" s="84">
        <v>11500</v>
      </c>
      <c r="JK44" s="84" t="s">
        <v>94</v>
      </c>
      <c r="JL44" s="84">
        <v>11500</v>
      </c>
      <c r="JM44" s="84" t="s">
        <v>94</v>
      </c>
      <c r="JN44" s="84">
        <v>14000</v>
      </c>
      <c r="JO44" s="84" t="s">
        <v>94</v>
      </c>
      <c r="JP44" s="84">
        <v>14000</v>
      </c>
      <c r="JQ44" s="84" t="s">
        <v>94</v>
      </c>
      <c r="JR44" s="84">
        <v>14000</v>
      </c>
      <c r="JS44" s="84" t="s">
        <v>94</v>
      </c>
      <c r="JT44" s="84">
        <v>14000</v>
      </c>
      <c r="JU44" s="84" t="s">
        <v>94</v>
      </c>
      <c r="JV44" s="84">
        <v>14000</v>
      </c>
      <c r="JW44" s="84" t="s">
        <v>94</v>
      </c>
      <c r="JX44" s="84">
        <v>14000</v>
      </c>
      <c r="JY44" s="84" t="s">
        <v>94</v>
      </c>
      <c r="JZ44" s="84">
        <v>14000</v>
      </c>
      <c r="KA44" s="84" t="s">
        <v>94</v>
      </c>
      <c r="KB44" s="84">
        <v>14000</v>
      </c>
      <c r="KC44" s="84" t="s">
        <v>94</v>
      </c>
      <c r="KD44" s="84">
        <v>14000</v>
      </c>
      <c r="KE44" s="84" t="s">
        <v>94</v>
      </c>
      <c r="KF44" s="84">
        <v>14000</v>
      </c>
      <c r="KG44" s="84" t="s">
        <v>94</v>
      </c>
      <c r="KH44" s="84">
        <v>14000</v>
      </c>
      <c r="KI44" s="84" t="s">
        <v>94</v>
      </c>
      <c r="KJ44" s="84">
        <v>14000</v>
      </c>
      <c r="KK44" s="84" t="s">
        <v>94</v>
      </c>
      <c r="KL44" s="84">
        <v>14000</v>
      </c>
      <c r="KM44" s="84" t="s">
        <v>94</v>
      </c>
      <c r="KN44" s="84">
        <v>14000</v>
      </c>
      <c r="KO44" s="84" t="s">
        <v>94</v>
      </c>
      <c r="KP44" s="84">
        <v>14000</v>
      </c>
      <c r="KQ44" s="84" t="s">
        <v>94</v>
      </c>
      <c r="KR44" s="84">
        <v>14000</v>
      </c>
      <c r="KS44" s="84" t="s">
        <v>94</v>
      </c>
      <c r="KT44" s="84">
        <v>14000</v>
      </c>
      <c r="KU44" s="84" t="s">
        <v>94</v>
      </c>
      <c r="KV44" s="84">
        <v>14000</v>
      </c>
      <c r="KW44" s="84" t="s">
        <v>94</v>
      </c>
      <c r="KX44" s="84">
        <v>14000</v>
      </c>
      <c r="KY44" s="84">
        <v>11500</v>
      </c>
      <c r="KZ44" s="84">
        <v>14000</v>
      </c>
      <c r="LA44" s="84" t="s">
        <v>94</v>
      </c>
      <c r="LB44" s="84">
        <v>14000</v>
      </c>
      <c r="LC44" s="84" t="s">
        <v>94</v>
      </c>
      <c r="LD44" s="84">
        <v>14000</v>
      </c>
      <c r="LE44" s="84" t="s">
        <v>94</v>
      </c>
      <c r="LF44" s="84">
        <v>14000</v>
      </c>
      <c r="LG44" s="84" t="s">
        <v>94</v>
      </c>
      <c r="LH44" s="84">
        <v>14000</v>
      </c>
      <c r="LI44" s="84" t="s">
        <v>94</v>
      </c>
      <c r="LJ44" s="84">
        <v>14000</v>
      </c>
      <c r="LK44" s="84" t="s">
        <v>94</v>
      </c>
      <c r="LL44" s="84">
        <v>14000</v>
      </c>
      <c r="LM44" s="84" t="s">
        <v>94</v>
      </c>
      <c r="LN44" s="84">
        <v>14000</v>
      </c>
      <c r="LO44" s="84" t="s">
        <v>94</v>
      </c>
      <c r="LP44" s="84">
        <v>14000</v>
      </c>
      <c r="LQ44" s="84" t="s">
        <v>94</v>
      </c>
      <c r="LR44" s="84">
        <v>14000</v>
      </c>
      <c r="LS44" s="84" t="s">
        <v>94</v>
      </c>
      <c r="LT44" s="84">
        <v>14000</v>
      </c>
      <c r="LU44" s="84" t="s">
        <v>94</v>
      </c>
      <c r="LV44" s="84">
        <v>14000</v>
      </c>
      <c r="LW44" s="84" t="s">
        <v>94</v>
      </c>
      <c r="LX44" s="84">
        <v>14000</v>
      </c>
      <c r="LY44" s="84" t="s">
        <v>94</v>
      </c>
      <c r="LZ44" s="84">
        <v>14000</v>
      </c>
      <c r="MA44" s="84" t="s">
        <v>94</v>
      </c>
      <c r="MB44" s="84">
        <v>14000</v>
      </c>
      <c r="MC44" s="84" t="s">
        <v>94</v>
      </c>
      <c r="MD44" s="84">
        <v>14000</v>
      </c>
      <c r="ME44" s="84" t="s">
        <v>94</v>
      </c>
      <c r="MF44" s="84">
        <v>14000</v>
      </c>
      <c r="MG44" s="84" t="s">
        <v>94</v>
      </c>
      <c r="MH44" s="84">
        <v>14000</v>
      </c>
      <c r="MI44" s="84">
        <v>11730</v>
      </c>
      <c r="MJ44" s="84">
        <v>14000</v>
      </c>
      <c r="MK44" s="84" t="s">
        <v>94</v>
      </c>
      <c r="ML44" s="84">
        <v>14000</v>
      </c>
      <c r="MM44" s="84" t="s">
        <v>94</v>
      </c>
      <c r="MN44" s="84">
        <v>14000</v>
      </c>
      <c r="MO44" s="84" t="s">
        <v>94</v>
      </c>
      <c r="MP44" s="84">
        <v>14000</v>
      </c>
      <c r="MQ44" s="84" t="s">
        <v>94</v>
      </c>
      <c r="MR44" s="84">
        <v>14000</v>
      </c>
      <c r="MS44" s="84" t="s">
        <v>94</v>
      </c>
      <c r="MT44" s="84">
        <v>14000</v>
      </c>
      <c r="MU44" s="84" t="s">
        <v>94</v>
      </c>
      <c r="MV44" s="84">
        <v>14000</v>
      </c>
      <c r="MW44" s="84" t="s">
        <v>94</v>
      </c>
      <c r="MX44" s="84">
        <v>14000</v>
      </c>
      <c r="MY44" s="84" t="s">
        <v>94</v>
      </c>
      <c r="MZ44" s="84">
        <v>14000</v>
      </c>
      <c r="NA44" s="84" t="s">
        <v>94</v>
      </c>
      <c r="NB44" s="84">
        <v>14000</v>
      </c>
      <c r="NC44" s="84" t="s">
        <v>94</v>
      </c>
      <c r="ND44" s="84">
        <v>14000</v>
      </c>
      <c r="NE44" s="84" t="s">
        <v>94</v>
      </c>
      <c r="NF44" s="84">
        <v>14000</v>
      </c>
      <c r="NG44" s="84" t="s">
        <v>94</v>
      </c>
      <c r="NH44" s="84">
        <v>14000</v>
      </c>
      <c r="NI44" s="84" t="s">
        <v>94</v>
      </c>
      <c r="NJ44" s="84">
        <v>14000</v>
      </c>
      <c r="NK44" s="84" t="s">
        <v>94</v>
      </c>
      <c r="NL44" s="84">
        <v>14000</v>
      </c>
      <c r="NM44" s="84" t="s">
        <v>94</v>
      </c>
      <c r="NN44" s="84">
        <v>14000</v>
      </c>
      <c r="NO44" s="84" t="s">
        <v>94</v>
      </c>
      <c r="NP44" s="84">
        <v>14000</v>
      </c>
      <c r="NQ44" s="84" t="s">
        <v>94</v>
      </c>
      <c r="NR44" s="84">
        <v>14000</v>
      </c>
      <c r="NS44" s="84" t="s">
        <v>94</v>
      </c>
      <c r="NT44" s="84">
        <v>14000</v>
      </c>
      <c r="NU44" s="84" t="s">
        <v>94</v>
      </c>
      <c r="NV44" s="84">
        <v>14000</v>
      </c>
      <c r="NW44" s="84" t="s">
        <v>94</v>
      </c>
      <c r="NX44" s="84">
        <v>14000</v>
      </c>
      <c r="NY44" s="84" t="s">
        <v>94</v>
      </c>
      <c r="NZ44" s="84">
        <v>14000</v>
      </c>
      <c r="OA44" s="84" t="s">
        <v>94</v>
      </c>
      <c r="OB44" s="84">
        <v>14000</v>
      </c>
      <c r="OC44" s="84" t="s">
        <v>94</v>
      </c>
      <c r="OD44" s="84">
        <v>14000</v>
      </c>
      <c r="OE44" s="84" t="s">
        <v>94</v>
      </c>
      <c r="OF44" s="84">
        <v>14000</v>
      </c>
      <c r="OG44" s="84" t="s">
        <v>94</v>
      </c>
      <c r="OH44" s="84">
        <v>14000</v>
      </c>
      <c r="OI44" s="84" t="s">
        <v>94</v>
      </c>
      <c r="OJ44" s="84">
        <v>14000</v>
      </c>
      <c r="OK44" s="84" t="s">
        <v>94</v>
      </c>
      <c r="OL44" s="84">
        <v>14000</v>
      </c>
      <c r="OM44" s="84" t="s">
        <v>94</v>
      </c>
      <c r="ON44" s="84">
        <v>14000</v>
      </c>
      <c r="OO44" s="84" t="s">
        <v>94</v>
      </c>
      <c r="OP44" s="84">
        <v>14000</v>
      </c>
      <c r="OQ44" s="84" t="s">
        <v>94</v>
      </c>
      <c r="OR44" s="84">
        <v>14000</v>
      </c>
      <c r="OS44" s="84" t="s">
        <v>94</v>
      </c>
      <c r="OT44" s="84">
        <v>14000</v>
      </c>
      <c r="OU44" s="84" t="s">
        <v>94</v>
      </c>
      <c r="OV44" s="84">
        <v>14000</v>
      </c>
      <c r="OW44" s="84" t="s">
        <v>94</v>
      </c>
      <c r="OX44" s="84">
        <v>14000</v>
      </c>
      <c r="OY44" s="84" t="s">
        <v>94</v>
      </c>
      <c r="OZ44" s="84">
        <v>14000</v>
      </c>
      <c r="PA44" s="84" t="s">
        <v>94</v>
      </c>
      <c r="PB44" s="84">
        <v>14000</v>
      </c>
      <c r="PC44" s="84" t="s">
        <v>94</v>
      </c>
      <c r="PD44" s="84">
        <v>14000</v>
      </c>
      <c r="PE44" s="84" t="s">
        <v>94</v>
      </c>
      <c r="PF44" s="84">
        <v>14000</v>
      </c>
      <c r="PG44" s="84" t="s">
        <v>94</v>
      </c>
      <c r="PH44" s="84">
        <v>14000</v>
      </c>
      <c r="PI44" s="84" t="s">
        <v>94</v>
      </c>
      <c r="PJ44" s="84">
        <v>13500</v>
      </c>
      <c r="PK44" s="84" t="s">
        <v>94</v>
      </c>
      <c r="PL44" s="84">
        <v>13500</v>
      </c>
      <c r="PM44" s="84" t="s">
        <v>94</v>
      </c>
      <c r="PN44" s="84">
        <v>13500</v>
      </c>
      <c r="PO44" s="84" t="s">
        <v>94</v>
      </c>
      <c r="PP44" s="84">
        <v>13500</v>
      </c>
      <c r="PQ44" s="84" t="s">
        <v>94</v>
      </c>
      <c r="PR44" s="84">
        <v>13500</v>
      </c>
      <c r="PS44" s="84" t="s">
        <v>94</v>
      </c>
      <c r="PT44" s="84">
        <v>13500</v>
      </c>
      <c r="PU44" s="84" t="s">
        <v>94</v>
      </c>
      <c r="PV44" s="84">
        <v>13500</v>
      </c>
      <c r="PW44" s="84" t="s">
        <v>94</v>
      </c>
      <c r="PX44" s="84">
        <v>13500</v>
      </c>
      <c r="PY44" s="84" t="s">
        <v>94</v>
      </c>
      <c r="PZ44" s="84">
        <v>13500</v>
      </c>
      <c r="QA44" s="84" t="s">
        <v>94</v>
      </c>
      <c r="QB44" s="84">
        <v>13500</v>
      </c>
      <c r="QC44" s="84" t="s">
        <v>94</v>
      </c>
      <c r="QD44" s="84">
        <v>13500</v>
      </c>
      <c r="QE44" s="84" t="s">
        <v>94</v>
      </c>
      <c r="QF44" s="84">
        <v>13500</v>
      </c>
      <c r="QG44" s="84" t="s">
        <v>94</v>
      </c>
      <c r="QH44" s="84">
        <v>13500</v>
      </c>
      <c r="QI44" s="84" t="s">
        <v>94</v>
      </c>
      <c r="QJ44" s="84">
        <v>13500</v>
      </c>
      <c r="QK44" s="84" t="s">
        <v>94</v>
      </c>
      <c r="QL44" s="84">
        <v>13500</v>
      </c>
      <c r="QM44" s="84" t="s">
        <v>94</v>
      </c>
      <c r="QN44" s="84">
        <v>13500</v>
      </c>
      <c r="QO44" s="84" t="s">
        <v>94</v>
      </c>
      <c r="QP44" s="84">
        <v>13500</v>
      </c>
      <c r="QQ44" s="84" t="s">
        <v>94</v>
      </c>
      <c r="QR44" s="84">
        <v>13500</v>
      </c>
      <c r="QS44" s="84" t="s">
        <v>94</v>
      </c>
      <c r="QT44" s="84">
        <v>13500</v>
      </c>
      <c r="QU44" s="84" t="s">
        <v>94</v>
      </c>
      <c r="QV44" s="84">
        <v>13500</v>
      </c>
      <c r="QW44" s="84" t="s">
        <v>94</v>
      </c>
      <c r="QX44" s="84">
        <v>13500</v>
      </c>
      <c r="QY44" s="84" t="s">
        <v>94</v>
      </c>
      <c r="QZ44" s="84">
        <v>13500</v>
      </c>
      <c r="RA44" s="84" t="s">
        <v>94</v>
      </c>
      <c r="RB44" s="84">
        <v>13500</v>
      </c>
      <c r="RC44" s="84" t="s">
        <v>94</v>
      </c>
      <c r="RD44" s="84">
        <v>13500</v>
      </c>
      <c r="RE44" s="84" t="s">
        <v>94</v>
      </c>
      <c r="RF44" s="84">
        <v>13500</v>
      </c>
      <c r="RG44" s="84" t="s">
        <v>94</v>
      </c>
      <c r="RH44" s="84">
        <v>13500</v>
      </c>
      <c r="RI44" s="84" t="s">
        <v>94</v>
      </c>
      <c r="RJ44" s="84">
        <v>13500</v>
      </c>
      <c r="RK44" s="84" t="s">
        <v>94</v>
      </c>
      <c r="RL44" s="84">
        <v>13500</v>
      </c>
      <c r="RM44" s="84" t="s">
        <v>94</v>
      </c>
      <c r="RN44" s="84">
        <v>13500</v>
      </c>
      <c r="RO44" s="84" t="s">
        <v>94</v>
      </c>
      <c r="RP44" s="84">
        <v>13500</v>
      </c>
      <c r="RQ44" s="84" t="s">
        <v>94</v>
      </c>
      <c r="RR44" s="84">
        <v>13500</v>
      </c>
      <c r="RS44" s="84" t="s">
        <v>94</v>
      </c>
      <c r="RT44" s="84">
        <v>13500</v>
      </c>
      <c r="RU44" s="84" t="s">
        <v>94</v>
      </c>
      <c r="RV44" s="84">
        <v>13500</v>
      </c>
      <c r="RW44" s="84" t="s">
        <v>94</v>
      </c>
      <c r="RX44" s="84">
        <v>13500</v>
      </c>
      <c r="RY44" s="84" t="s">
        <v>94</v>
      </c>
      <c r="RZ44" s="84">
        <v>13500</v>
      </c>
      <c r="SA44" s="84" t="s">
        <v>94</v>
      </c>
      <c r="SB44" s="84">
        <v>13500</v>
      </c>
      <c r="SC44" s="84" t="s">
        <v>94</v>
      </c>
      <c r="SD44" s="84">
        <v>13500</v>
      </c>
      <c r="SE44" s="84" t="s">
        <v>94</v>
      </c>
      <c r="SF44" s="84">
        <v>13500</v>
      </c>
      <c r="SG44" s="84" t="s">
        <v>94</v>
      </c>
      <c r="SH44" s="84">
        <v>13500</v>
      </c>
      <c r="SI44" s="84" t="s">
        <v>94</v>
      </c>
      <c r="SJ44" s="84">
        <v>13500</v>
      </c>
      <c r="SK44" s="84" t="s">
        <v>94</v>
      </c>
      <c r="SL44" s="84">
        <v>13500</v>
      </c>
      <c r="SM44" s="84" t="s">
        <v>94</v>
      </c>
      <c r="SN44" s="84">
        <v>13500</v>
      </c>
      <c r="SO44" s="84" t="s">
        <v>94</v>
      </c>
      <c r="SP44" s="84">
        <v>13500</v>
      </c>
      <c r="SQ44" s="84" t="s">
        <v>94</v>
      </c>
      <c r="SR44" s="84">
        <v>13500</v>
      </c>
      <c r="SS44" s="84" t="s">
        <v>94</v>
      </c>
      <c r="ST44" s="84">
        <v>13500</v>
      </c>
      <c r="SU44" s="84" t="s">
        <v>94</v>
      </c>
      <c r="SV44" s="84">
        <v>13500</v>
      </c>
      <c r="SW44" s="84" t="s">
        <v>94</v>
      </c>
      <c r="SX44" s="84">
        <v>13500</v>
      </c>
      <c r="SY44" s="84" t="s">
        <v>94</v>
      </c>
      <c r="SZ44" s="84">
        <v>13500</v>
      </c>
      <c r="TA44" s="84" t="s">
        <v>94</v>
      </c>
      <c r="TB44" s="84">
        <v>13500</v>
      </c>
      <c r="TC44" s="84" t="s">
        <v>94</v>
      </c>
      <c r="TD44" s="84">
        <v>13500</v>
      </c>
      <c r="TE44" s="84" t="s">
        <v>94</v>
      </c>
      <c r="TF44" s="84">
        <v>13500</v>
      </c>
      <c r="TG44" s="84">
        <v>11500</v>
      </c>
      <c r="TH44" s="84">
        <v>13500</v>
      </c>
      <c r="TI44" s="84" t="s">
        <v>94</v>
      </c>
      <c r="TJ44" s="84"/>
      <c r="TK44" s="84" t="s">
        <v>94</v>
      </c>
      <c r="TL44" s="84"/>
      <c r="TM44" s="84" t="s">
        <v>94</v>
      </c>
      <c r="TN44" s="84"/>
      <c r="TO44" s="84" t="s">
        <v>94</v>
      </c>
      <c r="TP44" s="84"/>
      <c r="TQ44" s="84" t="s">
        <v>94</v>
      </c>
      <c r="TR44" s="84"/>
      <c r="TS44" s="84" t="s">
        <v>94</v>
      </c>
      <c r="TT44" s="84"/>
      <c r="TU44" s="84" t="s">
        <v>94</v>
      </c>
      <c r="TV44" s="84"/>
      <c r="TW44" s="84" t="s">
        <v>94</v>
      </c>
      <c r="TX44" s="84"/>
      <c r="TY44" s="84" t="s">
        <v>94</v>
      </c>
      <c r="TZ44" s="84"/>
      <c r="UA44" s="84" t="s">
        <v>94</v>
      </c>
      <c r="UB44" s="84"/>
      <c r="UC44" s="84" t="s">
        <v>94</v>
      </c>
      <c r="UD44" s="84"/>
      <c r="UE44" s="84" t="s">
        <v>94</v>
      </c>
      <c r="UF44" s="84"/>
      <c r="UG44" s="84" t="s">
        <v>94</v>
      </c>
      <c r="UH44" s="84"/>
      <c r="UI44" s="84" t="s">
        <v>94</v>
      </c>
      <c r="UJ44" s="84"/>
      <c r="UK44" s="84" t="s">
        <v>94</v>
      </c>
      <c r="UL44" s="84"/>
      <c r="UM44" s="84" t="s">
        <v>94</v>
      </c>
      <c r="UN44" s="84"/>
      <c r="UO44" s="84" t="s">
        <v>94</v>
      </c>
      <c r="UP44" s="84"/>
      <c r="UQ44" s="84" t="s">
        <v>94</v>
      </c>
      <c r="UR44" s="84"/>
      <c r="US44" s="84" t="s">
        <v>94</v>
      </c>
      <c r="UT44" s="84"/>
      <c r="UU44" s="84" t="s">
        <v>94</v>
      </c>
      <c r="UV44" s="84"/>
      <c r="UW44" s="84" t="s">
        <v>94</v>
      </c>
      <c r="UX44" s="84"/>
      <c r="UY44" s="84" t="s">
        <v>94</v>
      </c>
      <c r="UZ44" s="84"/>
      <c r="VA44" s="84" t="s">
        <v>94</v>
      </c>
      <c r="VB44" s="84"/>
      <c r="VC44" s="84" t="s">
        <v>94</v>
      </c>
      <c r="VD44" s="84"/>
      <c r="VE44" s="84" t="s">
        <v>94</v>
      </c>
      <c r="VF44" s="84"/>
      <c r="VG44" s="84" t="s">
        <v>94</v>
      </c>
      <c r="VH44" s="84"/>
      <c r="VI44" s="84" t="s">
        <v>94</v>
      </c>
      <c r="VJ44" s="84"/>
      <c r="VK44" s="84" t="s">
        <v>94</v>
      </c>
      <c r="VL44" s="84"/>
      <c r="VM44" s="84" t="s">
        <v>94</v>
      </c>
      <c r="VN44" s="84"/>
      <c r="VO44" s="84" t="s">
        <v>94</v>
      </c>
      <c r="VP44" s="84"/>
      <c r="VQ44" s="84" t="s">
        <v>94</v>
      </c>
      <c r="VR44" s="84"/>
      <c r="VS44" s="84" t="s">
        <v>94</v>
      </c>
      <c r="VT44" s="84"/>
      <c r="VU44" s="84" t="s">
        <v>94</v>
      </c>
      <c r="VV44" s="84"/>
      <c r="VW44" s="84" t="s">
        <v>94</v>
      </c>
      <c r="VX44" s="84"/>
      <c r="VY44" s="84" t="s">
        <v>94</v>
      </c>
      <c r="VZ44" s="84"/>
      <c r="WA44" s="84" t="s">
        <v>94</v>
      </c>
      <c r="WB44" s="84"/>
      <c r="WC44" s="84" t="s">
        <v>94</v>
      </c>
      <c r="WD44" s="84"/>
      <c r="WE44" s="84" t="s">
        <v>94</v>
      </c>
      <c r="WF44" s="84"/>
      <c r="WG44" s="84" t="s">
        <v>94</v>
      </c>
      <c r="WH44" s="84"/>
      <c r="WI44" s="84" t="s">
        <v>94</v>
      </c>
      <c r="WJ44" s="84"/>
      <c r="WK44" s="84" t="s">
        <v>94</v>
      </c>
      <c r="WL44" s="84"/>
      <c r="WM44" s="84" t="s">
        <v>94</v>
      </c>
      <c r="WN44" s="84"/>
      <c r="WO44" s="84" t="s">
        <v>94</v>
      </c>
      <c r="WP44" s="84"/>
      <c r="WQ44" s="84" t="s">
        <v>94</v>
      </c>
      <c r="WR44" s="84"/>
      <c r="WS44" s="84" t="s">
        <v>94</v>
      </c>
      <c r="WT44" s="84"/>
      <c r="WU44" s="84" t="s">
        <v>94</v>
      </c>
      <c r="WV44" s="84"/>
      <c r="WW44" s="84" t="s">
        <v>94</v>
      </c>
      <c r="WX44" s="84"/>
      <c r="WY44" s="84" t="s">
        <v>94</v>
      </c>
      <c r="WZ44" s="84"/>
      <c r="XA44" s="84" t="s">
        <v>94</v>
      </c>
      <c r="XB44" s="84"/>
      <c r="XC44" s="84" t="s">
        <v>94</v>
      </c>
      <c r="XD44" s="84"/>
      <c r="XE44" s="84" t="s">
        <v>94</v>
      </c>
      <c r="XF44" s="84"/>
      <c r="XG44" s="84" t="s">
        <v>94</v>
      </c>
      <c r="XH44" s="84"/>
      <c r="XI44" s="84" t="s">
        <v>94</v>
      </c>
      <c r="XJ44" s="84"/>
      <c r="XK44" s="84" t="s">
        <v>94</v>
      </c>
      <c r="XL44" s="84"/>
      <c r="XM44" s="84" t="s">
        <v>94</v>
      </c>
      <c r="XN44" s="84"/>
      <c r="XO44" s="84" t="s">
        <v>94</v>
      </c>
      <c r="XP44" s="84"/>
      <c r="XQ44" s="84" t="s">
        <v>94</v>
      </c>
      <c r="XR44" s="84"/>
      <c r="XS44" s="84" t="s">
        <v>94</v>
      </c>
      <c r="XT44" s="84"/>
      <c r="XU44" s="84" t="s">
        <v>94</v>
      </c>
      <c r="XV44" s="84"/>
      <c r="XW44" s="84" t="s">
        <v>94</v>
      </c>
      <c r="XX44" s="84"/>
      <c r="XY44" s="84" t="s">
        <v>94</v>
      </c>
      <c r="XZ44" s="84"/>
      <c r="YA44" s="84" t="s">
        <v>94</v>
      </c>
      <c r="YB44" s="84"/>
      <c r="YC44" s="84" t="s">
        <v>94</v>
      </c>
      <c r="YD44" s="84"/>
      <c r="YE44" s="84" t="s">
        <v>94</v>
      </c>
      <c r="YF44" s="84"/>
      <c r="YG44" s="84" t="s">
        <v>94</v>
      </c>
      <c r="YH44" s="84"/>
      <c r="YI44" s="84" t="s">
        <v>94</v>
      </c>
      <c r="YJ44" s="84"/>
      <c r="YK44" s="84" t="s">
        <v>94</v>
      </c>
      <c r="YL44" s="84"/>
      <c r="YM44" s="84" t="s">
        <v>94</v>
      </c>
      <c r="YN44" s="84"/>
      <c r="YO44" s="84" t="s">
        <v>94</v>
      </c>
      <c r="YP44" s="84"/>
      <c r="YQ44" s="84" t="s">
        <v>94</v>
      </c>
      <c r="YR44" s="84"/>
      <c r="YS44" s="84" t="s">
        <v>94</v>
      </c>
      <c r="YT44" s="84"/>
      <c r="YU44" s="84" t="s">
        <v>94</v>
      </c>
      <c r="YV44" s="84"/>
      <c r="YW44" s="84" t="s">
        <v>94</v>
      </c>
      <c r="YX44" s="84"/>
      <c r="YY44" s="84" t="s">
        <v>94</v>
      </c>
      <c r="YZ44" s="84"/>
      <c r="ZA44" s="84" t="s">
        <v>94</v>
      </c>
      <c r="ZB44" s="84"/>
      <c r="ZC44" s="84" t="s">
        <v>94</v>
      </c>
      <c r="ZD44" s="84"/>
      <c r="ZE44" s="84" t="s">
        <v>94</v>
      </c>
      <c r="ZF44" s="84"/>
      <c r="ZG44" s="84" t="s">
        <v>94</v>
      </c>
      <c r="ZH44" s="84"/>
      <c r="ZI44" s="84" t="s">
        <v>94</v>
      </c>
      <c r="ZJ44" s="84"/>
      <c r="ZK44" s="84" t="s">
        <v>94</v>
      </c>
      <c r="ZL44" s="84"/>
      <c r="ZM44" s="84" t="s">
        <v>94</v>
      </c>
      <c r="ZN44" s="84"/>
      <c r="ZO44" s="84" t="s">
        <v>94</v>
      </c>
      <c r="ZP44" s="84"/>
      <c r="ZQ44" s="84" t="s">
        <v>94</v>
      </c>
      <c r="ZR44" s="84"/>
      <c r="ZS44" s="84" t="s">
        <v>94</v>
      </c>
      <c r="ZT44" s="84"/>
      <c r="ZU44" s="84" t="s">
        <v>94</v>
      </c>
      <c r="ZV44" s="84"/>
      <c r="ZW44" s="84" t="s">
        <v>94</v>
      </c>
      <c r="ZX44" s="84"/>
      <c r="ZY44" s="84" t="s">
        <v>94</v>
      </c>
      <c r="ZZ44" s="84"/>
      <c r="AAA44" s="84" t="s">
        <v>94</v>
      </c>
      <c r="AAB44" s="84"/>
      <c r="AAC44" s="84" t="s">
        <v>94</v>
      </c>
      <c r="AAD44" s="84"/>
      <c r="AAE44" s="84" t="s">
        <v>94</v>
      </c>
      <c r="AAF44" s="84"/>
      <c r="AAG44" s="84" t="s">
        <v>94</v>
      </c>
      <c r="AAH44" s="84"/>
      <c r="AAI44" s="84" t="s">
        <v>94</v>
      </c>
      <c r="AAJ44" s="84"/>
      <c r="AAK44" s="84" t="s">
        <v>94</v>
      </c>
      <c r="AAL44" s="84"/>
      <c r="AAM44" s="84" t="s">
        <v>94</v>
      </c>
      <c r="AAN44" s="84"/>
      <c r="AAO44" s="84" t="s">
        <v>94</v>
      </c>
      <c r="AAP44" s="84"/>
      <c r="AAQ44" s="84" t="s">
        <v>94</v>
      </c>
      <c r="AAR44" s="84"/>
      <c r="AAS44" s="84" t="s">
        <v>94</v>
      </c>
      <c r="AAT44" s="84"/>
      <c r="AAU44" s="84" t="s">
        <v>94</v>
      </c>
      <c r="AAV44" s="84"/>
      <c r="AAW44" s="84" t="s">
        <v>94</v>
      </c>
      <c r="AAX44" s="84"/>
      <c r="AAY44" s="84" t="s">
        <v>94</v>
      </c>
      <c r="AAZ44" s="84"/>
      <c r="ABA44" s="84" t="s">
        <v>94</v>
      </c>
      <c r="ABB44" s="84"/>
      <c r="ABC44" s="84" t="s">
        <v>94</v>
      </c>
      <c r="ABD44" s="84"/>
      <c r="ABE44" s="84" t="s">
        <v>94</v>
      </c>
      <c r="ABF44" s="84"/>
      <c r="ABG44" s="84" t="s">
        <v>94</v>
      </c>
      <c r="ABH44" s="84"/>
      <c r="ABI44" s="84" t="s">
        <v>94</v>
      </c>
      <c r="ABJ44" s="84"/>
      <c r="ABK44" s="84" t="s">
        <v>94</v>
      </c>
      <c r="ABL44" s="84"/>
      <c r="ABM44" s="84" t="s">
        <v>94</v>
      </c>
      <c r="ABN44" s="84"/>
      <c r="ABO44" s="84" t="s">
        <v>94</v>
      </c>
      <c r="ABP44" s="84"/>
      <c r="ABQ44" s="84" t="s">
        <v>94</v>
      </c>
      <c r="ABR44" s="84"/>
      <c r="ABS44" s="84" t="s">
        <v>94</v>
      </c>
      <c r="ABT44" s="84"/>
      <c r="ABU44" s="84" t="s">
        <v>94</v>
      </c>
      <c r="ABV44" s="84"/>
      <c r="ABW44" s="84" t="s">
        <v>94</v>
      </c>
      <c r="ABX44" s="84"/>
      <c r="ABY44" s="84" t="s">
        <v>94</v>
      </c>
      <c r="ABZ44" s="84"/>
      <c r="ACA44" s="84" t="s">
        <v>94</v>
      </c>
      <c r="ACB44" s="84"/>
      <c r="ACC44" s="84" t="s">
        <v>94</v>
      </c>
      <c r="ACD44" s="84"/>
      <c r="ACE44" s="84" t="s">
        <v>94</v>
      </c>
      <c r="ACF44" s="84"/>
      <c r="ACG44" s="84" t="s">
        <v>94</v>
      </c>
      <c r="ACH44" s="84"/>
      <c r="ACI44" s="84" t="s">
        <v>94</v>
      </c>
      <c r="ACJ44" s="84"/>
      <c r="ACK44" s="84" t="s">
        <v>94</v>
      </c>
      <c r="ACL44" s="84"/>
      <c r="ACM44" s="84" t="s">
        <v>94</v>
      </c>
      <c r="ACN44" s="84"/>
      <c r="ACO44" s="84" t="s">
        <v>94</v>
      </c>
      <c r="ACP44" s="84"/>
      <c r="ACQ44" s="84" t="s">
        <v>94</v>
      </c>
      <c r="ACR44" s="84"/>
      <c r="ACS44" s="84" t="s">
        <v>94</v>
      </c>
      <c r="ACT44" s="84"/>
      <c r="ACU44" s="84" t="s">
        <v>94</v>
      </c>
      <c r="ACV44" s="84"/>
      <c r="ACW44" s="84" t="s">
        <v>94</v>
      </c>
      <c r="ACX44" s="84"/>
      <c r="ACY44" s="84" t="s">
        <v>94</v>
      </c>
      <c r="ACZ44" s="84"/>
      <c r="ADA44" s="84" t="s">
        <v>94</v>
      </c>
      <c r="ADB44" s="84"/>
      <c r="ADC44" s="84" t="s">
        <v>94</v>
      </c>
      <c r="ADD44" s="84"/>
      <c r="ADE44" s="84" t="s">
        <v>94</v>
      </c>
      <c r="ADF44" s="84"/>
      <c r="ADG44" s="84" t="s">
        <v>94</v>
      </c>
      <c r="ADH44" s="84"/>
      <c r="ADI44" s="84" t="s">
        <v>94</v>
      </c>
      <c r="ADJ44" s="84"/>
      <c r="ADK44" s="84" t="s">
        <v>94</v>
      </c>
      <c r="ADL44" s="84"/>
      <c r="ADM44" s="84" t="s">
        <v>94</v>
      </c>
      <c r="ADN44" s="84"/>
      <c r="ADO44" s="84" t="s">
        <v>94</v>
      </c>
      <c r="ADP44" s="84"/>
      <c r="ADQ44" s="84" t="s">
        <v>94</v>
      </c>
      <c r="ADR44" s="84"/>
      <c r="ADS44" s="84" t="s">
        <v>94</v>
      </c>
      <c r="ADT44" s="84"/>
      <c r="ADU44" s="84" t="s">
        <v>94</v>
      </c>
      <c r="ADV44" s="84"/>
      <c r="ADW44" s="84" t="s">
        <v>94</v>
      </c>
      <c r="ADX44" s="84"/>
      <c r="ADY44" s="84" t="s">
        <v>94</v>
      </c>
      <c r="ADZ44" s="84"/>
      <c r="AEA44" s="84" t="s">
        <v>94</v>
      </c>
      <c r="AEB44" s="84"/>
      <c r="AEC44" s="84" t="s">
        <v>94</v>
      </c>
      <c r="AED44" s="84"/>
      <c r="AEE44" s="84" t="s">
        <v>94</v>
      </c>
      <c r="AEF44" s="84"/>
      <c r="AEG44" s="84" t="s">
        <v>94</v>
      </c>
      <c r="AEH44" s="84"/>
      <c r="AEI44" s="84" t="s">
        <v>94</v>
      </c>
      <c r="AEJ44" s="84"/>
      <c r="AEK44" s="84" t="s">
        <v>94</v>
      </c>
      <c r="AEL44" s="84"/>
      <c r="AEM44" s="84" t="s">
        <v>94</v>
      </c>
      <c r="AEN44" s="84"/>
      <c r="AEO44" s="84" t="s">
        <v>94</v>
      </c>
      <c r="AEP44" s="84"/>
      <c r="AEQ44" s="84" t="s">
        <v>94</v>
      </c>
      <c r="AER44" s="84"/>
      <c r="AES44" s="84" t="s">
        <v>94</v>
      </c>
      <c r="AET44" s="84"/>
      <c r="AEU44" s="84" t="s">
        <v>94</v>
      </c>
      <c r="AEV44" s="84"/>
      <c r="AEW44" s="84" t="s">
        <v>94</v>
      </c>
      <c r="AEX44" s="84"/>
      <c r="AEY44" s="84" t="s">
        <v>94</v>
      </c>
      <c r="AEZ44" s="84"/>
      <c r="AFA44" s="84" t="s">
        <v>94</v>
      </c>
      <c r="AFB44" s="84"/>
      <c r="AFC44" s="84" t="s">
        <v>94</v>
      </c>
      <c r="AFD44" s="84"/>
      <c r="AFE44" s="84" t="s">
        <v>94</v>
      </c>
      <c r="AFF44" s="84"/>
      <c r="AFG44" s="84" t="s">
        <v>94</v>
      </c>
      <c r="AFH44" s="84"/>
      <c r="AFI44" s="84" t="s">
        <v>94</v>
      </c>
      <c r="AFJ44" s="84"/>
      <c r="AFK44" s="84" t="s">
        <v>94</v>
      </c>
      <c r="AFL44" s="84"/>
      <c r="AFM44" s="84" t="s">
        <v>94</v>
      </c>
      <c r="AFN44" s="84"/>
      <c r="AFO44" s="84" t="s">
        <v>94</v>
      </c>
      <c r="AFP44" s="84"/>
      <c r="AFQ44" s="84" t="s">
        <v>94</v>
      </c>
      <c r="AFR44" s="84"/>
      <c r="AFS44" s="84" t="s">
        <v>94</v>
      </c>
      <c r="AFT44" s="84"/>
      <c r="AFU44" s="84" t="s">
        <v>94</v>
      </c>
      <c r="AFV44" s="84"/>
      <c r="AFW44" s="84" t="s">
        <v>94</v>
      </c>
      <c r="AFX44" s="84"/>
      <c r="AFY44" s="84" t="s">
        <v>94</v>
      </c>
      <c r="AFZ44" s="84"/>
      <c r="AGA44" s="84" t="s">
        <v>94</v>
      </c>
      <c r="AGB44" s="84"/>
      <c r="AGC44" s="84" t="s">
        <v>94</v>
      </c>
      <c r="AGD44" s="84"/>
      <c r="AGE44" s="84" t="s">
        <v>94</v>
      </c>
      <c r="AGF44" s="84"/>
      <c r="AGG44" s="84" t="s">
        <v>94</v>
      </c>
      <c r="AGH44" s="84"/>
      <c r="AGI44" s="84" t="s">
        <v>94</v>
      </c>
      <c r="AGJ44" s="84"/>
      <c r="AGK44" s="84" t="s">
        <v>94</v>
      </c>
      <c r="AGL44" s="84"/>
      <c r="AGM44" s="84" t="s">
        <v>94</v>
      </c>
      <c r="AGN44" s="84"/>
      <c r="AGO44" s="84" t="s">
        <v>94</v>
      </c>
      <c r="AGP44" s="84"/>
      <c r="AGQ44" s="84" t="s">
        <v>94</v>
      </c>
      <c r="AGR44" s="84"/>
      <c r="AGS44" s="84" t="s">
        <v>94</v>
      </c>
      <c r="AGT44" s="84"/>
      <c r="AGU44" s="84" t="s">
        <v>94</v>
      </c>
      <c r="AGV44" s="84"/>
      <c r="AGW44" s="84" t="s">
        <v>94</v>
      </c>
      <c r="AGX44" s="84"/>
      <c r="AGY44" s="84" t="s">
        <v>94</v>
      </c>
      <c r="AGZ44" s="84"/>
      <c r="AHA44" s="84" t="s">
        <v>94</v>
      </c>
      <c r="AHB44" s="84"/>
      <c r="AHC44" s="84" t="s">
        <v>94</v>
      </c>
      <c r="AHD44" s="84"/>
      <c r="AHE44" s="84" t="s">
        <v>94</v>
      </c>
      <c r="AHF44" s="84"/>
      <c r="AHG44" s="84" t="s">
        <v>94</v>
      </c>
      <c r="AHH44" s="84"/>
      <c r="AHI44" s="84" t="s">
        <v>94</v>
      </c>
      <c r="AHJ44" s="84"/>
      <c r="AHK44" s="84" t="s">
        <v>94</v>
      </c>
      <c r="AHL44" s="84"/>
      <c r="AHM44" s="84" t="s">
        <v>94</v>
      </c>
      <c r="AHN44" s="84"/>
      <c r="AHO44" s="84" t="s">
        <v>94</v>
      </c>
      <c r="AHP44" s="84"/>
      <c r="AHQ44" s="84" t="s">
        <v>94</v>
      </c>
      <c r="AHR44" s="84"/>
      <c r="AHS44" s="84" t="s">
        <v>94</v>
      </c>
      <c r="AHT44" s="84"/>
      <c r="AHU44" s="84" t="s">
        <v>94</v>
      </c>
      <c r="AHV44" s="84"/>
      <c r="AHW44" s="84" t="s">
        <v>94</v>
      </c>
      <c r="AHX44" s="84"/>
      <c r="AHY44" s="84" t="s">
        <v>94</v>
      </c>
      <c r="AHZ44" s="84"/>
      <c r="AIA44" s="84" t="s">
        <v>94</v>
      </c>
      <c r="AIB44" s="84"/>
      <c r="AIC44" s="84" t="s">
        <v>94</v>
      </c>
      <c r="AID44" s="84"/>
      <c r="AIE44" s="84" t="s">
        <v>94</v>
      </c>
      <c r="AIF44" s="84"/>
      <c r="AIG44" s="84" t="s">
        <v>94</v>
      </c>
      <c r="AIH44" s="84"/>
      <c r="AII44" s="84" t="s">
        <v>94</v>
      </c>
      <c r="AIJ44" s="84"/>
      <c r="AIK44" s="84" t="s">
        <v>94</v>
      </c>
      <c r="AIL44" s="84"/>
      <c r="AIM44" s="84" t="s">
        <v>94</v>
      </c>
      <c r="AIN44" s="84"/>
      <c r="AIO44" s="84" t="s">
        <v>94</v>
      </c>
      <c r="AIP44" s="84"/>
      <c r="AIQ44" s="84" t="s">
        <v>94</v>
      </c>
      <c r="AIR44" s="84"/>
      <c r="AIS44" s="84" t="s">
        <v>94</v>
      </c>
      <c r="AIT44" s="84"/>
      <c r="AIU44" s="84" t="s">
        <v>94</v>
      </c>
      <c r="AIV44" s="84"/>
      <c r="AIW44" s="84" t="s">
        <v>94</v>
      </c>
      <c r="AIX44" s="84"/>
      <c r="AIY44" s="84" t="s">
        <v>94</v>
      </c>
      <c r="AIZ44" s="84"/>
      <c r="AJA44" s="84" t="s">
        <v>94</v>
      </c>
      <c r="AJB44" s="84"/>
      <c r="AJC44" s="84" t="s">
        <v>94</v>
      </c>
      <c r="AJD44" s="84"/>
      <c r="AJE44" s="84" t="s">
        <v>94</v>
      </c>
      <c r="AJF44" s="84"/>
      <c r="AJG44" s="84" t="s">
        <v>94</v>
      </c>
      <c r="AJH44" s="84"/>
      <c r="AJI44" s="84" t="s">
        <v>94</v>
      </c>
      <c r="AJJ44" s="84"/>
      <c r="AJK44" s="84" t="s">
        <v>94</v>
      </c>
      <c r="AJL44" s="84"/>
      <c r="AJM44" s="84" t="s">
        <v>94</v>
      </c>
      <c r="AJN44" s="84"/>
      <c r="AJO44" s="84" t="s">
        <v>94</v>
      </c>
      <c r="AJP44" s="84"/>
      <c r="AJQ44" s="84" t="s">
        <v>94</v>
      </c>
      <c r="AJR44" s="84"/>
      <c r="AJS44" s="84" t="s">
        <v>94</v>
      </c>
      <c r="AJT44" s="84"/>
      <c r="AJU44" s="84" t="s">
        <v>94</v>
      </c>
      <c r="AJV44" s="84"/>
      <c r="AJW44" s="84" t="s">
        <v>94</v>
      </c>
      <c r="AJX44" s="84"/>
      <c r="AJY44" s="84" t="s">
        <v>94</v>
      </c>
      <c r="AJZ44" s="84"/>
      <c r="AKA44" s="84" t="s">
        <v>94</v>
      </c>
      <c r="AKB44" s="84"/>
      <c r="AKC44" s="84" t="s">
        <v>94</v>
      </c>
      <c r="AKD44" s="84"/>
      <c r="AKE44" s="84" t="s">
        <v>94</v>
      </c>
      <c r="AKF44" s="84"/>
      <c r="AKG44" s="84" t="s">
        <v>94</v>
      </c>
      <c r="AKH44" s="84"/>
      <c r="AKI44" s="84" t="s">
        <v>94</v>
      </c>
      <c r="AKJ44" s="84"/>
      <c r="AKK44" s="84" t="s">
        <v>94</v>
      </c>
      <c r="AKL44" s="84"/>
      <c r="AKM44" s="84" t="s">
        <v>94</v>
      </c>
      <c r="AKN44" s="84"/>
      <c r="AKO44" s="84" t="s">
        <v>94</v>
      </c>
      <c r="AKP44" s="84"/>
      <c r="AKQ44" s="84" t="s">
        <v>94</v>
      </c>
      <c r="AKR44" s="84"/>
      <c r="AKS44" s="84" t="s">
        <v>94</v>
      </c>
      <c r="AKT44" s="84"/>
      <c r="AKU44" s="84" t="s">
        <v>94</v>
      </c>
      <c r="AKV44" s="84"/>
      <c r="AKW44" s="84" t="s">
        <v>94</v>
      </c>
      <c r="AKX44" s="84"/>
      <c r="AKY44" s="84" t="s">
        <v>94</v>
      </c>
      <c r="AKZ44" s="84"/>
      <c r="ALA44" s="84" t="s">
        <v>94</v>
      </c>
      <c r="ALB44" s="84"/>
      <c r="ALC44" s="84" t="s">
        <v>94</v>
      </c>
      <c r="ALD44" s="84"/>
      <c r="ALE44" s="84" t="s">
        <v>94</v>
      </c>
      <c r="ALF44" s="84"/>
      <c r="ALG44" s="84" t="s">
        <v>94</v>
      </c>
      <c r="ALH44" s="84"/>
      <c r="ALI44" s="84" t="s">
        <v>94</v>
      </c>
      <c r="ALJ44" s="84"/>
      <c r="ALK44" s="84" t="s">
        <v>94</v>
      </c>
      <c r="ALL44" s="84"/>
      <c r="ALM44" s="84" t="s">
        <v>94</v>
      </c>
      <c r="ALN44" s="84"/>
      <c r="ALO44" s="84" t="s">
        <v>94</v>
      </c>
      <c r="ALP44" s="84"/>
      <c r="ALQ44" s="84" t="s">
        <v>94</v>
      </c>
      <c r="ALR44" s="84"/>
      <c r="ALS44" s="84" t="s">
        <v>94</v>
      </c>
      <c r="ALT44" s="84"/>
      <c r="ALU44" s="84" t="s">
        <v>94</v>
      </c>
      <c r="ALV44" s="84"/>
      <c r="ALW44" s="84" t="s">
        <v>94</v>
      </c>
      <c r="ALX44" s="84"/>
      <c r="ALY44" s="84" t="s">
        <v>94</v>
      </c>
      <c r="ALZ44" s="84"/>
      <c r="AMA44" s="84" t="s">
        <v>94</v>
      </c>
      <c r="AMB44" s="84"/>
      <c r="AMC44" s="84" t="s">
        <v>94</v>
      </c>
      <c r="AMD44" s="84"/>
      <c r="AME44" s="84" t="s">
        <v>94</v>
      </c>
      <c r="AMF44" s="84"/>
      <c r="AMG44" s="84" t="s">
        <v>94</v>
      </c>
      <c r="AMH44" s="84"/>
      <c r="AMI44" s="84" t="s">
        <v>94</v>
      </c>
      <c r="AMJ44" s="84"/>
      <c r="AMK44" s="84" t="s">
        <v>94</v>
      </c>
      <c r="AML44" s="84"/>
      <c r="AMM44" s="84" t="s">
        <v>94</v>
      </c>
      <c r="AMN44" s="84"/>
      <c r="AMO44" s="84" t="s">
        <v>94</v>
      </c>
      <c r="AMP44" s="84"/>
      <c r="AMQ44" s="84" t="s">
        <v>94</v>
      </c>
      <c r="AMR44" s="84"/>
      <c r="AMS44" s="84" t="s">
        <v>94</v>
      </c>
      <c r="AMT44" s="84"/>
      <c r="AMU44" s="84" t="s">
        <v>94</v>
      </c>
      <c r="AMV44" s="84"/>
      <c r="AMW44" s="84" t="s">
        <v>94</v>
      </c>
      <c r="AMX44" s="84"/>
      <c r="AMY44" s="84" t="s">
        <v>94</v>
      </c>
      <c r="AMZ44" s="84"/>
      <c r="ANA44" s="84" t="s">
        <v>94</v>
      </c>
      <c r="ANB44" s="84"/>
      <c r="ANC44" s="84" t="s">
        <v>94</v>
      </c>
      <c r="AND44" s="84"/>
      <c r="ANE44" s="84" t="s">
        <v>94</v>
      </c>
      <c r="ANF44" s="84"/>
      <c r="ANG44" s="84" t="s">
        <v>94</v>
      </c>
      <c r="ANH44" s="84"/>
      <c r="ANI44" s="84" t="s">
        <v>94</v>
      </c>
      <c r="ANJ44" s="84"/>
      <c r="ANK44" s="84" t="s">
        <v>94</v>
      </c>
      <c r="ANL44" s="84"/>
      <c r="ANM44" s="84" t="s">
        <v>94</v>
      </c>
      <c r="ANN44" s="84"/>
      <c r="ANO44" s="84" t="s">
        <v>94</v>
      </c>
      <c r="ANP44" s="84"/>
      <c r="ANQ44" s="84" t="s">
        <v>94</v>
      </c>
      <c r="ANR44" s="84"/>
      <c r="ANS44" s="84" t="s">
        <v>94</v>
      </c>
      <c r="ANT44" s="84"/>
      <c r="ANU44" s="84" t="s">
        <v>94</v>
      </c>
      <c r="ANV44" s="84"/>
      <c r="ANW44" s="84" t="s">
        <v>94</v>
      </c>
      <c r="ANX44" s="84"/>
      <c r="ANY44" s="84" t="s">
        <v>94</v>
      </c>
      <c r="ANZ44" s="84"/>
      <c r="AOA44" s="84" t="s">
        <v>94</v>
      </c>
      <c r="AOB44" s="84"/>
      <c r="AOC44" s="84" t="s">
        <v>94</v>
      </c>
      <c r="AOD44" s="84"/>
      <c r="AOE44" s="84" t="s">
        <v>94</v>
      </c>
      <c r="AOF44" s="84"/>
      <c r="AOG44" s="84" t="s">
        <v>94</v>
      </c>
      <c r="AOH44" s="84"/>
      <c r="AOI44" s="84" t="s">
        <v>94</v>
      </c>
      <c r="AOJ44" s="84"/>
      <c r="AOK44" s="84" t="s">
        <v>94</v>
      </c>
      <c r="AOL44" s="84"/>
      <c r="AOM44" s="84" t="s">
        <v>94</v>
      </c>
      <c r="AON44" s="84"/>
      <c r="AOO44" s="84" t="s">
        <v>94</v>
      </c>
      <c r="AOP44" s="84"/>
      <c r="AOQ44" s="84" t="s">
        <v>94</v>
      </c>
      <c r="AOR44" s="84"/>
      <c r="AOS44" s="84" t="s">
        <v>94</v>
      </c>
      <c r="AOT44" s="84"/>
      <c r="AOU44" s="84" t="s">
        <v>94</v>
      </c>
      <c r="AOV44" s="84"/>
      <c r="AOW44" s="84" t="s">
        <v>94</v>
      </c>
      <c r="AOX44" s="84"/>
      <c r="AOY44" s="84" t="s">
        <v>94</v>
      </c>
      <c r="AOZ44" s="84"/>
      <c r="APA44" s="84" t="s">
        <v>94</v>
      </c>
      <c r="APB44" s="84"/>
      <c r="APC44" s="84" t="s">
        <v>94</v>
      </c>
      <c r="APD44" s="84"/>
      <c r="APE44" s="84" t="s">
        <v>94</v>
      </c>
      <c r="APF44" s="84"/>
      <c r="APG44" s="84" t="s">
        <v>94</v>
      </c>
      <c r="APH44" s="84"/>
      <c r="API44" s="84" t="s">
        <v>94</v>
      </c>
      <c r="APJ44" s="84"/>
      <c r="APK44" s="84" t="s">
        <v>94</v>
      </c>
      <c r="APL44" s="84"/>
      <c r="APM44" s="84" t="s">
        <v>94</v>
      </c>
      <c r="APN44" s="84"/>
      <c r="APO44" s="84" t="s">
        <v>94</v>
      </c>
      <c r="APP44" s="84"/>
      <c r="APQ44" s="84" t="s">
        <v>94</v>
      </c>
      <c r="APR44" s="84"/>
      <c r="APS44" s="84" t="s">
        <v>94</v>
      </c>
      <c r="APT44" s="84"/>
      <c r="APU44" s="84" t="s">
        <v>94</v>
      </c>
      <c r="APV44" s="84"/>
      <c r="APW44" s="84" t="s">
        <v>94</v>
      </c>
      <c r="APX44" s="84"/>
      <c r="APY44" s="84" t="s">
        <v>94</v>
      </c>
      <c r="APZ44" s="84"/>
      <c r="AQA44" s="84" t="s">
        <v>94</v>
      </c>
      <c r="AQB44" s="84"/>
      <c r="AQC44" s="84" t="s">
        <v>94</v>
      </c>
      <c r="AQD44" s="84"/>
      <c r="AQE44" s="86" t="s">
        <v>94</v>
      </c>
      <c r="AQF44" s="84"/>
      <c r="AQG44" s="86" t="s">
        <v>94</v>
      </c>
      <c r="AQH44" s="84"/>
      <c r="AQI44" s="86" t="s">
        <v>94</v>
      </c>
      <c r="AQJ44" s="84"/>
      <c r="AQK44" s="86" t="s">
        <v>94</v>
      </c>
      <c r="AQL44" s="84"/>
      <c r="AQM44" s="86" t="s">
        <v>94</v>
      </c>
      <c r="AQN44" s="84"/>
      <c r="AQO44" s="86" t="s">
        <v>94</v>
      </c>
      <c r="AQP44" s="84"/>
      <c r="AQQ44" s="86" t="s">
        <v>94</v>
      </c>
      <c r="AQR44" s="84"/>
      <c r="AQS44" s="86" t="s">
        <v>94</v>
      </c>
      <c r="AQT44" s="86"/>
      <c r="AQU44" s="86" t="s">
        <v>94</v>
      </c>
      <c r="AQV44" s="86"/>
      <c r="AQW44" s="86" t="s">
        <v>94</v>
      </c>
      <c r="AQX44" s="86"/>
      <c r="AQY44" s="86" t="s">
        <v>94</v>
      </c>
      <c r="AQZ44" s="86"/>
      <c r="ARA44" s="86" t="s">
        <v>94</v>
      </c>
      <c r="ARB44" s="86"/>
      <c r="ARC44" s="86" t="s">
        <v>94</v>
      </c>
      <c r="ARD44" s="86"/>
      <c r="ARE44" s="86" t="s">
        <v>94</v>
      </c>
      <c r="ARF44" s="86"/>
      <c r="ARG44" s="86" t="s">
        <v>94</v>
      </c>
      <c r="ARH44" s="86"/>
      <c r="ARI44" s="86" t="s">
        <v>94</v>
      </c>
      <c r="ARJ44" s="86"/>
      <c r="ARK44" s="86" t="s">
        <v>94</v>
      </c>
      <c r="ARL44" s="86"/>
      <c r="ARM44" s="86" t="s">
        <v>94</v>
      </c>
      <c r="ARN44" s="86"/>
      <c r="ARO44" s="86" t="s">
        <v>94</v>
      </c>
      <c r="ARP44" s="86"/>
      <c r="ARQ44" s="86" t="s">
        <v>94</v>
      </c>
      <c r="ARR44" s="86"/>
      <c r="ARS44" s="86" t="s">
        <v>94</v>
      </c>
      <c r="ART44" s="86"/>
      <c r="ARU44" s="86" t="s">
        <v>94</v>
      </c>
      <c r="ARV44" s="86"/>
      <c r="ARW44" s="86" t="s">
        <v>94</v>
      </c>
      <c r="ARX44" s="86"/>
      <c r="ARY44" s="86" t="s">
        <v>94</v>
      </c>
      <c r="ARZ44" s="86"/>
      <c r="ASA44" s="86" t="s">
        <v>94</v>
      </c>
      <c r="ASB44" s="86"/>
      <c r="ASC44" s="86" t="s">
        <v>94</v>
      </c>
      <c r="ASD44" s="86"/>
      <c r="ASE44" s="86" t="s">
        <v>94</v>
      </c>
      <c r="ASF44" s="86"/>
      <c r="ASG44" s="86" t="s">
        <v>94</v>
      </c>
      <c r="ASH44" s="86"/>
      <c r="ASI44" s="86" t="s">
        <v>94</v>
      </c>
      <c r="ASJ44" s="86"/>
      <c r="ASK44" s="86" t="s">
        <v>94</v>
      </c>
      <c r="ASL44" s="86"/>
      <c r="ASM44" s="86" t="s">
        <v>94</v>
      </c>
      <c r="ASN44" s="86"/>
      <c r="ASO44" s="86" t="s">
        <v>94</v>
      </c>
      <c r="ASP44" s="86"/>
      <c r="ASQ44" s="86" t="s">
        <v>94</v>
      </c>
      <c r="ASR44" s="86"/>
      <c r="ASS44" s="86" t="s">
        <v>94</v>
      </c>
      <c r="AST44" s="86"/>
      <c r="ASU44" s="86" t="s">
        <v>94</v>
      </c>
      <c r="ASV44" s="86"/>
      <c r="ASW44" s="86" t="s">
        <v>94</v>
      </c>
      <c r="ASX44" s="86"/>
      <c r="ASY44" s="86" t="s">
        <v>94</v>
      </c>
      <c r="ASZ44" s="86"/>
      <c r="ATA44" s="86" t="s">
        <v>94</v>
      </c>
      <c r="ATB44" s="86"/>
      <c r="ATC44" s="86" t="s">
        <v>94</v>
      </c>
      <c r="ATD44" s="86"/>
      <c r="ATE44" s="86" t="s">
        <v>94</v>
      </c>
      <c r="ATF44" s="86"/>
      <c r="ATG44" s="86" t="s">
        <v>94</v>
      </c>
      <c r="ATH44" s="86"/>
      <c r="ATI44" s="86" t="s">
        <v>94</v>
      </c>
      <c r="ATJ44" s="86"/>
      <c r="ATK44" s="86" t="s">
        <v>94</v>
      </c>
      <c r="ATL44" s="86"/>
      <c r="ATM44" s="86" t="s">
        <v>94</v>
      </c>
      <c r="ATN44" s="86"/>
      <c r="ATO44" s="86" t="s">
        <v>94</v>
      </c>
      <c r="ATP44" s="86"/>
      <c r="ATQ44" s="86" t="s">
        <v>94</v>
      </c>
      <c r="ATR44" s="86"/>
      <c r="ATS44" s="86" t="s">
        <v>94</v>
      </c>
      <c r="ATT44" s="86"/>
      <c r="ATU44" s="86" t="s">
        <v>94</v>
      </c>
      <c r="ATV44" s="86"/>
      <c r="ATW44" s="86" t="s">
        <v>94</v>
      </c>
      <c r="ATX44" s="86"/>
      <c r="ATY44" s="86" t="s">
        <v>94</v>
      </c>
      <c r="ATZ44" s="86"/>
      <c r="AUA44" s="86" t="s">
        <v>94</v>
      </c>
      <c r="AUB44" s="86"/>
      <c r="AUC44" s="86" t="s">
        <v>94</v>
      </c>
      <c r="AUD44" s="86"/>
      <c r="AUE44" s="86" t="s">
        <v>94</v>
      </c>
      <c r="AUF44" s="86"/>
      <c r="AUG44" s="86" t="s">
        <v>94</v>
      </c>
      <c r="AUH44" s="86"/>
      <c r="AUI44" s="86" t="s">
        <v>94</v>
      </c>
      <c r="AUJ44" s="86"/>
      <c r="AUK44" s="86" t="s">
        <v>94</v>
      </c>
      <c r="AUL44" s="86"/>
      <c r="AUM44" s="86" t="s">
        <v>94</v>
      </c>
      <c r="AUN44" s="86"/>
      <c r="AUO44" s="86" t="s">
        <v>94</v>
      </c>
      <c r="AUP44" s="86"/>
      <c r="AUQ44" s="86" t="s">
        <v>94</v>
      </c>
      <c r="AUR44" s="86"/>
      <c r="AUS44" s="86" t="s">
        <v>94</v>
      </c>
      <c r="AUT44" s="86"/>
      <c r="AUU44" s="86" t="s">
        <v>94</v>
      </c>
      <c r="AUV44" s="86"/>
      <c r="AUW44" s="86" t="s">
        <v>94</v>
      </c>
      <c r="AUX44" s="86"/>
      <c r="AUY44" s="86" t="s">
        <v>94</v>
      </c>
      <c r="AUZ44" s="86"/>
      <c r="AVA44" s="86" t="s">
        <v>94</v>
      </c>
      <c r="AVB44" s="86"/>
      <c r="AVC44" s="86" t="s">
        <v>94</v>
      </c>
      <c r="AVD44" s="86"/>
      <c r="AVE44" s="86" t="s">
        <v>94</v>
      </c>
      <c r="AVF44" s="86"/>
      <c r="AVG44" s="86" t="s">
        <v>94</v>
      </c>
      <c r="AVH44" s="86"/>
      <c r="AVI44" s="86" t="s">
        <v>94</v>
      </c>
      <c r="AVJ44" s="86"/>
      <c r="AVK44" s="86" t="s">
        <v>94</v>
      </c>
      <c r="AVL44" s="86"/>
      <c r="AVM44" s="86" t="s">
        <v>94</v>
      </c>
      <c r="AVN44" s="86"/>
      <c r="AVO44" s="86" t="s">
        <v>94</v>
      </c>
      <c r="AVP44" s="86"/>
      <c r="AVQ44" s="86" t="s">
        <v>94</v>
      </c>
      <c r="AVR44" s="86"/>
      <c r="AVS44" s="86" t="s">
        <v>94</v>
      </c>
      <c r="AVT44" s="86"/>
      <c r="AVU44" s="86" t="s">
        <v>94</v>
      </c>
      <c r="AVV44" s="86"/>
      <c r="AVW44" s="86" t="s">
        <v>94</v>
      </c>
      <c r="AVX44" s="86"/>
      <c r="AVY44" s="86" t="s">
        <v>94</v>
      </c>
      <c r="AVZ44" s="86"/>
      <c r="AWA44" s="86" t="s">
        <v>94</v>
      </c>
      <c r="AWB44" s="86"/>
      <c r="AWC44" s="86" t="s">
        <v>94</v>
      </c>
      <c r="AWD44" s="86"/>
      <c r="AWE44" s="86" t="s">
        <v>94</v>
      </c>
      <c r="AWF44" s="86"/>
      <c r="AWG44" s="86" t="s">
        <v>94</v>
      </c>
      <c r="AWH44" s="86"/>
      <c r="AWI44" s="86" t="s">
        <v>94</v>
      </c>
      <c r="AWJ44" s="86"/>
      <c r="AWK44" s="86" t="s">
        <v>94</v>
      </c>
      <c r="AWL44" s="86"/>
      <c r="AWM44" s="86" t="s">
        <v>94</v>
      </c>
      <c r="AWN44" s="86"/>
      <c r="AWO44" s="86" t="s">
        <v>94</v>
      </c>
      <c r="AWP44" s="86"/>
      <c r="AWQ44" s="86" t="s">
        <v>94</v>
      </c>
      <c r="AWR44" s="86"/>
      <c r="AWS44" s="86" t="s">
        <v>94</v>
      </c>
      <c r="AWT44" s="86"/>
      <c r="AWU44" s="86" t="s">
        <v>94</v>
      </c>
      <c r="AWV44" s="86"/>
      <c r="AWW44" s="86" t="s">
        <v>94</v>
      </c>
      <c r="AWX44" s="86"/>
      <c r="AWY44" s="86" t="s">
        <v>94</v>
      </c>
      <c r="AWZ44" s="103"/>
      <c r="AXA44" s="103" t="s">
        <v>94</v>
      </c>
      <c r="AXB44" s="103"/>
      <c r="AXC44" s="103" t="s">
        <v>94</v>
      </c>
      <c r="AXD44" s="103"/>
      <c r="AXE44" s="103" t="s">
        <v>94</v>
      </c>
      <c r="AXF44" s="103"/>
      <c r="AXG44" s="103" t="s">
        <v>94</v>
      </c>
      <c r="AXH44" s="103"/>
      <c r="AXI44" s="103" t="s">
        <v>94</v>
      </c>
      <c r="AXJ44" s="103"/>
      <c r="AXK44" s="103" t="s">
        <v>94</v>
      </c>
      <c r="AXL44" s="103"/>
      <c r="AXM44" s="103" t="s">
        <v>94</v>
      </c>
      <c r="AXN44" s="103"/>
      <c r="AXO44" s="103" t="s">
        <v>94</v>
      </c>
      <c r="AXP44" s="103"/>
      <c r="AXQ44" s="103" t="s">
        <v>94</v>
      </c>
      <c r="AXR44" s="103"/>
      <c r="AXS44" s="103" t="s">
        <v>94</v>
      </c>
      <c r="AXT44" s="103"/>
      <c r="AXU44" s="103" t="s">
        <v>94</v>
      </c>
      <c r="AXV44" s="103"/>
      <c r="AXW44" s="103" t="s">
        <v>94</v>
      </c>
      <c r="AXX44" s="103"/>
      <c r="AXY44" s="103" t="s">
        <v>94</v>
      </c>
      <c r="AXZ44" s="103"/>
      <c r="AYA44" s="103" t="s">
        <v>94</v>
      </c>
      <c r="AYB44" s="103"/>
      <c r="AYC44" s="103" t="s">
        <v>94</v>
      </c>
      <c r="AYD44" s="103"/>
      <c r="AYE44" s="103" t="s">
        <v>94</v>
      </c>
      <c r="AYF44" s="103"/>
      <c r="AYG44" s="103" t="s">
        <v>94</v>
      </c>
      <c r="AYH44" s="103"/>
      <c r="AYI44" s="103" t="s">
        <v>94</v>
      </c>
      <c r="AYJ44" s="103"/>
      <c r="AYK44" s="103"/>
      <c r="AYL44" s="103"/>
      <c r="AYM44" s="103"/>
      <c r="AYN44" s="103"/>
      <c r="AYO44" s="103"/>
      <c r="AYP44" s="103"/>
      <c r="AYQ44" s="103"/>
      <c r="AYR44" s="103"/>
      <c r="AYS44" s="103"/>
      <c r="AYT44" s="103"/>
      <c r="AYU44" s="103" t="s">
        <v>94</v>
      </c>
      <c r="AYV44" s="103"/>
      <c r="AYW44" s="103" t="s">
        <v>94</v>
      </c>
      <c r="AYX44" s="103"/>
      <c r="AYY44" s="103" t="s">
        <v>94</v>
      </c>
      <c r="AYZ44" s="103"/>
      <c r="AZA44" s="103" t="s">
        <v>94</v>
      </c>
      <c r="AZB44" s="103"/>
      <c r="AZC44" s="103" t="s">
        <v>94</v>
      </c>
      <c r="AZD44" s="103"/>
      <c r="AZE44" s="103" t="s">
        <v>94</v>
      </c>
      <c r="AZF44" s="103"/>
      <c r="AZG44" s="103" t="s">
        <v>94</v>
      </c>
      <c r="AZH44" s="103"/>
      <c r="AZI44" s="103" t="s">
        <v>94</v>
      </c>
      <c r="AZJ44" s="103"/>
      <c r="AZK44" s="103" t="s">
        <v>94</v>
      </c>
      <c r="AZL44" s="103"/>
      <c r="AZM44" s="103" t="s">
        <v>94</v>
      </c>
      <c r="AZN44" s="103"/>
      <c r="AZO44" s="103" t="s">
        <v>94</v>
      </c>
      <c r="AZP44" s="103"/>
      <c r="AZQ44" s="103" t="s">
        <v>94</v>
      </c>
      <c r="AZR44" s="103"/>
      <c r="AZS44" s="103" t="s">
        <v>94</v>
      </c>
      <c r="AZT44" s="103"/>
      <c r="AZU44" s="103" t="s">
        <v>94</v>
      </c>
      <c r="AZV44" s="103"/>
      <c r="AZW44" s="103" t="s">
        <v>94</v>
      </c>
      <c r="AZX44" s="103"/>
      <c r="AZY44" s="103" t="s">
        <v>94</v>
      </c>
      <c r="AZZ44" s="103"/>
      <c r="BAA44" s="103" t="s">
        <v>94</v>
      </c>
      <c r="BAB44" s="103"/>
      <c r="BAC44" s="103" t="s">
        <v>94</v>
      </c>
      <c r="BAD44" s="103"/>
      <c r="BAE44" s="103" t="s">
        <v>94</v>
      </c>
      <c r="BAF44" s="103"/>
      <c r="BAG44" s="103" t="s">
        <v>94</v>
      </c>
      <c r="BAH44" s="103"/>
      <c r="BAI44" s="103" t="s">
        <v>94</v>
      </c>
      <c r="BAJ44" s="103"/>
      <c r="BAK44" s="103" t="s">
        <v>94</v>
      </c>
      <c r="BAL44" s="103"/>
      <c r="BAM44" s="103" t="s">
        <v>94</v>
      </c>
      <c r="BAN44" s="103"/>
      <c r="BAO44" s="103" t="s">
        <v>94</v>
      </c>
      <c r="BAP44" s="103"/>
      <c r="BAQ44" s="103" t="s">
        <v>94</v>
      </c>
      <c r="BAR44" s="103"/>
      <c r="BAS44" s="103" t="s">
        <v>94</v>
      </c>
      <c r="BAT44" s="103"/>
      <c r="BAU44" s="103" t="s">
        <v>94</v>
      </c>
      <c r="BAV44" s="103"/>
      <c r="BAW44" s="103" t="s">
        <v>94</v>
      </c>
      <c r="BAX44" s="103"/>
      <c r="BAY44" s="103" t="s">
        <v>94</v>
      </c>
      <c r="BAZ44" s="103"/>
      <c r="BBA44" s="103" t="s">
        <v>94</v>
      </c>
      <c r="BBB44" s="103"/>
      <c r="BBC44" s="103" t="s">
        <v>94</v>
      </c>
      <c r="BBD44" s="103"/>
      <c r="BBE44" s="103" t="s">
        <v>94</v>
      </c>
      <c r="BBF44" s="103"/>
      <c r="BBG44" s="103" t="s">
        <v>94</v>
      </c>
      <c r="BBH44" s="103"/>
      <c r="BBI44" s="103" t="s">
        <v>94</v>
      </c>
      <c r="BBJ44" s="103"/>
      <c r="BBK44" s="103" t="s">
        <v>94</v>
      </c>
    </row>
    <row r="45" spans="1:1415" s="9" customFormat="1" ht="33" customHeight="1" x14ac:dyDescent="0.35">
      <c r="A45" s="82">
        <v>19</v>
      </c>
      <c r="B45" s="13" t="s">
        <v>116</v>
      </c>
      <c r="C45" s="89"/>
      <c r="D45" s="90" t="s">
        <v>117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84"/>
      <c r="AW45" s="84"/>
      <c r="AX45" s="84"/>
      <c r="AY45" s="84"/>
      <c r="AZ45" s="84"/>
      <c r="BA45" s="84"/>
      <c r="BB45" s="84"/>
      <c r="BC45" s="84"/>
      <c r="BD45" s="84"/>
      <c r="BE45" s="84"/>
      <c r="BF45" s="84"/>
      <c r="BG45" s="84"/>
      <c r="BH45" s="84"/>
      <c r="BI45" s="84"/>
      <c r="BJ45" s="84"/>
      <c r="BK45" s="84"/>
      <c r="BL45" s="84"/>
      <c r="BM45" s="84"/>
      <c r="BN45" s="84"/>
      <c r="BO45" s="84"/>
      <c r="BP45" s="84"/>
      <c r="BQ45" s="84"/>
      <c r="BR45" s="84"/>
      <c r="BS45" s="84"/>
      <c r="BT45" s="84"/>
      <c r="BU45" s="84"/>
      <c r="BV45" s="84"/>
      <c r="BW45" s="84"/>
      <c r="BX45" s="84"/>
      <c r="BY45" s="84"/>
      <c r="BZ45" s="84"/>
      <c r="CA45" s="84"/>
      <c r="CB45" s="84"/>
      <c r="CC45" s="84"/>
      <c r="CD45" s="84"/>
      <c r="CE45" s="84"/>
      <c r="CF45" s="84"/>
      <c r="CG45" s="84"/>
      <c r="CH45" s="84"/>
      <c r="CI45" s="84"/>
      <c r="CJ45" s="84"/>
      <c r="CK45" s="84"/>
      <c r="CL45" s="84"/>
      <c r="CM45" s="84"/>
      <c r="CN45" s="84"/>
      <c r="CO45" s="84"/>
      <c r="CP45" s="84"/>
      <c r="CQ45" s="84"/>
      <c r="CR45" s="84"/>
      <c r="CS45" s="84"/>
      <c r="CT45" s="84"/>
      <c r="CU45" s="84"/>
      <c r="CV45" s="84"/>
      <c r="CW45" s="84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84"/>
      <c r="DJ45" s="84"/>
      <c r="DK45" s="84"/>
      <c r="DL45" s="84"/>
      <c r="DM45" s="84"/>
      <c r="DN45" s="84"/>
      <c r="DO45" s="84"/>
      <c r="DP45" s="84"/>
      <c r="DQ45" s="84"/>
      <c r="DR45" s="84"/>
      <c r="DS45" s="84"/>
      <c r="DT45" s="84"/>
      <c r="DU45" s="84"/>
      <c r="DV45" s="84"/>
      <c r="DW45" s="84"/>
      <c r="DX45" s="84"/>
      <c r="DY45" s="84"/>
      <c r="DZ45" s="84"/>
      <c r="EA45" s="84"/>
      <c r="EB45" s="84"/>
      <c r="EC45" s="84"/>
      <c r="ED45" s="84"/>
      <c r="EE45" s="84"/>
      <c r="EF45" s="84"/>
      <c r="EG45" s="84"/>
      <c r="EH45" s="84"/>
      <c r="EI45" s="84"/>
      <c r="EJ45" s="84"/>
      <c r="EK45" s="84"/>
      <c r="EL45" s="84"/>
      <c r="EM45" s="84"/>
      <c r="EN45" s="84"/>
      <c r="EO45" s="84"/>
      <c r="EP45" s="84"/>
      <c r="EQ45" s="84"/>
      <c r="ER45" s="84"/>
      <c r="ES45" s="84"/>
      <c r="ET45" s="84"/>
      <c r="EU45" s="84"/>
      <c r="EV45" s="84"/>
      <c r="EW45" s="84"/>
      <c r="EX45" s="84"/>
      <c r="EY45" s="84"/>
      <c r="EZ45" s="84"/>
      <c r="FA45" s="84"/>
      <c r="FB45" s="84"/>
      <c r="FC45" s="84"/>
      <c r="FD45" s="84"/>
      <c r="FE45" s="84"/>
      <c r="FF45" s="84"/>
      <c r="FG45" s="84"/>
      <c r="FH45" s="84"/>
      <c r="FI45" s="84"/>
      <c r="FJ45" s="84"/>
      <c r="FK45" s="84"/>
      <c r="FL45" s="84"/>
      <c r="FM45" s="84"/>
      <c r="FN45" s="84"/>
      <c r="FO45" s="84"/>
      <c r="FP45" s="84"/>
      <c r="FQ45" s="84"/>
      <c r="FR45" s="84"/>
      <c r="FS45" s="84"/>
      <c r="FT45" s="84"/>
      <c r="FU45" s="84"/>
      <c r="FV45" s="84"/>
      <c r="FW45" s="84"/>
      <c r="FX45" s="84"/>
      <c r="FY45" s="84"/>
      <c r="FZ45" s="84"/>
      <c r="GA45" s="84"/>
      <c r="GB45" s="84"/>
      <c r="GC45" s="84"/>
      <c r="GD45" s="84"/>
      <c r="GE45" s="84"/>
      <c r="GF45" s="84"/>
      <c r="GG45" s="84"/>
      <c r="GH45" s="84"/>
      <c r="GI45" s="84"/>
      <c r="GJ45" s="84"/>
      <c r="GK45" s="84"/>
      <c r="GL45" s="84"/>
      <c r="GM45" s="84"/>
      <c r="GN45" s="84"/>
      <c r="GO45" s="84"/>
      <c r="GP45" s="84"/>
      <c r="GQ45" s="84"/>
      <c r="GR45" s="84"/>
      <c r="GS45" s="84"/>
      <c r="GT45" s="84"/>
      <c r="GU45" s="84"/>
      <c r="GV45" s="84"/>
      <c r="GW45" s="84"/>
      <c r="GX45" s="84"/>
      <c r="GY45" s="84"/>
      <c r="GZ45" s="84"/>
      <c r="HA45" s="84"/>
      <c r="HB45" s="84"/>
      <c r="HC45" s="84"/>
      <c r="HD45" s="84"/>
      <c r="HE45" s="84"/>
      <c r="HF45" s="84"/>
      <c r="HG45" s="84"/>
      <c r="HH45" s="84"/>
      <c r="HI45" s="84"/>
      <c r="HJ45" s="84"/>
      <c r="HK45" s="84"/>
      <c r="HL45" s="84"/>
      <c r="HM45" s="84"/>
      <c r="HN45" s="84"/>
      <c r="HO45" s="84"/>
      <c r="HP45" s="84"/>
      <c r="HQ45" s="84"/>
      <c r="HR45" s="84">
        <v>11500</v>
      </c>
      <c r="HS45" s="84" t="s">
        <v>94</v>
      </c>
      <c r="HT45" s="84">
        <v>11500</v>
      </c>
      <c r="HU45" s="84" t="s">
        <v>94</v>
      </c>
      <c r="HV45" s="84">
        <v>11500</v>
      </c>
      <c r="HW45" s="84" t="s">
        <v>94</v>
      </c>
      <c r="HX45" s="84">
        <v>11500</v>
      </c>
      <c r="HY45" s="84" t="s">
        <v>94</v>
      </c>
      <c r="HZ45" s="84">
        <v>11500</v>
      </c>
      <c r="IA45" s="84" t="s">
        <v>94</v>
      </c>
      <c r="IB45" s="84">
        <v>11500</v>
      </c>
      <c r="IC45" s="84">
        <v>11730</v>
      </c>
      <c r="ID45" s="84">
        <v>11500</v>
      </c>
      <c r="IE45" s="84" t="s">
        <v>94</v>
      </c>
      <c r="IF45" s="84">
        <v>11500</v>
      </c>
      <c r="IG45" s="84" t="s">
        <v>94</v>
      </c>
      <c r="IH45" s="84">
        <v>11500</v>
      </c>
      <c r="II45" s="84" t="s">
        <v>94</v>
      </c>
      <c r="IJ45" s="84">
        <v>11500</v>
      </c>
      <c r="IK45" s="84" t="s">
        <v>94</v>
      </c>
      <c r="IL45" s="84">
        <v>11500</v>
      </c>
      <c r="IM45" s="84" t="s">
        <v>94</v>
      </c>
      <c r="IN45" s="84">
        <v>11500</v>
      </c>
      <c r="IO45" s="84" t="s">
        <v>94</v>
      </c>
      <c r="IP45" s="84">
        <v>11500</v>
      </c>
      <c r="IQ45" s="84" t="s">
        <v>94</v>
      </c>
      <c r="IR45" s="84">
        <v>11500</v>
      </c>
      <c r="IS45" s="84" t="s">
        <v>94</v>
      </c>
      <c r="IT45" s="84">
        <v>11500</v>
      </c>
      <c r="IU45" s="84" t="s">
        <v>94</v>
      </c>
      <c r="IV45" s="84">
        <v>11500</v>
      </c>
      <c r="IW45" s="84" t="s">
        <v>94</v>
      </c>
      <c r="IX45" s="84">
        <v>11500</v>
      </c>
      <c r="IY45" s="84" t="s">
        <v>94</v>
      </c>
      <c r="IZ45" s="84">
        <v>11500</v>
      </c>
      <c r="JA45" s="84" t="s">
        <v>94</v>
      </c>
      <c r="JB45" s="84">
        <v>11500</v>
      </c>
      <c r="JC45" s="84" t="s">
        <v>94</v>
      </c>
      <c r="JD45" s="84">
        <v>11500</v>
      </c>
      <c r="JE45" s="84" t="s">
        <v>94</v>
      </c>
      <c r="JF45" s="84">
        <v>11500</v>
      </c>
      <c r="JG45" s="84" t="s">
        <v>94</v>
      </c>
      <c r="JH45" s="84">
        <v>11500</v>
      </c>
      <c r="JI45" s="84" t="s">
        <v>94</v>
      </c>
      <c r="JJ45" s="84">
        <v>11500</v>
      </c>
      <c r="JK45" s="84" t="s">
        <v>94</v>
      </c>
      <c r="JL45" s="84">
        <v>11500</v>
      </c>
      <c r="JM45" s="84" t="s">
        <v>94</v>
      </c>
      <c r="JN45" s="84">
        <v>14000</v>
      </c>
      <c r="JO45" s="84" t="s">
        <v>94</v>
      </c>
      <c r="JP45" s="84">
        <v>14000</v>
      </c>
      <c r="JQ45" s="84" t="s">
        <v>94</v>
      </c>
      <c r="JR45" s="84">
        <v>14000</v>
      </c>
      <c r="JS45" s="84" t="s">
        <v>94</v>
      </c>
      <c r="JT45" s="84">
        <v>14000</v>
      </c>
      <c r="JU45" s="84" t="s">
        <v>94</v>
      </c>
      <c r="JV45" s="84">
        <v>14000</v>
      </c>
      <c r="JW45" s="84" t="s">
        <v>94</v>
      </c>
      <c r="JX45" s="84">
        <v>14000</v>
      </c>
      <c r="JY45" s="84" t="s">
        <v>94</v>
      </c>
      <c r="JZ45" s="84">
        <v>14000</v>
      </c>
      <c r="KA45" s="84" t="s">
        <v>94</v>
      </c>
      <c r="KB45" s="84">
        <v>14000</v>
      </c>
      <c r="KC45" s="84" t="s">
        <v>94</v>
      </c>
      <c r="KD45" s="84">
        <v>14000</v>
      </c>
      <c r="KE45" s="84" t="s">
        <v>94</v>
      </c>
      <c r="KF45" s="84">
        <v>14000</v>
      </c>
      <c r="KG45" s="84" t="s">
        <v>94</v>
      </c>
      <c r="KH45" s="84">
        <v>14000</v>
      </c>
      <c r="KI45" s="84" t="s">
        <v>94</v>
      </c>
      <c r="KJ45" s="84">
        <v>14000</v>
      </c>
      <c r="KK45" s="84" t="s">
        <v>94</v>
      </c>
      <c r="KL45" s="84">
        <v>14000</v>
      </c>
      <c r="KM45" s="84" t="s">
        <v>94</v>
      </c>
      <c r="KN45" s="84">
        <v>14000</v>
      </c>
      <c r="KO45" s="84" t="s">
        <v>94</v>
      </c>
      <c r="KP45" s="84">
        <v>14000</v>
      </c>
      <c r="KQ45" s="84" t="s">
        <v>94</v>
      </c>
      <c r="KR45" s="84">
        <v>14000</v>
      </c>
      <c r="KS45" s="84" t="s">
        <v>94</v>
      </c>
      <c r="KT45" s="84">
        <v>14000</v>
      </c>
      <c r="KU45" s="84" t="s">
        <v>94</v>
      </c>
      <c r="KV45" s="84">
        <v>14000</v>
      </c>
      <c r="KW45" s="84" t="s">
        <v>94</v>
      </c>
      <c r="KX45" s="84">
        <v>14000</v>
      </c>
      <c r="KY45" s="84">
        <v>11500</v>
      </c>
      <c r="KZ45" s="84">
        <v>14000</v>
      </c>
      <c r="LA45" s="84" t="s">
        <v>94</v>
      </c>
      <c r="LB45" s="84">
        <v>14000</v>
      </c>
      <c r="LC45" s="84" t="s">
        <v>94</v>
      </c>
      <c r="LD45" s="84">
        <v>14000</v>
      </c>
      <c r="LE45" s="84" t="s">
        <v>94</v>
      </c>
      <c r="LF45" s="84">
        <v>14000</v>
      </c>
      <c r="LG45" s="84" t="s">
        <v>94</v>
      </c>
      <c r="LH45" s="84">
        <v>14000</v>
      </c>
      <c r="LI45" s="84" t="s">
        <v>94</v>
      </c>
      <c r="LJ45" s="84">
        <v>14000</v>
      </c>
      <c r="LK45" s="84" t="s">
        <v>94</v>
      </c>
      <c r="LL45" s="84">
        <v>14000</v>
      </c>
      <c r="LM45" s="84" t="s">
        <v>94</v>
      </c>
      <c r="LN45" s="84">
        <v>14000</v>
      </c>
      <c r="LO45" s="84" t="s">
        <v>94</v>
      </c>
      <c r="LP45" s="84">
        <v>14000</v>
      </c>
      <c r="LQ45" s="84" t="s">
        <v>94</v>
      </c>
      <c r="LR45" s="84">
        <v>14000</v>
      </c>
      <c r="LS45" s="84" t="s">
        <v>94</v>
      </c>
      <c r="LT45" s="84">
        <v>14000</v>
      </c>
      <c r="LU45" s="84" t="s">
        <v>94</v>
      </c>
      <c r="LV45" s="84">
        <v>14000</v>
      </c>
      <c r="LW45" s="84" t="s">
        <v>94</v>
      </c>
      <c r="LX45" s="84">
        <v>14000</v>
      </c>
      <c r="LY45" s="84" t="s">
        <v>94</v>
      </c>
      <c r="LZ45" s="84">
        <v>14000</v>
      </c>
      <c r="MA45" s="84" t="s">
        <v>94</v>
      </c>
      <c r="MB45" s="84">
        <v>14000</v>
      </c>
      <c r="MC45" s="84" t="s">
        <v>94</v>
      </c>
      <c r="MD45" s="84">
        <v>14000</v>
      </c>
      <c r="ME45" s="84" t="s">
        <v>94</v>
      </c>
      <c r="MF45" s="84">
        <v>14000</v>
      </c>
      <c r="MG45" s="84" t="s">
        <v>94</v>
      </c>
      <c r="MH45" s="84">
        <v>14000</v>
      </c>
      <c r="MI45" s="84">
        <v>11730</v>
      </c>
      <c r="MJ45" s="84">
        <v>14000</v>
      </c>
      <c r="MK45" s="84" t="s">
        <v>94</v>
      </c>
      <c r="ML45" s="84">
        <v>14000</v>
      </c>
      <c r="MM45" s="84" t="s">
        <v>94</v>
      </c>
      <c r="MN45" s="84">
        <v>14000</v>
      </c>
      <c r="MO45" s="84" t="s">
        <v>94</v>
      </c>
      <c r="MP45" s="84">
        <v>14000</v>
      </c>
      <c r="MQ45" s="84" t="s">
        <v>94</v>
      </c>
      <c r="MR45" s="84">
        <v>14000</v>
      </c>
      <c r="MS45" s="84" t="s">
        <v>94</v>
      </c>
      <c r="MT45" s="84">
        <v>14000</v>
      </c>
      <c r="MU45" s="84" t="s">
        <v>94</v>
      </c>
      <c r="MV45" s="84">
        <v>14000</v>
      </c>
      <c r="MW45" s="84" t="s">
        <v>94</v>
      </c>
      <c r="MX45" s="84">
        <v>14000</v>
      </c>
      <c r="MY45" s="84" t="s">
        <v>94</v>
      </c>
      <c r="MZ45" s="84">
        <v>14000</v>
      </c>
      <c r="NA45" s="84" t="s">
        <v>94</v>
      </c>
      <c r="NB45" s="84">
        <v>14000</v>
      </c>
      <c r="NC45" s="84" t="s">
        <v>94</v>
      </c>
      <c r="ND45" s="84">
        <v>14000</v>
      </c>
      <c r="NE45" s="84" t="s">
        <v>94</v>
      </c>
      <c r="NF45" s="84">
        <v>14000</v>
      </c>
      <c r="NG45" s="84" t="s">
        <v>94</v>
      </c>
      <c r="NH45" s="84">
        <v>14000</v>
      </c>
      <c r="NI45" s="84" t="s">
        <v>94</v>
      </c>
      <c r="NJ45" s="84">
        <v>14000</v>
      </c>
      <c r="NK45" s="84" t="s">
        <v>94</v>
      </c>
      <c r="NL45" s="84">
        <v>14000</v>
      </c>
      <c r="NM45" s="84" t="s">
        <v>94</v>
      </c>
      <c r="NN45" s="84">
        <v>14000</v>
      </c>
      <c r="NO45" s="84" t="s">
        <v>94</v>
      </c>
      <c r="NP45" s="84">
        <v>14000</v>
      </c>
      <c r="NQ45" s="84" t="s">
        <v>94</v>
      </c>
      <c r="NR45" s="84">
        <v>14000</v>
      </c>
      <c r="NS45" s="84" t="s">
        <v>94</v>
      </c>
      <c r="NT45" s="84">
        <v>14000</v>
      </c>
      <c r="NU45" s="84" t="s">
        <v>94</v>
      </c>
      <c r="NV45" s="84">
        <v>14000</v>
      </c>
      <c r="NW45" s="84" t="s">
        <v>94</v>
      </c>
      <c r="NX45" s="84">
        <v>14000</v>
      </c>
      <c r="NY45" s="84" t="s">
        <v>94</v>
      </c>
      <c r="NZ45" s="84">
        <v>14000</v>
      </c>
      <c r="OA45" s="84" t="s">
        <v>94</v>
      </c>
      <c r="OB45" s="84">
        <v>14000</v>
      </c>
      <c r="OC45" s="84" t="s">
        <v>94</v>
      </c>
      <c r="OD45" s="84">
        <v>14000</v>
      </c>
      <c r="OE45" s="84" t="s">
        <v>94</v>
      </c>
      <c r="OF45" s="84">
        <v>14000</v>
      </c>
      <c r="OG45" s="84" t="s">
        <v>94</v>
      </c>
      <c r="OH45" s="84">
        <v>14000</v>
      </c>
      <c r="OI45" s="84" t="s">
        <v>94</v>
      </c>
      <c r="OJ45" s="84">
        <v>14000</v>
      </c>
      <c r="OK45" s="84" t="s">
        <v>94</v>
      </c>
      <c r="OL45" s="84">
        <v>14000</v>
      </c>
      <c r="OM45" s="84" t="s">
        <v>94</v>
      </c>
      <c r="ON45" s="84">
        <v>14000</v>
      </c>
      <c r="OO45" s="84" t="s">
        <v>94</v>
      </c>
      <c r="OP45" s="84">
        <v>14000</v>
      </c>
      <c r="OQ45" s="84" t="s">
        <v>94</v>
      </c>
      <c r="OR45" s="84">
        <v>14000</v>
      </c>
      <c r="OS45" s="84" t="s">
        <v>94</v>
      </c>
      <c r="OT45" s="84">
        <v>14000</v>
      </c>
      <c r="OU45" s="84" t="s">
        <v>94</v>
      </c>
      <c r="OV45" s="84">
        <v>14000</v>
      </c>
      <c r="OW45" s="84" t="s">
        <v>94</v>
      </c>
      <c r="OX45" s="84">
        <v>14000</v>
      </c>
      <c r="OY45" s="84" t="s">
        <v>94</v>
      </c>
      <c r="OZ45" s="84">
        <v>14000</v>
      </c>
      <c r="PA45" s="84" t="s">
        <v>94</v>
      </c>
      <c r="PB45" s="84">
        <v>14000</v>
      </c>
      <c r="PC45" s="84" t="s">
        <v>94</v>
      </c>
      <c r="PD45" s="84">
        <v>14000</v>
      </c>
      <c r="PE45" s="84" t="s">
        <v>94</v>
      </c>
      <c r="PF45" s="84">
        <v>14000</v>
      </c>
      <c r="PG45" s="84" t="s">
        <v>94</v>
      </c>
      <c r="PH45" s="84">
        <v>14000</v>
      </c>
      <c r="PI45" s="84" t="s">
        <v>94</v>
      </c>
      <c r="PJ45" s="84">
        <v>13500</v>
      </c>
      <c r="PK45" s="84" t="s">
        <v>94</v>
      </c>
      <c r="PL45" s="84">
        <v>13500</v>
      </c>
      <c r="PM45" s="84" t="s">
        <v>94</v>
      </c>
      <c r="PN45" s="84">
        <v>13500</v>
      </c>
      <c r="PO45" s="84" t="s">
        <v>94</v>
      </c>
      <c r="PP45" s="84">
        <v>13500</v>
      </c>
      <c r="PQ45" s="84" t="s">
        <v>94</v>
      </c>
      <c r="PR45" s="84">
        <v>13500</v>
      </c>
      <c r="PS45" s="84" t="s">
        <v>94</v>
      </c>
      <c r="PT45" s="84">
        <v>13500</v>
      </c>
      <c r="PU45" s="84" t="s">
        <v>94</v>
      </c>
      <c r="PV45" s="84">
        <v>13500</v>
      </c>
      <c r="PW45" s="84" t="s">
        <v>94</v>
      </c>
      <c r="PX45" s="84">
        <v>13500</v>
      </c>
      <c r="PY45" s="84" t="s">
        <v>94</v>
      </c>
      <c r="PZ45" s="84">
        <v>13500</v>
      </c>
      <c r="QA45" s="84" t="s">
        <v>94</v>
      </c>
      <c r="QB45" s="84">
        <v>13500</v>
      </c>
      <c r="QC45" s="84" t="s">
        <v>94</v>
      </c>
      <c r="QD45" s="84">
        <v>13500</v>
      </c>
      <c r="QE45" s="84" t="s">
        <v>94</v>
      </c>
      <c r="QF45" s="84">
        <v>13500</v>
      </c>
      <c r="QG45" s="84" t="s">
        <v>94</v>
      </c>
      <c r="QH45" s="84">
        <v>13500</v>
      </c>
      <c r="QI45" s="84" t="s">
        <v>94</v>
      </c>
      <c r="QJ45" s="84">
        <v>13500</v>
      </c>
      <c r="QK45" s="84" t="s">
        <v>94</v>
      </c>
      <c r="QL45" s="84">
        <v>13500</v>
      </c>
      <c r="QM45" s="84" t="s">
        <v>94</v>
      </c>
      <c r="QN45" s="84">
        <v>13500</v>
      </c>
      <c r="QO45" s="84" t="s">
        <v>94</v>
      </c>
      <c r="QP45" s="84">
        <v>13500</v>
      </c>
      <c r="QQ45" s="84" t="s">
        <v>94</v>
      </c>
      <c r="QR45" s="84">
        <v>13500</v>
      </c>
      <c r="QS45" s="84" t="s">
        <v>94</v>
      </c>
      <c r="QT45" s="84">
        <v>13500</v>
      </c>
      <c r="QU45" s="84" t="s">
        <v>94</v>
      </c>
      <c r="QV45" s="84">
        <v>13500</v>
      </c>
      <c r="QW45" s="84" t="s">
        <v>94</v>
      </c>
      <c r="QX45" s="84">
        <v>13500</v>
      </c>
      <c r="QY45" s="84" t="s">
        <v>94</v>
      </c>
      <c r="QZ45" s="84">
        <v>13500</v>
      </c>
      <c r="RA45" s="84" t="s">
        <v>94</v>
      </c>
      <c r="RB45" s="84">
        <v>13500</v>
      </c>
      <c r="RC45" s="84" t="s">
        <v>94</v>
      </c>
      <c r="RD45" s="84">
        <v>13500</v>
      </c>
      <c r="RE45" s="84" t="s">
        <v>94</v>
      </c>
      <c r="RF45" s="84">
        <v>13500</v>
      </c>
      <c r="RG45" s="84" t="s">
        <v>94</v>
      </c>
      <c r="RH45" s="84">
        <v>13500</v>
      </c>
      <c r="RI45" s="84" t="s">
        <v>94</v>
      </c>
      <c r="RJ45" s="84">
        <v>13500</v>
      </c>
      <c r="RK45" s="84" t="s">
        <v>94</v>
      </c>
      <c r="RL45" s="84">
        <v>13500</v>
      </c>
      <c r="RM45" s="84" t="s">
        <v>94</v>
      </c>
      <c r="RN45" s="84">
        <v>13500</v>
      </c>
      <c r="RO45" s="84" t="s">
        <v>94</v>
      </c>
      <c r="RP45" s="84">
        <v>13500</v>
      </c>
      <c r="RQ45" s="84" t="s">
        <v>94</v>
      </c>
      <c r="RR45" s="84">
        <v>13500</v>
      </c>
      <c r="RS45" s="84" t="s">
        <v>94</v>
      </c>
      <c r="RT45" s="84">
        <v>13500</v>
      </c>
      <c r="RU45" s="84" t="s">
        <v>94</v>
      </c>
      <c r="RV45" s="84">
        <v>13500</v>
      </c>
      <c r="RW45" s="84" t="s">
        <v>94</v>
      </c>
      <c r="RX45" s="84">
        <v>13500</v>
      </c>
      <c r="RY45" s="84" t="s">
        <v>94</v>
      </c>
      <c r="RZ45" s="84">
        <v>13500</v>
      </c>
      <c r="SA45" s="84" t="s">
        <v>94</v>
      </c>
      <c r="SB45" s="84">
        <v>13500</v>
      </c>
      <c r="SC45" s="84" t="s">
        <v>94</v>
      </c>
      <c r="SD45" s="84">
        <v>13500</v>
      </c>
      <c r="SE45" s="84" t="s">
        <v>94</v>
      </c>
      <c r="SF45" s="84">
        <v>13500</v>
      </c>
      <c r="SG45" s="84" t="s">
        <v>94</v>
      </c>
      <c r="SH45" s="84">
        <v>13500</v>
      </c>
      <c r="SI45" s="84" t="s">
        <v>94</v>
      </c>
      <c r="SJ45" s="84">
        <v>13500</v>
      </c>
      <c r="SK45" s="84" t="s">
        <v>94</v>
      </c>
      <c r="SL45" s="84">
        <v>13500</v>
      </c>
      <c r="SM45" s="84" t="s">
        <v>94</v>
      </c>
      <c r="SN45" s="84">
        <v>13500</v>
      </c>
      <c r="SO45" s="84" t="s">
        <v>94</v>
      </c>
      <c r="SP45" s="84">
        <v>13500</v>
      </c>
      <c r="SQ45" s="84" t="s">
        <v>94</v>
      </c>
      <c r="SR45" s="84">
        <v>13500</v>
      </c>
      <c r="SS45" s="84" t="s">
        <v>94</v>
      </c>
      <c r="ST45" s="84">
        <v>13500</v>
      </c>
      <c r="SU45" s="84" t="s">
        <v>94</v>
      </c>
      <c r="SV45" s="84">
        <v>13500</v>
      </c>
      <c r="SW45" s="84" t="s">
        <v>94</v>
      </c>
      <c r="SX45" s="84">
        <v>13500</v>
      </c>
      <c r="SY45" s="84" t="s">
        <v>94</v>
      </c>
      <c r="SZ45" s="84">
        <v>13500</v>
      </c>
      <c r="TA45" s="84" t="s">
        <v>94</v>
      </c>
      <c r="TB45" s="84">
        <v>13500</v>
      </c>
      <c r="TC45" s="84" t="s">
        <v>94</v>
      </c>
      <c r="TD45" s="84">
        <v>13500</v>
      </c>
      <c r="TE45" s="84" t="s">
        <v>94</v>
      </c>
      <c r="TF45" s="84">
        <v>13500</v>
      </c>
      <c r="TG45" s="84">
        <v>11500</v>
      </c>
      <c r="TH45" s="84">
        <v>13500</v>
      </c>
      <c r="TI45" s="84" t="s">
        <v>94</v>
      </c>
      <c r="TJ45" s="84"/>
      <c r="TK45" s="84" t="s">
        <v>94</v>
      </c>
      <c r="TL45" s="84"/>
      <c r="TM45" s="84" t="s">
        <v>94</v>
      </c>
      <c r="TN45" s="84"/>
      <c r="TO45" s="84" t="s">
        <v>94</v>
      </c>
      <c r="TP45" s="84"/>
      <c r="TQ45" s="84" t="s">
        <v>94</v>
      </c>
      <c r="TR45" s="84"/>
      <c r="TS45" s="84" t="s">
        <v>94</v>
      </c>
      <c r="TT45" s="84"/>
      <c r="TU45" s="84" t="s">
        <v>94</v>
      </c>
      <c r="TV45" s="84"/>
      <c r="TW45" s="84" t="s">
        <v>94</v>
      </c>
      <c r="TX45" s="84"/>
      <c r="TY45" s="84" t="s">
        <v>94</v>
      </c>
      <c r="TZ45" s="84"/>
      <c r="UA45" s="84" t="s">
        <v>94</v>
      </c>
      <c r="UB45" s="84"/>
      <c r="UC45" s="84" t="s">
        <v>94</v>
      </c>
      <c r="UD45" s="84"/>
      <c r="UE45" s="84" t="s">
        <v>94</v>
      </c>
      <c r="UF45" s="84"/>
      <c r="UG45" s="84" t="s">
        <v>94</v>
      </c>
      <c r="UH45" s="84"/>
      <c r="UI45" s="84" t="s">
        <v>94</v>
      </c>
      <c r="UJ45" s="84"/>
      <c r="UK45" s="84" t="s">
        <v>94</v>
      </c>
      <c r="UL45" s="84"/>
      <c r="UM45" s="84" t="s">
        <v>94</v>
      </c>
      <c r="UN45" s="84"/>
      <c r="UO45" s="84" t="s">
        <v>94</v>
      </c>
      <c r="UP45" s="84"/>
      <c r="UQ45" s="84" t="s">
        <v>94</v>
      </c>
      <c r="UR45" s="84"/>
      <c r="US45" s="84" t="s">
        <v>94</v>
      </c>
      <c r="UT45" s="84"/>
      <c r="UU45" s="84" t="s">
        <v>94</v>
      </c>
      <c r="UV45" s="84"/>
      <c r="UW45" s="84" t="s">
        <v>94</v>
      </c>
      <c r="UX45" s="84"/>
      <c r="UY45" s="84" t="s">
        <v>94</v>
      </c>
      <c r="UZ45" s="84"/>
      <c r="VA45" s="84" t="s">
        <v>94</v>
      </c>
      <c r="VB45" s="84"/>
      <c r="VC45" s="84" t="s">
        <v>94</v>
      </c>
      <c r="VD45" s="84"/>
      <c r="VE45" s="84" t="s">
        <v>94</v>
      </c>
      <c r="VF45" s="84"/>
      <c r="VG45" s="84" t="s">
        <v>94</v>
      </c>
      <c r="VH45" s="84"/>
      <c r="VI45" s="84" t="s">
        <v>94</v>
      </c>
      <c r="VJ45" s="84"/>
      <c r="VK45" s="84" t="s">
        <v>94</v>
      </c>
      <c r="VL45" s="84"/>
      <c r="VM45" s="84" t="s">
        <v>94</v>
      </c>
      <c r="VN45" s="84"/>
      <c r="VO45" s="84" t="s">
        <v>94</v>
      </c>
      <c r="VP45" s="84"/>
      <c r="VQ45" s="84" t="s">
        <v>94</v>
      </c>
      <c r="VR45" s="84"/>
      <c r="VS45" s="84" t="s">
        <v>94</v>
      </c>
      <c r="VT45" s="84"/>
      <c r="VU45" s="84" t="s">
        <v>94</v>
      </c>
      <c r="VV45" s="84"/>
      <c r="VW45" s="84" t="s">
        <v>94</v>
      </c>
      <c r="VX45" s="84"/>
      <c r="VY45" s="84" t="s">
        <v>94</v>
      </c>
      <c r="VZ45" s="84"/>
      <c r="WA45" s="84" t="s">
        <v>94</v>
      </c>
      <c r="WB45" s="84"/>
      <c r="WC45" s="84" t="s">
        <v>94</v>
      </c>
      <c r="WD45" s="84"/>
      <c r="WE45" s="84" t="s">
        <v>94</v>
      </c>
      <c r="WF45" s="84"/>
      <c r="WG45" s="84" t="s">
        <v>94</v>
      </c>
      <c r="WH45" s="84"/>
      <c r="WI45" s="84" t="s">
        <v>94</v>
      </c>
      <c r="WJ45" s="84"/>
      <c r="WK45" s="84" t="s">
        <v>94</v>
      </c>
      <c r="WL45" s="84"/>
      <c r="WM45" s="84" t="s">
        <v>94</v>
      </c>
      <c r="WN45" s="84"/>
      <c r="WO45" s="84" t="s">
        <v>94</v>
      </c>
      <c r="WP45" s="84"/>
      <c r="WQ45" s="84" t="s">
        <v>94</v>
      </c>
      <c r="WR45" s="84"/>
      <c r="WS45" s="84" t="s">
        <v>94</v>
      </c>
      <c r="WT45" s="84"/>
      <c r="WU45" s="84" t="s">
        <v>94</v>
      </c>
      <c r="WV45" s="84"/>
      <c r="WW45" s="84" t="s">
        <v>94</v>
      </c>
      <c r="WX45" s="84"/>
      <c r="WY45" s="84" t="s">
        <v>94</v>
      </c>
      <c r="WZ45" s="84"/>
      <c r="XA45" s="84" t="s">
        <v>94</v>
      </c>
      <c r="XB45" s="84"/>
      <c r="XC45" s="84" t="s">
        <v>94</v>
      </c>
      <c r="XD45" s="84"/>
      <c r="XE45" s="84" t="s">
        <v>94</v>
      </c>
      <c r="XF45" s="84"/>
      <c r="XG45" s="84" t="s">
        <v>94</v>
      </c>
      <c r="XH45" s="84"/>
      <c r="XI45" s="84" t="s">
        <v>94</v>
      </c>
      <c r="XJ45" s="84"/>
      <c r="XK45" s="84" t="s">
        <v>94</v>
      </c>
      <c r="XL45" s="84"/>
      <c r="XM45" s="84" t="s">
        <v>94</v>
      </c>
      <c r="XN45" s="84"/>
      <c r="XO45" s="84" t="s">
        <v>94</v>
      </c>
      <c r="XP45" s="84"/>
      <c r="XQ45" s="84" t="s">
        <v>94</v>
      </c>
      <c r="XR45" s="84"/>
      <c r="XS45" s="84" t="s">
        <v>94</v>
      </c>
      <c r="XT45" s="84"/>
      <c r="XU45" s="84" t="s">
        <v>94</v>
      </c>
      <c r="XV45" s="84"/>
      <c r="XW45" s="84" t="s">
        <v>94</v>
      </c>
      <c r="XX45" s="84"/>
      <c r="XY45" s="84" t="s">
        <v>94</v>
      </c>
      <c r="XZ45" s="84"/>
      <c r="YA45" s="84" t="s">
        <v>94</v>
      </c>
      <c r="YB45" s="84"/>
      <c r="YC45" s="84" t="s">
        <v>94</v>
      </c>
      <c r="YD45" s="84"/>
      <c r="YE45" s="84" t="s">
        <v>94</v>
      </c>
      <c r="YF45" s="84"/>
      <c r="YG45" s="84" t="s">
        <v>94</v>
      </c>
      <c r="YH45" s="84"/>
      <c r="YI45" s="84" t="s">
        <v>94</v>
      </c>
      <c r="YJ45" s="84"/>
      <c r="YK45" s="84" t="s">
        <v>94</v>
      </c>
      <c r="YL45" s="84"/>
      <c r="YM45" s="84" t="s">
        <v>94</v>
      </c>
      <c r="YN45" s="84"/>
      <c r="YO45" s="84" t="s">
        <v>94</v>
      </c>
      <c r="YP45" s="84"/>
      <c r="YQ45" s="84" t="s">
        <v>94</v>
      </c>
      <c r="YR45" s="84"/>
      <c r="YS45" s="84" t="s">
        <v>94</v>
      </c>
      <c r="YT45" s="84"/>
      <c r="YU45" s="84" t="s">
        <v>94</v>
      </c>
      <c r="YV45" s="84"/>
      <c r="YW45" s="84" t="s">
        <v>94</v>
      </c>
      <c r="YX45" s="84"/>
      <c r="YY45" s="84" t="s">
        <v>94</v>
      </c>
      <c r="YZ45" s="84"/>
      <c r="ZA45" s="84" t="s">
        <v>94</v>
      </c>
      <c r="ZB45" s="84"/>
      <c r="ZC45" s="84" t="s">
        <v>94</v>
      </c>
      <c r="ZD45" s="84"/>
      <c r="ZE45" s="84" t="s">
        <v>94</v>
      </c>
      <c r="ZF45" s="84"/>
      <c r="ZG45" s="84" t="s">
        <v>94</v>
      </c>
      <c r="ZH45" s="84"/>
      <c r="ZI45" s="84" t="s">
        <v>94</v>
      </c>
      <c r="ZJ45" s="84"/>
      <c r="ZK45" s="84" t="s">
        <v>94</v>
      </c>
      <c r="ZL45" s="84"/>
      <c r="ZM45" s="84" t="s">
        <v>94</v>
      </c>
      <c r="ZN45" s="84"/>
      <c r="ZO45" s="84" t="s">
        <v>94</v>
      </c>
      <c r="ZP45" s="84"/>
      <c r="ZQ45" s="84" t="s">
        <v>94</v>
      </c>
      <c r="ZR45" s="84"/>
      <c r="ZS45" s="84" t="s">
        <v>94</v>
      </c>
      <c r="ZT45" s="84"/>
      <c r="ZU45" s="84" t="s">
        <v>94</v>
      </c>
      <c r="ZV45" s="84"/>
      <c r="ZW45" s="84" t="s">
        <v>94</v>
      </c>
      <c r="ZX45" s="84"/>
      <c r="ZY45" s="84" t="s">
        <v>94</v>
      </c>
      <c r="ZZ45" s="84"/>
      <c r="AAA45" s="84" t="s">
        <v>94</v>
      </c>
      <c r="AAB45" s="84"/>
      <c r="AAC45" s="84" t="s">
        <v>94</v>
      </c>
      <c r="AAD45" s="84"/>
      <c r="AAE45" s="84" t="s">
        <v>94</v>
      </c>
      <c r="AAF45" s="84"/>
      <c r="AAG45" s="84" t="s">
        <v>94</v>
      </c>
      <c r="AAH45" s="84"/>
      <c r="AAI45" s="84" t="s">
        <v>94</v>
      </c>
      <c r="AAJ45" s="84"/>
      <c r="AAK45" s="84" t="s">
        <v>94</v>
      </c>
      <c r="AAL45" s="84"/>
      <c r="AAM45" s="84" t="s">
        <v>94</v>
      </c>
      <c r="AAN45" s="84"/>
      <c r="AAO45" s="84" t="s">
        <v>94</v>
      </c>
      <c r="AAP45" s="84"/>
      <c r="AAQ45" s="84" t="s">
        <v>94</v>
      </c>
      <c r="AAR45" s="84"/>
      <c r="AAS45" s="84" t="s">
        <v>94</v>
      </c>
      <c r="AAT45" s="84"/>
      <c r="AAU45" s="84" t="s">
        <v>94</v>
      </c>
      <c r="AAV45" s="84"/>
      <c r="AAW45" s="84" t="s">
        <v>94</v>
      </c>
      <c r="AAX45" s="84"/>
      <c r="AAY45" s="84" t="s">
        <v>94</v>
      </c>
      <c r="AAZ45" s="84"/>
      <c r="ABA45" s="84" t="s">
        <v>94</v>
      </c>
      <c r="ABB45" s="84"/>
      <c r="ABC45" s="84" t="s">
        <v>94</v>
      </c>
      <c r="ABD45" s="84"/>
      <c r="ABE45" s="84" t="s">
        <v>94</v>
      </c>
      <c r="ABF45" s="84"/>
      <c r="ABG45" s="84" t="s">
        <v>94</v>
      </c>
      <c r="ABH45" s="84"/>
      <c r="ABI45" s="84" t="s">
        <v>94</v>
      </c>
      <c r="ABJ45" s="84"/>
      <c r="ABK45" s="84" t="s">
        <v>94</v>
      </c>
      <c r="ABL45" s="84"/>
      <c r="ABM45" s="84" t="s">
        <v>94</v>
      </c>
      <c r="ABN45" s="84"/>
      <c r="ABO45" s="84" t="s">
        <v>94</v>
      </c>
      <c r="ABP45" s="84"/>
      <c r="ABQ45" s="84" t="s">
        <v>94</v>
      </c>
      <c r="ABR45" s="84"/>
      <c r="ABS45" s="84" t="s">
        <v>94</v>
      </c>
      <c r="ABT45" s="84"/>
      <c r="ABU45" s="84" t="s">
        <v>94</v>
      </c>
      <c r="ABV45" s="84"/>
      <c r="ABW45" s="84" t="s">
        <v>94</v>
      </c>
      <c r="ABX45" s="84"/>
      <c r="ABY45" s="84" t="s">
        <v>94</v>
      </c>
      <c r="ABZ45" s="84"/>
      <c r="ACA45" s="84" t="s">
        <v>94</v>
      </c>
      <c r="ACB45" s="84"/>
      <c r="ACC45" s="84" t="s">
        <v>94</v>
      </c>
      <c r="ACD45" s="84"/>
      <c r="ACE45" s="84" t="s">
        <v>94</v>
      </c>
      <c r="ACF45" s="84"/>
      <c r="ACG45" s="84" t="s">
        <v>94</v>
      </c>
      <c r="ACH45" s="84"/>
      <c r="ACI45" s="84" t="s">
        <v>94</v>
      </c>
      <c r="ACJ45" s="84"/>
      <c r="ACK45" s="84" t="s">
        <v>94</v>
      </c>
      <c r="ACL45" s="84"/>
      <c r="ACM45" s="84" t="s">
        <v>94</v>
      </c>
      <c r="ACN45" s="84"/>
      <c r="ACO45" s="84" t="s">
        <v>94</v>
      </c>
      <c r="ACP45" s="84"/>
      <c r="ACQ45" s="84" t="s">
        <v>94</v>
      </c>
      <c r="ACR45" s="84"/>
      <c r="ACS45" s="84" t="s">
        <v>94</v>
      </c>
      <c r="ACT45" s="84"/>
      <c r="ACU45" s="84" t="s">
        <v>94</v>
      </c>
      <c r="ACV45" s="84"/>
      <c r="ACW45" s="84" t="s">
        <v>94</v>
      </c>
      <c r="ACX45" s="84"/>
      <c r="ACY45" s="84" t="s">
        <v>94</v>
      </c>
      <c r="ACZ45" s="84"/>
      <c r="ADA45" s="84" t="s">
        <v>94</v>
      </c>
      <c r="ADB45" s="84"/>
      <c r="ADC45" s="84" t="s">
        <v>94</v>
      </c>
      <c r="ADD45" s="84"/>
      <c r="ADE45" s="84" t="s">
        <v>94</v>
      </c>
      <c r="ADF45" s="84"/>
      <c r="ADG45" s="84" t="s">
        <v>94</v>
      </c>
      <c r="ADH45" s="84"/>
      <c r="ADI45" s="84" t="s">
        <v>94</v>
      </c>
      <c r="ADJ45" s="84"/>
      <c r="ADK45" s="84" t="s">
        <v>94</v>
      </c>
      <c r="ADL45" s="84"/>
      <c r="ADM45" s="84" t="s">
        <v>94</v>
      </c>
      <c r="ADN45" s="84"/>
      <c r="ADO45" s="84" t="s">
        <v>94</v>
      </c>
      <c r="ADP45" s="84"/>
      <c r="ADQ45" s="84" t="s">
        <v>94</v>
      </c>
      <c r="ADR45" s="84"/>
      <c r="ADS45" s="84" t="s">
        <v>94</v>
      </c>
      <c r="ADT45" s="84"/>
      <c r="ADU45" s="84" t="s">
        <v>94</v>
      </c>
      <c r="ADV45" s="84"/>
      <c r="ADW45" s="84" t="s">
        <v>94</v>
      </c>
      <c r="ADX45" s="84"/>
      <c r="ADY45" s="84" t="s">
        <v>94</v>
      </c>
      <c r="ADZ45" s="84"/>
      <c r="AEA45" s="84" t="s">
        <v>94</v>
      </c>
      <c r="AEB45" s="84"/>
      <c r="AEC45" s="84" t="s">
        <v>94</v>
      </c>
      <c r="AED45" s="84"/>
      <c r="AEE45" s="84" t="s">
        <v>94</v>
      </c>
      <c r="AEF45" s="84"/>
      <c r="AEG45" s="84" t="s">
        <v>94</v>
      </c>
      <c r="AEH45" s="84"/>
      <c r="AEI45" s="84" t="s">
        <v>94</v>
      </c>
      <c r="AEJ45" s="84"/>
      <c r="AEK45" s="84" t="s">
        <v>94</v>
      </c>
      <c r="AEL45" s="84"/>
      <c r="AEM45" s="84" t="s">
        <v>94</v>
      </c>
      <c r="AEN45" s="84"/>
      <c r="AEO45" s="84" t="s">
        <v>94</v>
      </c>
      <c r="AEP45" s="84"/>
      <c r="AEQ45" s="84" t="s">
        <v>94</v>
      </c>
      <c r="AER45" s="84"/>
      <c r="AES45" s="84" t="s">
        <v>94</v>
      </c>
      <c r="AET45" s="84"/>
      <c r="AEU45" s="84" t="s">
        <v>94</v>
      </c>
      <c r="AEV45" s="84"/>
      <c r="AEW45" s="84" t="s">
        <v>94</v>
      </c>
      <c r="AEX45" s="84"/>
      <c r="AEY45" s="84" t="s">
        <v>94</v>
      </c>
      <c r="AEZ45" s="84"/>
      <c r="AFA45" s="84" t="s">
        <v>94</v>
      </c>
      <c r="AFB45" s="84"/>
      <c r="AFC45" s="84" t="s">
        <v>94</v>
      </c>
      <c r="AFD45" s="84"/>
      <c r="AFE45" s="84" t="s">
        <v>94</v>
      </c>
      <c r="AFF45" s="84"/>
      <c r="AFG45" s="84" t="s">
        <v>94</v>
      </c>
      <c r="AFH45" s="84"/>
      <c r="AFI45" s="84" t="s">
        <v>94</v>
      </c>
      <c r="AFJ45" s="84"/>
      <c r="AFK45" s="84" t="s">
        <v>94</v>
      </c>
      <c r="AFL45" s="84"/>
      <c r="AFM45" s="84" t="s">
        <v>94</v>
      </c>
      <c r="AFN45" s="84"/>
      <c r="AFO45" s="84" t="s">
        <v>94</v>
      </c>
      <c r="AFP45" s="84"/>
      <c r="AFQ45" s="84" t="s">
        <v>94</v>
      </c>
      <c r="AFR45" s="84"/>
      <c r="AFS45" s="84" t="s">
        <v>94</v>
      </c>
      <c r="AFT45" s="84"/>
      <c r="AFU45" s="84" t="s">
        <v>94</v>
      </c>
      <c r="AFV45" s="84"/>
      <c r="AFW45" s="84" t="s">
        <v>94</v>
      </c>
      <c r="AFX45" s="84"/>
      <c r="AFY45" s="84" t="s">
        <v>94</v>
      </c>
      <c r="AFZ45" s="84"/>
      <c r="AGA45" s="84" t="s">
        <v>94</v>
      </c>
      <c r="AGB45" s="84"/>
      <c r="AGC45" s="84" t="s">
        <v>94</v>
      </c>
      <c r="AGD45" s="84"/>
      <c r="AGE45" s="84" t="s">
        <v>94</v>
      </c>
      <c r="AGF45" s="84"/>
      <c r="AGG45" s="84" t="s">
        <v>94</v>
      </c>
      <c r="AGH45" s="84"/>
      <c r="AGI45" s="84" t="s">
        <v>94</v>
      </c>
      <c r="AGJ45" s="84"/>
      <c r="AGK45" s="84" t="s">
        <v>94</v>
      </c>
      <c r="AGL45" s="84"/>
      <c r="AGM45" s="84" t="s">
        <v>94</v>
      </c>
      <c r="AGN45" s="84"/>
      <c r="AGO45" s="84" t="s">
        <v>94</v>
      </c>
      <c r="AGP45" s="84"/>
      <c r="AGQ45" s="84" t="s">
        <v>94</v>
      </c>
      <c r="AGR45" s="84"/>
      <c r="AGS45" s="84" t="s">
        <v>94</v>
      </c>
      <c r="AGT45" s="84"/>
      <c r="AGU45" s="84" t="s">
        <v>94</v>
      </c>
      <c r="AGV45" s="84"/>
      <c r="AGW45" s="84" t="s">
        <v>94</v>
      </c>
      <c r="AGX45" s="84"/>
      <c r="AGY45" s="84" t="s">
        <v>94</v>
      </c>
      <c r="AGZ45" s="84"/>
      <c r="AHA45" s="84" t="s">
        <v>94</v>
      </c>
      <c r="AHB45" s="84"/>
      <c r="AHC45" s="84" t="s">
        <v>94</v>
      </c>
      <c r="AHD45" s="84"/>
      <c r="AHE45" s="84" t="s">
        <v>94</v>
      </c>
      <c r="AHF45" s="84"/>
      <c r="AHG45" s="84" t="s">
        <v>94</v>
      </c>
      <c r="AHH45" s="84"/>
      <c r="AHI45" s="84" t="s">
        <v>94</v>
      </c>
      <c r="AHJ45" s="84"/>
      <c r="AHK45" s="84" t="s">
        <v>94</v>
      </c>
      <c r="AHL45" s="84"/>
      <c r="AHM45" s="84" t="s">
        <v>94</v>
      </c>
      <c r="AHN45" s="84"/>
      <c r="AHO45" s="84" t="s">
        <v>94</v>
      </c>
      <c r="AHP45" s="84"/>
      <c r="AHQ45" s="84" t="s">
        <v>94</v>
      </c>
      <c r="AHR45" s="84"/>
      <c r="AHS45" s="84" t="s">
        <v>94</v>
      </c>
      <c r="AHT45" s="84"/>
      <c r="AHU45" s="84" t="s">
        <v>94</v>
      </c>
      <c r="AHV45" s="84"/>
      <c r="AHW45" s="84" t="s">
        <v>94</v>
      </c>
      <c r="AHX45" s="84"/>
      <c r="AHY45" s="84" t="s">
        <v>94</v>
      </c>
      <c r="AHZ45" s="84"/>
      <c r="AIA45" s="84" t="s">
        <v>94</v>
      </c>
      <c r="AIB45" s="84"/>
      <c r="AIC45" s="84" t="s">
        <v>94</v>
      </c>
      <c r="AID45" s="84"/>
      <c r="AIE45" s="84" t="s">
        <v>94</v>
      </c>
      <c r="AIF45" s="84"/>
      <c r="AIG45" s="84" t="s">
        <v>94</v>
      </c>
      <c r="AIH45" s="84"/>
      <c r="AII45" s="84" t="s">
        <v>94</v>
      </c>
      <c r="AIJ45" s="84"/>
      <c r="AIK45" s="84" t="s">
        <v>94</v>
      </c>
      <c r="AIL45" s="84"/>
      <c r="AIM45" s="84" t="s">
        <v>94</v>
      </c>
      <c r="AIN45" s="84"/>
      <c r="AIO45" s="84" t="s">
        <v>94</v>
      </c>
      <c r="AIP45" s="84"/>
      <c r="AIQ45" s="84" t="s">
        <v>94</v>
      </c>
      <c r="AIR45" s="84"/>
      <c r="AIS45" s="84" t="s">
        <v>94</v>
      </c>
      <c r="AIT45" s="84"/>
      <c r="AIU45" s="84" t="s">
        <v>94</v>
      </c>
      <c r="AIV45" s="84"/>
      <c r="AIW45" s="84" t="s">
        <v>94</v>
      </c>
      <c r="AIX45" s="84"/>
      <c r="AIY45" s="84" t="s">
        <v>94</v>
      </c>
      <c r="AIZ45" s="84"/>
      <c r="AJA45" s="84" t="s">
        <v>94</v>
      </c>
      <c r="AJB45" s="84"/>
      <c r="AJC45" s="84" t="s">
        <v>94</v>
      </c>
      <c r="AJD45" s="84"/>
      <c r="AJE45" s="84" t="s">
        <v>94</v>
      </c>
      <c r="AJF45" s="84"/>
      <c r="AJG45" s="84" t="s">
        <v>94</v>
      </c>
      <c r="AJH45" s="84"/>
      <c r="AJI45" s="84" t="s">
        <v>94</v>
      </c>
      <c r="AJJ45" s="84"/>
      <c r="AJK45" s="84" t="s">
        <v>94</v>
      </c>
      <c r="AJL45" s="84"/>
      <c r="AJM45" s="84" t="s">
        <v>94</v>
      </c>
      <c r="AJN45" s="84"/>
      <c r="AJO45" s="84" t="s">
        <v>94</v>
      </c>
      <c r="AJP45" s="84"/>
      <c r="AJQ45" s="84" t="s">
        <v>94</v>
      </c>
      <c r="AJR45" s="84"/>
      <c r="AJS45" s="84" t="s">
        <v>94</v>
      </c>
      <c r="AJT45" s="84"/>
      <c r="AJU45" s="84" t="s">
        <v>94</v>
      </c>
      <c r="AJV45" s="84"/>
      <c r="AJW45" s="84" t="s">
        <v>94</v>
      </c>
      <c r="AJX45" s="84"/>
      <c r="AJY45" s="84" t="s">
        <v>94</v>
      </c>
      <c r="AJZ45" s="84"/>
      <c r="AKA45" s="84" t="s">
        <v>94</v>
      </c>
      <c r="AKB45" s="84"/>
      <c r="AKC45" s="84" t="s">
        <v>94</v>
      </c>
      <c r="AKD45" s="84"/>
      <c r="AKE45" s="84" t="s">
        <v>94</v>
      </c>
      <c r="AKF45" s="84"/>
      <c r="AKG45" s="84" t="s">
        <v>94</v>
      </c>
      <c r="AKH45" s="84"/>
      <c r="AKI45" s="84" t="s">
        <v>94</v>
      </c>
      <c r="AKJ45" s="84"/>
      <c r="AKK45" s="84" t="s">
        <v>94</v>
      </c>
      <c r="AKL45" s="84"/>
      <c r="AKM45" s="84" t="s">
        <v>94</v>
      </c>
      <c r="AKN45" s="84"/>
      <c r="AKO45" s="84" t="s">
        <v>94</v>
      </c>
      <c r="AKP45" s="84"/>
      <c r="AKQ45" s="84" t="s">
        <v>94</v>
      </c>
      <c r="AKR45" s="84"/>
      <c r="AKS45" s="84" t="s">
        <v>94</v>
      </c>
      <c r="AKT45" s="84"/>
      <c r="AKU45" s="84" t="s">
        <v>94</v>
      </c>
      <c r="AKV45" s="84"/>
      <c r="AKW45" s="84" t="s">
        <v>94</v>
      </c>
      <c r="AKX45" s="84"/>
      <c r="AKY45" s="84" t="s">
        <v>94</v>
      </c>
      <c r="AKZ45" s="84"/>
      <c r="ALA45" s="84" t="s">
        <v>94</v>
      </c>
      <c r="ALB45" s="84"/>
      <c r="ALC45" s="84" t="s">
        <v>94</v>
      </c>
      <c r="ALD45" s="84"/>
      <c r="ALE45" s="84" t="s">
        <v>94</v>
      </c>
      <c r="ALF45" s="84"/>
      <c r="ALG45" s="84" t="s">
        <v>94</v>
      </c>
      <c r="ALH45" s="84"/>
      <c r="ALI45" s="84" t="s">
        <v>94</v>
      </c>
      <c r="ALJ45" s="84"/>
      <c r="ALK45" s="84" t="s">
        <v>94</v>
      </c>
      <c r="ALL45" s="84"/>
      <c r="ALM45" s="84" t="s">
        <v>94</v>
      </c>
      <c r="ALN45" s="84"/>
      <c r="ALO45" s="84" t="s">
        <v>94</v>
      </c>
      <c r="ALP45" s="84"/>
      <c r="ALQ45" s="84" t="s">
        <v>94</v>
      </c>
      <c r="ALR45" s="84"/>
      <c r="ALS45" s="84" t="s">
        <v>94</v>
      </c>
      <c r="ALT45" s="84"/>
      <c r="ALU45" s="84" t="s">
        <v>94</v>
      </c>
      <c r="ALV45" s="84"/>
      <c r="ALW45" s="84" t="s">
        <v>94</v>
      </c>
      <c r="ALX45" s="84"/>
      <c r="ALY45" s="84" t="s">
        <v>94</v>
      </c>
      <c r="ALZ45" s="84"/>
      <c r="AMA45" s="84" t="s">
        <v>94</v>
      </c>
      <c r="AMB45" s="84"/>
      <c r="AMC45" s="84" t="s">
        <v>94</v>
      </c>
      <c r="AMD45" s="84"/>
      <c r="AME45" s="84" t="s">
        <v>94</v>
      </c>
      <c r="AMF45" s="84"/>
      <c r="AMG45" s="84" t="s">
        <v>94</v>
      </c>
      <c r="AMH45" s="84"/>
      <c r="AMI45" s="84" t="s">
        <v>94</v>
      </c>
      <c r="AMJ45" s="84"/>
      <c r="AMK45" s="84" t="s">
        <v>94</v>
      </c>
      <c r="AML45" s="84"/>
      <c r="AMM45" s="84" t="s">
        <v>94</v>
      </c>
      <c r="AMN45" s="84"/>
      <c r="AMO45" s="84" t="s">
        <v>94</v>
      </c>
      <c r="AMP45" s="84"/>
      <c r="AMQ45" s="84" t="s">
        <v>94</v>
      </c>
      <c r="AMR45" s="84"/>
      <c r="AMS45" s="84" t="s">
        <v>94</v>
      </c>
      <c r="AMT45" s="84"/>
      <c r="AMU45" s="84" t="s">
        <v>94</v>
      </c>
      <c r="AMV45" s="84"/>
      <c r="AMW45" s="84" t="s">
        <v>94</v>
      </c>
      <c r="AMX45" s="84"/>
      <c r="AMY45" s="84" t="s">
        <v>94</v>
      </c>
      <c r="AMZ45" s="84"/>
      <c r="ANA45" s="84" t="s">
        <v>94</v>
      </c>
      <c r="ANB45" s="84"/>
      <c r="ANC45" s="84" t="s">
        <v>94</v>
      </c>
      <c r="AND45" s="84"/>
      <c r="ANE45" s="84" t="s">
        <v>94</v>
      </c>
      <c r="ANF45" s="84"/>
      <c r="ANG45" s="84" t="s">
        <v>94</v>
      </c>
      <c r="ANH45" s="84"/>
      <c r="ANI45" s="84" t="s">
        <v>94</v>
      </c>
      <c r="ANJ45" s="84"/>
      <c r="ANK45" s="84" t="s">
        <v>94</v>
      </c>
      <c r="ANL45" s="84"/>
      <c r="ANM45" s="84" t="s">
        <v>94</v>
      </c>
      <c r="ANN45" s="84"/>
      <c r="ANO45" s="84" t="s">
        <v>94</v>
      </c>
      <c r="ANP45" s="84"/>
      <c r="ANQ45" s="84" t="s">
        <v>94</v>
      </c>
      <c r="ANR45" s="84"/>
      <c r="ANS45" s="84" t="s">
        <v>94</v>
      </c>
      <c r="ANT45" s="84"/>
      <c r="ANU45" s="84" t="s">
        <v>94</v>
      </c>
      <c r="ANV45" s="84"/>
      <c r="ANW45" s="84" t="s">
        <v>94</v>
      </c>
      <c r="ANX45" s="84"/>
      <c r="ANY45" s="84" t="s">
        <v>94</v>
      </c>
      <c r="ANZ45" s="84"/>
      <c r="AOA45" s="84" t="s">
        <v>94</v>
      </c>
      <c r="AOB45" s="84"/>
      <c r="AOC45" s="84" t="s">
        <v>94</v>
      </c>
      <c r="AOD45" s="84"/>
      <c r="AOE45" s="84" t="s">
        <v>94</v>
      </c>
      <c r="AOF45" s="84"/>
      <c r="AOG45" s="84" t="s">
        <v>94</v>
      </c>
      <c r="AOH45" s="84"/>
      <c r="AOI45" s="84" t="s">
        <v>94</v>
      </c>
      <c r="AOJ45" s="84"/>
      <c r="AOK45" s="84" t="s">
        <v>94</v>
      </c>
      <c r="AOL45" s="84"/>
      <c r="AOM45" s="84" t="s">
        <v>94</v>
      </c>
      <c r="AON45" s="84"/>
      <c r="AOO45" s="84" t="s">
        <v>94</v>
      </c>
      <c r="AOP45" s="84"/>
      <c r="AOQ45" s="84" t="s">
        <v>94</v>
      </c>
      <c r="AOR45" s="84"/>
      <c r="AOS45" s="84" t="s">
        <v>94</v>
      </c>
      <c r="AOT45" s="84"/>
      <c r="AOU45" s="84" t="s">
        <v>94</v>
      </c>
      <c r="AOV45" s="84"/>
      <c r="AOW45" s="84" t="s">
        <v>94</v>
      </c>
      <c r="AOX45" s="84"/>
      <c r="AOY45" s="84" t="s">
        <v>94</v>
      </c>
      <c r="AOZ45" s="84"/>
      <c r="APA45" s="84" t="s">
        <v>94</v>
      </c>
      <c r="APB45" s="84"/>
      <c r="APC45" s="84" t="s">
        <v>94</v>
      </c>
      <c r="APD45" s="84"/>
      <c r="APE45" s="84" t="s">
        <v>94</v>
      </c>
      <c r="APF45" s="84"/>
      <c r="APG45" s="84" t="s">
        <v>94</v>
      </c>
      <c r="APH45" s="84"/>
      <c r="API45" s="84" t="s">
        <v>94</v>
      </c>
      <c r="APJ45" s="84"/>
      <c r="APK45" s="84" t="s">
        <v>94</v>
      </c>
      <c r="APL45" s="84"/>
      <c r="APM45" s="84" t="s">
        <v>94</v>
      </c>
      <c r="APN45" s="84"/>
      <c r="APO45" s="84" t="s">
        <v>94</v>
      </c>
      <c r="APP45" s="84"/>
      <c r="APQ45" s="84" t="s">
        <v>94</v>
      </c>
      <c r="APR45" s="84"/>
      <c r="APS45" s="84" t="s">
        <v>94</v>
      </c>
      <c r="APT45" s="84"/>
      <c r="APU45" s="84" t="s">
        <v>94</v>
      </c>
      <c r="APV45" s="84"/>
      <c r="APW45" s="84" t="s">
        <v>94</v>
      </c>
      <c r="APX45" s="84"/>
      <c r="APY45" s="84" t="s">
        <v>94</v>
      </c>
      <c r="APZ45" s="84"/>
      <c r="AQA45" s="84" t="s">
        <v>94</v>
      </c>
      <c r="AQB45" s="84"/>
      <c r="AQC45" s="84" t="s">
        <v>94</v>
      </c>
      <c r="AQD45" s="84"/>
      <c r="AQE45" s="86" t="s">
        <v>94</v>
      </c>
      <c r="AQF45" s="84"/>
      <c r="AQG45" s="86" t="s">
        <v>94</v>
      </c>
      <c r="AQH45" s="84"/>
      <c r="AQI45" s="86" t="s">
        <v>94</v>
      </c>
      <c r="AQJ45" s="84"/>
      <c r="AQK45" s="86" t="s">
        <v>94</v>
      </c>
      <c r="AQL45" s="84"/>
      <c r="AQM45" s="86" t="s">
        <v>94</v>
      </c>
      <c r="AQN45" s="84"/>
      <c r="AQO45" s="86" t="s">
        <v>94</v>
      </c>
      <c r="AQP45" s="84"/>
      <c r="AQQ45" s="86" t="s">
        <v>94</v>
      </c>
      <c r="AQR45" s="84"/>
      <c r="AQS45" s="86" t="s">
        <v>94</v>
      </c>
      <c r="AQT45" s="86"/>
      <c r="AQU45" s="86" t="s">
        <v>94</v>
      </c>
      <c r="AQV45" s="86"/>
      <c r="AQW45" s="86" t="s">
        <v>94</v>
      </c>
      <c r="AQX45" s="86"/>
      <c r="AQY45" s="86" t="s">
        <v>94</v>
      </c>
      <c r="AQZ45" s="86"/>
      <c r="ARA45" s="86" t="s">
        <v>94</v>
      </c>
      <c r="ARB45" s="86"/>
      <c r="ARC45" s="86" t="s">
        <v>94</v>
      </c>
      <c r="ARD45" s="86"/>
      <c r="ARE45" s="86" t="s">
        <v>94</v>
      </c>
      <c r="ARF45" s="86"/>
      <c r="ARG45" s="86" t="s">
        <v>94</v>
      </c>
      <c r="ARH45" s="86"/>
      <c r="ARI45" s="86" t="s">
        <v>94</v>
      </c>
      <c r="ARJ45" s="86"/>
      <c r="ARK45" s="86" t="s">
        <v>94</v>
      </c>
      <c r="ARL45" s="86"/>
      <c r="ARM45" s="86" t="s">
        <v>94</v>
      </c>
      <c r="ARN45" s="86"/>
      <c r="ARO45" s="86" t="s">
        <v>94</v>
      </c>
      <c r="ARP45" s="86"/>
      <c r="ARQ45" s="86" t="s">
        <v>94</v>
      </c>
      <c r="ARR45" s="86"/>
      <c r="ARS45" s="86" t="s">
        <v>94</v>
      </c>
      <c r="ART45" s="86"/>
      <c r="ARU45" s="86" t="s">
        <v>94</v>
      </c>
      <c r="ARV45" s="86"/>
      <c r="ARW45" s="86" t="s">
        <v>94</v>
      </c>
      <c r="ARX45" s="86"/>
      <c r="ARY45" s="86" t="s">
        <v>94</v>
      </c>
      <c r="ARZ45" s="86"/>
      <c r="ASA45" s="86" t="s">
        <v>94</v>
      </c>
      <c r="ASB45" s="86"/>
      <c r="ASC45" s="86" t="s">
        <v>94</v>
      </c>
      <c r="ASD45" s="86"/>
      <c r="ASE45" s="86" t="s">
        <v>94</v>
      </c>
      <c r="ASF45" s="86"/>
      <c r="ASG45" s="86" t="s">
        <v>94</v>
      </c>
      <c r="ASH45" s="86"/>
      <c r="ASI45" s="86" t="s">
        <v>94</v>
      </c>
      <c r="ASJ45" s="86"/>
      <c r="ASK45" s="86" t="s">
        <v>94</v>
      </c>
      <c r="ASL45" s="86"/>
      <c r="ASM45" s="86" t="s">
        <v>94</v>
      </c>
      <c r="ASN45" s="86"/>
      <c r="ASO45" s="86" t="s">
        <v>94</v>
      </c>
      <c r="ASP45" s="86"/>
      <c r="ASQ45" s="86" t="s">
        <v>94</v>
      </c>
      <c r="ASR45" s="86"/>
      <c r="ASS45" s="86" t="s">
        <v>94</v>
      </c>
      <c r="AST45" s="86"/>
      <c r="ASU45" s="86" t="s">
        <v>94</v>
      </c>
      <c r="ASV45" s="86"/>
      <c r="ASW45" s="86" t="s">
        <v>94</v>
      </c>
      <c r="ASX45" s="86"/>
      <c r="ASY45" s="86" t="s">
        <v>94</v>
      </c>
      <c r="ASZ45" s="86"/>
      <c r="ATA45" s="86" t="s">
        <v>94</v>
      </c>
      <c r="ATB45" s="86"/>
      <c r="ATC45" s="86" t="s">
        <v>94</v>
      </c>
      <c r="ATD45" s="86"/>
      <c r="ATE45" s="86" t="s">
        <v>94</v>
      </c>
      <c r="ATF45" s="86"/>
      <c r="ATG45" s="86" t="s">
        <v>94</v>
      </c>
      <c r="ATH45" s="86"/>
      <c r="ATI45" s="86" t="s">
        <v>94</v>
      </c>
      <c r="ATJ45" s="86"/>
      <c r="ATK45" s="86" t="s">
        <v>94</v>
      </c>
      <c r="ATL45" s="86"/>
      <c r="ATM45" s="86" t="s">
        <v>94</v>
      </c>
      <c r="ATN45" s="86"/>
      <c r="ATO45" s="86" t="s">
        <v>94</v>
      </c>
      <c r="ATP45" s="86"/>
      <c r="ATQ45" s="86" t="s">
        <v>94</v>
      </c>
      <c r="ATR45" s="86"/>
      <c r="ATS45" s="86" t="s">
        <v>94</v>
      </c>
      <c r="ATT45" s="86"/>
      <c r="ATU45" s="86" t="s">
        <v>94</v>
      </c>
      <c r="ATV45" s="86"/>
      <c r="ATW45" s="86" t="s">
        <v>94</v>
      </c>
      <c r="ATX45" s="86"/>
      <c r="ATY45" s="86" t="s">
        <v>94</v>
      </c>
      <c r="ATZ45" s="86"/>
      <c r="AUA45" s="86" t="s">
        <v>94</v>
      </c>
      <c r="AUB45" s="86"/>
      <c r="AUC45" s="86" t="s">
        <v>94</v>
      </c>
      <c r="AUD45" s="86"/>
      <c r="AUE45" s="86" t="s">
        <v>94</v>
      </c>
      <c r="AUF45" s="86"/>
      <c r="AUG45" s="86" t="s">
        <v>94</v>
      </c>
      <c r="AUH45" s="86"/>
      <c r="AUI45" s="86" t="s">
        <v>94</v>
      </c>
      <c r="AUJ45" s="86"/>
      <c r="AUK45" s="86" t="s">
        <v>94</v>
      </c>
      <c r="AUL45" s="86"/>
      <c r="AUM45" s="86" t="s">
        <v>94</v>
      </c>
      <c r="AUN45" s="86"/>
      <c r="AUO45" s="86" t="s">
        <v>94</v>
      </c>
      <c r="AUP45" s="86"/>
      <c r="AUQ45" s="86" t="s">
        <v>94</v>
      </c>
      <c r="AUR45" s="86"/>
      <c r="AUS45" s="86" t="s">
        <v>94</v>
      </c>
      <c r="AUT45" s="86"/>
      <c r="AUU45" s="86" t="s">
        <v>94</v>
      </c>
      <c r="AUV45" s="86"/>
      <c r="AUW45" s="86" t="s">
        <v>94</v>
      </c>
      <c r="AUX45" s="86"/>
      <c r="AUY45" s="86" t="s">
        <v>94</v>
      </c>
      <c r="AUZ45" s="86"/>
      <c r="AVA45" s="86" t="s">
        <v>94</v>
      </c>
      <c r="AVB45" s="86"/>
      <c r="AVC45" s="86" t="s">
        <v>94</v>
      </c>
      <c r="AVD45" s="86"/>
      <c r="AVE45" s="86" t="s">
        <v>94</v>
      </c>
      <c r="AVF45" s="86"/>
      <c r="AVG45" s="86" t="s">
        <v>94</v>
      </c>
      <c r="AVH45" s="86"/>
      <c r="AVI45" s="86" t="s">
        <v>94</v>
      </c>
      <c r="AVJ45" s="86"/>
      <c r="AVK45" s="86" t="s">
        <v>94</v>
      </c>
      <c r="AVL45" s="86"/>
      <c r="AVM45" s="86" t="s">
        <v>94</v>
      </c>
      <c r="AVN45" s="86"/>
      <c r="AVO45" s="86" t="s">
        <v>94</v>
      </c>
      <c r="AVP45" s="86"/>
      <c r="AVQ45" s="86" t="s">
        <v>94</v>
      </c>
      <c r="AVR45" s="86"/>
      <c r="AVS45" s="86" t="s">
        <v>94</v>
      </c>
      <c r="AVT45" s="86"/>
      <c r="AVU45" s="86" t="s">
        <v>94</v>
      </c>
      <c r="AVV45" s="86"/>
      <c r="AVW45" s="86" t="s">
        <v>94</v>
      </c>
      <c r="AVX45" s="86"/>
      <c r="AVY45" s="86" t="s">
        <v>94</v>
      </c>
      <c r="AVZ45" s="86"/>
      <c r="AWA45" s="86" t="s">
        <v>94</v>
      </c>
      <c r="AWB45" s="86"/>
      <c r="AWC45" s="86" t="s">
        <v>94</v>
      </c>
      <c r="AWD45" s="86"/>
      <c r="AWE45" s="86" t="s">
        <v>94</v>
      </c>
      <c r="AWF45" s="86"/>
      <c r="AWG45" s="86" t="s">
        <v>94</v>
      </c>
      <c r="AWH45" s="86"/>
      <c r="AWI45" s="86" t="s">
        <v>94</v>
      </c>
      <c r="AWJ45" s="86"/>
      <c r="AWK45" s="86" t="s">
        <v>94</v>
      </c>
      <c r="AWL45" s="86"/>
      <c r="AWM45" s="86" t="s">
        <v>94</v>
      </c>
      <c r="AWN45" s="86"/>
      <c r="AWO45" s="86" t="s">
        <v>94</v>
      </c>
      <c r="AWP45" s="86"/>
      <c r="AWQ45" s="86" t="s">
        <v>94</v>
      </c>
      <c r="AWR45" s="86"/>
      <c r="AWS45" s="86" t="s">
        <v>94</v>
      </c>
      <c r="AWT45" s="86"/>
      <c r="AWU45" s="86" t="s">
        <v>94</v>
      </c>
      <c r="AWV45" s="86"/>
      <c r="AWW45" s="86" t="s">
        <v>94</v>
      </c>
      <c r="AWX45" s="86"/>
      <c r="AWY45" s="86" t="s">
        <v>94</v>
      </c>
      <c r="AWZ45" s="103"/>
      <c r="AXA45" s="103" t="s">
        <v>94</v>
      </c>
      <c r="AXB45" s="103"/>
      <c r="AXC45" s="103" t="s">
        <v>94</v>
      </c>
      <c r="AXD45" s="103"/>
      <c r="AXE45" s="103" t="s">
        <v>94</v>
      </c>
      <c r="AXF45" s="103"/>
      <c r="AXG45" s="103" t="s">
        <v>94</v>
      </c>
      <c r="AXH45" s="103"/>
      <c r="AXI45" s="103" t="s">
        <v>94</v>
      </c>
      <c r="AXJ45" s="103"/>
      <c r="AXK45" s="103" t="s">
        <v>94</v>
      </c>
      <c r="AXL45" s="103"/>
      <c r="AXM45" s="103" t="s">
        <v>94</v>
      </c>
      <c r="AXN45" s="103"/>
      <c r="AXO45" s="103" t="s">
        <v>94</v>
      </c>
      <c r="AXP45" s="103"/>
      <c r="AXQ45" s="103" t="s">
        <v>94</v>
      </c>
      <c r="AXR45" s="103"/>
      <c r="AXS45" s="103" t="s">
        <v>94</v>
      </c>
      <c r="AXT45" s="103"/>
      <c r="AXU45" s="103" t="s">
        <v>94</v>
      </c>
      <c r="AXV45" s="103"/>
      <c r="AXW45" s="103" t="s">
        <v>94</v>
      </c>
      <c r="AXX45" s="103"/>
      <c r="AXY45" s="103" t="s">
        <v>94</v>
      </c>
      <c r="AXZ45" s="103"/>
      <c r="AYA45" s="103" t="s">
        <v>94</v>
      </c>
      <c r="AYB45" s="103"/>
      <c r="AYC45" s="103" t="s">
        <v>94</v>
      </c>
      <c r="AYD45" s="103"/>
      <c r="AYE45" s="103" t="s">
        <v>94</v>
      </c>
      <c r="AYF45" s="103"/>
      <c r="AYG45" s="103" t="s">
        <v>94</v>
      </c>
      <c r="AYH45" s="103"/>
      <c r="AYI45" s="103" t="s">
        <v>94</v>
      </c>
      <c r="AYJ45" s="103"/>
      <c r="AYK45" s="103"/>
      <c r="AYL45" s="103"/>
      <c r="AYM45" s="103"/>
      <c r="AYN45" s="103"/>
      <c r="AYO45" s="103"/>
      <c r="AYP45" s="103"/>
      <c r="AYQ45" s="103"/>
      <c r="AYR45" s="103"/>
      <c r="AYS45" s="103"/>
      <c r="AYT45" s="103"/>
      <c r="AYU45" s="103" t="s">
        <v>94</v>
      </c>
      <c r="AYV45" s="103"/>
      <c r="AYW45" s="103" t="s">
        <v>94</v>
      </c>
      <c r="AYX45" s="103"/>
      <c r="AYY45" s="103" t="s">
        <v>94</v>
      </c>
      <c r="AYZ45" s="103"/>
      <c r="AZA45" s="103" t="s">
        <v>94</v>
      </c>
      <c r="AZB45" s="103"/>
      <c r="AZC45" s="103" t="s">
        <v>94</v>
      </c>
      <c r="AZD45" s="103"/>
      <c r="AZE45" s="103" t="s">
        <v>94</v>
      </c>
      <c r="AZF45" s="103"/>
      <c r="AZG45" s="103" t="s">
        <v>94</v>
      </c>
      <c r="AZH45" s="103"/>
      <c r="AZI45" s="103" t="s">
        <v>94</v>
      </c>
      <c r="AZJ45" s="103"/>
      <c r="AZK45" s="103" t="s">
        <v>94</v>
      </c>
      <c r="AZL45" s="103"/>
      <c r="AZM45" s="103" t="s">
        <v>94</v>
      </c>
      <c r="AZN45" s="103"/>
      <c r="AZO45" s="103" t="s">
        <v>94</v>
      </c>
      <c r="AZP45" s="103"/>
      <c r="AZQ45" s="103" t="s">
        <v>94</v>
      </c>
      <c r="AZR45" s="103"/>
      <c r="AZS45" s="103" t="s">
        <v>94</v>
      </c>
      <c r="AZT45" s="103"/>
      <c r="AZU45" s="103" t="s">
        <v>94</v>
      </c>
      <c r="AZV45" s="103"/>
      <c r="AZW45" s="103" t="s">
        <v>94</v>
      </c>
      <c r="AZX45" s="103"/>
      <c r="AZY45" s="103" t="s">
        <v>94</v>
      </c>
      <c r="AZZ45" s="103"/>
      <c r="BAA45" s="103" t="s">
        <v>94</v>
      </c>
      <c r="BAB45" s="103"/>
      <c r="BAC45" s="103" t="s">
        <v>94</v>
      </c>
      <c r="BAD45" s="103"/>
      <c r="BAE45" s="103" t="s">
        <v>94</v>
      </c>
      <c r="BAF45" s="103"/>
      <c r="BAG45" s="103" t="s">
        <v>94</v>
      </c>
      <c r="BAH45" s="103"/>
      <c r="BAI45" s="103" t="s">
        <v>94</v>
      </c>
      <c r="BAJ45" s="103"/>
      <c r="BAK45" s="103" t="s">
        <v>94</v>
      </c>
      <c r="BAL45" s="103"/>
      <c r="BAM45" s="103" t="s">
        <v>94</v>
      </c>
      <c r="BAN45" s="103"/>
      <c r="BAO45" s="103" t="s">
        <v>94</v>
      </c>
      <c r="BAP45" s="103"/>
      <c r="BAQ45" s="103" t="s">
        <v>94</v>
      </c>
      <c r="BAR45" s="103"/>
      <c r="BAS45" s="103" t="s">
        <v>94</v>
      </c>
      <c r="BAT45" s="103"/>
      <c r="BAU45" s="103" t="s">
        <v>94</v>
      </c>
      <c r="BAV45" s="103"/>
      <c r="BAW45" s="103" t="s">
        <v>94</v>
      </c>
      <c r="BAX45" s="103"/>
      <c r="BAY45" s="103" t="s">
        <v>94</v>
      </c>
      <c r="BAZ45" s="103"/>
      <c r="BBA45" s="103" t="s">
        <v>94</v>
      </c>
      <c r="BBB45" s="103"/>
      <c r="BBC45" s="103" t="s">
        <v>94</v>
      </c>
      <c r="BBD45" s="103"/>
      <c r="BBE45" s="103" t="s">
        <v>94</v>
      </c>
      <c r="BBF45" s="103"/>
      <c r="BBG45" s="103" t="s">
        <v>94</v>
      </c>
      <c r="BBH45" s="103"/>
      <c r="BBI45" s="103" t="s">
        <v>94</v>
      </c>
      <c r="BBJ45" s="103"/>
      <c r="BBK45" s="103" t="s">
        <v>94</v>
      </c>
    </row>
    <row r="46" spans="1:1415" s="9" customFormat="1" ht="33" customHeight="1" x14ac:dyDescent="0.35">
      <c r="A46" s="82">
        <v>20</v>
      </c>
      <c r="B46" s="13" t="s">
        <v>205</v>
      </c>
      <c r="C46" s="89"/>
      <c r="D46" s="90" t="s">
        <v>207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  <c r="BG46" s="84"/>
      <c r="BH46" s="84"/>
      <c r="BI46" s="84"/>
      <c r="BJ46" s="84"/>
      <c r="BK46" s="84"/>
      <c r="BL46" s="84"/>
      <c r="BM46" s="84"/>
      <c r="BN46" s="84"/>
      <c r="BO46" s="84"/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  <c r="CC46" s="84"/>
      <c r="CD46" s="84"/>
      <c r="CE46" s="84"/>
      <c r="CF46" s="84"/>
      <c r="CG46" s="84"/>
      <c r="CH46" s="84"/>
      <c r="CI46" s="84"/>
      <c r="CJ46" s="84"/>
      <c r="CK46" s="84"/>
      <c r="CL46" s="84"/>
      <c r="CM46" s="84"/>
      <c r="CN46" s="84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84"/>
      <c r="DM46" s="84"/>
      <c r="DN46" s="84"/>
      <c r="DO46" s="84"/>
      <c r="DP46" s="84"/>
      <c r="DQ46" s="84"/>
      <c r="DR46" s="84"/>
      <c r="DS46" s="84"/>
      <c r="DT46" s="84"/>
      <c r="DU46" s="84"/>
      <c r="DV46" s="84"/>
      <c r="DW46" s="84"/>
      <c r="DX46" s="84"/>
      <c r="DY46" s="84"/>
      <c r="DZ46" s="84"/>
      <c r="EA46" s="84"/>
      <c r="EB46" s="84"/>
      <c r="EC46" s="84"/>
      <c r="ED46" s="84"/>
      <c r="EE46" s="84"/>
      <c r="EF46" s="84"/>
      <c r="EG46" s="84"/>
      <c r="EH46" s="84"/>
      <c r="EI46" s="84"/>
      <c r="EJ46" s="84"/>
      <c r="EK46" s="84"/>
      <c r="EL46" s="84"/>
      <c r="EM46" s="84"/>
      <c r="EN46" s="84"/>
      <c r="EO46" s="84"/>
      <c r="EP46" s="84"/>
      <c r="EQ46" s="84"/>
      <c r="ER46" s="84"/>
      <c r="ES46" s="84"/>
      <c r="ET46" s="84"/>
      <c r="EU46" s="84"/>
      <c r="EV46" s="84"/>
      <c r="EW46" s="84"/>
      <c r="EX46" s="84"/>
      <c r="EY46" s="84"/>
      <c r="EZ46" s="84"/>
      <c r="FA46" s="84"/>
      <c r="FB46" s="84"/>
      <c r="FC46" s="84"/>
      <c r="FD46" s="84"/>
      <c r="FE46" s="84"/>
      <c r="FF46" s="84"/>
      <c r="FG46" s="84"/>
      <c r="FH46" s="84"/>
      <c r="FI46" s="84"/>
      <c r="FJ46" s="84"/>
      <c r="FK46" s="84"/>
      <c r="FL46" s="84"/>
      <c r="FM46" s="84"/>
      <c r="FN46" s="84"/>
      <c r="FO46" s="84"/>
      <c r="FP46" s="84"/>
      <c r="FQ46" s="84"/>
      <c r="FR46" s="84"/>
      <c r="FS46" s="84"/>
      <c r="FT46" s="84"/>
      <c r="FU46" s="84"/>
      <c r="FV46" s="84"/>
      <c r="FW46" s="84"/>
      <c r="FX46" s="84"/>
      <c r="FY46" s="84"/>
      <c r="FZ46" s="84"/>
      <c r="GA46" s="84"/>
      <c r="GB46" s="84"/>
      <c r="GC46" s="84"/>
      <c r="GD46" s="84"/>
      <c r="GE46" s="84"/>
      <c r="GF46" s="84"/>
      <c r="GG46" s="84"/>
      <c r="GH46" s="84"/>
      <c r="GI46" s="84"/>
      <c r="GJ46" s="84"/>
      <c r="GK46" s="84"/>
      <c r="GL46" s="84"/>
      <c r="GM46" s="84"/>
      <c r="GN46" s="84"/>
      <c r="GO46" s="84"/>
      <c r="GP46" s="84"/>
      <c r="GQ46" s="84"/>
      <c r="GR46" s="84"/>
      <c r="GS46" s="84"/>
      <c r="GT46" s="84"/>
      <c r="GU46" s="84"/>
      <c r="GV46" s="84"/>
      <c r="GW46" s="84"/>
      <c r="GX46" s="84"/>
      <c r="GY46" s="84"/>
      <c r="GZ46" s="84"/>
      <c r="HA46" s="84"/>
      <c r="HB46" s="84"/>
      <c r="HC46" s="84"/>
      <c r="HD46" s="84"/>
      <c r="HE46" s="84"/>
      <c r="HF46" s="84"/>
      <c r="HG46" s="84"/>
      <c r="HH46" s="84"/>
      <c r="HI46" s="84"/>
      <c r="HJ46" s="84"/>
      <c r="HK46" s="84"/>
      <c r="HL46" s="84"/>
      <c r="HM46" s="84"/>
      <c r="HN46" s="84"/>
      <c r="HO46" s="84"/>
      <c r="HP46" s="84"/>
      <c r="HQ46" s="84"/>
      <c r="HR46" s="84"/>
      <c r="HS46" s="84"/>
      <c r="HT46" s="84"/>
      <c r="HU46" s="84"/>
      <c r="HV46" s="84"/>
      <c r="HW46" s="84"/>
      <c r="HX46" s="84"/>
      <c r="HY46" s="84"/>
      <c r="HZ46" s="84"/>
      <c r="IA46" s="84"/>
      <c r="IB46" s="84"/>
      <c r="IC46" s="84"/>
      <c r="ID46" s="84"/>
      <c r="IE46" s="84"/>
      <c r="IF46" s="84"/>
      <c r="IG46" s="84"/>
      <c r="IH46" s="84"/>
      <c r="II46" s="84"/>
      <c r="IJ46" s="84"/>
      <c r="IK46" s="84"/>
      <c r="IL46" s="84"/>
      <c r="IM46" s="84"/>
      <c r="IN46" s="84"/>
      <c r="IO46" s="84"/>
      <c r="IP46" s="84"/>
      <c r="IQ46" s="84"/>
      <c r="IR46" s="84"/>
      <c r="IS46" s="84"/>
      <c r="IT46" s="84"/>
      <c r="IU46" s="84"/>
      <c r="IV46" s="84"/>
      <c r="IW46" s="84"/>
      <c r="IX46" s="84"/>
      <c r="IY46" s="84"/>
      <c r="IZ46" s="84"/>
      <c r="JA46" s="84"/>
      <c r="JB46" s="84"/>
      <c r="JC46" s="84"/>
      <c r="JD46" s="84"/>
      <c r="JE46" s="84"/>
      <c r="JF46" s="84"/>
      <c r="JG46" s="84"/>
      <c r="JH46" s="84"/>
      <c r="JI46" s="84"/>
      <c r="JJ46" s="84"/>
      <c r="JK46" s="84"/>
      <c r="JL46" s="84"/>
      <c r="JM46" s="84"/>
      <c r="JN46" s="84"/>
      <c r="JO46" s="84"/>
      <c r="JP46" s="84"/>
      <c r="JQ46" s="84"/>
      <c r="JR46" s="84"/>
      <c r="JS46" s="84"/>
      <c r="JT46" s="84"/>
      <c r="JU46" s="84"/>
      <c r="JV46" s="84"/>
      <c r="JW46" s="84"/>
      <c r="JX46" s="84"/>
      <c r="JY46" s="84"/>
      <c r="JZ46" s="84"/>
      <c r="KA46" s="84"/>
      <c r="KB46" s="84"/>
      <c r="KC46" s="84"/>
      <c r="KD46" s="84"/>
      <c r="KE46" s="84"/>
      <c r="KF46" s="84"/>
      <c r="KG46" s="84"/>
      <c r="KH46" s="84"/>
      <c r="KI46" s="84"/>
      <c r="KJ46" s="84"/>
      <c r="KK46" s="84"/>
      <c r="KL46" s="84"/>
      <c r="KM46" s="84"/>
      <c r="KN46" s="84"/>
      <c r="KO46" s="84"/>
      <c r="KP46" s="84"/>
      <c r="KQ46" s="84"/>
      <c r="KR46" s="84"/>
      <c r="KS46" s="84"/>
      <c r="KT46" s="84"/>
      <c r="KU46" s="84"/>
      <c r="KV46" s="84"/>
      <c r="KW46" s="84"/>
      <c r="KX46" s="84"/>
      <c r="KY46" s="84"/>
      <c r="KZ46" s="84"/>
      <c r="LA46" s="84"/>
      <c r="LB46" s="84"/>
      <c r="LC46" s="84"/>
      <c r="LD46" s="84"/>
      <c r="LE46" s="84"/>
      <c r="LF46" s="84"/>
      <c r="LG46" s="84"/>
      <c r="LH46" s="84"/>
      <c r="LI46" s="84"/>
      <c r="LJ46" s="84"/>
      <c r="LK46" s="84"/>
      <c r="LL46" s="84"/>
      <c r="LM46" s="84"/>
      <c r="LN46" s="84"/>
      <c r="LO46" s="84"/>
      <c r="LP46" s="84"/>
      <c r="LQ46" s="84"/>
      <c r="LR46" s="84"/>
      <c r="LS46" s="84"/>
      <c r="LT46" s="84"/>
      <c r="LU46" s="84"/>
      <c r="LV46" s="84"/>
      <c r="LW46" s="84"/>
      <c r="LX46" s="84"/>
      <c r="LY46" s="84"/>
      <c r="LZ46" s="84"/>
      <c r="MA46" s="84"/>
      <c r="MB46" s="84"/>
      <c r="MC46" s="84"/>
      <c r="MD46" s="84"/>
      <c r="ME46" s="84"/>
      <c r="MF46" s="84"/>
      <c r="MG46" s="84"/>
      <c r="MH46" s="84"/>
      <c r="MI46" s="84"/>
      <c r="MJ46" s="84"/>
      <c r="MK46" s="84"/>
      <c r="ML46" s="84"/>
      <c r="MM46" s="84"/>
      <c r="MN46" s="84"/>
      <c r="MO46" s="84"/>
      <c r="MP46" s="84"/>
      <c r="MQ46" s="84"/>
      <c r="MR46" s="84"/>
      <c r="MS46" s="84"/>
      <c r="MT46" s="84"/>
      <c r="MU46" s="84"/>
      <c r="MV46" s="84"/>
      <c r="MW46" s="84"/>
      <c r="MX46" s="84"/>
      <c r="MY46" s="84"/>
      <c r="MZ46" s="84"/>
      <c r="NA46" s="84"/>
      <c r="NB46" s="84"/>
      <c r="NC46" s="84"/>
      <c r="ND46" s="84"/>
      <c r="NE46" s="84"/>
      <c r="NF46" s="84"/>
      <c r="NG46" s="84"/>
      <c r="NH46" s="84"/>
      <c r="NI46" s="84"/>
      <c r="NJ46" s="84"/>
      <c r="NK46" s="84"/>
      <c r="NL46" s="84"/>
      <c r="NM46" s="84"/>
      <c r="NN46" s="84"/>
      <c r="NO46" s="84"/>
      <c r="NP46" s="84"/>
      <c r="NQ46" s="84"/>
      <c r="NR46" s="84"/>
      <c r="NS46" s="84"/>
      <c r="NT46" s="84"/>
      <c r="NU46" s="84"/>
      <c r="NV46" s="84"/>
      <c r="NW46" s="84"/>
      <c r="NX46" s="84"/>
      <c r="NY46" s="84"/>
      <c r="NZ46" s="84"/>
      <c r="OA46" s="84"/>
      <c r="OB46" s="84"/>
      <c r="OC46" s="84"/>
      <c r="OD46" s="84"/>
      <c r="OE46" s="84"/>
      <c r="OF46" s="84"/>
      <c r="OG46" s="84"/>
      <c r="OH46" s="84"/>
      <c r="OI46" s="84"/>
      <c r="OJ46" s="84"/>
      <c r="OK46" s="84"/>
      <c r="OL46" s="84"/>
      <c r="OM46" s="84"/>
      <c r="ON46" s="84"/>
      <c r="OO46" s="84"/>
      <c r="OP46" s="84"/>
      <c r="OQ46" s="84"/>
      <c r="OR46" s="84"/>
      <c r="OS46" s="84"/>
      <c r="OT46" s="84"/>
      <c r="OU46" s="84"/>
      <c r="OV46" s="84"/>
      <c r="OW46" s="84"/>
      <c r="OX46" s="84"/>
      <c r="OY46" s="84"/>
      <c r="OZ46" s="84"/>
      <c r="PA46" s="84"/>
      <c r="PB46" s="84"/>
      <c r="PC46" s="84"/>
      <c r="PD46" s="84"/>
      <c r="PE46" s="84"/>
      <c r="PF46" s="84"/>
      <c r="PG46" s="84"/>
      <c r="PH46" s="84"/>
      <c r="PI46" s="84"/>
      <c r="PJ46" s="84"/>
      <c r="PK46" s="84"/>
      <c r="PL46" s="84"/>
      <c r="PM46" s="84"/>
      <c r="PN46" s="84"/>
      <c r="PO46" s="84"/>
      <c r="PP46" s="84"/>
      <c r="PQ46" s="84"/>
      <c r="PR46" s="84"/>
      <c r="PS46" s="84"/>
      <c r="PT46" s="84"/>
      <c r="PU46" s="84"/>
      <c r="PV46" s="84"/>
      <c r="PW46" s="84"/>
      <c r="PX46" s="84"/>
      <c r="PY46" s="84"/>
      <c r="PZ46" s="84"/>
      <c r="QA46" s="84"/>
      <c r="QB46" s="84"/>
      <c r="QC46" s="84"/>
      <c r="QD46" s="84"/>
      <c r="QE46" s="84"/>
      <c r="QF46" s="84"/>
      <c r="QG46" s="84"/>
      <c r="QH46" s="84"/>
      <c r="QI46" s="84"/>
      <c r="QJ46" s="84"/>
      <c r="QK46" s="84"/>
      <c r="QL46" s="84"/>
      <c r="QM46" s="84"/>
      <c r="QN46" s="84"/>
      <c r="QO46" s="84"/>
      <c r="QP46" s="84"/>
      <c r="QQ46" s="84"/>
      <c r="QR46" s="84"/>
      <c r="QS46" s="84"/>
      <c r="QT46" s="84"/>
      <c r="QU46" s="84"/>
      <c r="QV46" s="84"/>
      <c r="QW46" s="84"/>
      <c r="QX46" s="84"/>
      <c r="QY46" s="84"/>
      <c r="QZ46" s="84"/>
      <c r="RA46" s="84"/>
      <c r="RB46" s="84"/>
      <c r="RC46" s="84"/>
      <c r="RD46" s="84"/>
      <c r="RE46" s="84"/>
      <c r="RF46" s="84"/>
      <c r="RG46" s="84"/>
      <c r="RH46" s="84"/>
      <c r="RI46" s="84"/>
      <c r="RJ46" s="84">
        <v>13500</v>
      </c>
      <c r="RK46" s="84" t="s">
        <v>94</v>
      </c>
      <c r="RL46" s="84">
        <v>13500</v>
      </c>
      <c r="RM46" s="84" t="s">
        <v>94</v>
      </c>
      <c r="RN46" s="84">
        <v>13500</v>
      </c>
      <c r="RO46" s="84" t="s">
        <v>94</v>
      </c>
      <c r="RP46" s="84">
        <v>13500</v>
      </c>
      <c r="RQ46" s="84" t="s">
        <v>94</v>
      </c>
      <c r="RR46" s="84">
        <v>13500</v>
      </c>
      <c r="RS46" s="84" t="s">
        <v>94</v>
      </c>
      <c r="RT46" s="84">
        <v>13500</v>
      </c>
      <c r="RU46" s="84" t="s">
        <v>94</v>
      </c>
      <c r="RV46" s="84">
        <v>13500</v>
      </c>
      <c r="RW46" s="84" t="s">
        <v>94</v>
      </c>
      <c r="RX46" s="84">
        <v>13500</v>
      </c>
      <c r="RY46" s="84" t="s">
        <v>94</v>
      </c>
      <c r="RZ46" s="84">
        <v>13500</v>
      </c>
      <c r="SA46" s="84" t="s">
        <v>94</v>
      </c>
      <c r="SB46" s="84">
        <v>13500</v>
      </c>
      <c r="SC46" s="84" t="s">
        <v>94</v>
      </c>
      <c r="SD46" s="84">
        <v>13500</v>
      </c>
      <c r="SE46" s="84" t="s">
        <v>94</v>
      </c>
      <c r="SF46" s="84">
        <v>13500</v>
      </c>
      <c r="SG46" s="84" t="s">
        <v>94</v>
      </c>
      <c r="SH46" s="84">
        <v>13500</v>
      </c>
      <c r="SI46" s="84" t="s">
        <v>94</v>
      </c>
      <c r="SJ46" s="84">
        <v>13500</v>
      </c>
      <c r="SK46" s="84" t="s">
        <v>94</v>
      </c>
      <c r="SL46" s="84">
        <v>13500</v>
      </c>
      <c r="SM46" s="84" t="s">
        <v>94</v>
      </c>
      <c r="SN46" s="84">
        <v>13500</v>
      </c>
      <c r="SO46" s="84" t="s">
        <v>94</v>
      </c>
      <c r="SP46" s="84">
        <v>13500</v>
      </c>
      <c r="SQ46" s="84" t="s">
        <v>94</v>
      </c>
      <c r="SR46" s="84">
        <v>13500</v>
      </c>
      <c r="SS46" s="84">
        <v>13500</v>
      </c>
      <c r="ST46" s="84">
        <v>13500</v>
      </c>
      <c r="SU46" s="84">
        <v>13500</v>
      </c>
      <c r="SV46" s="84">
        <v>13500</v>
      </c>
      <c r="SW46" s="84" t="s">
        <v>94</v>
      </c>
      <c r="SX46" s="84">
        <v>13500</v>
      </c>
      <c r="SY46" s="84" t="s">
        <v>94</v>
      </c>
      <c r="SZ46" s="84">
        <v>13500</v>
      </c>
      <c r="TA46" s="84" t="s">
        <v>94</v>
      </c>
      <c r="TB46" s="84">
        <v>13500</v>
      </c>
      <c r="TC46" s="84" t="s">
        <v>94</v>
      </c>
      <c r="TD46" s="84">
        <v>13500</v>
      </c>
      <c r="TE46" s="84" t="s">
        <v>94</v>
      </c>
      <c r="TF46" s="84">
        <v>13500</v>
      </c>
      <c r="TG46" s="84">
        <v>11500</v>
      </c>
      <c r="TH46" s="84">
        <v>13500</v>
      </c>
      <c r="TI46" s="84" t="s">
        <v>94</v>
      </c>
      <c r="TJ46" s="84"/>
      <c r="TK46" s="84" t="s">
        <v>94</v>
      </c>
      <c r="TL46" s="84"/>
      <c r="TM46" s="84" t="s">
        <v>94</v>
      </c>
      <c r="TN46" s="84"/>
      <c r="TO46" s="84" t="s">
        <v>94</v>
      </c>
      <c r="TP46" s="84"/>
      <c r="TQ46" s="84" t="s">
        <v>94</v>
      </c>
      <c r="TR46" s="84"/>
      <c r="TS46" s="84" t="s">
        <v>94</v>
      </c>
      <c r="TT46" s="84"/>
      <c r="TU46" s="84" t="s">
        <v>94</v>
      </c>
      <c r="TV46" s="84"/>
      <c r="TW46" s="84" t="s">
        <v>94</v>
      </c>
      <c r="TX46" s="84"/>
      <c r="TY46" s="84" t="s">
        <v>94</v>
      </c>
      <c r="TZ46" s="84"/>
      <c r="UA46" s="84" t="s">
        <v>94</v>
      </c>
      <c r="UB46" s="84"/>
      <c r="UC46" s="84" t="s">
        <v>94</v>
      </c>
      <c r="UD46" s="84"/>
      <c r="UE46" s="84" t="s">
        <v>94</v>
      </c>
      <c r="UF46" s="84"/>
      <c r="UG46" s="84" t="s">
        <v>94</v>
      </c>
      <c r="UH46" s="84"/>
      <c r="UI46" s="84" t="s">
        <v>94</v>
      </c>
      <c r="UJ46" s="84"/>
      <c r="UK46" s="84" t="s">
        <v>94</v>
      </c>
      <c r="UL46" s="84"/>
      <c r="UM46" s="84" t="s">
        <v>94</v>
      </c>
      <c r="UN46" s="84"/>
      <c r="UO46" s="84" t="s">
        <v>94</v>
      </c>
      <c r="UP46" s="84"/>
      <c r="UQ46" s="84" t="s">
        <v>94</v>
      </c>
      <c r="UR46" s="84"/>
      <c r="US46" s="84" t="s">
        <v>94</v>
      </c>
      <c r="UT46" s="84"/>
      <c r="UU46" s="84" t="s">
        <v>94</v>
      </c>
      <c r="UV46" s="84"/>
      <c r="UW46" s="84" t="s">
        <v>94</v>
      </c>
      <c r="UX46" s="84"/>
      <c r="UY46" s="84" t="s">
        <v>94</v>
      </c>
      <c r="UZ46" s="84"/>
      <c r="VA46" s="84" t="s">
        <v>94</v>
      </c>
      <c r="VB46" s="84"/>
      <c r="VC46" s="84" t="s">
        <v>94</v>
      </c>
      <c r="VD46" s="84"/>
      <c r="VE46" s="84" t="s">
        <v>94</v>
      </c>
      <c r="VF46" s="84"/>
      <c r="VG46" s="84" t="s">
        <v>94</v>
      </c>
      <c r="VH46" s="84"/>
      <c r="VI46" s="84" t="s">
        <v>94</v>
      </c>
      <c r="VJ46" s="84"/>
      <c r="VK46" s="84" t="s">
        <v>94</v>
      </c>
      <c r="VL46" s="84"/>
      <c r="VM46" s="84" t="s">
        <v>94</v>
      </c>
      <c r="VN46" s="84"/>
      <c r="VO46" s="84" t="s">
        <v>94</v>
      </c>
      <c r="VP46" s="84"/>
      <c r="VQ46" s="84" t="s">
        <v>94</v>
      </c>
      <c r="VR46" s="84"/>
      <c r="VS46" s="84" t="s">
        <v>94</v>
      </c>
      <c r="VT46" s="84"/>
      <c r="VU46" s="84" t="s">
        <v>94</v>
      </c>
      <c r="VV46" s="84"/>
      <c r="VW46" s="84" t="s">
        <v>94</v>
      </c>
      <c r="VX46" s="84"/>
      <c r="VY46" s="84" t="s">
        <v>94</v>
      </c>
      <c r="VZ46" s="84"/>
      <c r="WA46" s="84" t="s">
        <v>94</v>
      </c>
      <c r="WB46" s="84"/>
      <c r="WC46" s="84" t="s">
        <v>94</v>
      </c>
      <c r="WD46" s="84"/>
      <c r="WE46" s="84" t="s">
        <v>94</v>
      </c>
      <c r="WF46" s="84"/>
      <c r="WG46" s="84" t="s">
        <v>94</v>
      </c>
      <c r="WH46" s="84"/>
      <c r="WI46" s="84" t="s">
        <v>94</v>
      </c>
      <c r="WJ46" s="84"/>
      <c r="WK46" s="84" t="s">
        <v>94</v>
      </c>
      <c r="WL46" s="84"/>
      <c r="WM46" s="84" t="s">
        <v>94</v>
      </c>
      <c r="WN46" s="84"/>
      <c r="WO46" s="84" t="s">
        <v>94</v>
      </c>
      <c r="WP46" s="84"/>
      <c r="WQ46" s="84" t="s">
        <v>94</v>
      </c>
      <c r="WR46" s="84"/>
      <c r="WS46" s="84" t="s">
        <v>94</v>
      </c>
      <c r="WT46" s="84"/>
      <c r="WU46" s="84" t="s">
        <v>94</v>
      </c>
      <c r="WV46" s="84"/>
      <c r="WW46" s="84" t="s">
        <v>94</v>
      </c>
      <c r="WX46" s="84"/>
      <c r="WY46" s="84" t="s">
        <v>94</v>
      </c>
      <c r="WZ46" s="84"/>
      <c r="XA46" s="84" t="s">
        <v>94</v>
      </c>
      <c r="XB46" s="84"/>
      <c r="XC46" s="84" t="s">
        <v>94</v>
      </c>
      <c r="XD46" s="84"/>
      <c r="XE46" s="84" t="s">
        <v>94</v>
      </c>
      <c r="XF46" s="84"/>
      <c r="XG46" s="84" t="s">
        <v>94</v>
      </c>
      <c r="XH46" s="84"/>
      <c r="XI46" s="84" t="s">
        <v>94</v>
      </c>
      <c r="XJ46" s="84"/>
      <c r="XK46" s="84" t="s">
        <v>94</v>
      </c>
      <c r="XL46" s="84"/>
      <c r="XM46" s="84" t="s">
        <v>94</v>
      </c>
      <c r="XN46" s="84"/>
      <c r="XO46" s="84" t="s">
        <v>94</v>
      </c>
      <c r="XP46" s="84"/>
      <c r="XQ46" s="84" t="s">
        <v>94</v>
      </c>
      <c r="XR46" s="84"/>
      <c r="XS46" s="84" t="s">
        <v>94</v>
      </c>
      <c r="XT46" s="84"/>
      <c r="XU46" s="84" t="s">
        <v>94</v>
      </c>
      <c r="XV46" s="84"/>
      <c r="XW46" s="84" t="s">
        <v>94</v>
      </c>
      <c r="XX46" s="84"/>
      <c r="XY46" s="84" t="s">
        <v>94</v>
      </c>
      <c r="XZ46" s="84"/>
      <c r="YA46" s="84" t="s">
        <v>94</v>
      </c>
      <c r="YB46" s="84"/>
      <c r="YC46" s="84" t="s">
        <v>94</v>
      </c>
      <c r="YD46" s="84"/>
      <c r="YE46" s="84" t="s">
        <v>94</v>
      </c>
      <c r="YF46" s="84"/>
      <c r="YG46" s="84" t="s">
        <v>94</v>
      </c>
      <c r="YH46" s="84"/>
      <c r="YI46" s="84" t="s">
        <v>94</v>
      </c>
      <c r="YJ46" s="84"/>
      <c r="YK46" s="84" t="s">
        <v>94</v>
      </c>
      <c r="YL46" s="84"/>
      <c r="YM46" s="84" t="s">
        <v>94</v>
      </c>
      <c r="YN46" s="84"/>
      <c r="YO46" s="84" t="s">
        <v>94</v>
      </c>
      <c r="YP46" s="84"/>
      <c r="YQ46" s="84" t="s">
        <v>94</v>
      </c>
      <c r="YR46" s="84"/>
      <c r="YS46" s="84" t="s">
        <v>94</v>
      </c>
      <c r="YT46" s="84"/>
      <c r="YU46" s="84" t="s">
        <v>94</v>
      </c>
      <c r="YV46" s="84"/>
      <c r="YW46" s="84" t="s">
        <v>94</v>
      </c>
      <c r="YX46" s="84"/>
      <c r="YY46" s="84" t="s">
        <v>94</v>
      </c>
      <c r="YZ46" s="84"/>
      <c r="ZA46" s="84" t="s">
        <v>94</v>
      </c>
      <c r="ZB46" s="84"/>
      <c r="ZC46" s="84" t="s">
        <v>94</v>
      </c>
      <c r="ZD46" s="84"/>
      <c r="ZE46" s="84" t="s">
        <v>94</v>
      </c>
      <c r="ZF46" s="84"/>
      <c r="ZG46" s="84" t="s">
        <v>94</v>
      </c>
      <c r="ZH46" s="84"/>
      <c r="ZI46" s="84" t="s">
        <v>94</v>
      </c>
      <c r="ZJ46" s="84"/>
      <c r="ZK46" s="84" t="s">
        <v>94</v>
      </c>
      <c r="ZL46" s="84"/>
      <c r="ZM46" s="84" t="s">
        <v>94</v>
      </c>
      <c r="ZN46" s="84"/>
      <c r="ZO46" s="84" t="s">
        <v>94</v>
      </c>
      <c r="ZP46" s="84"/>
      <c r="ZQ46" s="84" t="s">
        <v>94</v>
      </c>
      <c r="ZR46" s="84"/>
      <c r="ZS46" s="84" t="s">
        <v>94</v>
      </c>
      <c r="ZT46" s="84"/>
      <c r="ZU46" s="84" t="s">
        <v>94</v>
      </c>
      <c r="ZV46" s="84"/>
      <c r="ZW46" s="84" t="s">
        <v>94</v>
      </c>
      <c r="ZX46" s="84"/>
      <c r="ZY46" s="84" t="s">
        <v>94</v>
      </c>
      <c r="ZZ46" s="84"/>
      <c r="AAA46" s="84" t="s">
        <v>94</v>
      </c>
      <c r="AAB46" s="84"/>
      <c r="AAC46" s="84" t="s">
        <v>94</v>
      </c>
      <c r="AAD46" s="84"/>
      <c r="AAE46" s="84" t="s">
        <v>94</v>
      </c>
      <c r="AAF46" s="84"/>
      <c r="AAG46" s="84" t="s">
        <v>94</v>
      </c>
      <c r="AAH46" s="84"/>
      <c r="AAI46" s="84" t="s">
        <v>94</v>
      </c>
      <c r="AAJ46" s="84"/>
      <c r="AAK46" s="84" t="s">
        <v>94</v>
      </c>
      <c r="AAL46" s="84"/>
      <c r="AAM46" s="84" t="s">
        <v>94</v>
      </c>
      <c r="AAN46" s="84"/>
      <c r="AAO46" s="84" t="s">
        <v>94</v>
      </c>
      <c r="AAP46" s="84"/>
      <c r="AAQ46" s="84" t="s">
        <v>94</v>
      </c>
      <c r="AAR46" s="84"/>
      <c r="AAS46" s="84" t="s">
        <v>94</v>
      </c>
      <c r="AAT46" s="84"/>
      <c r="AAU46" s="84" t="s">
        <v>94</v>
      </c>
      <c r="AAV46" s="84"/>
      <c r="AAW46" s="84" t="s">
        <v>94</v>
      </c>
      <c r="AAX46" s="84"/>
      <c r="AAY46" s="84" t="s">
        <v>94</v>
      </c>
      <c r="AAZ46" s="84"/>
      <c r="ABA46" s="84" t="s">
        <v>94</v>
      </c>
      <c r="ABB46" s="84"/>
      <c r="ABC46" s="84" t="s">
        <v>94</v>
      </c>
      <c r="ABD46" s="84"/>
      <c r="ABE46" s="84" t="s">
        <v>94</v>
      </c>
      <c r="ABF46" s="84"/>
      <c r="ABG46" s="84" t="s">
        <v>94</v>
      </c>
      <c r="ABH46" s="84"/>
      <c r="ABI46" s="84" t="s">
        <v>94</v>
      </c>
      <c r="ABJ46" s="84"/>
      <c r="ABK46" s="84" t="s">
        <v>94</v>
      </c>
      <c r="ABL46" s="84"/>
      <c r="ABM46" s="84" t="s">
        <v>94</v>
      </c>
      <c r="ABN46" s="84"/>
      <c r="ABO46" s="84" t="s">
        <v>94</v>
      </c>
      <c r="ABP46" s="84"/>
      <c r="ABQ46" s="84" t="s">
        <v>94</v>
      </c>
      <c r="ABR46" s="84"/>
      <c r="ABS46" s="84" t="s">
        <v>94</v>
      </c>
      <c r="ABT46" s="84"/>
      <c r="ABU46" s="84" t="s">
        <v>94</v>
      </c>
      <c r="ABV46" s="84"/>
      <c r="ABW46" s="84" t="s">
        <v>94</v>
      </c>
      <c r="ABX46" s="84"/>
      <c r="ABY46" s="84" t="s">
        <v>94</v>
      </c>
      <c r="ABZ46" s="84"/>
      <c r="ACA46" s="84" t="s">
        <v>94</v>
      </c>
      <c r="ACB46" s="84"/>
      <c r="ACC46" s="84" t="s">
        <v>94</v>
      </c>
      <c r="ACD46" s="84"/>
      <c r="ACE46" s="84" t="s">
        <v>94</v>
      </c>
      <c r="ACF46" s="84"/>
      <c r="ACG46" s="84" t="s">
        <v>94</v>
      </c>
      <c r="ACH46" s="84"/>
      <c r="ACI46" s="84" t="s">
        <v>94</v>
      </c>
      <c r="ACJ46" s="84"/>
      <c r="ACK46" s="84" t="s">
        <v>94</v>
      </c>
      <c r="ACL46" s="84"/>
      <c r="ACM46" s="84" t="s">
        <v>94</v>
      </c>
      <c r="ACN46" s="84"/>
      <c r="ACO46" s="84" t="s">
        <v>94</v>
      </c>
      <c r="ACP46" s="84"/>
      <c r="ACQ46" s="84" t="s">
        <v>94</v>
      </c>
      <c r="ACR46" s="84"/>
      <c r="ACS46" s="84" t="s">
        <v>94</v>
      </c>
      <c r="ACT46" s="84"/>
      <c r="ACU46" s="84" t="s">
        <v>94</v>
      </c>
      <c r="ACV46" s="84"/>
      <c r="ACW46" s="84" t="s">
        <v>94</v>
      </c>
      <c r="ACX46" s="84"/>
      <c r="ACY46" s="84" t="s">
        <v>94</v>
      </c>
      <c r="ACZ46" s="84"/>
      <c r="ADA46" s="84" t="s">
        <v>94</v>
      </c>
      <c r="ADB46" s="84"/>
      <c r="ADC46" s="84" t="s">
        <v>94</v>
      </c>
      <c r="ADD46" s="84"/>
      <c r="ADE46" s="84" t="s">
        <v>94</v>
      </c>
      <c r="ADF46" s="84"/>
      <c r="ADG46" s="84" t="s">
        <v>94</v>
      </c>
      <c r="ADH46" s="84"/>
      <c r="ADI46" s="84" t="s">
        <v>94</v>
      </c>
      <c r="ADJ46" s="84"/>
      <c r="ADK46" s="84" t="s">
        <v>94</v>
      </c>
      <c r="ADL46" s="84"/>
      <c r="ADM46" s="84" t="s">
        <v>94</v>
      </c>
      <c r="ADN46" s="84"/>
      <c r="ADO46" s="84" t="s">
        <v>94</v>
      </c>
      <c r="ADP46" s="84"/>
      <c r="ADQ46" s="84" t="s">
        <v>94</v>
      </c>
      <c r="ADR46" s="84"/>
      <c r="ADS46" s="84" t="s">
        <v>94</v>
      </c>
      <c r="ADT46" s="84"/>
      <c r="ADU46" s="84" t="s">
        <v>94</v>
      </c>
      <c r="ADV46" s="84"/>
      <c r="ADW46" s="84" t="s">
        <v>94</v>
      </c>
      <c r="ADX46" s="84"/>
      <c r="ADY46" s="84" t="s">
        <v>94</v>
      </c>
      <c r="ADZ46" s="84"/>
      <c r="AEA46" s="84" t="s">
        <v>94</v>
      </c>
      <c r="AEB46" s="84"/>
      <c r="AEC46" s="84" t="s">
        <v>94</v>
      </c>
      <c r="AED46" s="84"/>
      <c r="AEE46" s="84" t="s">
        <v>94</v>
      </c>
      <c r="AEF46" s="84"/>
      <c r="AEG46" s="84" t="s">
        <v>94</v>
      </c>
      <c r="AEH46" s="84"/>
      <c r="AEI46" s="84" t="s">
        <v>94</v>
      </c>
      <c r="AEJ46" s="84"/>
      <c r="AEK46" s="84" t="s">
        <v>94</v>
      </c>
      <c r="AEL46" s="84"/>
      <c r="AEM46" s="84" t="s">
        <v>94</v>
      </c>
      <c r="AEN46" s="84"/>
      <c r="AEO46" s="84" t="s">
        <v>94</v>
      </c>
      <c r="AEP46" s="84"/>
      <c r="AEQ46" s="84" t="s">
        <v>94</v>
      </c>
      <c r="AER46" s="84"/>
      <c r="AES46" s="84" t="s">
        <v>94</v>
      </c>
      <c r="AET46" s="84"/>
      <c r="AEU46" s="84" t="s">
        <v>94</v>
      </c>
      <c r="AEV46" s="84"/>
      <c r="AEW46" s="84" t="s">
        <v>94</v>
      </c>
      <c r="AEX46" s="84"/>
      <c r="AEY46" s="84" t="s">
        <v>94</v>
      </c>
      <c r="AEZ46" s="84"/>
      <c r="AFA46" s="84" t="s">
        <v>94</v>
      </c>
      <c r="AFB46" s="84"/>
      <c r="AFC46" s="84" t="s">
        <v>94</v>
      </c>
      <c r="AFD46" s="84"/>
      <c r="AFE46" s="84" t="s">
        <v>94</v>
      </c>
      <c r="AFF46" s="84"/>
      <c r="AFG46" s="84" t="s">
        <v>94</v>
      </c>
      <c r="AFH46" s="84"/>
      <c r="AFI46" s="84" t="s">
        <v>94</v>
      </c>
      <c r="AFJ46" s="84"/>
      <c r="AFK46" s="84" t="s">
        <v>94</v>
      </c>
      <c r="AFL46" s="84"/>
      <c r="AFM46" s="84" t="s">
        <v>94</v>
      </c>
      <c r="AFN46" s="84"/>
      <c r="AFO46" s="84" t="s">
        <v>94</v>
      </c>
      <c r="AFP46" s="84"/>
      <c r="AFQ46" s="84" t="s">
        <v>94</v>
      </c>
      <c r="AFR46" s="84"/>
      <c r="AFS46" s="84" t="s">
        <v>94</v>
      </c>
      <c r="AFT46" s="84"/>
      <c r="AFU46" s="84" t="s">
        <v>94</v>
      </c>
      <c r="AFV46" s="84"/>
      <c r="AFW46" s="84" t="s">
        <v>94</v>
      </c>
      <c r="AFX46" s="84"/>
      <c r="AFY46" s="84" t="s">
        <v>94</v>
      </c>
      <c r="AFZ46" s="84"/>
      <c r="AGA46" s="84" t="s">
        <v>94</v>
      </c>
      <c r="AGB46" s="84"/>
      <c r="AGC46" s="84" t="s">
        <v>94</v>
      </c>
      <c r="AGD46" s="84"/>
      <c r="AGE46" s="84" t="s">
        <v>94</v>
      </c>
      <c r="AGF46" s="84"/>
      <c r="AGG46" s="84" t="s">
        <v>94</v>
      </c>
      <c r="AGH46" s="84"/>
      <c r="AGI46" s="84" t="s">
        <v>94</v>
      </c>
      <c r="AGJ46" s="84"/>
      <c r="AGK46" s="84" t="s">
        <v>94</v>
      </c>
      <c r="AGL46" s="84"/>
      <c r="AGM46" s="84" t="s">
        <v>94</v>
      </c>
      <c r="AGN46" s="84"/>
      <c r="AGO46" s="84" t="s">
        <v>94</v>
      </c>
      <c r="AGP46" s="84"/>
      <c r="AGQ46" s="84" t="s">
        <v>94</v>
      </c>
      <c r="AGR46" s="84"/>
      <c r="AGS46" s="84" t="s">
        <v>94</v>
      </c>
      <c r="AGT46" s="84"/>
      <c r="AGU46" s="84" t="s">
        <v>94</v>
      </c>
      <c r="AGV46" s="84"/>
      <c r="AGW46" s="84" t="s">
        <v>94</v>
      </c>
      <c r="AGX46" s="84"/>
      <c r="AGY46" s="84" t="s">
        <v>94</v>
      </c>
      <c r="AGZ46" s="84"/>
      <c r="AHA46" s="84" t="s">
        <v>94</v>
      </c>
      <c r="AHB46" s="84"/>
      <c r="AHC46" s="84" t="s">
        <v>94</v>
      </c>
      <c r="AHD46" s="84"/>
      <c r="AHE46" s="84" t="s">
        <v>94</v>
      </c>
      <c r="AHF46" s="84"/>
      <c r="AHG46" s="84" t="s">
        <v>94</v>
      </c>
      <c r="AHH46" s="84"/>
      <c r="AHI46" s="84" t="s">
        <v>94</v>
      </c>
      <c r="AHJ46" s="84"/>
      <c r="AHK46" s="84" t="s">
        <v>94</v>
      </c>
      <c r="AHL46" s="84"/>
      <c r="AHM46" s="84" t="s">
        <v>94</v>
      </c>
      <c r="AHN46" s="84"/>
      <c r="AHO46" s="84" t="s">
        <v>94</v>
      </c>
      <c r="AHP46" s="84"/>
      <c r="AHQ46" s="84" t="s">
        <v>94</v>
      </c>
      <c r="AHR46" s="84"/>
      <c r="AHS46" s="84" t="s">
        <v>94</v>
      </c>
      <c r="AHT46" s="84"/>
      <c r="AHU46" s="84" t="s">
        <v>94</v>
      </c>
      <c r="AHV46" s="84"/>
      <c r="AHW46" s="84" t="s">
        <v>94</v>
      </c>
      <c r="AHX46" s="84"/>
      <c r="AHY46" s="84" t="s">
        <v>94</v>
      </c>
      <c r="AHZ46" s="84"/>
      <c r="AIA46" s="84" t="s">
        <v>94</v>
      </c>
      <c r="AIB46" s="84"/>
      <c r="AIC46" s="84" t="s">
        <v>94</v>
      </c>
      <c r="AID46" s="84"/>
      <c r="AIE46" s="84" t="s">
        <v>94</v>
      </c>
      <c r="AIF46" s="84"/>
      <c r="AIG46" s="84" t="s">
        <v>94</v>
      </c>
      <c r="AIH46" s="84"/>
      <c r="AII46" s="84" t="s">
        <v>94</v>
      </c>
      <c r="AIJ46" s="84"/>
      <c r="AIK46" s="84" t="s">
        <v>94</v>
      </c>
      <c r="AIL46" s="84"/>
      <c r="AIM46" s="84" t="s">
        <v>94</v>
      </c>
      <c r="AIN46" s="84"/>
      <c r="AIO46" s="84" t="s">
        <v>94</v>
      </c>
      <c r="AIP46" s="84"/>
      <c r="AIQ46" s="84" t="s">
        <v>94</v>
      </c>
      <c r="AIR46" s="84"/>
      <c r="AIS46" s="84" t="s">
        <v>94</v>
      </c>
      <c r="AIT46" s="84"/>
      <c r="AIU46" s="84" t="s">
        <v>94</v>
      </c>
      <c r="AIV46" s="84"/>
      <c r="AIW46" s="84" t="s">
        <v>94</v>
      </c>
      <c r="AIX46" s="84"/>
      <c r="AIY46" s="84" t="s">
        <v>94</v>
      </c>
      <c r="AIZ46" s="84"/>
      <c r="AJA46" s="84" t="s">
        <v>94</v>
      </c>
      <c r="AJB46" s="84"/>
      <c r="AJC46" s="84" t="s">
        <v>94</v>
      </c>
      <c r="AJD46" s="84"/>
      <c r="AJE46" s="84" t="s">
        <v>94</v>
      </c>
      <c r="AJF46" s="84"/>
      <c r="AJG46" s="84" t="s">
        <v>94</v>
      </c>
      <c r="AJH46" s="84"/>
      <c r="AJI46" s="84" t="s">
        <v>94</v>
      </c>
      <c r="AJJ46" s="84"/>
      <c r="AJK46" s="84" t="s">
        <v>94</v>
      </c>
      <c r="AJL46" s="84"/>
      <c r="AJM46" s="84" t="s">
        <v>94</v>
      </c>
      <c r="AJN46" s="84"/>
      <c r="AJO46" s="84" t="s">
        <v>94</v>
      </c>
      <c r="AJP46" s="84"/>
      <c r="AJQ46" s="84" t="s">
        <v>94</v>
      </c>
      <c r="AJR46" s="84"/>
      <c r="AJS46" s="84" t="s">
        <v>94</v>
      </c>
      <c r="AJT46" s="84"/>
      <c r="AJU46" s="84" t="s">
        <v>94</v>
      </c>
      <c r="AJV46" s="84"/>
      <c r="AJW46" s="84" t="s">
        <v>94</v>
      </c>
      <c r="AJX46" s="84"/>
      <c r="AJY46" s="84" t="s">
        <v>94</v>
      </c>
      <c r="AJZ46" s="84"/>
      <c r="AKA46" s="84" t="s">
        <v>94</v>
      </c>
      <c r="AKB46" s="84"/>
      <c r="AKC46" s="84" t="s">
        <v>94</v>
      </c>
      <c r="AKD46" s="84"/>
      <c r="AKE46" s="84" t="s">
        <v>94</v>
      </c>
      <c r="AKF46" s="84"/>
      <c r="AKG46" s="84" t="s">
        <v>94</v>
      </c>
      <c r="AKH46" s="84"/>
      <c r="AKI46" s="84" t="s">
        <v>94</v>
      </c>
      <c r="AKJ46" s="84"/>
      <c r="AKK46" s="84" t="s">
        <v>94</v>
      </c>
      <c r="AKL46" s="84"/>
      <c r="AKM46" s="84" t="s">
        <v>94</v>
      </c>
      <c r="AKN46" s="84"/>
      <c r="AKO46" s="84" t="s">
        <v>94</v>
      </c>
      <c r="AKP46" s="84"/>
      <c r="AKQ46" s="84" t="s">
        <v>94</v>
      </c>
      <c r="AKR46" s="84"/>
      <c r="AKS46" s="84" t="s">
        <v>94</v>
      </c>
      <c r="AKT46" s="84"/>
      <c r="AKU46" s="84" t="s">
        <v>94</v>
      </c>
      <c r="AKV46" s="84"/>
      <c r="AKW46" s="84" t="s">
        <v>94</v>
      </c>
      <c r="AKX46" s="84"/>
      <c r="AKY46" s="84" t="s">
        <v>94</v>
      </c>
      <c r="AKZ46" s="84"/>
      <c r="ALA46" s="84" t="s">
        <v>94</v>
      </c>
      <c r="ALB46" s="84"/>
      <c r="ALC46" s="84" t="s">
        <v>94</v>
      </c>
      <c r="ALD46" s="84"/>
      <c r="ALE46" s="84" t="s">
        <v>94</v>
      </c>
      <c r="ALF46" s="84"/>
      <c r="ALG46" s="84" t="s">
        <v>94</v>
      </c>
      <c r="ALH46" s="84"/>
      <c r="ALI46" s="84" t="s">
        <v>94</v>
      </c>
      <c r="ALJ46" s="84"/>
      <c r="ALK46" s="84" t="s">
        <v>94</v>
      </c>
      <c r="ALL46" s="84"/>
      <c r="ALM46" s="84" t="s">
        <v>94</v>
      </c>
      <c r="ALN46" s="84"/>
      <c r="ALO46" s="84" t="s">
        <v>94</v>
      </c>
      <c r="ALP46" s="84"/>
      <c r="ALQ46" s="84" t="s">
        <v>94</v>
      </c>
      <c r="ALR46" s="84"/>
      <c r="ALS46" s="84" t="s">
        <v>94</v>
      </c>
      <c r="ALT46" s="84"/>
      <c r="ALU46" s="84" t="s">
        <v>94</v>
      </c>
      <c r="ALV46" s="84"/>
      <c r="ALW46" s="84" t="s">
        <v>94</v>
      </c>
      <c r="ALX46" s="84"/>
      <c r="ALY46" s="84" t="s">
        <v>94</v>
      </c>
      <c r="ALZ46" s="84"/>
      <c r="AMA46" s="84" t="s">
        <v>94</v>
      </c>
      <c r="AMB46" s="84"/>
      <c r="AMC46" s="84" t="s">
        <v>94</v>
      </c>
      <c r="AMD46" s="84"/>
      <c r="AME46" s="84" t="s">
        <v>94</v>
      </c>
      <c r="AMF46" s="84"/>
      <c r="AMG46" s="84" t="s">
        <v>94</v>
      </c>
      <c r="AMH46" s="84"/>
      <c r="AMI46" s="84" t="s">
        <v>94</v>
      </c>
      <c r="AMJ46" s="84"/>
      <c r="AMK46" s="84" t="s">
        <v>94</v>
      </c>
      <c r="AML46" s="84"/>
      <c r="AMM46" s="84" t="s">
        <v>94</v>
      </c>
      <c r="AMN46" s="84"/>
      <c r="AMO46" s="84" t="s">
        <v>94</v>
      </c>
      <c r="AMP46" s="84"/>
      <c r="AMQ46" s="84" t="s">
        <v>94</v>
      </c>
      <c r="AMR46" s="84"/>
      <c r="AMS46" s="84" t="s">
        <v>94</v>
      </c>
      <c r="AMT46" s="84"/>
      <c r="AMU46" s="84" t="s">
        <v>94</v>
      </c>
      <c r="AMV46" s="84"/>
      <c r="AMW46" s="84" t="s">
        <v>94</v>
      </c>
      <c r="AMX46" s="84"/>
      <c r="AMY46" s="84" t="s">
        <v>94</v>
      </c>
      <c r="AMZ46" s="84"/>
      <c r="ANA46" s="84" t="s">
        <v>94</v>
      </c>
      <c r="ANB46" s="84"/>
      <c r="ANC46" s="84" t="s">
        <v>94</v>
      </c>
      <c r="AND46" s="84"/>
      <c r="ANE46" s="84" t="s">
        <v>94</v>
      </c>
      <c r="ANF46" s="84"/>
      <c r="ANG46" s="84" t="s">
        <v>94</v>
      </c>
      <c r="ANH46" s="84"/>
      <c r="ANI46" s="84" t="s">
        <v>94</v>
      </c>
      <c r="ANJ46" s="84"/>
      <c r="ANK46" s="84" t="s">
        <v>94</v>
      </c>
      <c r="ANL46" s="84"/>
      <c r="ANM46" s="84" t="s">
        <v>94</v>
      </c>
      <c r="ANN46" s="84"/>
      <c r="ANO46" s="84" t="s">
        <v>94</v>
      </c>
      <c r="ANP46" s="84"/>
      <c r="ANQ46" s="84" t="s">
        <v>94</v>
      </c>
      <c r="ANR46" s="84"/>
      <c r="ANS46" s="84" t="s">
        <v>94</v>
      </c>
      <c r="ANT46" s="84"/>
      <c r="ANU46" s="84" t="s">
        <v>94</v>
      </c>
      <c r="ANV46" s="84"/>
      <c r="ANW46" s="84" t="s">
        <v>94</v>
      </c>
      <c r="ANX46" s="84"/>
      <c r="ANY46" s="84" t="s">
        <v>94</v>
      </c>
      <c r="ANZ46" s="84"/>
      <c r="AOA46" s="84" t="s">
        <v>94</v>
      </c>
      <c r="AOB46" s="84"/>
      <c r="AOC46" s="84" t="s">
        <v>94</v>
      </c>
      <c r="AOD46" s="84"/>
      <c r="AOE46" s="84" t="s">
        <v>94</v>
      </c>
      <c r="AOF46" s="84"/>
      <c r="AOG46" s="84" t="s">
        <v>94</v>
      </c>
      <c r="AOH46" s="84"/>
      <c r="AOI46" s="84" t="s">
        <v>94</v>
      </c>
      <c r="AOJ46" s="84"/>
      <c r="AOK46" s="84" t="s">
        <v>94</v>
      </c>
      <c r="AOL46" s="84"/>
      <c r="AOM46" s="84" t="s">
        <v>94</v>
      </c>
      <c r="AON46" s="84"/>
      <c r="AOO46" s="84" t="s">
        <v>94</v>
      </c>
      <c r="AOP46" s="84"/>
      <c r="AOQ46" s="84" t="s">
        <v>94</v>
      </c>
      <c r="AOR46" s="84"/>
      <c r="AOS46" s="84" t="s">
        <v>94</v>
      </c>
      <c r="AOT46" s="84"/>
      <c r="AOU46" s="84" t="s">
        <v>94</v>
      </c>
      <c r="AOV46" s="84"/>
      <c r="AOW46" s="84" t="s">
        <v>94</v>
      </c>
      <c r="AOX46" s="84"/>
      <c r="AOY46" s="84" t="s">
        <v>94</v>
      </c>
      <c r="AOZ46" s="84"/>
      <c r="APA46" s="84" t="s">
        <v>94</v>
      </c>
      <c r="APB46" s="84"/>
      <c r="APC46" s="84" t="s">
        <v>94</v>
      </c>
      <c r="APD46" s="84"/>
      <c r="APE46" s="84" t="s">
        <v>94</v>
      </c>
      <c r="APF46" s="84"/>
      <c r="APG46" s="84" t="s">
        <v>94</v>
      </c>
      <c r="APH46" s="84"/>
      <c r="API46" s="84" t="s">
        <v>94</v>
      </c>
      <c r="APJ46" s="84"/>
      <c r="APK46" s="84" t="s">
        <v>94</v>
      </c>
      <c r="APL46" s="84"/>
      <c r="APM46" s="84" t="s">
        <v>94</v>
      </c>
      <c r="APN46" s="84"/>
      <c r="APO46" s="84" t="s">
        <v>94</v>
      </c>
      <c r="APP46" s="84"/>
      <c r="APQ46" s="84" t="s">
        <v>94</v>
      </c>
      <c r="APR46" s="84"/>
      <c r="APS46" s="84" t="s">
        <v>94</v>
      </c>
      <c r="APT46" s="84"/>
      <c r="APU46" s="84" t="s">
        <v>94</v>
      </c>
      <c r="APV46" s="84"/>
      <c r="APW46" s="84" t="s">
        <v>94</v>
      </c>
      <c r="APX46" s="84"/>
      <c r="APY46" s="84" t="s">
        <v>94</v>
      </c>
      <c r="APZ46" s="84"/>
      <c r="AQA46" s="84" t="s">
        <v>94</v>
      </c>
      <c r="AQB46" s="84"/>
      <c r="AQC46" s="84" t="s">
        <v>94</v>
      </c>
      <c r="AQD46" s="84"/>
      <c r="AQE46" s="86" t="s">
        <v>94</v>
      </c>
      <c r="AQF46" s="84"/>
      <c r="AQG46" s="86" t="s">
        <v>94</v>
      </c>
      <c r="AQH46" s="84"/>
      <c r="AQI46" s="86" t="s">
        <v>94</v>
      </c>
      <c r="AQJ46" s="84"/>
      <c r="AQK46" s="86" t="s">
        <v>94</v>
      </c>
      <c r="AQL46" s="84"/>
      <c r="AQM46" s="86" t="s">
        <v>94</v>
      </c>
      <c r="AQN46" s="84"/>
      <c r="AQO46" s="86" t="s">
        <v>94</v>
      </c>
      <c r="AQP46" s="84"/>
      <c r="AQQ46" s="86" t="s">
        <v>94</v>
      </c>
      <c r="AQR46" s="84"/>
      <c r="AQS46" s="86" t="s">
        <v>94</v>
      </c>
      <c r="AQT46" s="86"/>
      <c r="AQU46" s="86" t="s">
        <v>94</v>
      </c>
      <c r="AQV46" s="86"/>
      <c r="AQW46" s="86" t="s">
        <v>94</v>
      </c>
      <c r="AQX46" s="86"/>
      <c r="AQY46" s="86" t="s">
        <v>94</v>
      </c>
      <c r="AQZ46" s="86"/>
      <c r="ARA46" s="86" t="s">
        <v>94</v>
      </c>
      <c r="ARB46" s="86"/>
      <c r="ARC46" s="86" t="s">
        <v>94</v>
      </c>
      <c r="ARD46" s="86"/>
      <c r="ARE46" s="86" t="s">
        <v>94</v>
      </c>
      <c r="ARF46" s="86"/>
      <c r="ARG46" s="86" t="s">
        <v>94</v>
      </c>
      <c r="ARH46" s="86"/>
      <c r="ARI46" s="86" t="s">
        <v>94</v>
      </c>
      <c r="ARJ46" s="86"/>
      <c r="ARK46" s="86" t="s">
        <v>94</v>
      </c>
      <c r="ARL46" s="86"/>
      <c r="ARM46" s="86" t="s">
        <v>94</v>
      </c>
      <c r="ARN46" s="86"/>
      <c r="ARO46" s="86" t="s">
        <v>94</v>
      </c>
      <c r="ARP46" s="86"/>
      <c r="ARQ46" s="86" t="s">
        <v>94</v>
      </c>
      <c r="ARR46" s="86"/>
      <c r="ARS46" s="86" t="s">
        <v>94</v>
      </c>
      <c r="ART46" s="86"/>
      <c r="ARU46" s="86" t="s">
        <v>94</v>
      </c>
      <c r="ARV46" s="86"/>
      <c r="ARW46" s="86" t="s">
        <v>94</v>
      </c>
      <c r="ARX46" s="86"/>
      <c r="ARY46" s="86" t="s">
        <v>94</v>
      </c>
      <c r="ARZ46" s="86"/>
      <c r="ASA46" s="86" t="s">
        <v>94</v>
      </c>
      <c r="ASB46" s="86"/>
      <c r="ASC46" s="86" t="s">
        <v>94</v>
      </c>
      <c r="ASD46" s="86"/>
      <c r="ASE46" s="86" t="s">
        <v>94</v>
      </c>
      <c r="ASF46" s="86"/>
      <c r="ASG46" s="86" t="s">
        <v>94</v>
      </c>
      <c r="ASH46" s="86"/>
      <c r="ASI46" s="86" t="s">
        <v>94</v>
      </c>
      <c r="ASJ46" s="86"/>
      <c r="ASK46" s="86" t="s">
        <v>94</v>
      </c>
      <c r="ASL46" s="86"/>
      <c r="ASM46" s="86" t="s">
        <v>94</v>
      </c>
      <c r="ASN46" s="86"/>
      <c r="ASO46" s="86" t="s">
        <v>94</v>
      </c>
      <c r="ASP46" s="86"/>
      <c r="ASQ46" s="86" t="s">
        <v>94</v>
      </c>
      <c r="ASR46" s="86"/>
      <c r="ASS46" s="86" t="s">
        <v>94</v>
      </c>
      <c r="AST46" s="86"/>
      <c r="ASU46" s="86" t="s">
        <v>94</v>
      </c>
      <c r="ASV46" s="86"/>
      <c r="ASW46" s="86" t="s">
        <v>94</v>
      </c>
      <c r="ASX46" s="86"/>
      <c r="ASY46" s="86" t="s">
        <v>94</v>
      </c>
      <c r="ASZ46" s="86"/>
      <c r="ATA46" s="86" t="s">
        <v>94</v>
      </c>
      <c r="ATB46" s="86"/>
      <c r="ATC46" s="86" t="s">
        <v>94</v>
      </c>
      <c r="ATD46" s="86"/>
      <c r="ATE46" s="86" t="s">
        <v>94</v>
      </c>
      <c r="ATF46" s="86"/>
      <c r="ATG46" s="86" t="s">
        <v>94</v>
      </c>
      <c r="ATH46" s="86"/>
      <c r="ATI46" s="86" t="s">
        <v>94</v>
      </c>
      <c r="ATJ46" s="86"/>
      <c r="ATK46" s="86" t="s">
        <v>94</v>
      </c>
      <c r="ATL46" s="86"/>
      <c r="ATM46" s="86" t="s">
        <v>94</v>
      </c>
      <c r="ATN46" s="86"/>
      <c r="ATO46" s="86" t="s">
        <v>94</v>
      </c>
      <c r="ATP46" s="86"/>
      <c r="ATQ46" s="86" t="s">
        <v>94</v>
      </c>
      <c r="ATR46" s="86"/>
      <c r="ATS46" s="86" t="s">
        <v>94</v>
      </c>
      <c r="ATT46" s="86"/>
      <c r="ATU46" s="86" t="s">
        <v>94</v>
      </c>
      <c r="ATV46" s="86"/>
      <c r="ATW46" s="86" t="s">
        <v>94</v>
      </c>
      <c r="ATX46" s="86"/>
      <c r="ATY46" s="86" t="s">
        <v>94</v>
      </c>
      <c r="ATZ46" s="86"/>
      <c r="AUA46" s="86" t="s">
        <v>94</v>
      </c>
      <c r="AUB46" s="86"/>
      <c r="AUC46" s="86" t="s">
        <v>94</v>
      </c>
      <c r="AUD46" s="86"/>
      <c r="AUE46" s="86" t="s">
        <v>94</v>
      </c>
      <c r="AUF46" s="86"/>
      <c r="AUG46" s="86" t="s">
        <v>94</v>
      </c>
      <c r="AUH46" s="86"/>
      <c r="AUI46" s="86" t="s">
        <v>94</v>
      </c>
      <c r="AUJ46" s="86"/>
      <c r="AUK46" s="86" t="s">
        <v>94</v>
      </c>
      <c r="AUL46" s="86"/>
      <c r="AUM46" s="86" t="s">
        <v>94</v>
      </c>
      <c r="AUN46" s="86"/>
      <c r="AUO46" s="86" t="s">
        <v>94</v>
      </c>
      <c r="AUP46" s="86"/>
      <c r="AUQ46" s="86" t="s">
        <v>94</v>
      </c>
      <c r="AUR46" s="86"/>
      <c r="AUS46" s="86" t="s">
        <v>94</v>
      </c>
      <c r="AUT46" s="86"/>
      <c r="AUU46" s="86" t="s">
        <v>94</v>
      </c>
      <c r="AUV46" s="86"/>
      <c r="AUW46" s="86" t="s">
        <v>94</v>
      </c>
      <c r="AUX46" s="86"/>
      <c r="AUY46" s="86" t="s">
        <v>94</v>
      </c>
      <c r="AUZ46" s="86"/>
      <c r="AVA46" s="86" t="s">
        <v>94</v>
      </c>
      <c r="AVB46" s="86"/>
      <c r="AVC46" s="86" t="s">
        <v>94</v>
      </c>
      <c r="AVD46" s="86"/>
      <c r="AVE46" s="86" t="s">
        <v>94</v>
      </c>
      <c r="AVF46" s="86"/>
      <c r="AVG46" s="86" t="s">
        <v>94</v>
      </c>
      <c r="AVH46" s="86"/>
      <c r="AVI46" s="86" t="s">
        <v>94</v>
      </c>
      <c r="AVJ46" s="86"/>
      <c r="AVK46" s="86" t="s">
        <v>94</v>
      </c>
      <c r="AVL46" s="86"/>
      <c r="AVM46" s="86" t="s">
        <v>94</v>
      </c>
      <c r="AVN46" s="86"/>
      <c r="AVO46" s="86" t="s">
        <v>94</v>
      </c>
      <c r="AVP46" s="86"/>
      <c r="AVQ46" s="86" t="s">
        <v>94</v>
      </c>
      <c r="AVR46" s="86"/>
      <c r="AVS46" s="86" t="s">
        <v>94</v>
      </c>
      <c r="AVT46" s="86"/>
      <c r="AVU46" s="86" t="s">
        <v>94</v>
      </c>
      <c r="AVV46" s="86"/>
      <c r="AVW46" s="86" t="s">
        <v>94</v>
      </c>
      <c r="AVX46" s="86"/>
      <c r="AVY46" s="86" t="s">
        <v>94</v>
      </c>
      <c r="AVZ46" s="86"/>
      <c r="AWA46" s="86" t="s">
        <v>94</v>
      </c>
      <c r="AWB46" s="86"/>
      <c r="AWC46" s="86" t="s">
        <v>94</v>
      </c>
      <c r="AWD46" s="86"/>
      <c r="AWE46" s="86" t="s">
        <v>94</v>
      </c>
      <c r="AWF46" s="86"/>
      <c r="AWG46" s="86" t="s">
        <v>94</v>
      </c>
      <c r="AWH46" s="86"/>
      <c r="AWI46" s="86" t="s">
        <v>94</v>
      </c>
      <c r="AWJ46" s="86"/>
      <c r="AWK46" s="86" t="s">
        <v>94</v>
      </c>
      <c r="AWL46" s="86"/>
      <c r="AWM46" s="86" t="s">
        <v>94</v>
      </c>
      <c r="AWN46" s="86"/>
      <c r="AWO46" s="86" t="s">
        <v>94</v>
      </c>
      <c r="AWP46" s="86"/>
      <c r="AWQ46" s="86" t="s">
        <v>94</v>
      </c>
      <c r="AWR46" s="86"/>
      <c r="AWS46" s="86" t="s">
        <v>94</v>
      </c>
      <c r="AWT46" s="86"/>
      <c r="AWU46" s="86" t="s">
        <v>94</v>
      </c>
      <c r="AWV46" s="86"/>
      <c r="AWW46" s="86" t="s">
        <v>94</v>
      </c>
      <c r="AWX46" s="86"/>
      <c r="AWY46" s="86" t="s">
        <v>94</v>
      </c>
      <c r="AWZ46" s="103"/>
      <c r="AXA46" s="103" t="s">
        <v>94</v>
      </c>
      <c r="AXB46" s="103"/>
      <c r="AXC46" s="103" t="s">
        <v>94</v>
      </c>
      <c r="AXD46" s="103"/>
      <c r="AXE46" s="103" t="s">
        <v>94</v>
      </c>
      <c r="AXF46" s="103"/>
      <c r="AXG46" s="103" t="s">
        <v>94</v>
      </c>
      <c r="AXH46" s="103"/>
      <c r="AXI46" s="103" t="s">
        <v>94</v>
      </c>
      <c r="AXJ46" s="103"/>
      <c r="AXK46" s="103" t="s">
        <v>94</v>
      </c>
      <c r="AXL46" s="103"/>
      <c r="AXM46" s="103" t="s">
        <v>94</v>
      </c>
      <c r="AXN46" s="103"/>
      <c r="AXO46" s="103" t="s">
        <v>94</v>
      </c>
      <c r="AXP46" s="103"/>
      <c r="AXQ46" s="103" t="s">
        <v>94</v>
      </c>
      <c r="AXR46" s="103"/>
      <c r="AXS46" s="103" t="s">
        <v>94</v>
      </c>
      <c r="AXT46" s="103"/>
      <c r="AXU46" s="103" t="s">
        <v>94</v>
      </c>
      <c r="AXV46" s="103"/>
      <c r="AXW46" s="103" t="s">
        <v>94</v>
      </c>
      <c r="AXX46" s="103"/>
      <c r="AXY46" s="103" t="s">
        <v>94</v>
      </c>
      <c r="AXZ46" s="103"/>
      <c r="AYA46" s="103" t="s">
        <v>94</v>
      </c>
      <c r="AYB46" s="103"/>
      <c r="AYC46" s="103" t="s">
        <v>94</v>
      </c>
      <c r="AYD46" s="103"/>
      <c r="AYE46" s="103" t="s">
        <v>94</v>
      </c>
      <c r="AYF46" s="103"/>
      <c r="AYG46" s="103" t="s">
        <v>94</v>
      </c>
      <c r="AYH46" s="103"/>
      <c r="AYI46" s="103" t="s">
        <v>94</v>
      </c>
      <c r="AYJ46" s="103"/>
      <c r="AYK46" s="103"/>
      <c r="AYL46" s="103"/>
      <c r="AYM46" s="103"/>
      <c r="AYN46" s="103"/>
      <c r="AYO46" s="103"/>
      <c r="AYP46" s="103"/>
      <c r="AYQ46" s="103"/>
      <c r="AYR46" s="103"/>
      <c r="AYS46" s="103"/>
      <c r="AYT46" s="103"/>
      <c r="AYU46" s="103" t="s">
        <v>94</v>
      </c>
      <c r="AYV46" s="103"/>
      <c r="AYW46" s="103" t="s">
        <v>94</v>
      </c>
      <c r="AYX46" s="103"/>
      <c r="AYY46" s="103" t="s">
        <v>94</v>
      </c>
      <c r="AYZ46" s="103"/>
      <c r="AZA46" s="103" t="s">
        <v>94</v>
      </c>
      <c r="AZB46" s="103"/>
      <c r="AZC46" s="103" t="s">
        <v>94</v>
      </c>
      <c r="AZD46" s="103"/>
      <c r="AZE46" s="103" t="s">
        <v>94</v>
      </c>
      <c r="AZF46" s="103"/>
      <c r="AZG46" s="103" t="s">
        <v>94</v>
      </c>
      <c r="AZH46" s="103"/>
      <c r="AZI46" s="103" t="s">
        <v>94</v>
      </c>
      <c r="AZJ46" s="103"/>
      <c r="AZK46" s="103" t="s">
        <v>94</v>
      </c>
      <c r="AZL46" s="103"/>
      <c r="AZM46" s="103" t="s">
        <v>94</v>
      </c>
      <c r="AZN46" s="103"/>
      <c r="AZO46" s="103" t="s">
        <v>94</v>
      </c>
      <c r="AZP46" s="103"/>
      <c r="AZQ46" s="103" t="s">
        <v>94</v>
      </c>
      <c r="AZR46" s="103"/>
      <c r="AZS46" s="103" t="s">
        <v>94</v>
      </c>
      <c r="AZT46" s="103"/>
      <c r="AZU46" s="103" t="s">
        <v>94</v>
      </c>
      <c r="AZV46" s="103"/>
      <c r="AZW46" s="103" t="s">
        <v>94</v>
      </c>
      <c r="AZX46" s="103"/>
      <c r="AZY46" s="103" t="s">
        <v>94</v>
      </c>
      <c r="AZZ46" s="103"/>
      <c r="BAA46" s="103" t="s">
        <v>94</v>
      </c>
      <c r="BAB46" s="103"/>
      <c r="BAC46" s="103" t="s">
        <v>94</v>
      </c>
      <c r="BAD46" s="103"/>
      <c r="BAE46" s="103" t="s">
        <v>94</v>
      </c>
      <c r="BAF46" s="103"/>
      <c r="BAG46" s="103" t="s">
        <v>94</v>
      </c>
      <c r="BAH46" s="103"/>
      <c r="BAI46" s="103" t="s">
        <v>94</v>
      </c>
      <c r="BAJ46" s="103"/>
      <c r="BAK46" s="103" t="s">
        <v>94</v>
      </c>
      <c r="BAL46" s="103"/>
      <c r="BAM46" s="103" t="s">
        <v>94</v>
      </c>
      <c r="BAN46" s="103"/>
      <c r="BAO46" s="103" t="s">
        <v>94</v>
      </c>
      <c r="BAP46" s="103"/>
      <c r="BAQ46" s="103" t="s">
        <v>94</v>
      </c>
      <c r="BAR46" s="103"/>
      <c r="BAS46" s="103" t="s">
        <v>94</v>
      </c>
      <c r="BAT46" s="103"/>
      <c r="BAU46" s="103" t="s">
        <v>94</v>
      </c>
      <c r="BAV46" s="103"/>
      <c r="BAW46" s="103" t="s">
        <v>94</v>
      </c>
      <c r="BAX46" s="103"/>
      <c r="BAY46" s="103" t="s">
        <v>94</v>
      </c>
      <c r="BAZ46" s="103"/>
      <c r="BBA46" s="103" t="s">
        <v>94</v>
      </c>
      <c r="BBB46" s="103"/>
      <c r="BBC46" s="103" t="s">
        <v>94</v>
      </c>
      <c r="BBD46" s="103"/>
      <c r="BBE46" s="103" t="s">
        <v>94</v>
      </c>
      <c r="BBF46" s="103"/>
      <c r="BBG46" s="103" t="s">
        <v>94</v>
      </c>
      <c r="BBH46" s="103"/>
      <c r="BBI46" s="103" t="s">
        <v>94</v>
      </c>
      <c r="BBJ46" s="103"/>
      <c r="BBK46" s="103" t="s">
        <v>94</v>
      </c>
    </row>
    <row r="47" spans="1:1415" s="9" customFormat="1" ht="33" customHeight="1" x14ac:dyDescent="0.35">
      <c r="A47" s="82">
        <v>21</v>
      </c>
      <c r="B47" s="13" t="s">
        <v>206</v>
      </c>
      <c r="C47" s="89"/>
      <c r="D47" s="90" t="s">
        <v>208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  <c r="BB47" s="84"/>
      <c r="BC47" s="84"/>
      <c r="BD47" s="84"/>
      <c r="BE47" s="84"/>
      <c r="BF47" s="84"/>
      <c r="BG47" s="84"/>
      <c r="BH47" s="84"/>
      <c r="BI47" s="84"/>
      <c r="BJ47" s="84"/>
      <c r="BK47" s="84"/>
      <c r="BL47" s="84"/>
      <c r="BM47" s="84"/>
      <c r="BN47" s="84"/>
      <c r="BO47" s="84"/>
      <c r="BP47" s="84"/>
      <c r="BQ47" s="84"/>
      <c r="BR47" s="84"/>
      <c r="BS47" s="84"/>
      <c r="BT47" s="84"/>
      <c r="BU47" s="84"/>
      <c r="BV47" s="84"/>
      <c r="BW47" s="84"/>
      <c r="BX47" s="84"/>
      <c r="BY47" s="84"/>
      <c r="BZ47" s="84"/>
      <c r="CA47" s="84"/>
      <c r="CB47" s="84"/>
      <c r="CC47" s="84"/>
      <c r="CD47" s="84"/>
      <c r="CE47" s="84"/>
      <c r="CF47" s="84"/>
      <c r="CG47" s="84"/>
      <c r="CH47" s="84"/>
      <c r="CI47" s="84"/>
      <c r="CJ47" s="84"/>
      <c r="CK47" s="84"/>
      <c r="CL47" s="84"/>
      <c r="CM47" s="84"/>
      <c r="CN47" s="84"/>
      <c r="CO47" s="84"/>
      <c r="CP47" s="84"/>
      <c r="CQ47" s="84"/>
      <c r="CR47" s="84"/>
      <c r="CS47" s="84"/>
      <c r="CT47" s="84"/>
      <c r="CU47" s="84"/>
      <c r="CV47" s="84"/>
      <c r="CW47" s="84"/>
      <c r="CX47" s="84"/>
      <c r="CY47" s="84"/>
      <c r="CZ47" s="84"/>
      <c r="DA47" s="84"/>
      <c r="DB47" s="84"/>
      <c r="DC47" s="84"/>
      <c r="DD47" s="84"/>
      <c r="DE47" s="84"/>
      <c r="DF47" s="84"/>
      <c r="DG47" s="84"/>
      <c r="DH47" s="84"/>
      <c r="DI47" s="84"/>
      <c r="DJ47" s="84"/>
      <c r="DK47" s="84"/>
      <c r="DL47" s="84"/>
      <c r="DM47" s="84"/>
      <c r="DN47" s="84"/>
      <c r="DO47" s="84"/>
      <c r="DP47" s="84"/>
      <c r="DQ47" s="84"/>
      <c r="DR47" s="84"/>
      <c r="DS47" s="84"/>
      <c r="DT47" s="84"/>
      <c r="DU47" s="84"/>
      <c r="DV47" s="84"/>
      <c r="DW47" s="84"/>
      <c r="DX47" s="84"/>
      <c r="DY47" s="84"/>
      <c r="DZ47" s="84"/>
      <c r="EA47" s="84"/>
      <c r="EB47" s="84"/>
      <c r="EC47" s="84"/>
      <c r="ED47" s="84"/>
      <c r="EE47" s="84"/>
      <c r="EF47" s="84"/>
      <c r="EG47" s="84"/>
      <c r="EH47" s="84"/>
      <c r="EI47" s="84"/>
      <c r="EJ47" s="84"/>
      <c r="EK47" s="84"/>
      <c r="EL47" s="84"/>
      <c r="EM47" s="84"/>
      <c r="EN47" s="84"/>
      <c r="EO47" s="84"/>
      <c r="EP47" s="84"/>
      <c r="EQ47" s="84"/>
      <c r="ER47" s="84"/>
      <c r="ES47" s="84"/>
      <c r="ET47" s="84"/>
      <c r="EU47" s="84"/>
      <c r="EV47" s="84"/>
      <c r="EW47" s="84"/>
      <c r="EX47" s="84"/>
      <c r="EY47" s="84"/>
      <c r="EZ47" s="84"/>
      <c r="FA47" s="84"/>
      <c r="FB47" s="84"/>
      <c r="FC47" s="84"/>
      <c r="FD47" s="84"/>
      <c r="FE47" s="84"/>
      <c r="FF47" s="84"/>
      <c r="FG47" s="84"/>
      <c r="FH47" s="84"/>
      <c r="FI47" s="84"/>
      <c r="FJ47" s="84"/>
      <c r="FK47" s="84"/>
      <c r="FL47" s="84"/>
      <c r="FM47" s="84"/>
      <c r="FN47" s="84"/>
      <c r="FO47" s="84"/>
      <c r="FP47" s="84"/>
      <c r="FQ47" s="84"/>
      <c r="FR47" s="84"/>
      <c r="FS47" s="84"/>
      <c r="FT47" s="84"/>
      <c r="FU47" s="84"/>
      <c r="FV47" s="84"/>
      <c r="FW47" s="84"/>
      <c r="FX47" s="84"/>
      <c r="FY47" s="84"/>
      <c r="FZ47" s="84"/>
      <c r="GA47" s="84"/>
      <c r="GB47" s="84"/>
      <c r="GC47" s="84"/>
      <c r="GD47" s="84"/>
      <c r="GE47" s="84"/>
      <c r="GF47" s="84"/>
      <c r="GG47" s="84"/>
      <c r="GH47" s="84"/>
      <c r="GI47" s="84"/>
      <c r="GJ47" s="84"/>
      <c r="GK47" s="84"/>
      <c r="GL47" s="84"/>
      <c r="GM47" s="84"/>
      <c r="GN47" s="84"/>
      <c r="GO47" s="84"/>
      <c r="GP47" s="84"/>
      <c r="GQ47" s="84"/>
      <c r="GR47" s="84"/>
      <c r="GS47" s="84"/>
      <c r="GT47" s="84"/>
      <c r="GU47" s="84"/>
      <c r="GV47" s="84"/>
      <c r="GW47" s="84"/>
      <c r="GX47" s="84"/>
      <c r="GY47" s="84"/>
      <c r="GZ47" s="84"/>
      <c r="HA47" s="84"/>
      <c r="HB47" s="84"/>
      <c r="HC47" s="84"/>
      <c r="HD47" s="84"/>
      <c r="HE47" s="84"/>
      <c r="HF47" s="84"/>
      <c r="HG47" s="84"/>
      <c r="HH47" s="84"/>
      <c r="HI47" s="84"/>
      <c r="HJ47" s="84"/>
      <c r="HK47" s="84"/>
      <c r="HL47" s="84"/>
      <c r="HM47" s="84"/>
      <c r="HN47" s="84"/>
      <c r="HO47" s="84"/>
      <c r="HP47" s="84"/>
      <c r="HQ47" s="84"/>
      <c r="HR47" s="84"/>
      <c r="HS47" s="84"/>
      <c r="HT47" s="84"/>
      <c r="HU47" s="84"/>
      <c r="HV47" s="84"/>
      <c r="HW47" s="84"/>
      <c r="HX47" s="84"/>
      <c r="HY47" s="84"/>
      <c r="HZ47" s="84"/>
      <c r="IA47" s="84"/>
      <c r="IB47" s="84"/>
      <c r="IC47" s="84"/>
      <c r="ID47" s="84"/>
      <c r="IE47" s="84"/>
      <c r="IF47" s="84"/>
      <c r="IG47" s="84"/>
      <c r="IH47" s="84"/>
      <c r="II47" s="84"/>
      <c r="IJ47" s="84"/>
      <c r="IK47" s="84"/>
      <c r="IL47" s="84"/>
      <c r="IM47" s="84"/>
      <c r="IN47" s="84"/>
      <c r="IO47" s="84"/>
      <c r="IP47" s="84"/>
      <c r="IQ47" s="84"/>
      <c r="IR47" s="84"/>
      <c r="IS47" s="84"/>
      <c r="IT47" s="84"/>
      <c r="IU47" s="84"/>
      <c r="IV47" s="84"/>
      <c r="IW47" s="84"/>
      <c r="IX47" s="84"/>
      <c r="IY47" s="84"/>
      <c r="IZ47" s="84"/>
      <c r="JA47" s="84"/>
      <c r="JB47" s="84"/>
      <c r="JC47" s="84"/>
      <c r="JD47" s="84"/>
      <c r="JE47" s="84"/>
      <c r="JF47" s="84"/>
      <c r="JG47" s="84"/>
      <c r="JH47" s="84"/>
      <c r="JI47" s="84"/>
      <c r="JJ47" s="84"/>
      <c r="JK47" s="84"/>
      <c r="JL47" s="84"/>
      <c r="JM47" s="84"/>
      <c r="JN47" s="84"/>
      <c r="JO47" s="84"/>
      <c r="JP47" s="84"/>
      <c r="JQ47" s="84"/>
      <c r="JR47" s="84"/>
      <c r="JS47" s="84"/>
      <c r="JT47" s="84"/>
      <c r="JU47" s="84"/>
      <c r="JV47" s="84"/>
      <c r="JW47" s="84"/>
      <c r="JX47" s="84"/>
      <c r="JY47" s="84"/>
      <c r="JZ47" s="84"/>
      <c r="KA47" s="84"/>
      <c r="KB47" s="84"/>
      <c r="KC47" s="84"/>
      <c r="KD47" s="84"/>
      <c r="KE47" s="84"/>
      <c r="KF47" s="84"/>
      <c r="KG47" s="84"/>
      <c r="KH47" s="84"/>
      <c r="KI47" s="84"/>
      <c r="KJ47" s="84"/>
      <c r="KK47" s="84"/>
      <c r="KL47" s="84"/>
      <c r="KM47" s="84"/>
      <c r="KN47" s="84"/>
      <c r="KO47" s="84"/>
      <c r="KP47" s="84"/>
      <c r="KQ47" s="84"/>
      <c r="KR47" s="84"/>
      <c r="KS47" s="84"/>
      <c r="KT47" s="84"/>
      <c r="KU47" s="84"/>
      <c r="KV47" s="84"/>
      <c r="KW47" s="84"/>
      <c r="KX47" s="84"/>
      <c r="KY47" s="84"/>
      <c r="KZ47" s="84"/>
      <c r="LA47" s="84"/>
      <c r="LB47" s="84"/>
      <c r="LC47" s="84"/>
      <c r="LD47" s="84"/>
      <c r="LE47" s="84"/>
      <c r="LF47" s="84"/>
      <c r="LG47" s="84"/>
      <c r="LH47" s="84"/>
      <c r="LI47" s="84"/>
      <c r="LJ47" s="84"/>
      <c r="LK47" s="84"/>
      <c r="LL47" s="84"/>
      <c r="LM47" s="84"/>
      <c r="LN47" s="84"/>
      <c r="LO47" s="84"/>
      <c r="LP47" s="84"/>
      <c r="LQ47" s="84"/>
      <c r="LR47" s="84"/>
      <c r="LS47" s="84"/>
      <c r="LT47" s="84"/>
      <c r="LU47" s="84"/>
      <c r="LV47" s="84"/>
      <c r="LW47" s="84"/>
      <c r="LX47" s="84"/>
      <c r="LY47" s="84"/>
      <c r="LZ47" s="84"/>
      <c r="MA47" s="84"/>
      <c r="MB47" s="84"/>
      <c r="MC47" s="84"/>
      <c r="MD47" s="84"/>
      <c r="ME47" s="84"/>
      <c r="MF47" s="84"/>
      <c r="MG47" s="84"/>
      <c r="MH47" s="84"/>
      <c r="MI47" s="84"/>
      <c r="MJ47" s="84"/>
      <c r="MK47" s="84"/>
      <c r="ML47" s="84"/>
      <c r="MM47" s="84"/>
      <c r="MN47" s="84"/>
      <c r="MO47" s="84"/>
      <c r="MP47" s="84"/>
      <c r="MQ47" s="84"/>
      <c r="MR47" s="84"/>
      <c r="MS47" s="84"/>
      <c r="MT47" s="84"/>
      <c r="MU47" s="84"/>
      <c r="MV47" s="84"/>
      <c r="MW47" s="84"/>
      <c r="MX47" s="84"/>
      <c r="MY47" s="84"/>
      <c r="MZ47" s="84"/>
      <c r="NA47" s="84"/>
      <c r="NB47" s="84"/>
      <c r="NC47" s="84"/>
      <c r="ND47" s="84"/>
      <c r="NE47" s="84"/>
      <c r="NF47" s="84"/>
      <c r="NG47" s="84"/>
      <c r="NH47" s="84"/>
      <c r="NI47" s="84"/>
      <c r="NJ47" s="84"/>
      <c r="NK47" s="84"/>
      <c r="NL47" s="84"/>
      <c r="NM47" s="84"/>
      <c r="NN47" s="84"/>
      <c r="NO47" s="84"/>
      <c r="NP47" s="84"/>
      <c r="NQ47" s="84"/>
      <c r="NR47" s="84"/>
      <c r="NS47" s="84"/>
      <c r="NT47" s="84"/>
      <c r="NU47" s="84"/>
      <c r="NV47" s="84"/>
      <c r="NW47" s="84"/>
      <c r="NX47" s="84"/>
      <c r="NY47" s="84"/>
      <c r="NZ47" s="84"/>
      <c r="OA47" s="84"/>
      <c r="OB47" s="84"/>
      <c r="OC47" s="84"/>
      <c r="OD47" s="84"/>
      <c r="OE47" s="84"/>
      <c r="OF47" s="84"/>
      <c r="OG47" s="84"/>
      <c r="OH47" s="84"/>
      <c r="OI47" s="84"/>
      <c r="OJ47" s="84"/>
      <c r="OK47" s="84"/>
      <c r="OL47" s="84"/>
      <c r="OM47" s="84"/>
      <c r="ON47" s="84"/>
      <c r="OO47" s="84"/>
      <c r="OP47" s="84"/>
      <c r="OQ47" s="84"/>
      <c r="OR47" s="84"/>
      <c r="OS47" s="84"/>
      <c r="OT47" s="84"/>
      <c r="OU47" s="84"/>
      <c r="OV47" s="84"/>
      <c r="OW47" s="84"/>
      <c r="OX47" s="84"/>
      <c r="OY47" s="84"/>
      <c r="OZ47" s="84"/>
      <c r="PA47" s="84"/>
      <c r="PB47" s="84"/>
      <c r="PC47" s="84"/>
      <c r="PD47" s="84"/>
      <c r="PE47" s="84"/>
      <c r="PF47" s="84"/>
      <c r="PG47" s="84"/>
      <c r="PH47" s="84"/>
      <c r="PI47" s="84"/>
      <c r="PJ47" s="84"/>
      <c r="PK47" s="84"/>
      <c r="PL47" s="84"/>
      <c r="PM47" s="84"/>
      <c r="PN47" s="84"/>
      <c r="PO47" s="84"/>
      <c r="PP47" s="84"/>
      <c r="PQ47" s="84"/>
      <c r="PR47" s="84"/>
      <c r="PS47" s="84"/>
      <c r="PT47" s="84"/>
      <c r="PU47" s="84"/>
      <c r="PV47" s="84"/>
      <c r="PW47" s="84"/>
      <c r="PX47" s="84"/>
      <c r="PY47" s="84"/>
      <c r="PZ47" s="84"/>
      <c r="QA47" s="84"/>
      <c r="QB47" s="84"/>
      <c r="QC47" s="84"/>
      <c r="QD47" s="84"/>
      <c r="QE47" s="84"/>
      <c r="QF47" s="84"/>
      <c r="QG47" s="84"/>
      <c r="QH47" s="84"/>
      <c r="QI47" s="84"/>
      <c r="QJ47" s="84"/>
      <c r="QK47" s="84"/>
      <c r="QL47" s="84"/>
      <c r="QM47" s="84"/>
      <c r="QN47" s="84"/>
      <c r="QO47" s="84"/>
      <c r="QP47" s="84"/>
      <c r="QQ47" s="84"/>
      <c r="QR47" s="84"/>
      <c r="QS47" s="84"/>
      <c r="QT47" s="84"/>
      <c r="QU47" s="84"/>
      <c r="QV47" s="84"/>
      <c r="QW47" s="84"/>
      <c r="QX47" s="84"/>
      <c r="QY47" s="84"/>
      <c r="QZ47" s="84"/>
      <c r="RA47" s="84"/>
      <c r="RB47" s="84"/>
      <c r="RC47" s="84"/>
      <c r="RD47" s="84"/>
      <c r="RE47" s="84"/>
      <c r="RF47" s="84"/>
      <c r="RG47" s="84"/>
      <c r="RH47" s="84"/>
      <c r="RI47" s="84"/>
      <c r="RJ47" s="84">
        <v>13500</v>
      </c>
      <c r="RK47" s="84" t="s">
        <v>94</v>
      </c>
      <c r="RL47" s="84">
        <v>13500</v>
      </c>
      <c r="RM47" s="84" t="s">
        <v>94</v>
      </c>
      <c r="RN47" s="84">
        <v>13500</v>
      </c>
      <c r="RO47" s="84" t="s">
        <v>94</v>
      </c>
      <c r="RP47" s="84">
        <v>13500</v>
      </c>
      <c r="RQ47" s="84" t="s">
        <v>94</v>
      </c>
      <c r="RR47" s="84">
        <v>13500</v>
      </c>
      <c r="RS47" s="84" t="s">
        <v>94</v>
      </c>
      <c r="RT47" s="84">
        <v>13500</v>
      </c>
      <c r="RU47" s="84" t="s">
        <v>94</v>
      </c>
      <c r="RV47" s="84">
        <v>13500</v>
      </c>
      <c r="RW47" s="84" t="s">
        <v>94</v>
      </c>
      <c r="RX47" s="84">
        <v>13500</v>
      </c>
      <c r="RY47" s="84" t="s">
        <v>94</v>
      </c>
      <c r="RZ47" s="84">
        <v>13500</v>
      </c>
      <c r="SA47" s="84" t="s">
        <v>94</v>
      </c>
      <c r="SB47" s="84">
        <v>13500</v>
      </c>
      <c r="SC47" s="84" t="s">
        <v>94</v>
      </c>
      <c r="SD47" s="84">
        <v>13500</v>
      </c>
      <c r="SE47" s="84" t="s">
        <v>94</v>
      </c>
      <c r="SF47" s="84">
        <v>13500</v>
      </c>
      <c r="SG47" s="84" t="s">
        <v>94</v>
      </c>
      <c r="SH47" s="84">
        <v>13500</v>
      </c>
      <c r="SI47" s="84" t="s">
        <v>94</v>
      </c>
      <c r="SJ47" s="84">
        <v>13500</v>
      </c>
      <c r="SK47" s="84" t="s">
        <v>94</v>
      </c>
      <c r="SL47" s="84">
        <v>13500</v>
      </c>
      <c r="SM47" s="84" t="s">
        <v>94</v>
      </c>
      <c r="SN47" s="84">
        <v>13500</v>
      </c>
      <c r="SO47" s="84" t="s">
        <v>94</v>
      </c>
      <c r="SP47" s="84">
        <v>13500</v>
      </c>
      <c r="SQ47" s="84" t="s">
        <v>94</v>
      </c>
      <c r="SR47" s="84">
        <v>13500</v>
      </c>
      <c r="SS47" s="84">
        <v>13500</v>
      </c>
      <c r="ST47" s="84">
        <v>13500</v>
      </c>
      <c r="SU47" s="84">
        <v>13500</v>
      </c>
      <c r="SV47" s="84">
        <v>13500</v>
      </c>
      <c r="SW47" s="84" t="s">
        <v>94</v>
      </c>
      <c r="SX47" s="84">
        <v>13500</v>
      </c>
      <c r="SY47" s="84" t="s">
        <v>94</v>
      </c>
      <c r="SZ47" s="84">
        <v>13500</v>
      </c>
      <c r="TA47" s="84" t="s">
        <v>94</v>
      </c>
      <c r="TB47" s="84">
        <v>13500</v>
      </c>
      <c r="TC47" s="84" t="s">
        <v>94</v>
      </c>
      <c r="TD47" s="84">
        <v>13500</v>
      </c>
      <c r="TE47" s="84" t="s">
        <v>94</v>
      </c>
      <c r="TF47" s="84">
        <v>13500</v>
      </c>
      <c r="TG47" s="84">
        <v>11500</v>
      </c>
      <c r="TH47" s="84">
        <v>13500</v>
      </c>
      <c r="TI47" s="84" t="s">
        <v>94</v>
      </c>
      <c r="TJ47" s="84"/>
      <c r="TK47" s="84" t="s">
        <v>94</v>
      </c>
      <c r="TL47" s="84"/>
      <c r="TM47" s="84" t="s">
        <v>94</v>
      </c>
      <c r="TN47" s="84"/>
      <c r="TO47" s="84" t="s">
        <v>94</v>
      </c>
      <c r="TP47" s="84"/>
      <c r="TQ47" s="84" t="s">
        <v>94</v>
      </c>
      <c r="TR47" s="84"/>
      <c r="TS47" s="84" t="s">
        <v>94</v>
      </c>
      <c r="TT47" s="84"/>
      <c r="TU47" s="84" t="s">
        <v>94</v>
      </c>
      <c r="TV47" s="84"/>
      <c r="TW47" s="84" t="s">
        <v>94</v>
      </c>
      <c r="TX47" s="84"/>
      <c r="TY47" s="84" t="s">
        <v>94</v>
      </c>
      <c r="TZ47" s="84"/>
      <c r="UA47" s="84" t="s">
        <v>94</v>
      </c>
      <c r="UB47" s="84"/>
      <c r="UC47" s="84" t="s">
        <v>94</v>
      </c>
      <c r="UD47" s="84"/>
      <c r="UE47" s="84" t="s">
        <v>94</v>
      </c>
      <c r="UF47" s="84"/>
      <c r="UG47" s="84" t="s">
        <v>94</v>
      </c>
      <c r="UH47" s="84"/>
      <c r="UI47" s="84" t="s">
        <v>94</v>
      </c>
      <c r="UJ47" s="84"/>
      <c r="UK47" s="84" t="s">
        <v>94</v>
      </c>
      <c r="UL47" s="84"/>
      <c r="UM47" s="84" t="s">
        <v>94</v>
      </c>
      <c r="UN47" s="84"/>
      <c r="UO47" s="84" t="s">
        <v>94</v>
      </c>
      <c r="UP47" s="84"/>
      <c r="UQ47" s="84" t="s">
        <v>94</v>
      </c>
      <c r="UR47" s="84"/>
      <c r="US47" s="84" t="s">
        <v>94</v>
      </c>
      <c r="UT47" s="84"/>
      <c r="UU47" s="84" t="s">
        <v>94</v>
      </c>
      <c r="UV47" s="84"/>
      <c r="UW47" s="84" t="s">
        <v>94</v>
      </c>
      <c r="UX47" s="84"/>
      <c r="UY47" s="84" t="s">
        <v>94</v>
      </c>
      <c r="UZ47" s="84"/>
      <c r="VA47" s="84" t="s">
        <v>94</v>
      </c>
      <c r="VB47" s="84"/>
      <c r="VC47" s="84" t="s">
        <v>94</v>
      </c>
      <c r="VD47" s="84"/>
      <c r="VE47" s="84" t="s">
        <v>94</v>
      </c>
      <c r="VF47" s="84"/>
      <c r="VG47" s="84" t="s">
        <v>94</v>
      </c>
      <c r="VH47" s="84"/>
      <c r="VI47" s="84" t="s">
        <v>94</v>
      </c>
      <c r="VJ47" s="84"/>
      <c r="VK47" s="84" t="s">
        <v>94</v>
      </c>
      <c r="VL47" s="84"/>
      <c r="VM47" s="84" t="s">
        <v>94</v>
      </c>
      <c r="VN47" s="84"/>
      <c r="VO47" s="84" t="s">
        <v>94</v>
      </c>
      <c r="VP47" s="84"/>
      <c r="VQ47" s="84" t="s">
        <v>94</v>
      </c>
      <c r="VR47" s="84"/>
      <c r="VS47" s="84" t="s">
        <v>94</v>
      </c>
      <c r="VT47" s="84"/>
      <c r="VU47" s="84" t="s">
        <v>94</v>
      </c>
      <c r="VV47" s="84"/>
      <c r="VW47" s="84" t="s">
        <v>94</v>
      </c>
      <c r="VX47" s="84"/>
      <c r="VY47" s="84" t="s">
        <v>94</v>
      </c>
      <c r="VZ47" s="84"/>
      <c r="WA47" s="84" t="s">
        <v>94</v>
      </c>
      <c r="WB47" s="84"/>
      <c r="WC47" s="84" t="s">
        <v>94</v>
      </c>
      <c r="WD47" s="84"/>
      <c r="WE47" s="84" t="s">
        <v>94</v>
      </c>
      <c r="WF47" s="84"/>
      <c r="WG47" s="84" t="s">
        <v>94</v>
      </c>
      <c r="WH47" s="84"/>
      <c r="WI47" s="84" t="s">
        <v>94</v>
      </c>
      <c r="WJ47" s="84"/>
      <c r="WK47" s="84" t="s">
        <v>94</v>
      </c>
      <c r="WL47" s="84"/>
      <c r="WM47" s="84" t="s">
        <v>94</v>
      </c>
      <c r="WN47" s="84"/>
      <c r="WO47" s="84" t="s">
        <v>94</v>
      </c>
      <c r="WP47" s="84"/>
      <c r="WQ47" s="84" t="s">
        <v>94</v>
      </c>
      <c r="WR47" s="84"/>
      <c r="WS47" s="84" t="s">
        <v>94</v>
      </c>
      <c r="WT47" s="84"/>
      <c r="WU47" s="84" t="s">
        <v>94</v>
      </c>
      <c r="WV47" s="84"/>
      <c r="WW47" s="84" t="s">
        <v>94</v>
      </c>
      <c r="WX47" s="84"/>
      <c r="WY47" s="84" t="s">
        <v>94</v>
      </c>
      <c r="WZ47" s="84"/>
      <c r="XA47" s="84" t="s">
        <v>94</v>
      </c>
      <c r="XB47" s="84"/>
      <c r="XC47" s="84" t="s">
        <v>94</v>
      </c>
      <c r="XD47" s="84"/>
      <c r="XE47" s="84" t="s">
        <v>94</v>
      </c>
      <c r="XF47" s="84"/>
      <c r="XG47" s="84" t="s">
        <v>94</v>
      </c>
      <c r="XH47" s="84"/>
      <c r="XI47" s="84" t="s">
        <v>94</v>
      </c>
      <c r="XJ47" s="84"/>
      <c r="XK47" s="84" t="s">
        <v>94</v>
      </c>
      <c r="XL47" s="84"/>
      <c r="XM47" s="84" t="s">
        <v>94</v>
      </c>
      <c r="XN47" s="84"/>
      <c r="XO47" s="84" t="s">
        <v>94</v>
      </c>
      <c r="XP47" s="84"/>
      <c r="XQ47" s="84" t="s">
        <v>94</v>
      </c>
      <c r="XR47" s="84"/>
      <c r="XS47" s="84" t="s">
        <v>94</v>
      </c>
      <c r="XT47" s="84"/>
      <c r="XU47" s="84" t="s">
        <v>94</v>
      </c>
      <c r="XV47" s="84"/>
      <c r="XW47" s="84" t="s">
        <v>94</v>
      </c>
      <c r="XX47" s="84"/>
      <c r="XY47" s="84" t="s">
        <v>94</v>
      </c>
      <c r="XZ47" s="84"/>
      <c r="YA47" s="84" t="s">
        <v>94</v>
      </c>
      <c r="YB47" s="84"/>
      <c r="YC47" s="84" t="s">
        <v>94</v>
      </c>
      <c r="YD47" s="84"/>
      <c r="YE47" s="84" t="s">
        <v>94</v>
      </c>
      <c r="YF47" s="84"/>
      <c r="YG47" s="84" t="s">
        <v>94</v>
      </c>
      <c r="YH47" s="84"/>
      <c r="YI47" s="84" t="s">
        <v>94</v>
      </c>
      <c r="YJ47" s="84"/>
      <c r="YK47" s="84" t="s">
        <v>94</v>
      </c>
      <c r="YL47" s="84"/>
      <c r="YM47" s="84" t="s">
        <v>94</v>
      </c>
      <c r="YN47" s="84"/>
      <c r="YO47" s="84" t="s">
        <v>94</v>
      </c>
      <c r="YP47" s="84"/>
      <c r="YQ47" s="84" t="s">
        <v>94</v>
      </c>
      <c r="YR47" s="84"/>
      <c r="YS47" s="84" t="s">
        <v>94</v>
      </c>
      <c r="YT47" s="84"/>
      <c r="YU47" s="84" t="s">
        <v>94</v>
      </c>
      <c r="YV47" s="84"/>
      <c r="YW47" s="84" t="s">
        <v>94</v>
      </c>
      <c r="YX47" s="84"/>
      <c r="YY47" s="84" t="s">
        <v>94</v>
      </c>
      <c r="YZ47" s="84"/>
      <c r="ZA47" s="84" t="s">
        <v>94</v>
      </c>
      <c r="ZB47" s="84"/>
      <c r="ZC47" s="84" t="s">
        <v>94</v>
      </c>
      <c r="ZD47" s="84"/>
      <c r="ZE47" s="84" t="s">
        <v>94</v>
      </c>
      <c r="ZF47" s="84"/>
      <c r="ZG47" s="84" t="s">
        <v>94</v>
      </c>
      <c r="ZH47" s="84"/>
      <c r="ZI47" s="84" t="s">
        <v>94</v>
      </c>
      <c r="ZJ47" s="84"/>
      <c r="ZK47" s="84" t="s">
        <v>94</v>
      </c>
      <c r="ZL47" s="84"/>
      <c r="ZM47" s="84" t="s">
        <v>94</v>
      </c>
      <c r="ZN47" s="84"/>
      <c r="ZO47" s="84" t="s">
        <v>94</v>
      </c>
      <c r="ZP47" s="84"/>
      <c r="ZQ47" s="84" t="s">
        <v>94</v>
      </c>
      <c r="ZR47" s="84"/>
      <c r="ZS47" s="84" t="s">
        <v>94</v>
      </c>
      <c r="ZT47" s="84"/>
      <c r="ZU47" s="84" t="s">
        <v>94</v>
      </c>
      <c r="ZV47" s="84"/>
      <c r="ZW47" s="84" t="s">
        <v>94</v>
      </c>
      <c r="ZX47" s="84"/>
      <c r="ZY47" s="84" t="s">
        <v>94</v>
      </c>
      <c r="ZZ47" s="84"/>
      <c r="AAA47" s="84" t="s">
        <v>94</v>
      </c>
      <c r="AAB47" s="84"/>
      <c r="AAC47" s="84" t="s">
        <v>94</v>
      </c>
      <c r="AAD47" s="84"/>
      <c r="AAE47" s="84" t="s">
        <v>94</v>
      </c>
      <c r="AAF47" s="84"/>
      <c r="AAG47" s="84" t="s">
        <v>94</v>
      </c>
      <c r="AAH47" s="84"/>
      <c r="AAI47" s="84" t="s">
        <v>94</v>
      </c>
      <c r="AAJ47" s="84"/>
      <c r="AAK47" s="84" t="s">
        <v>94</v>
      </c>
      <c r="AAL47" s="84"/>
      <c r="AAM47" s="84" t="s">
        <v>94</v>
      </c>
      <c r="AAN47" s="84"/>
      <c r="AAO47" s="84" t="s">
        <v>94</v>
      </c>
      <c r="AAP47" s="84"/>
      <c r="AAQ47" s="84" t="s">
        <v>94</v>
      </c>
      <c r="AAR47" s="84"/>
      <c r="AAS47" s="84" t="s">
        <v>94</v>
      </c>
      <c r="AAT47" s="84"/>
      <c r="AAU47" s="84" t="s">
        <v>94</v>
      </c>
      <c r="AAV47" s="84"/>
      <c r="AAW47" s="84" t="s">
        <v>94</v>
      </c>
      <c r="AAX47" s="84"/>
      <c r="AAY47" s="84" t="s">
        <v>94</v>
      </c>
      <c r="AAZ47" s="84"/>
      <c r="ABA47" s="84" t="s">
        <v>94</v>
      </c>
      <c r="ABB47" s="84"/>
      <c r="ABC47" s="84" t="s">
        <v>94</v>
      </c>
      <c r="ABD47" s="84"/>
      <c r="ABE47" s="84" t="s">
        <v>94</v>
      </c>
      <c r="ABF47" s="84"/>
      <c r="ABG47" s="84" t="s">
        <v>94</v>
      </c>
      <c r="ABH47" s="84"/>
      <c r="ABI47" s="84" t="s">
        <v>94</v>
      </c>
      <c r="ABJ47" s="84"/>
      <c r="ABK47" s="84" t="s">
        <v>94</v>
      </c>
      <c r="ABL47" s="84"/>
      <c r="ABM47" s="84" t="s">
        <v>94</v>
      </c>
      <c r="ABN47" s="84"/>
      <c r="ABO47" s="84" t="s">
        <v>94</v>
      </c>
      <c r="ABP47" s="84"/>
      <c r="ABQ47" s="84" t="s">
        <v>94</v>
      </c>
      <c r="ABR47" s="84"/>
      <c r="ABS47" s="84" t="s">
        <v>94</v>
      </c>
      <c r="ABT47" s="84"/>
      <c r="ABU47" s="84" t="s">
        <v>94</v>
      </c>
      <c r="ABV47" s="84"/>
      <c r="ABW47" s="84" t="s">
        <v>94</v>
      </c>
      <c r="ABX47" s="84"/>
      <c r="ABY47" s="84" t="s">
        <v>94</v>
      </c>
      <c r="ABZ47" s="84"/>
      <c r="ACA47" s="84" t="s">
        <v>94</v>
      </c>
      <c r="ACB47" s="84"/>
      <c r="ACC47" s="84" t="s">
        <v>94</v>
      </c>
      <c r="ACD47" s="84"/>
      <c r="ACE47" s="84" t="s">
        <v>94</v>
      </c>
      <c r="ACF47" s="84"/>
      <c r="ACG47" s="84" t="s">
        <v>94</v>
      </c>
      <c r="ACH47" s="84"/>
      <c r="ACI47" s="84" t="s">
        <v>94</v>
      </c>
      <c r="ACJ47" s="84"/>
      <c r="ACK47" s="84" t="s">
        <v>94</v>
      </c>
      <c r="ACL47" s="84"/>
      <c r="ACM47" s="84" t="s">
        <v>94</v>
      </c>
      <c r="ACN47" s="84"/>
      <c r="ACO47" s="84" t="s">
        <v>94</v>
      </c>
      <c r="ACP47" s="84"/>
      <c r="ACQ47" s="84" t="s">
        <v>94</v>
      </c>
      <c r="ACR47" s="84"/>
      <c r="ACS47" s="84" t="s">
        <v>94</v>
      </c>
      <c r="ACT47" s="84"/>
      <c r="ACU47" s="84" t="s">
        <v>94</v>
      </c>
      <c r="ACV47" s="84"/>
      <c r="ACW47" s="84" t="s">
        <v>94</v>
      </c>
      <c r="ACX47" s="84"/>
      <c r="ACY47" s="84" t="s">
        <v>94</v>
      </c>
      <c r="ACZ47" s="84"/>
      <c r="ADA47" s="84" t="s">
        <v>94</v>
      </c>
      <c r="ADB47" s="84"/>
      <c r="ADC47" s="84" t="s">
        <v>94</v>
      </c>
      <c r="ADD47" s="84"/>
      <c r="ADE47" s="84" t="s">
        <v>94</v>
      </c>
      <c r="ADF47" s="84"/>
      <c r="ADG47" s="84" t="s">
        <v>94</v>
      </c>
      <c r="ADH47" s="84"/>
      <c r="ADI47" s="84" t="s">
        <v>94</v>
      </c>
      <c r="ADJ47" s="84"/>
      <c r="ADK47" s="84" t="s">
        <v>94</v>
      </c>
      <c r="ADL47" s="84"/>
      <c r="ADM47" s="84" t="s">
        <v>94</v>
      </c>
      <c r="ADN47" s="84"/>
      <c r="ADO47" s="84" t="s">
        <v>94</v>
      </c>
      <c r="ADP47" s="84"/>
      <c r="ADQ47" s="84" t="s">
        <v>94</v>
      </c>
      <c r="ADR47" s="84"/>
      <c r="ADS47" s="84" t="s">
        <v>94</v>
      </c>
      <c r="ADT47" s="84"/>
      <c r="ADU47" s="84" t="s">
        <v>94</v>
      </c>
      <c r="ADV47" s="84"/>
      <c r="ADW47" s="84" t="s">
        <v>94</v>
      </c>
      <c r="ADX47" s="84"/>
      <c r="ADY47" s="84" t="s">
        <v>94</v>
      </c>
      <c r="ADZ47" s="84"/>
      <c r="AEA47" s="84" t="s">
        <v>94</v>
      </c>
      <c r="AEB47" s="84"/>
      <c r="AEC47" s="84" t="s">
        <v>94</v>
      </c>
      <c r="AED47" s="84"/>
      <c r="AEE47" s="84" t="s">
        <v>94</v>
      </c>
      <c r="AEF47" s="84"/>
      <c r="AEG47" s="84" t="s">
        <v>94</v>
      </c>
      <c r="AEH47" s="84"/>
      <c r="AEI47" s="84" t="s">
        <v>94</v>
      </c>
      <c r="AEJ47" s="84"/>
      <c r="AEK47" s="84" t="s">
        <v>94</v>
      </c>
      <c r="AEL47" s="84"/>
      <c r="AEM47" s="84" t="s">
        <v>94</v>
      </c>
      <c r="AEN47" s="84"/>
      <c r="AEO47" s="84" t="s">
        <v>94</v>
      </c>
      <c r="AEP47" s="84"/>
      <c r="AEQ47" s="84" t="s">
        <v>94</v>
      </c>
      <c r="AER47" s="84"/>
      <c r="AES47" s="84" t="s">
        <v>94</v>
      </c>
      <c r="AET47" s="84"/>
      <c r="AEU47" s="84" t="s">
        <v>94</v>
      </c>
      <c r="AEV47" s="84"/>
      <c r="AEW47" s="84" t="s">
        <v>94</v>
      </c>
      <c r="AEX47" s="84"/>
      <c r="AEY47" s="84" t="s">
        <v>94</v>
      </c>
      <c r="AEZ47" s="84"/>
      <c r="AFA47" s="84" t="s">
        <v>94</v>
      </c>
      <c r="AFB47" s="84"/>
      <c r="AFC47" s="84" t="s">
        <v>94</v>
      </c>
      <c r="AFD47" s="84"/>
      <c r="AFE47" s="84" t="s">
        <v>94</v>
      </c>
      <c r="AFF47" s="84"/>
      <c r="AFG47" s="84" t="s">
        <v>94</v>
      </c>
      <c r="AFH47" s="84"/>
      <c r="AFI47" s="84" t="s">
        <v>94</v>
      </c>
      <c r="AFJ47" s="84"/>
      <c r="AFK47" s="84" t="s">
        <v>94</v>
      </c>
      <c r="AFL47" s="84"/>
      <c r="AFM47" s="84" t="s">
        <v>94</v>
      </c>
      <c r="AFN47" s="84"/>
      <c r="AFO47" s="84" t="s">
        <v>94</v>
      </c>
      <c r="AFP47" s="84"/>
      <c r="AFQ47" s="84" t="s">
        <v>94</v>
      </c>
      <c r="AFR47" s="84"/>
      <c r="AFS47" s="84" t="s">
        <v>94</v>
      </c>
      <c r="AFT47" s="84"/>
      <c r="AFU47" s="84" t="s">
        <v>94</v>
      </c>
      <c r="AFV47" s="84"/>
      <c r="AFW47" s="84" t="s">
        <v>94</v>
      </c>
      <c r="AFX47" s="84"/>
      <c r="AFY47" s="84" t="s">
        <v>94</v>
      </c>
      <c r="AFZ47" s="84"/>
      <c r="AGA47" s="84" t="s">
        <v>94</v>
      </c>
      <c r="AGB47" s="84"/>
      <c r="AGC47" s="84" t="s">
        <v>94</v>
      </c>
      <c r="AGD47" s="84"/>
      <c r="AGE47" s="84" t="s">
        <v>94</v>
      </c>
      <c r="AGF47" s="84"/>
      <c r="AGG47" s="84" t="s">
        <v>94</v>
      </c>
      <c r="AGH47" s="84"/>
      <c r="AGI47" s="84" t="s">
        <v>94</v>
      </c>
      <c r="AGJ47" s="84"/>
      <c r="AGK47" s="84" t="s">
        <v>94</v>
      </c>
      <c r="AGL47" s="84"/>
      <c r="AGM47" s="84" t="s">
        <v>94</v>
      </c>
      <c r="AGN47" s="84"/>
      <c r="AGO47" s="84" t="s">
        <v>94</v>
      </c>
      <c r="AGP47" s="84"/>
      <c r="AGQ47" s="84" t="s">
        <v>94</v>
      </c>
      <c r="AGR47" s="84"/>
      <c r="AGS47" s="84" t="s">
        <v>94</v>
      </c>
      <c r="AGT47" s="84"/>
      <c r="AGU47" s="84" t="s">
        <v>94</v>
      </c>
      <c r="AGV47" s="84"/>
      <c r="AGW47" s="84" t="s">
        <v>94</v>
      </c>
      <c r="AGX47" s="84"/>
      <c r="AGY47" s="84" t="s">
        <v>94</v>
      </c>
      <c r="AGZ47" s="84"/>
      <c r="AHA47" s="84" t="s">
        <v>94</v>
      </c>
      <c r="AHB47" s="84"/>
      <c r="AHC47" s="84" t="s">
        <v>94</v>
      </c>
      <c r="AHD47" s="84"/>
      <c r="AHE47" s="84" t="s">
        <v>94</v>
      </c>
      <c r="AHF47" s="84"/>
      <c r="AHG47" s="84" t="s">
        <v>94</v>
      </c>
      <c r="AHH47" s="84"/>
      <c r="AHI47" s="84" t="s">
        <v>94</v>
      </c>
      <c r="AHJ47" s="84"/>
      <c r="AHK47" s="84" t="s">
        <v>94</v>
      </c>
      <c r="AHL47" s="84"/>
      <c r="AHM47" s="84" t="s">
        <v>94</v>
      </c>
      <c r="AHN47" s="84"/>
      <c r="AHO47" s="84" t="s">
        <v>94</v>
      </c>
      <c r="AHP47" s="84"/>
      <c r="AHQ47" s="84" t="s">
        <v>94</v>
      </c>
      <c r="AHR47" s="84"/>
      <c r="AHS47" s="84" t="s">
        <v>94</v>
      </c>
      <c r="AHT47" s="84"/>
      <c r="AHU47" s="84" t="s">
        <v>94</v>
      </c>
      <c r="AHV47" s="84"/>
      <c r="AHW47" s="84" t="s">
        <v>94</v>
      </c>
      <c r="AHX47" s="84"/>
      <c r="AHY47" s="84" t="s">
        <v>94</v>
      </c>
      <c r="AHZ47" s="84"/>
      <c r="AIA47" s="84" t="s">
        <v>94</v>
      </c>
      <c r="AIB47" s="84"/>
      <c r="AIC47" s="84" t="s">
        <v>94</v>
      </c>
      <c r="AID47" s="84"/>
      <c r="AIE47" s="84" t="s">
        <v>94</v>
      </c>
      <c r="AIF47" s="84"/>
      <c r="AIG47" s="84" t="s">
        <v>94</v>
      </c>
      <c r="AIH47" s="84"/>
      <c r="AII47" s="84" t="s">
        <v>94</v>
      </c>
      <c r="AIJ47" s="84"/>
      <c r="AIK47" s="84" t="s">
        <v>94</v>
      </c>
      <c r="AIL47" s="84"/>
      <c r="AIM47" s="84" t="s">
        <v>94</v>
      </c>
      <c r="AIN47" s="84"/>
      <c r="AIO47" s="84" t="s">
        <v>94</v>
      </c>
      <c r="AIP47" s="84"/>
      <c r="AIQ47" s="84" t="s">
        <v>94</v>
      </c>
      <c r="AIR47" s="84"/>
      <c r="AIS47" s="84" t="s">
        <v>94</v>
      </c>
      <c r="AIT47" s="84"/>
      <c r="AIU47" s="84" t="s">
        <v>94</v>
      </c>
      <c r="AIV47" s="84"/>
      <c r="AIW47" s="84" t="s">
        <v>94</v>
      </c>
      <c r="AIX47" s="84"/>
      <c r="AIY47" s="84" t="s">
        <v>94</v>
      </c>
      <c r="AIZ47" s="84"/>
      <c r="AJA47" s="84" t="s">
        <v>94</v>
      </c>
      <c r="AJB47" s="84"/>
      <c r="AJC47" s="84" t="s">
        <v>94</v>
      </c>
      <c r="AJD47" s="84"/>
      <c r="AJE47" s="84" t="s">
        <v>94</v>
      </c>
      <c r="AJF47" s="84"/>
      <c r="AJG47" s="84" t="s">
        <v>94</v>
      </c>
      <c r="AJH47" s="84"/>
      <c r="AJI47" s="84" t="s">
        <v>94</v>
      </c>
      <c r="AJJ47" s="84"/>
      <c r="AJK47" s="84" t="s">
        <v>94</v>
      </c>
      <c r="AJL47" s="84"/>
      <c r="AJM47" s="84" t="s">
        <v>94</v>
      </c>
      <c r="AJN47" s="84"/>
      <c r="AJO47" s="84" t="s">
        <v>94</v>
      </c>
      <c r="AJP47" s="84"/>
      <c r="AJQ47" s="84" t="s">
        <v>94</v>
      </c>
      <c r="AJR47" s="84"/>
      <c r="AJS47" s="84" t="s">
        <v>94</v>
      </c>
      <c r="AJT47" s="84"/>
      <c r="AJU47" s="84" t="s">
        <v>94</v>
      </c>
      <c r="AJV47" s="84"/>
      <c r="AJW47" s="84" t="s">
        <v>94</v>
      </c>
      <c r="AJX47" s="84"/>
      <c r="AJY47" s="84" t="s">
        <v>94</v>
      </c>
      <c r="AJZ47" s="84"/>
      <c r="AKA47" s="84" t="s">
        <v>94</v>
      </c>
      <c r="AKB47" s="84"/>
      <c r="AKC47" s="84" t="s">
        <v>94</v>
      </c>
      <c r="AKD47" s="84"/>
      <c r="AKE47" s="84" t="s">
        <v>94</v>
      </c>
      <c r="AKF47" s="84"/>
      <c r="AKG47" s="84" t="s">
        <v>94</v>
      </c>
      <c r="AKH47" s="84"/>
      <c r="AKI47" s="84" t="s">
        <v>94</v>
      </c>
      <c r="AKJ47" s="84"/>
      <c r="AKK47" s="84" t="s">
        <v>94</v>
      </c>
      <c r="AKL47" s="84"/>
      <c r="AKM47" s="84" t="s">
        <v>94</v>
      </c>
      <c r="AKN47" s="84"/>
      <c r="AKO47" s="84" t="s">
        <v>94</v>
      </c>
      <c r="AKP47" s="84"/>
      <c r="AKQ47" s="84" t="s">
        <v>94</v>
      </c>
      <c r="AKR47" s="84"/>
      <c r="AKS47" s="84" t="s">
        <v>94</v>
      </c>
      <c r="AKT47" s="84"/>
      <c r="AKU47" s="84" t="s">
        <v>94</v>
      </c>
      <c r="AKV47" s="84"/>
      <c r="AKW47" s="84" t="s">
        <v>94</v>
      </c>
      <c r="AKX47" s="84"/>
      <c r="AKY47" s="84" t="s">
        <v>94</v>
      </c>
      <c r="AKZ47" s="84"/>
      <c r="ALA47" s="84" t="s">
        <v>94</v>
      </c>
      <c r="ALB47" s="84"/>
      <c r="ALC47" s="84" t="s">
        <v>94</v>
      </c>
      <c r="ALD47" s="84"/>
      <c r="ALE47" s="84" t="s">
        <v>94</v>
      </c>
      <c r="ALF47" s="84"/>
      <c r="ALG47" s="84" t="s">
        <v>94</v>
      </c>
      <c r="ALH47" s="84"/>
      <c r="ALI47" s="84" t="s">
        <v>94</v>
      </c>
      <c r="ALJ47" s="84"/>
      <c r="ALK47" s="84" t="s">
        <v>94</v>
      </c>
      <c r="ALL47" s="84"/>
      <c r="ALM47" s="84" t="s">
        <v>94</v>
      </c>
      <c r="ALN47" s="84"/>
      <c r="ALO47" s="84" t="s">
        <v>94</v>
      </c>
      <c r="ALP47" s="84"/>
      <c r="ALQ47" s="84" t="s">
        <v>94</v>
      </c>
      <c r="ALR47" s="84"/>
      <c r="ALS47" s="84" t="s">
        <v>94</v>
      </c>
      <c r="ALT47" s="84"/>
      <c r="ALU47" s="84" t="s">
        <v>94</v>
      </c>
      <c r="ALV47" s="84"/>
      <c r="ALW47" s="84" t="s">
        <v>94</v>
      </c>
      <c r="ALX47" s="84"/>
      <c r="ALY47" s="84" t="s">
        <v>94</v>
      </c>
      <c r="ALZ47" s="84"/>
      <c r="AMA47" s="84" t="s">
        <v>94</v>
      </c>
      <c r="AMB47" s="84"/>
      <c r="AMC47" s="84" t="s">
        <v>94</v>
      </c>
      <c r="AMD47" s="84"/>
      <c r="AME47" s="84" t="s">
        <v>94</v>
      </c>
      <c r="AMF47" s="84"/>
      <c r="AMG47" s="84" t="s">
        <v>94</v>
      </c>
      <c r="AMH47" s="84"/>
      <c r="AMI47" s="84" t="s">
        <v>94</v>
      </c>
      <c r="AMJ47" s="84"/>
      <c r="AMK47" s="84" t="s">
        <v>94</v>
      </c>
      <c r="AML47" s="84"/>
      <c r="AMM47" s="84" t="s">
        <v>94</v>
      </c>
      <c r="AMN47" s="84"/>
      <c r="AMO47" s="84" t="s">
        <v>94</v>
      </c>
      <c r="AMP47" s="84"/>
      <c r="AMQ47" s="84" t="s">
        <v>94</v>
      </c>
      <c r="AMR47" s="84"/>
      <c r="AMS47" s="84" t="s">
        <v>94</v>
      </c>
      <c r="AMT47" s="84"/>
      <c r="AMU47" s="84" t="s">
        <v>94</v>
      </c>
      <c r="AMV47" s="84"/>
      <c r="AMW47" s="84" t="s">
        <v>94</v>
      </c>
      <c r="AMX47" s="84"/>
      <c r="AMY47" s="84" t="s">
        <v>94</v>
      </c>
      <c r="AMZ47" s="84"/>
      <c r="ANA47" s="84" t="s">
        <v>94</v>
      </c>
      <c r="ANB47" s="84"/>
      <c r="ANC47" s="84" t="s">
        <v>94</v>
      </c>
      <c r="AND47" s="84"/>
      <c r="ANE47" s="84" t="s">
        <v>94</v>
      </c>
      <c r="ANF47" s="84"/>
      <c r="ANG47" s="84" t="s">
        <v>94</v>
      </c>
      <c r="ANH47" s="84"/>
      <c r="ANI47" s="84" t="s">
        <v>94</v>
      </c>
      <c r="ANJ47" s="84"/>
      <c r="ANK47" s="84" t="s">
        <v>94</v>
      </c>
      <c r="ANL47" s="84"/>
      <c r="ANM47" s="84" t="s">
        <v>94</v>
      </c>
      <c r="ANN47" s="84"/>
      <c r="ANO47" s="84" t="s">
        <v>94</v>
      </c>
      <c r="ANP47" s="84"/>
      <c r="ANQ47" s="84" t="s">
        <v>94</v>
      </c>
      <c r="ANR47" s="84"/>
      <c r="ANS47" s="84" t="s">
        <v>94</v>
      </c>
      <c r="ANT47" s="84"/>
      <c r="ANU47" s="84" t="s">
        <v>94</v>
      </c>
      <c r="ANV47" s="84"/>
      <c r="ANW47" s="84" t="s">
        <v>94</v>
      </c>
      <c r="ANX47" s="84"/>
      <c r="ANY47" s="84" t="s">
        <v>94</v>
      </c>
      <c r="ANZ47" s="84"/>
      <c r="AOA47" s="84" t="s">
        <v>94</v>
      </c>
      <c r="AOB47" s="84"/>
      <c r="AOC47" s="84" t="s">
        <v>94</v>
      </c>
      <c r="AOD47" s="84"/>
      <c r="AOE47" s="84" t="s">
        <v>94</v>
      </c>
      <c r="AOF47" s="84"/>
      <c r="AOG47" s="84" t="s">
        <v>94</v>
      </c>
      <c r="AOH47" s="84"/>
      <c r="AOI47" s="84" t="s">
        <v>94</v>
      </c>
      <c r="AOJ47" s="84"/>
      <c r="AOK47" s="84" t="s">
        <v>94</v>
      </c>
      <c r="AOL47" s="84"/>
      <c r="AOM47" s="84" t="s">
        <v>94</v>
      </c>
      <c r="AON47" s="84"/>
      <c r="AOO47" s="84" t="s">
        <v>94</v>
      </c>
      <c r="AOP47" s="84"/>
      <c r="AOQ47" s="84" t="s">
        <v>94</v>
      </c>
      <c r="AOR47" s="84"/>
      <c r="AOS47" s="84" t="s">
        <v>94</v>
      </c>
      <c r="AOT47" s="84"/>
      <c r="AOU47" s="84" t="s">
        <v>94</v>
      </c>
      <c r="AOV47" s="84"/>
      <c r="AOW47" s="84" t="s">
        <v>94</v>
      </c>
      <c r="AOX47" s="84"/>
      <c r="AOY47" s="84" t="s">
        <v>94</v>
      </c>
      <c r="AOZ47" s="84"/>
      <c r="APA47" s="84" t="s">
        <v>94</v>
      </c>
      <c r="APB47" s="84"/>
      <c r="APC47" s="84" t="s">
        <v>94</v>
      </c>
      <c r="APD47" s="84"/>
      <c r="APE47" s="84" t="s">
        <v>94</v>
      </c>
      <c r="APF47" s="84"/>
      <c r="APG47" s="84" t="s">
        <v>94</v>
      </c>
      <c r="APH47" s="84"/>
      <c r="API47" s="84" t="s">
        <v>94</v>
      </c>
      <c r="APJ47" s="84"/>
      <c r="APK47" s="84" t="s">
        <v>94</v>
      </c>
      <c r="APL47" s="84"/>
      <c r="APM47" s="84" t="s">
        <v>94</v>
      </c>
      <c r="APN47" s="84"/>
      <c r="APO47" s="84" t="s">
        <v>94</v>
      </c>
      <c r="APP47" s="84"/>
      <c r="APQ47" s="84" t="s">
        <v>94</v>
      </c>
      <c r="APR47" s="84"/>
      <c r="APS47" s="84" t="s">
        <v>94</v>
      </c>
      <c r="APT47" s="84"/>
      <c r="APU47" s="84" t="s">
        <v>94</v>
      </c>
      <c r="APV47" s="84"/>
      <c r="APW47" s="84" t="s">
        <v>94</v>
      </c>
      <c r="APX47" s="84"/>
      <c r="APY47" s="84" t="s">
        <v>94</v>
      </c>
      <c r="APZ47" s="84"/>
      <c r="AQA47" s="84" t="s">
        <v>94</v>
      </c>
      <c r="AQB47" s="84"/>
      <c r="AQC47" s="84" t="s">
        <v>94</v>
      </c>
      <c r="AQD47" s="84"/>
      <c r="AQE47" s="86" t="s">
        <v>94</v>
      </c>
      <c r="AQF47" s="84"/>
      <c r="AQG47" s="86" t="s">
        <v>94</v>
      </c>
      <c r="AQH47" s="84"/>
      <c r="AQI47" s="86" t="s">
        <v>94</v>
      </c>
      <c r="AQJ47" s="84"/>
      <c r="AQK47" s="86" t="s">
        <v>94</v>
      </c>
      <c r="AQL47" s="84"/>
      <c r="AQM47" s="86" t="s">
        <v>94</v>
      </c>
      <c r="AQN47" s="84"/>
      <c r="AQO47" s="86" t="s">
        <v>94</v>
      </c>
      <c r="AQP47" s="84"/>
      <c r="AQQ47" s="86" t="s">
        <v>94</v>
      </c>
      <c r="AQR47" s="84"/>
      <c r="AQS47" s="86" t="s">
        <v>94</v>
      </c>
      <c r="AQT47" s="86"/>
      <c r="AQU47" s="86" t="s">
        <v>94</v>
      </c>
      <c r="AQV47" s="86"/>
      <c r="AQW47" s="86" t="s">
        <v>94</v>
      </c>
      <c r="AQX47" s="86"/>
      <c r="AQY47" s="86" t="s">
        <v>94</v>
      </c>
      <c r="AQZ47" s="86"/>
      <c r="ARA47" s="86" t="s">
        <v>94</v>
      </c>
      <c r="ARB47" s="86"/>
      <c r="ARC47" s="86" t="s">
        <v>94</v>
      </c>
      <c r="ARD47" s="86"/>
      <c r="ARE47" s="86" t="s">
        <v>94</v>
      </c>
      <c r="ARF47" s="86"/>
      <c r="ARG47" s="86" t="s">
        <v>94</v>
      </c>
      <c r="ARH47" s="86"/>
      <c r="ARI47" s="86" t="s">
        <v>94</v>
      </c>
      <c r="ARJ47" s="86"/>
      <c r="ARK47" s="86" t="s">
        <v>94</v>
      </c>
      <c r="ARL47" s="86"/>
      <c r="ARM47" s="86" t="s">
        <v>94</v>
      </c>
      <c r="ARN47" s="86"/>
      <c r="ARO47" s="86" t="s">
        <v>94</v>
      </c>
      <c r="ARP47" s="86"/>
      <c r="ARQ47" s="86" t="s">
        <v>94</v>
      </c>
      <c r="ARR47" s="86"/>
      <c r="ARS47" s="86" t="s">
        <v>94</v>
      </c>
      <c r="ART47" s="86"/>
      <c r="ARU47" s="86" t="s">
        <v>94</v>
      </c>
      <c r="ARV47" s="86"/>
      <c r="ARW47" s="86" t="s">
        <v>94</v>
      </c>
      <c r="ARX47" s="86"/>
      <c r="ARY47" s="86" t="s">
        <v>94</v>
      </c>
      <c r="ARZ47" s="86"/>
      <c r="ASA47" s="86" t="s">
        <v>94</v>
      </c>
      <c r="ASB47" s="86"/>
      <c r="ASC47" s="86" t="s">
        <v>94</v>
      </c>
      <c r="ASD47" s="86"/>
      <c r="ASE47" s="86" t="s">
        <v>94</v>
      </c>
      <c r="ASF47" s="86"/>
      <c r="ASG47" s="86" t="s">
        <v>94</v>
      </c>
      <c r="ASH47" s="86"/>
      <c r="ASI47" s="86" t="s">
        <v>94</v>
      </c>
      <c r="ASJ47" s="86"/>
      <c r="ASK47" s="86" t="s">
        <v>94</v>
      </c>
      <c r="ASL47" s="86"/>
      <c r="ASM47" s="86" t="s">
        <v>94</v>
      </c>
      <c r="ASN47" s="86"/>
      <c r="ASO47" s="86" t="s">
        <v>94</v>
      </c>
      <c r="ASP47" s="86"/>
      <c r="ASQ47" s="86" t="s">
        <v>94</v>
      </c>
      <c r="ASR47" s="86"/>
      <c r="ASS47" s="86" t="s">
        <v>94</v>
      </c>
      <c r="AST47" s="86"/>
      <c r="ASU47" s="86" t="s">
        <v>94</v>
      </c>
      <c r="ASV47" s="86"/>
      <c r="ASW47" s="86" t="s">
        <v>94</v>
      </c>
      <c r="ASX47" s="86"/>
      <c r="ASY47" s="86" t="s">
        <v>94</v>
      </c>
      <c r="ASZ47" s="86"/>
      <c r="ATA47" s="86" t="s">
        <v>94</v>
      </c>
      <c r="ATB47" s="86"/>
      <c r="ATC47" s="86" t="s">
        <v>94</v>
      </c>
      <c r="ATD47" s="86"/>
      <c r="ATE47" s="86" t="s">
        <v>94</v>
      </c>
      <c r="ATF47" s="86"/>
      <c r="ATG47" s="86" t="s">
        <v>94</v>
      </c>
      <c r="ATH47" s="86"/>
      <c r="ATI47" s="86" t="s">
        <v>94</v>
      </c>
      <c r="ATJ47" s="86"/>
      <c r="ATK47" s="86" t="s">
        <v>94</v>
      </c>
      <c r="ATL47" s="86"/>
      <c r="ATM47" s="86" t="s">
        <v>94</v>
      </c>
      <c r="ATN47" s="86"/>
      <c r="ATO47" s="86" t="s">
        <v>94</v>
      </c>
      <c r="ATP47" s="86"/>
      <c r="ATQ47" s="86" t="s">
        <v>94</v>
      </c>
      <c r="ATR47" s="86"/>
      <c r="ATS47" s="86" t="s">
        <v>94</v>
      </c>
      <c r="ATT47" s="86"/>
      <c r="ATU47" s="86" t="s">
        <v>94</v>
      </c>
      <c r="ATV47" s="86"/>
      <c r="ATW47" s="86" t="s">
        <v>94</v>
      </c>
      <c r="ATX47" s="86"/>
      <c r="ATY47" s="86" t="s">
        <v>94</v>
      </c>
      <c r="ATZ47" s="86"/>
      <c r="AUA47" s="86" t="s">
        <v>94</v>
      </c>
      <c r="AUB47" s="86"/>
      <c r="AUC47" s="86" t="s">
        <v>94</v>
      </c>
      <c r="AUD47" s="86"/>
      <c r="AUE47" s="86" t="s">
        <v>94</v>
      </c>
      <c r="AUF47" s="86"/>
      <c r="AUG47" s="86" t="s">
        <v>94</v>
      </c>
      <c r="AUH47" s="86"/>
      <c r="AUI47" s="86" t="s">
        <v>94</v>
      </c>
      <c r="AUJ47" s="86"/>
      <c r="AUK47" s="86" t="s">
        <v>94</v>
      </c>
      <c r="AUL47" s="86"/>
      <c r="AUM47" s="86" t="s">
        <v>94</v>
      </c>
      <c r="AUN47" s="86"/>
      <c r="AUO47" s="86" t="s">
        <v>94</v>
      </c>
      <c r="AUP47" s="86"/>
      <c r="AUQ47" s="86" t="s">
        <v>94</v>
      </c>
      <c r="AUR47" s="86"/>
      <c r="AUS47" s="86" t="s">
        <v>94</v>
      </c>
      <c r="AUT47" s="86"/>
      <c r="AUU47" s="86" t="s">
        <v>94</v>
      </c>
      <c r="AUV47" s="86"/>
      <c r="AUW47" s="86" t="s">
        <v>94</v>
      </c>
      <c r="AUX47" s="86"/>
      <c r="AUY47" s="86" t="s">
        <v>94</v>
      </c>
      <c r="AUZ47" s="86"/>
      <c r="AVA47" s="86" t="s">
        <v>94</v>
      </c>
      <c r="AVB47" s="86"/>
      <c r="AVC47" s="86" t="s">
        <v>94</v>
      </c>
      <c r="AVD47" s="86"/>
      <c r="AVE47" s="86" t="s">
        <v>94</v>
      </c>
      <c r="AVF47" s="86"/>
      <c r="AVG47" s="86" t="s">
        <v>94</v>
      </c>
      <c r="AVH47" s="86"/>
      <c r="AVI47" s="86" t="s">
        <v>94</v>
      </c>
      <c r="AVJ47" s="86"/>
      <c r="AVK47" s="86" t="s">
        <v>94</v>
      </c>
      <c r="AVL47" s="86"/>
      <c r="AVM47" s="86" t="s">
        <v>94</v>
      </c>
      <c r="AVN47" s="86"/>
      <c r="AVO47" s="86" t="s">
        <v>94</v>
      </c>
      <c r="AVP47" s="86"/>
      <c r="AVQ47" s="86" t="s">
        <v>94</v>
      </c>
      <c r="AVR47" s="86"/>
      <c r="AVS47" s="86" t="s">
        <v>94</v>
      </c>
      <c r="AVT47" s="86"/>
      <c r="AVU47" s="86" t="s">
        <v>94</v>
      </c>
      <c r="AVV47" s="86"/>
      <c r="AVW47" s="86" t="s">
        <v>94</v>
      </c>
      <c r="AVX47" s="86"/>
      <c r="AVY47" s="86" t="s">
        <v>94</v>
      </c>
      <c r="AVZ47" s="86"/>
      <c r="AWA47" s="86" t="s">
        <v>94</v>
      </c>
      <c r="AWB47" s="86"/>
      <c r="AWC47" s="86" t="s">
        <v>94</v>
      </c>
      <c r="AWD47" s="86"/>
      <c r="AWE47" s="86" t="s">
        <v>94</v>
      </c>
      <c r="AWF47" s="86"/>
      <c r="AWG47" s="86" t="s">
        <v>94</v>
      </c>
      <c r="AWH47" s="86"/>
      <c r="AWI47" s="86" t="s">
        <v>94</v>
      </c>
      <c r="AWJ47" s="86"/>
      <c r="AWK47" s="86" t="s">
        <v>94</v>
      </c>
      <c r="AWL47" s="86"/>
      <c r="AWM47" s="86" t="s">
        <v>94</v>
      </c>
      <c r="AWN47" s="86"/>
      <c r="AWO47" s="86" t="s">
        <v>94</v>
      </c>
      <c r="AWP47" s="86"/>
      <c r="AWQ47" s="86" t="s">
        <v>94</v>
      </c>
      <c r="AWR47" s="86"/>
      <c r="AWS47" s="86" t="s">
        <v>94</v>
      </c>
      <c r="AWT47" s="86"/>
      <c r="AWU47" s="86" t="s">
        <v>94</v>
      </c>
      <c r="AWV47" s="86"/>
      <c r="AWW47" s="86" t="s">
        <v>94</v>
      </c>
      <c r="AWX47" s="86"/>
      <c r="AWY47" s="86" t="s">
        <v>94</v>
      </c>
      <c r="AWZ47" s="103"/>
      <c r="AXA47" s="103" t="s">
        <v>94</v>
      </c>
      <c r="AXB47" s="103"/>
      <c r="AXC47" s="103" t="s">
        <v>94</v>
      </c>
      <c r="AXD47" s="103"/>
      <c r="AXE47" s="103" t="s">
        <v>94</v>
      </c>
      <c r="AXF47" s="103"/>
      <c r="AXG47" s="103" t="s">
        <v>94</v>
      </c>
      <c r="AXH47" s="103"/>
      <c r="AXI47" s="103" t="s">
        <v>94</v>
      </c>
      <c r="AXJ47" s="103"/>
      <c r="AXK47" s="103" t="s">
        <v>94</v>
      </c>
      <c r="AXL47" s="103"/>
      <c r="AXM47" s="103" t="s">
        <v>94</v>
      </c>
      <c r="AXN47" s="103"/>
      <c r="AXO47" s="103" t="s">
        <v>94</v>
      </c>
      <c r="AXP47" s="103"/>
      <c r="AXQ47" s="103" t="s">
        <v>94</v>
      </c>
      <c r="AXR47" s="103"/>
      <c r="AXS47" s="103" t="s">
        <v>94</v>
      </c>
      <c r="AXT47" s="103"/>
      <c r="AXU47" s="103" t="s">
        <v>94</v>
      </c>
      <c r="AXV47" s="103"/>
      <c r="AXW47" s="103" t="s">
        <v>94</v>
      </c>
      <c r="AXX47" s="103"/>
      <c r="AXY47" s="103" t="s">
        <v>94</v>
      </c>
      <c r="AXZ47" s="103"/>
      <c r="AYA47" s="103" t="s">
        <v>94</v>
      </c>
      <c r="AYB47" s="103"/>
      <c r="AYC47" s="103" t="s">
        <v>94</v>
      </c>
      <c r="AYD47" s="103"/>
      <c r="AYE47" s="103" t="s">
        <v>94</v>
      </c>
      <c r="AYF47" s="103"/>
      <c r="AYG47" s="103" t="s">
        <v>94</v>
      </c>
      <c r="AYH47" s="103"/>
      <c r="AYI47" s="103" t="s">
        <v>94</v>
      </c>
      <c r="AYJ47" s="103"/>
      <c r="AYK47" s="103"/>
      <c r="AYL47" s="103"/>
      <c r="AYM47" s="103"/>
      <c r="AYN47" s="103"/>
      <c r="AYO47" s="103"/>
      <c r="AYP47" s="103"/>
      <c r="AYQ47" s="103"/>
      <c r="AYR47" s="103"/>
      <c r="AYS47" s="103"/>
      <c r="AYT47" s="103"/>
      <c r="AYU47" s="103" t="s">
        <v>94</v>
      </c>
      <c r="AYV47" s="103"/>
      <c r="AYW47" s="103" t="s">
        <v>94</v>
      </c>
      <c r="AYX47" s="103"/>
      <c r="AYY47" s="103" t="s">
        <v>94</v>
      </c>
      <c r="AYZ47" s="103"/>
      <c r="AZA47" s="103" t="s">
        <v>94</v>
      </c>
      <c r="AZB47" s="103"/>
      <c r="AZC47" s="103" t="s">
        <v>94</v>
      </c>
      <c r="AZD47" s="103"/>
      <c r="AZE47" s="103" t="s">
        <v>94</v>
      </c>
      <c r="AZF47" s="103"/>
      <c r="AZG47" s="103" t="s">
        <v>94</v>
      </c>
      <c r="AZH47" s="103"/>
      <c r="AZI47" s="103" t="s">
        <v>94</v>
      </c>
      <c r="AZJ47" s="103"/>
      <c r="AZK47" s="103" t="s">
        <v>94</v>
      </c>
      <c r="AZL47" s="103"/>
      <c r="AZM47" s="103" t="s">
        <v>94</v>
      </c>
      <c r="AZN47" s="103"/>
      <c r="AZO47" s="103" t="s">
        <v>94</v>
      </c>
      <c r="AZP47" s="103"/>
      <c r="AZQ47" s="103" t="s">
        <v>94</v>
      </c>
      <c r="AZR47" s="103"/>
      <c r="AZS47" s="103" t="s">
        <v>94</v>
      </c>
      <c r="AZT47" s="103"/>
      <c r="AZU47" s="103" t="s">
        <v>94</v>
      </c>
      <c r="AZV47" s="103"/>
      <c r="AZW47" s="103" t="s">
        <v>94</v>
      </c>
      <c r="AZX47" s="103"/>
      <c r="AZY47" s="103" t="s">
        <v>94</v>
      </c>
      <c r="AZZ47" s="103"/>
      <c r="BAA47" s="103" t="s">
        <v>94</v>
      </c>
      <c r="BAB47" s="103"/>
      <c r="BAC47" s="103" t="s">
        <v>94</v>
      </c>
      <c r="BAD47" s="103"/>
      <c r="BAE47" s="103" t="s">
        <v>94</v>
      </c>
      <c r="BAF47" s="103"/>
      <c r="BAG47" s="103" t="s">
        <v>94</v>
      </c>
      <c r="BAH47" s="103"/>
      <c r="BAI47" s="103" t="s">
        <v>94</v>
      </c>
      <c r="BAJ47" s="103"/>
      <c r="BAK47" s="103" t="s">
        <v>94</v>
      </c>
      <c r="BAL47" s="103"/>
      <c r="BAM47" s="103" t="s">
        <v>94</v>
      </c>
      <c r="BAN47" s="103"/>
      <c r="BAO47" s="103" t="s">
        <v>94</v>
      </c>
      <c r="BAP47" s="103"/>
      <c r="BAQ47" s="103" t="s">
        <v>94</v>
      </c>
      <c r="BAR47" s="103"/>
      <c r="BAS47" s="103" t="s">
        <v>94</v>
      </c>
      <c r="BAT47" s="103"/>
      <c r="BAU47" s="103" t="s">
        <v>94</v>
      </c>
      <c r="BAV47" s="103"/>
      <c r="BAW47" s="103" t="s">
        <v>94</v>
      </c>
      <c r="BAX47" s="103"/>
      <c r="BAY47" s="103" t="s">
        <v>94</v>
      </c>
      <c r="BAZ47" s="103"/>
      <c r="BBA47" s="103" t="s">
        <v>94</v>
      </c>
      <c r="BBB47" s="103"/>
      <c r="BBC47" s="103" t="s">
        <v>94</v>
      </c>
      <c r="BBD47" s="103"/>
      <c r="BBE47" s="103" t="s">
        <v>94</v>
      </c>
      <c r="BBF47" s="103"/>
      <c r="BBG47" s="103" t="s">
        <v>94</v>
      </c>
      <c r="BBH47" s="103"/>
      <c r="BBI47" s="103" t="s">
        <v>94</v>
      </c>
      <c r="BBJ47" s="103"/>
      <c r="BBK47" s="103" t="s">
        <v>94</v>
      </c>
    </row>
    <row r="48" spans="1:1415" s="9" customFormat="1" ht="33" customHeight="1" x14ac:dyDescent="0.35">
      <c r="A48" s="82">
        <v>22</v>
      </c>
      <c r="B48" s="13" t="s">
        <v>209</v>
      </c>
      <c r="C48" s="89"/>
      <c r="D48" s="90" t="s">
        <v>211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  <c r="BB48" s="84"/>
      <c r="BC48" s="84"/>
      <c r="BD48" s="84"/>
      <c r="BE48" s="84"/>
      <c r="BF48" s="84"/>
      <c r="BG48" s="84"/>
      <c r="BH48" s="84"/>
      <c r="BI48" s="84"/>
      <c r="BJ48" s="84"/>
      <c r="BK48" s="84"/>
      <c r="BL48" s="84"/>
      <c r="BM48" s="84"/>
      <c r="BN48" s="84"/>
      <c r="BO48" s="84"/>
      <c r="BP48" s="84"/>
      <c r="BQ48" s="84"/>
      <c r="BR48" s="84"/>
      <c r="BS48" s="84"/>
      <c r="BT48" s="84"/>
      <c r="BU48" s="84"/>
      <c r="BV48" s="84"/>
      <c r="BW48" s="84"/>
      <c r="BX48" s="84"/>
      <c r="BY48" s="84"/>
      <c r="BZ48" s="84"/>
      <c r="CA48" s="84"/>
      <c r="CB48" s="84"/>
      <c r="CC48" s="84"/>
      <c r="CD48" s="84"/>
      <c r="CE48" s="84"/>
      <c r="CF48" s="84"/>
      <c r="CG48" s="84"/>
      <c r="CH48" s="84"/>
      <c r="CI48" s="84"/>
      <c r="CJ48" s="84"/>
      <c r="CK48" s="84"/>
      <c r="CL48" s="84"/>
      <c r="CM48" s="84"/>
      <c r="CN48" s="84"/>
      <c r="CO48" s="84"/>
      <c r="CP48" s="84"/>
      <c r="CQ48" s="84"/>
      <c r="CR48" s="84"/>
      <c r="CS48" s="84"/>
      <c r="CT48" s="84"/>
      <c r="CU48" s="84"/>
      <c r="CV48" s="84"/>
      <c r="CW48" s="84"/>
      <c r="CX48" s="84"/>
      <c r="CY48" s="84"/>
      <c r="CZ48" s="84"/>
      <c r="DA48" s="84"/>
      <c r="DB48" s="84"/>
      <c r="DC48" s="84"/>
      <c r="DD48" s="84"/>
      <c r="DE48" s="84"/>
      <c r="DF48" s="84"/>
      <c r="DG48" s="84"/>
      <c r="DH48" s="84"/>
      <c r="DI48" s="84"/>
      <c r="DJ48" s="84"/>
      <c r="DK48" s="84"/>
      <c r="DL48" s="84"/>
      <c r="DM48" s="84"/>
      <c r="DN48" s="84"/>
      <c r="DO48" s="84"/>
      <c r="DP48" s="84"/>
      <c r="DQ48" s="84"/>
      <c r="DR48" s="84"/>
      <c r="DS48" s="84"/>
      <c r="DT48" s="84"/>
      <c r="DU48" s="84"/>
      <c r="DV48" s="84"/>
      <c r="DW48" s="84"/>
      <c r="DX48" s="84"/>
      <c r="DY48" s="84"/>
      <c r="DZ48" s="84"/>
      <c r="EA48" s="84"/>
      <c r="EB48" s="84"/>
      <c r="EC48" s="84"/>
      <c r="ED48" s="84"/>
      <c r="EE48" s="84"/>
      <c r="EF48" s="84"/>
      <c r="EG48" s="84"/>
      <c r="EH48" s="84"/>
      <c r="EI48" s="84"/>
      <c r="EJ48" s="84"/>
      <c r="EK48" s="84"/>
      <c r="EL48" s="84"/>
      <c r="EM48" s="84"/>
      <c r="EN48" s="84"/>
      <c r="EO48" s="84"/>
      <c r="EP48" s="84"/>
      <c r="EQ48" s="84"/>
      <c r="ER48" s="84"/>
      <c r="ES48" s="84"/>
      <c r="ET48" s="84"/>
      <c r="EU48" s="84"/>
      <c r="EV48" s="84"/>
      <c r="EW48" s="84"/>
      <c r="EX48" s="84"/>
      <c r="EY48" s="84"/>
      <c r="EZ48" s="84"/>
      <c r="FA48" s="84"/>
      <c r="FB48" s="84"/>
      <c r="FC48" s="84"/>
      <c r="FD48" s="84"/>
      <c r="FE48" s="84"/>
      <c r="FF48" s="84"/>
      <c r="FG48" s="84"/>
      <c r="FH48" s="84"/>
      <c r="FI48" s="84"/>
      <c r="FJ48" s="84"/>
      <c r="FK48" s="84"/>
      <c r="FL48" s="84"/>
      <c r="FM48" s="84"/>
      <c r="FN48" s="84"/>
      <c r="FO48" s="84"/>
      <c r="FP48" s="84"/>
      <c r="FQ48" s="84"/>
      <c r="FR48" s="84"/>
      <c r="FS48" s="84"/>
      <c r="FT48" s="84"/>
      <c r="FU48" s="84"/>
      <c r="FV48" s="84"/>
      <c r="FW48" s="84"/>
      <c r="FX48" s="84"/>
      <c r="FY48" s="84"/>
      <c r="FZ48" s="84"/>
      <c r="GA48" s="84"/>
      <c r="GB48" s="84"/>
      <c r="GC48" s="84"/>
      <c r="GD48" s="84"/>
      <c r="GE48" s="84"/>
      <c r="GF48" s="84"/>
      <c r="GG48" s="84"/>
      <c r="GH48" s="84"/>
      <c r="GI48" s="84"/>
      <c r="GJ48" s="84"/>
      <c r="GK48" s="84"/>
      <c r="GL48" s="84"/>
      <c r="GM48" s="84"/>
      <c r="GN48" s="84"/>
      <c r="GO48" s="84"/>
      <c r="GP48" s="84"/>
      <c r="GQ48" s="84"/>
      <c r="GR48" s="84"/>
      <c r="GS48" s="84"/>
      <c r="GT48" s="84"/>
      <c r="GU48" s="84"/>
      <c r="GV48" s="84"/>
      <c r="GW48" s="84"/>
      <c r="GX48" s="84"/>
      <c r="GY48" s="84"/>
      <c r="GZ48" s="84"/>
      <c r="HA48" s="84"/>
      <c r="HB48" s="84"/>
      <c r="HC48" s="84"/>
      <c r="HD48" s="84"/>
      <c r="HE48" s="84"/>
      <c r="HF48" s="84"/>
      <c r="HG48" s="84"/>
      <c r="HH48" s="84"/>
      <c r="HI48" s="84"/>
      <c r="HJ48" s="84"/>
      <c r="HK48" s="84"/>
      <c r="HL48" s="84"/>
      <c r="HM48" s="84"/>
      <c r="HN48" s="84"/>
      <c r="HO48" s="84"/>
      <c r="HP48" s="84"/>
      <c r="HQ48" s="84"/>
      <c r="HR48" s="84"/>
      <c r="HS48" s="84"/>
      <c r="HT48" s="84"/>
      <c r="HU48" s="84"/>
      <c r="HV48" s="84"/>
      <c r="HW48" s="84"/>
      <c r="HX48" s="84"/>
      <c r="HY48" s="84"/>
      <c r="HZ48" s="84"/>
      <c r="IA48" s="84"/>
      <c r="IB48" s="84"/>
      <c r="IC48" s="84"/>
      <c r="ID48" s="84"/>
      <c r="IE48" s="84"/>
      <c r="IF48" s="84"/>
      <c r="IG48" s="84"/>
      <c r="IH48" s="84"/>
      <c r="II48" s="84"/>
      <c r="IJ48" s="84"/>
      <c r="IK48" s="84"/>
      <c r="IL48" s="84"/>
      <c r="IM48" s="84"/>
      <c r="IN48" s="84"/>
      <c r="IO48" s="84"/>
      <c r="IP48" s="84"/>
      <c r="IQ48" s="84"/>
      <c r="IR48" s="84"/>
      <c r="IS48" s="84"/>
      <c r="IT48" s="84"/>
      <c r="IU48" s="84"/>
      <c r="IV48" s="84"/>
      <c r="IW48" s="84"/>
      <c r="IX48" s="84"/>
      <c r="IY48" s="84"/>
      <c r="IZ48" s="84"/>
      <c r="JA48" s="84"/>
      <c r="JB48" s="84"/>
      <c r="JC48" s="84"/>
      <c r="JD48" s="84"/>
      <c r="JE48" s="84"/>
      <c r="JF48" s="84"/>
      <c r="JG48" s="84"/>
      <c r="JH48" s="84"/>
      <c r="JI48" s="84"/>
      <c r="JJ48" s="84"/>
      <c r="JK48" s="84"/>
      <c r="JL48" s="84"/>
      <c r="JM48" s="84"/>
      <c r="JN48" s="84"/>
      <c r="JO48" s="84"/>
      <c r="JP48" s="84"/>
      <c r="JQ48" s="84"/>
      <c r="JR48" s="84"/>
      <c r="JS48" s="84"/>
      <c r="JT48" s="84"/>
      <c r="JU48" s="84"/>
      <c r="JV48" s="84"/>
      <c r="JW48" s="84"/>
      <c r="JX48" s="84"/>
      <c r="JY48" s="84"/>
      <c r="JZ48" s="84"/>
      <c r="KA48" s="84"/>
      <c r="KB48" s="84"/>
      <c r="KC48" s="84"/>
      <c r="KD48" s="84"/>
      <c r="KE48" s="84"/>
      <c r="KF48" s="84"/>
      <c r="KG48" s="84"/>
      <c r="KH48" s="84"/>
      <c r="KI48" s="84"/>
      <c r="KJ48" s="84"/>
      <c r="KK48" s="84"/>
      <c r="KL48" s="84"/>
      <c r="KM48" s="84"/>
      <c r="KN48" s="84"/>
      <c r="KO48" s="84"/>
      <c r="KP48" s="84"/>
      <c r="KQ48" s="84"/>
      <c r="KR48" s="84"/>
      <c r="KS48" s="84"/>
      <c r="KT48" s="84"/>
      <c r="KU48" s="84"/>
      <c r="KV48" s="84"/>
      <c r="KW48" s="84"/>
      <c r="KX48" s="84"/>
      <c r="KY48" s="84"/>
      <c r="KZ48" s="84"/>
      <c r="LA48" s="84"/>
      <c r="LB48" s="84"/>
      <c r="LC48" s="84"/>
      <c r="LD48" s="84"/>
      <c r="LE48" s="84"/>
      <c r="LF48" s="84"/>
      <c r="LG48" s="84"/>
      <c r="LH48" s="84"/>
      <c r="LI48" s="84"/>
      <c r="LJ48" s="84"/>
      <c r="LK48" s="84"/>
      <c r="LL48" s="84"/>
      <c r="LM48" s="84"/>
      <c r="LN48" s="84"/>
      <c r="LO48" s="84"/>
      <c r="LP48" s="84"/>
      <c r="LQ48" s="84"/>
      <c r="LR48" s="84"/>
      <c r="LS48" s="84"/>
      <c r="LT48" s="84"/>
      <c r="LU48" s="84"/>
      <c r="LV48" s="84"/>
      <c r="LW48" s="84"/>
      <c r="LX48" s="84"/>
      <c r="LY48" s="84"/>
      <c r="LZ48" s="84"/>
      <c r="MA48" s="84"/>
      <c r="MB48" s="84"/>
      <c r="MC48" s="84"/>
      <c r="MD48" s="84"/>
      <c r="ME48" s="84"/>
      <c r="MF48" s="84"/>
      <c r="MG48" s="84"/>
      <c r="MH48" s="84"/>
      <c r="MI48" s="84"/>
      <c r="MJ48" s="84"/>
      <c r="MK48" s="84"/>
      <c r="ML48" s="84"/>
      <c r="MM48" s="84"/>
      <c r="MN48" s="84"/>
      <c r="MO48" s="84"/>
      <c r="MP48" s="84"/>
      <c r="MQ48" s="84"/>
      <c r="MR48" s="84"/>
      <c r="MS48" s="84"/>
      <c r="MT48" s="84"/>
      <c r="MU48" s="84"/>
      <c r="MV48" s="84"/>
      <c r="MW48" s="84"/>
      <c r="MX48" s="84"/>
      <c r="MY48" s="84"/>
      <c r="MZ48" s="84"/>
      <c r="NA48" s="84"/>
      <c r="NB48" s="84"/>
      <c r="NC48" s="84"/>
      <c r="ND48" s="84"/>
      <c r="NE48" s="84"/>
      <c r="NF48" s="84"/>
      <c r="NG48" s="84"/>
      <c r="NH48" s="84"/>
      <c r="NI48" s="84"/>
      <c r="NJ48" s="84"/>
      <c r="NK48" s="84"/>
      <c r="NL48" s="84"/>
      <c r="NM48" s="84"/>
      <c r="NN48" s="84"/>
      <c r="NO48" s="84"/>
      <c r="NP48" s="84"/>
      <c r="NQ48" s="84"/>
      <c r="NR48" s="84"/>
      <c r="NS48" s="84"/>
      <c r="NT48" s="84"/>
      <c r="NU48" s="84"/>
      <c r="NV48" s="84"/>
      <c r="NW48" s="84"/>
      <c r="NX48" s="84"/>
      <c r="NY48" s="84"/>
      <c r="NZ48" s="84"/>
      <c r="OA48" s="84"/>
      <c r="OB48" s="84"/>
      <c r="OC48" s="84"/>
      <c r="OD48" s="84"/>
      <c r="OE48" s="84"/>
      <c r="OF48" s="84"/>
      <c r="OG48" s="84"/>
      <c r="OH48" s="84"/>
      <c r="OI48" s="84"/>
      <c r="OJ48" s="84"/>
      <c r="OK48" s="84"/>
      <c r="OL48" s="84"/>
      <c r="OM48" s="84"/>
      <c r="ON48" s="84"/>
      <c r="OO48" s="84"/>
      <c r="OP48" s="84"/>
      <c r="OQ48" s="84"/>
      <c r="OR48" s="84"/>
      <c r="OS48" s="84"/>
      <c r="OT48" s="84"/>
      <c r="OU48" s="84"/>
      <c r="OV48" s="84"/>
      <c r="OW48" s="84"/>
      <c r="OX48" s="84"/>
      <c r="OY48" s="84"/>
      <c r="OZ48" s="84"/>
      <c r="PA48" s="84"/>
      <c r="PB48" s="84"/>
      <c r="PC48" s="84"/>
      <c r="PD48" s="84"/>
      <c r="PE48" s="84"/>
      <c r="PF48" s="84"/>
      <c r="PG48" s="84"/>
      <c r="PH48" s="84"/>
      <c r="PI48" s="84"/>
      <c r="PJ48" s="84"/>
      <c r="PK48" s="84"/>
      <c r="PL48" s="84"/>
      <c r="PM48" s="84"/>
      <c r="PN48" s="84"/>
      <c r="PO48" s="84"/>
      <c r="PP48" s="84"/>
      <c r="PQ48" s="84"/>
      <c r="PR48" s="84"/>
      <c r="PS48" s="84"/>
      <c r="PT48" s="84"/>
      <c r="PU48" s="84"/>
      <c r="PV48" s="84"/>
      <c r="PW48" s="84"/>
      <c r="PX48" s="84"/>
      <c r="PY48" s="84"/>
      <c r="PZ48" s="84"/>
      <c r="QA48" s="84"/>
      <c r="QB48" s="84"/>
      <c r="QC48" s="84"/>
      <c r="QD48" s="84"/>
      <c r="QE48" s="84"/>
      <c r="QF48" s="84"/>
      <c r="QG48" s="84"/>
      <c r="QH48" s="84"/>
      <c r="QI48" s="84"/>
      <c r="QJ48" s="84"/>
      <c r="QK48" s="84"/>
      <c r="QL48" s="84"/>
      <c r="QM48" s="84"/>
      <c r="QN48" s="84"/>
      <c r="QO48" s="84"/>
      <c r="QP48" s="84"/>
      <c r="QQ48" s="84"/>
      <c r="QR48" s="84"/>
      <c r="QS48" s="84"/>
      <c r="QT48" s="84"/>
      <c r="QU48" s="84"/>
      <c r="QV48" s="84"/>
      <c r="QW48" s="84"/>
      <c r="QX48" s="84"/>
      <c r="QY48" s="84"/>
      <c r="QZ48" s="84"/>
      <c r="RA48" s="84"/>
      <c r="RB48" s="84"/>
      <c r="RC48" s="84"/>
      <c r="RD48" s="84"/>
      <c r="RE48" s="84"/>
      <c r="RF48" s="84"/>
      <c r="RG48" s="84"/>
      <c r="RH48" s="84"/>
      <c r="RI48" s="84"/>
      <c r="RJ48" s="84">
        <v>13500</v>
      </c>
      <c r="RK48" s="84" t="s">
        <v>94</v>
      </c>
      <c r="RL48" s="84">
        <v>13500</v>
      </c>
      <c r="RM48" s="84" t="s">
        <v>94</v>
      </c>
      <c r="RN48" s="84">
        <v>13500</v>
      </c>
      <c r="RO48" s="84" t="s">
        <v>94</v>
      </c>
      <c r="RP48" s="84">
        <v>13500</v>
      </c>
      <c r="RQ48" s="84" t="s">
        <v>94</v>
      </c>
      <c r="RR48" s="84">
        <v>13500</v>
      </c>
      <c r="RS48" s="84" t="s">
        <v>94</v>
      </c>
      <c r="RT48" s="84">
        <v>13500</v>
      </c>
      <c r="RU48" s="84" t="s">
        <v>94</v>
      </c>
      <c r="RV48" s="84">
        <v>13500</v>
      </c>
      <c r="RW48" s="84" t="s">
        <v>94</v>
      </c>
      <c r="RX48" s="84">
        <v>13500</v>
      </c>
      <c r="RY48" s="84" t="s">
        <v>94</v>
      </c>
      <c r="RZ48" s="84">
        <v>13500</v>
      </c>
      <c r="SA48" s="84" t="s">
        <v>94</v>
      </c>
      <c r="SB48" s="84">
        <v>13500</v>
      </c>
      <c r="SC48" s="84" t="s">
        <v>94</v>
      </c>
      <c r="SD48" s="84">
        <v>13500</v>
      </c>
      <c r="SE48" s="84" t="s">
        <v>94</v>
      </c>
      <c r="SF48" s="84">
        <v>13500</v>
      </c>
      <c r="SG48" s="84" t="s">
        <v>94</v>
      </c>
      <c r="SH48" s="84">
        <v>13500</v>
      </c>
      <c r="SI48" s="84" t="s">
        <v>94</v>
      </c>
      <c r="SJ48" s="84">
        <v>13500</v>
      </c>
      <c r="SK48" s="84" t="s">
        <v>94</v>
      </c>
      <c r="SL48" s="84">
        <v>13500</v>
      </c>
      <c r="SM48" s="84" t="s">
        <v>94</v>
      </c>
      <c r="SN48" s="84">
        <v>13500</v>
      </c>
      <c r="SO48" s="84" t="s">
        <v>94</v>
      </c>
      <c r="SP48" s="84">
        <v>13500</v>
      </c>
      <c r="SQ48" s="84" t="s">
        <v>94</v>
      </c>
      <c r="SR48" s="84">
        <v>13500</v>
      </c>
      <c r="SS48" s="84" t="s">
        <v>94</v>
      </c>
      <c r="ST48" s="84">
        <v>13500</v>
      </c>
      <c r="SU48" s="84">
        <v>13500</v>
      </c>
      <c r="SV48" s="84">
        <v>13500</v>
      </c>
      <c r="SW48" s="84" t="s">
        <v>94</v>
      </c>
      <c r="SX48" s="84">
        <v>13500</v>
      </c>
      <c r="SY48" s="84" t="s">
        <v>94</v>
      </c>
      <c r="SZ48" s="84">
        <v>13500</v>
      </c>
      <c r="TA48" s="84" t="s">
        <v>94</v>
      </c>
      <c r="TB48" s="84">
        <v>13500</v>
      </c>
      <c r="TC48" s="84" t="s">
        <v>94</v>
      </c>
      <c r="TD48" s="84">
        <v>13500</v>
      </c>
      <c r="TE48" s="84" t="s">
        <v>94</v>
      </c>
      <c r="TF48" s="84">
        <v>13500</v>
      </c>
      <c r="TG48" s="84">
        <v>11500</v>
      </c>
      <c r="TH48" s="84">
        <v>13500</v>
      </c>
      <c r="TI48" s="84" t="s">
        <v>94</v>
      </c>
      <c r="TJ48" s="84"/>
      <c r="TK48" s="84" t="s">
        <v>94</v>
      </c>
      <c r="TL48" s="84"/>
      <c r="TM48" s="84" t="s">
        <v>94</v>
      </c>
      <c r="TN48" s="84"/>
      <c r="TO48" s="84" t="s">
        <v>94</v>
      </c>
      <c r="TP48" s="84"/>
      <c r="TQ48" s="84" t="s">
        <v>94</v>
      </c>
      <c r="TR48" s="84"/>
      <c r="TS48" s="84" t="s">
        <v>94</v>
      </c>
      <c r="TT48" s="84"/>
      <c r="TU48" s="84" t="s">
        <v>94</v>
      </c>
      <c r="TV48" s="84"/>
      <c r="TW48" s="84" t="s">
        <v>94</v>
      </c>
      <c r="TX48" s="84"/>
      <c r="TY48" s="84" t="s">
        <v>94</v>
      </c>
      <c r="TZ48" s="84"/>
      <c r="UA48" s="84" t="s">
        <v>94</v>
      </c>
      <c r="UB48" s="84"/>
      <c r="UC48" s="84" t="s">
        <v>94</v>
      </c>
      <c r="UD48" s="84"/>
      <c r="UE48" s="84" t="s">
        <v>94</v>
      </c>
      <c r="UF48" s="84"/>
      <c r="UG48" s="84" t="s">
        <v>94</v>
      </c>
      <c r="UH48" s="84"/>
      <c r="UI48" s="84" t="s">
        <v>94</v>
      </c>
      <c r="UJ48" s="84"/>
      <c r="UK48" s="84" t="s">
        <v>94</v>
      </c>
      <c r="UL48" s="84"/>
      <c r="UM48" s="84" t="s">
        <v>94</v>
      </c>
      <c r="UN48" s="84"/>
      <c r="UO48" s="84" t="s">
        <v>94</v>
      </c>
      <c r="UP48" s="84"/>
      <c r="UQ48" s="84" t="s">
        <v>94</v>
      </c>
      <c r="UR48" s="84"/>
      <c r="US48" s="84" t="s">
        <v>94</v>
      </c>
      <c r="UT48" s="84"/>
      <c r="UU48" s="84" t="s">
        <v>94</v>
      </c>
      <c r="UV48" s="84"/>
      <c r="UW48" s="84" t="s">
        <v>94</v>
      </c>
      <c r="UX48" s="84"/>
      <c r="UY48" s="84" t="s">
        <v>94</v>
      </c>
      <c r="UZ48" s="84"/>
      <c r="VA48" s="84" t="s">
        <v>94</v>
      </c>
      <c r="VB48" s="84"/>
      <c r="VC48" s="84" t="s">
        <v>94</v>
      </c>
      <c r="VD48" s="84"/>
      <c r="VE48" s="84" t="s">
        <v>94</v>
      </c>
      <c r="VF48" s="84"/>
      <c r="VG48" s="84" t="s">
        <v>94</v>
      </c>
      <c r="VH48" s="84"/>
      <c r="VI48" s="84" t="s">
        <v>94</v>
      </c>
      <c r="VJ48" s="84"/>
      <c r="VK48" s="84" t="s">
        <v>94</v>
      </c>
      <c r="VL48" s="84"/>
      <c r="VM48" s="84" t="s">
        <v>94</v>
      </c>
      <c r="VN48" s="84"/>
      <c r="VO48" s="84" t="s">
        <v>94</v>
      </c>
      <c r="VP48" s="84"/>
      <c r="VQ48" s="84" t="s">
        <v>94</v>
      </c>
      <c r="VR48" s="84"/>
      <c r="VS48" s="84" t="s">
        <v>94</v>
      </c>
      <c r="VT48" s="84"/>
      <c r="VU48" s="84" t="s">
        <v>94</v>
      </c>
      <c r="VV48" s="84"/>
      <c r="VW48" s="84" t="s">
        <v>94</v>
      </c>
      <c r="VX48" s="84"/>
      <c r="VY48" s="84" t="s">
        <v>94</v>
      </c>
      <c r="VZ48" s="84"/>
      <c r="WA48" s="84" t="s">
        <v>94</v>
      </c>
      <c r="WB48" s="84"/>
      <c r="WC48" s="84" t="s">
        <v>94</v>
      </c>
      <c r="WD48" s="84"/>
      <c r="WE48" s="84" t="s">
        <v>94</v>
      </c>
      <c r="WF48" s="84"/>
      <c r="WG48" s="84" t="s">
        <v>94</v>
      </c>
      <c r="WH48" s="84"/>
      <c r="WI48" s="84" t="s">
        <v>94</v>
      </c>
      <c r="WJ48" s="84"/>
      <c r="WK48" s="84" t="s">
        <v>94</v>
      </c>
      <c r="WL48" s="84"/>
      <c r="WM48" s="84" t="s">
        <v>94</v>
      </c>
      <c r="WN48" s="84"/>
      <c r="WO48" s="84" t="s">
        <v>94</v>
      </c>
      <c r="WP48" s="84"/>
      <c r="WQ48" s="84" t="s">
        <v>94</v>
      </c>
      <c r="WR48" s="84"/>
      <c r="WS48" s="84" t="s">
        <v>94</v>
      </c>
      <c r="WT48" s="84"/>
      <c r="WU48" s="84" t="s">
        <v>94</v>
      </c>
      <c r="WV48" s="84"/>
      <c r="WW48" s="84" t="s">
        <v>94</v>
      </c>
      <c r="WX48" s="84"/>
      <c r="WY48" s="84" t="s">
        <v>94</v>
      </c>
      <c r="WZ48" s="84"/>
      <c r="XA48" s="84" t="s">
        <v>94</v>
      </c>
      <c r="XB48" s="84"/>
      <c r="XC48" s="84" t="s">
        <v>94</v>
      </c>
      <c r="XD48" s="84"/>
      <c r="XE48" s="84" t="s">
        <v>94</v>
      </c>
      <c r="XF48" s="84"/>
      <c r="XG48" s="84" t="s">
        <v>94</v>
      </c>
      <c r="XH48" s="84"/>
      <c r="XI48" s="84" t="s">
        <v>94</v>
      </c>
      <c r="XJ48" s="84"/>
      <c r="XK48" s="84" t="s">
        <v>94</v>
      </c>
      <c r="XL48" s="84"/>
      <c r="XM48" s="84" t="s">
        <v>94</v>
      </c>
      <c r="XN48" s="84"/>
      <c r="XO48" s="84" t="s">
        <v>94</v>
      </c>
      <c r="XP48" s="84"/>
      <c r="XQ48" s="84" t="s">
        <v>94</v>
      </c>
      <c r="XR48" s="84"/>
      <c r="XS48" s="84" t="s">
        <v>94</v>
      </c>
      <c r="XT48" s="84"/>
      <c r="XU48" s="84" t="s">
        <v>94</v>
      </c>
      <c r="XV48" s="84"/>
      <c r="XW48" s="84" t="s">
        <v>94</v>
      </c>
      <c r="XX48" s="84"/>
      <c r="XY48" s="84" t="s">
        <v>94</v>
      </c>
      <c r="XZ48" s="84"/>
      <c r="YA48" s="84" t="s">
        <v>94</v>
      </c>
      <c r="YB48" s="84"/>
      <c r="YC48" s="84" t="s">
        <v>94</v>
      </c>
      <c r="YD48" s="84"/>
      <c r="YE48" s="84" t="s">
        <v>94</v>
      </c>
      <c r="YF48" s="84"/>
      <c r="YG48" s="84" t="s">
        <v>94</v>
      </c>
      <c r="YH48" s="84"/>
      <c r="YI48" s="84" t="s">
        <v>94</v>
      </c>
      <c r="YJ48" s="84"/>
      <c r="YK48" s="84" t="s">
        <v>94</v>
      </c>
      <c r="YL48" s="84"/>
      <c r="YM48" s="84" t="s">
        <v>94</v>
      </c>
      <c r="YN48" s="84"/>
      <c r="YO48" s="84" t="s">
        <v>94</v>
      </c>
      <c r="YP48" s="84"/>
      <c r="YQ48" s="84" t="s">
        <v>94</v>
      </c>
      <c r="YR48" s="84"/>
      <c r="YS48" s="84" t="s">
        <v>94</v>
      </c>
      <c r="YT48" s="84"/>
      <c r="YU48" s="84" t="s">
        <v>94</v>
      </c>
      <c r="YV48" s="84"/>
      <c r="YW48" s="84" t="s">
        <v>94</v>
      </c>
      <c r="YX48" s="84"/>
      <c r="YY48" s="84" t="s">
        <v>94</v>
      </c>
      <c r="YZ48" s="84"/>
      <c r="ZA48" s="84" t="s">
        <v>94</v>
      </c>
      <c r="ZB48" s="84"/>
      <c r="ZC48" s="84" t="s">
        <v>94</v>
      </c>
      <c r="ZD48" s="84"/>
      <c r="ZE48" s="84" t="s">
        <v>94</v>
      </c>
      <c r="ZF48" s="84"/>
      <c r="ZG48" s="84" t="s">
        <v>94</v>
      </c>
      <c r="ZH48" s="84"/>
      <c r="ZI48" s="84" t="s">
        <v>94</v>
      </c>
      <c r="ZJ48" s="84"/>
      <c r="ZK48" s="84" t="s">
        <v>94</v>
      </c>
      <c r="ZL48" s="84"/>
      <c r="ZM48" s="84" t="s">
        <v>94</v>
      </c>
      <c r="ZN48" s="84"/>
      <c r="ZO48" s="84" t="s">
        <v>94</v>
      </c>
      <c r="ZP48" s="84"/>
      <c r="ZQ48" s="84" t="s">
        <v>94</v>
      </c>
      <c r="ZR48" s="84"/>
      <c r="ZS48" s="84" t="s">
        <v>94</v>
      </c>
      <c r="ZT48" s="84"/>
      <c r="ZU48" s="84" t="s">
        <v>94</v>
      </c>
      <c r="ZV48" s="84"/>
      <c r="ZW48" s="84" t="s">
        <v>94</v>
      </c>
      <c r="ZX48" s="84"/>
      <c r="ZY48" s="84" t="s">
        <v>94</v>
      </c>
      <c r="ZZ48" s="84"/>
      <c r="AAA48" s="84" t="s">
        <v>94</v>
      </c>
      <c r="AAB48" s="84"/>
      <c r="AAC48" s="84" t="s">
        <v>94</v>
      </c>
      <c r="AAD48" s="84"/>
      <c r="AAE48" s="84" t="s">
        <v>94</v>
      </c>
      <c r="AAF48" s="84"/>
      <c r="AAG48" s="84" t="s">
        <v>94</v>
      </c>
      <c r="AAH48" s="84"/>
      <c r="AAI48" s="84" t="s">
        <v>94</v>
      </c>
      <c r="AAJ48" s="84"/>
      <c r="AAK48" s="84" t="s">
        <v>94</v>
      </c>
      <c r="AAL48" s="84"/>
      <c r="AAM48" s="84" t="s">
        <v>94</v>
      </c>
      <c r="AAN48" s="84"/>
      <c r="AAO48" s="84" t="s">
        <v>94</v>
      </c>
      <c r="AAP48" s="84"/>
      <c r="AAQ48" s="84" t="s">
        <v>94</v>
      </c>
      <c r="AAR48" s="84"/>
      <c r="AAS48" s="84" t="s">
        <v>94</v>
      </c>
      <c r="AAT48" s="84"/>
      <c r="AAU48" s="84" t="s">
        <v>94</v>
      </c>
      <c r="AAV48" s="84"/>
      <c r="AAW48" s="84" t="s">
        <v>94</v>
      </c>
      <c r="AAX48" s="84"/>
      <c r="AAY48" s="84" t="s">
        <v>94</v>
      </c>
      <c r="AAZ48" s="84"/>
      <c r="ABA48" s="84" t="s">
        <v>94</v>
      </c>
      <c r="ABB48" s="84"/>
      <c r="ABC48" s="84" t="s">
        <v>94</v>
      </c>
      <c r="ABD48" s="84"/>
      <c r="ABE48" s="84" t="s">
        <v>94</v>
      </c>
      <c r="ABF48" s="84"/>
      <c r="ABG48" s="84" t="s">
        <v>94</v>
      </c>
      <c r="ABH48" s="84"/>
      <c r="ABI48" s="84" t="s">
        <v>94</v>
      </c>
      <c r="ABJ48" s="84"/>
      <c r="ABK48" s="84" t="s">
        <v>94</v>
      </c>
      <c r="ABL48" s="84"/>
      <c r="ABM48" s="84" t="s">
        <v>94</v>
      </c>
      <c r="ABN48" s="84"/>
      <c r="ABO48" s="84" t="s">
        <v>94</v>
      </c>
      <c r="ABP48" s="84"/>
      <c r="ABQ48" s="84" t="s">
        <v>94</v>
      </c>
      <c r="ABR48" s="84"/>
      <c r="ABS48" s="84" t="s">
        <v>94</v>
      </c>
      <c r="ABT48" s="84"/>
      <c r="ABU48" s="84" t="s">
        <v>94</v>
      </c>
      <c r="ABV48" s="84"/>
      <c r="ABW48" s="84" t="s">
        <v>94</v>
      </c>
      <c r="ABX48" s="84"/>
      <c r="ABY48" s="84" t="s">
        <v>94</v>
      </c>
      <c r="ABZ48" s="84"/>
      <c r="ACA48" s="84" t="s">
        <v>94</v>
      </c>
      <c r="ACB48" s="84"/>
      <c r="ACC48" s="84" t="s">
        <v>94</v>
      </c>
      <c r="ACD48" s="84"/>
      <c r="ACE48" s="84" t="s">
        <v>94</v>
      </c>
      <c r="ACF48" s="84"/>
      <c r="ACG48" s="84" t="s">
        <v>94</v>
      </c>
      <c r="ACH48" s="84"/>
      <c r="ACI48" s="84" t="s">
        <v>94</v>
      </c>
      <c r="ACJ48" s="84"/>
      <c r="ACK48" s="84" t="s">
        <v>94</v>
      </c>
      <c r="ACL48" s="84"/>
      <c r="ACM48" s="84" t="s">
        <v>94</v>
      </c>
      <c r="ACN48" s="84"/>
      <c r="ACO48" s="84" t="s">
        <v>94</v>
      </c>
      <c r="ACP48" s="84"/>
      <c r="ACQ48" s="84" t="s">
        <v>94</v>
      </c>
      <c r="ACR48" s="84"/>
      <c r="ACS48" s="84" t="s">
        <v>94</v>
      </c>
      <c r="ACT48" s="84"/>
      <c r="ACU48" s="84" t="s">
        <v>94</v>
      </c>
      <c r="ACV48" s="84"/>
      <c r="ACW48" s="84" t="s">
        <v>94</v>
      </c>
      <c r="ACX48" s="84"/>
      <c r="ACY48" s="84" t="s">
        <v>94</v>
      </c>
      <c r="ACZ48" s="84"/>
      <c r="ADA48" s="84" t="s">
        <v>94</v>
      </c>
      <c r="ADB48" s="84"/>
      <c r="ADC48" s="84" t="s">
        <v>94</v>
      </c>
      <c r="ADD48" s="84"/>
      <c r="ADE48" s="84" t="s">
        <v>94</v>
      </c>
      <c r="ADF48" s="84"/>
      <c r="ADG48" s="84" t="s">
        <v>94</v>
      </c>
      <c r="ADH48" s="84"/>
      <c r="ADI48" s="84" t="s">
        <v>94</v>
      </c>
      <c r="ADJ48" s="84"/>
      <c r="ADK48" s="84" t="s">
        <v>94</v>
      </c>
      <c r="ADL48" s="84"/>
      <c r="ADM48" s="84" t="s">
        <v>94</v>
      </c>
      <c r="ADN48" s="84"/>
      <c r="ADO48" s="84" t="s">
        <v>94</v>
      </c>
      <c r="ADP48" s="84"/>
      <c r="ADQ48" s="84" t="s">
        <v>94</v>
      </c>
      <c r="ADR48" s="84"/>
      <c r="ADS48" s="84" t="s">
        <v>94</v>
      </c>
      <c r="ADT48" s="84"/>
      <c r="ADU48" s="84" t="s">
        <v>94</v>
      </c>
      <c r="ADV48" s="84"/>
      <c r="ADW48" s="84" t="s">
        <v>94</v>
      </c>
      <c r="ADX48" s="84"/>
      <c r="ADY48" s="84" t="s">
        <v>94</v>
      </c>
      <c r="ADZ48" s="84"/>
      <c r="AEA48" s="84" t="s">
        <v>94</v>
      </c>
      <c r="AEB48" s="84"/>
      <c r="AEC48" s="84" t="s">
        <v>94</v>
      </c>
      <c r="AED48" s="84"/>
      <c r="AEE48" s="84" t="s">
        <v>94</v>
      </c>
      <c r="AEF48" s="84"/>
      <c r="AEG48" s="84" t="s">
        <v>94</v>
      </c>
      <c r="AEH48" s="84"/>
      <c r="AEI48" s="84" t="s">
        <v>94</v>
      </c>
      <c r="AEJ48" s="84"/>
      <c r="AEK48" s="84" t="s">
        <v>94</v>
      </c>
      <c r="AEL48" s="84"/>
      <c r="AEM48" s="84" t="s">
        <v>94</v>
      </c>
      <c r="AEN48" s="84"/>
      <c r="AEO48" s="84" t="s">
        <v>94</v>
      </c>
      <c r="AEP48" s="84"/>
      <c r="AEQ48" s="84" t="s">
        <v>94</v>
      </c>
      <c r="AER48" s="84"/>
      <c r="AES48" s="84" t="s">
        <v>94</v>
      </c>
      <c r="AET48" s="84"/>
      <c r="AEU48" s="84" t="s">
        <v>94</v>
      </c>
      <c r="AEV48" s="84"/>
      <c r="AEW48" s="84" t="s">
        <v>94</v>
      </c>
      <c r="AEX48" s="84"/>
      <c r="AEY48" s="84" t="s">
        <v>94</v>
      </c>
      <c r="AEZ48" s="84"/>
      <c r="AFA48" s="84" t="s">
        <v>94</v>
      </c>
      <c r="AFB48" s="84"/>
      <c r="AFC48" s="84" t="s">
        <v>94</v>
      </c>
      <c r="AFD48" s="84"/>
      <c r="AFE48" s="84" t="s">
        <v>94</v>
      </c>
      <c r="AFF48" s="84"/>
      <c r="AFG48" s="84" t="s">
        <v>94</v>
      </c>
      <c r="AFH48" s="84"/>
      <c r="AFI48" s="84" t="s">
        <v>94</v>
      </c>
      <c r="AFJ48" s="84"/>
      <c r="AFK48" s="84" t="s">
        <v>94</v>
      </c>
      <c r="AFL48" s="84"/>
      <c r="AFM48" s="84" t="s">
        <v>94</v>
      </c>
      <c r="AFN48" s="84"/>
      <c r="AFO48" s="84" t="s">
        <v>94</v>
      </c>
      <c r="AFP48" s="84"/>
      <c r="AFQ48" s="84" t="s">
        <v>94</v>
      </c>
      <c r="AFR48" s="84"/>
      <c r="AFS48" s="84" t="s">
        <v>94</v>
      </c>
      <c r="AFT48" s="84"/>
      <c r="AFU48" s="84" t="s">
        <v>94</v>
      </c>
      <c r="AFV48" s="84"/>
      <c r="AFW48" s="84" t="s">
        <v>94</v>
      </c>
      <c r="AFX48" s="84"/>
      <c r="AFY48" s="84" t="s">
        <v>94</v>
      </c>
      <c r="AFZ48" s="84"/>
      <c r="AGA48" s="84" t="s">
        <v>94</v>
      </c>
      <c r="AGB48" s="84"/>
      <c r="AGC48" s="84" t="s">
        <v>94</v>
      </c>
      <c r="AGD48" s="84"/>
      <c r="AGE48" s="84" t="s">
        <v>94</v>
      </c>
      <c r="AGF48" s="84"/>
      <c r="AGG48" s="84" t="s">
        <v>94</v>
      </c>
      <c r="AGH48" s="84"/>
      <c r="AGI48" s="84" t="s">
        <v>94</v>
      </c>
      <c r="AGJ48" s="84"/>
      <c r="AGK48" s="84" t="s">
        <v>94</v>
      </c>
      <c r="AGL48" s="84"/>
      <c r="AGM48" s="84" t="s">
        <v>94</v>
      </c>
      <c r="AGN48" s="84"/>
      <c r="AGO48" s="84" t="s">
        <v>94</v>
      </c>
      <c r="AGP48" s="84"/>
      <c r="AGQ48" s="84" t="s">
        <v>94</v>
      </c>
      <c r="AGR48" s="84"/>
      <c r="AGS48" s="84" t="s">
        <v>94</v>
      </c>
      <c r="AGT48" s="84"/>
      <c r="AGU48" s="84" t="s">
        <v>94</v>
      </c>
      <c r="AGV48" s="84"/>
      <c r="AGW48" s="84" t="s">
        <v>94</v>
      </c>
      <c r="AGX48" s="84"/>
      <c r="AGY48" s="84" t="s">
        <v>94</v>
      </c>
      <c r="AGZ48" s="84"/>
      <c r="AHA48" s="84" t="s">
        <v>94</v>
      </c>
      <c r="AHB48" s="84"/>
      <c r="AHC48" s="84" t="s">
        <v>94</v>
      </c>
      <c r="AHD48" s="84"/>
      <c r="AHE48" s="84" t="s">
        <v>94</v>
      </c>
      <c r="AHF48" s="84"/>
      <c r="AHG48" s="84" t="s">
        <v>94</v>
      </c>
      <c r="AHH48" s="84"/>
      <c r="AHI48" s="84" t="s">
        <v>94</v>
      </c>
      <c r="AHJ48" s="84"/>
      <c r="AHK48" s="84" t="s">
        <v>94</v>
      </c>
      <c r="AHL48" s="84"/>
      <c r="AHM48" s="84" t="s">
        <v>94</v>
      </c>
      <c r="AHN48" s="84"/>
      <c r="AHO48" s="84" t="s">
        <v>94</v>
      </c>
      <c r="AHP48" s="84"/>
      <c r="AHQ48" s="84" t="s">
        <v>94</v>
      </c>
      <c r="AHR48" s="84"/>
      <c r="AHS48" s="84" t="s">
        <v>94</v>
      </c>
      <c r="AHT48" s="84"/>
      <c r="AHU48" s="84" t="s">
        <v>94</v>
      </c>
      <c r="AHV48" s="84"/>
      <c r="AHW48" s="84" t="s">
        <v>94</v>
      </c>
      <c r="AHX48" s="84"/>
      <c r="AHY48" s="84" t="s">
        <v>94</v>
      </c>
      <c r="AHZ48" s="84"/>
      <c r="AIA48" s="84" t="s">
        <v>94</v>
      </c>
      <c r="AIB48" s="84"/>
      <c r="AIC48" s="84" t="s">
        <v>94</v>
      </c>
      <c r="AID48" s="84"/>
      <c r="AIE48" s="84" t="s">
        <v>94</v>
      </c>
      <c r="AIF48" s="84"/>
      <c r="AIG48" s="84" t="s">
        <v>94</v>
      </c>
      <c r="AIH48" s="84"/>
      <c r="AII48" s="84" t="s">
        <v>94</v>
      </c>
      <c r="AIJ48" s="84"/>
      <c r="AIK48" s="84" t="s">
        <v>94</v>
      </c>
      <c r="AIL48" s="84"/>
      <c r="AIM48" s="84" t="s">
        <v>94</v>
      </c>
      <c r="AIN48" s="84"/>
      <c r="AIO48" s="84" t="s">
        <v>94</v>
      </c>
      <c r="AIP48" s="84"/>
      <c r="AIQ48" s="84" t="s">
        <v>94</v>
      </c>
      <c r="AIR48" s="84"/>
      <c r="AIS48" s="84" t="s">
        <v>94</v>
      </c>
      <c r="AIT48" s="84"/>
      <c r="AIU48" s="84" t="s">
        <v>94</v>
      </c>
      <c r="AIV48" s="84"/>
      <c r="AIW48" s="84" t="s">
        <v>94</v>
      </c>
      <c r="AIX48" s="84"/>
      <c r="AIY48" s="84" t="s">
        <v>94</v>
      </c>
      <c r="AIZ48" s="84"/>
      <c r="AJA48" s="84" t="s">
        <v>94</v>
      </c>
      <c r="AJB48" s="84"/>
      <c r="AJC48" s="84" t="s">
        <v>94</v>
      </c>
      <c r="AJD48" s="84"/>
      <c r="AJE48" s="84" t="s">
        <v>94</v>
      </c>
      <c r="AJF48" s="84"/>
      <c r="AJG48" s="84" t="s">
        <v>94</v>
      </c>
      <c r="AJH48" s="84"/>
      <c r="AJI48" s="84" t="s">
        <v>94</v>
      </c>
      <c r="AJJ48" s="84"/>
      <c r="AJK48" s="84" t="s">
        <v>94</v>
      </c>
      <c r="AJL48" s="84"/>
      <c r="AJM48" s="84" t="s">
        <v>94</v>
      </c>
      <c r="AJN48" s="84"/>
      <c r="AJO48" s="84" t="s">
        <v>94</v>
      </c>
      <c r="AJP48" s="84"/>
      <c r="AJQ48" s="84" t="s">
        <v>94</v>
      </c>
      <c r="AJR48" s="84"/>
      <c r="AJS48" s="84" t="s">
        <v>94</v>
      </c>
      <c r="AJT48" s="84"/>
      <c r="AJU48" s="84" t="s">
        <v>94</v>
      </c>
      <c r="AJV48" s="84"/>
      <c r="AJW48" s="84" t="s">
        <v>94</v>
      </c>
      <c r="AJX48" s="84"/>
      <c r="AJY48" s="84" t="s">
        <v>94</v>
      </c>
      <c r="AJZ48" s="84"/>
      <c r="AKA48" s="84" t="s">
        <v>94</v>
      </c>
      <c r="AKB48" s="84"/>
      <c r="AKC48" s="84" t="s">
        <v>94</v>
      </c>
      <c r="AKD48" s="84"/>
      <c r="AKE48" s="84" t="s">
        <v>94</v>
      </c>
      <c r="AKF48" s="84"/>
      <c r="AKG48" s="84" t="s">
        <v>94</v>
      </c>
      <c r="AKH48" s="84"/>
      <c r="AKI48" s="84" t="s">
        <v>94</v>
      </c>
      <c r="AKJ48" s="84"/>
      <c r="AKK48" s="84" t="s">
        <v>94</v>
      </c>
      <c r="AKL48" s="84"/>
      <c r="AKM48" s="84" t="s">
        <v>94</v>
      </c>
      <c r="AKN48" s="84"/>
      <c r="AKO48" s="84" t="s">
        <v>94</v>
      </c>
      <c r="AKP48" s="84"/>
      <c r="AKQ48" s="84" t="s">
        <v>94</v>
      </c>
      <c r="AKR48" s="84"/>
      <c r="AKS48" s="84" t="s">
        <v>94</v>
      </c>
      <c r="AKT48" s="84"/>
      <c r="AKU48" s="84" t="s">
        <v>94</v>
      </c>
      <c r="AKV48" s="84"/>
      <c r="AKW48" s="84" t="s">
        <v>94</v>
      </c>
      <c r="AKX48" s="84"/>
      <c r="AKY48" s="84" t="s">
        <v>94</v>
      </c>
      <c r="AKZ48" s="84"/>
      <c r="ALA48" s="84" t="s">
        <v>94</v>
      </c>
      <c r="ALB48" s="84"/>
      <c r="ALC48" s="84" t="s">
        <v>94</v>
      </c>
      <c r="ALD48" s="84"/>
      <c r="ALE48" s="84" t="s">
        <v>94</v>
      </c>
      <c r="ALF48" s="84"/>
      <c r="ALG48" s="84" t="s">
        <v>94</v>
      </c>
      <c r="ALH48" s="84"/>
      <c r="ALI48" s="84" t="s">
        <v>94</v>
      </c>
      <c r="ALJ48" s="84"/>
      <c r="ALK48" s="84" t="s">
        <v>94</v>
      </c>
      <c r="ALL48" s="84"/>
      <c r="ALM48" s="84" t="s">
        <v>94</v>
      </c>
      <c r="ALN48" s="84"/>
      <c r="ALO48" s="84" t="s">
        <v>94</v>
      </c>
      <c r="ALP48" s="84"/>
      <c r="ALQ48" s="84" t="s">
        <v>94</v>
      </c>
      <c r="ALR48" s="84"/>
      <c r="ALS48" s="84" t="s">
        <v>94</v>
      </c>
      <c r="ALT48" s="84"/>
      <c r="ALU48" s="84" t="s">
        <v>94</v>
      </c>
      <c r="ALV48" s="84"/>
      <c r="ALW48" s="84" t="s">
        <v>94</v>
      </c>
      <c r="ALX48" s="84"/>
      <c r="ALY48" s="84" t="s">
        <v>94</v>
      </c>
      <c r="ALZ48" s="84"/>
      <c r="AMA48" s="84" t="s">
        <v>94</v>
      </c>
      <c r="AMB48" s="84"/>
      <c r="AMC48" s="84" t="s">
        <v>94</v>
      </c>
      <c r="AMD48" s="84"/>
      <c r="AME48" s="84" t="s">
        <v>94</v>
      </c>
      <c r="AMF48" s="84"/>
      <c r="AMG48" s="84" t="s">
        <v>94</v>
      </c>
      <c r="AMH48" s="84"/>
      <c r="AMI48" s="84" t="s">
        <v>94</v>
      </c>
      <c r="AMJ48" s="84"/>
      <c r="AMK48" s="84" t="s">
        <v>94</v>
      </c>
      <c r="AML48" s="84"/>
      <c r="AMM48" s="84" t="s">
        <v>94</v>
      </c>
      <c r="AMN48" s="84"/>
      <c r="AMO48" s="84" t="s">
        <v>94</v>
      </c>
      <c r="AMP48" s="84"/>
      <c r="AMQ48" s="84" t="s">
        <v>94</v>
      </c>
      <c r="AMR48" s="84"/>
      <c r="AMS48" s="84" t="s">
        <v>94</v>
      </c>
      <c r="AMT48" s="84"/>
      <c r="AMU48" s="84" t="s">
        <v>94</v>
      </c>
      <c r="AMV48" s="84"/>
      <c r="AMW48" s="84" t="s">
        <v>94</v>
      </c>
      <c r="AMX48" s="84"/>
      <c r="AMY48" s="84" t="s">
        <v>94</v>
      </c>
      <c r="AMZ48" s="84"/>
      <c r="ANA48" s="84" t="s">
        <v>94</v>
      </c>
      <c r="ANB48" s="84"/>
      <c r="ANC48" s="84" t="s">
        <v>94</v>
      </c>
      <c r="AND48" s="84"/>
      <c r="ANE48" s="84" t="s">
        <v>94</v>
      </c>
      <c r="ANF48" s="84"/>
      <c r="ANG48" s="84" t="s">
        <v>94</v>
      </c>
      <c r="ANH48" s="84"/>
      <c r="ANI48" s="84" t="s">
        <v>94</v>
      </c>
      <c r="ANJ48" s="84"/>
      <c r="ANK48" s="84" t="s">
        <v>94</v>
      </c>
      <c r="ANL48" s="84"/>
      <c r="ANM48" s="84" t="s">
        <v>94</v>
      </c>
      <c r="ANN48" s="84"/>
      <c r="ANO48" s="84" t="s">
        <v>94</v>
      </c>
      <c r="ANP48" s="84"/>
      <c r="ANQ48" s="84" t="s">
        <v>94</v>
      </c>
      <c r="ANR48" s="84"/>
      <c r="ANS48" s="84" t="s">
        <v>94</v>
      </c>
      <c r="ANT48" s="84"/>
      <c r="ANU48" s="84" t="s">
        <v>94</v>
      </c>
      <c r="ANV48" s="84"/>
      <c r="ANW48" s="84" t="s">
        <v>94</v>
      </c>
      <c r="ANX48" s="84"/>
      <c r="ANY48" s="84" t="s">
        <v>94</v>
      </c>
      <c r="ANZ48" s="84"/>
      <c r="AOA48" s="84" t="s">
        <v>94</v>
      </c>
      <c r="AOB48" s="84"/>
      <c r="AOC48" s="84" t="s">
        <v>94</v>
      </c>
      <c r="AOD48" s="84"/>
      <c r="AOE48" s="84" t="s">
        <v>94</v>
      </c>
      <c r="AOF48" s="84"/>
      <c r="AOG48" s="84" t="s">
        <v>94</v>
      </c>
      <c r="AOH48" s="84"/>
      <c r="AOI48" s="84" t="s">
        <v>94</v>
      </c>
      <c r="AOJ48" s="84"/>
      <c r="AOK48" s="84" t="s">
        <v>94</v>
      </c>
      <c r="AOL48" s="84"/>
      <c r="AOM48" s="84" t="s">
        <v>94</v>
      </c>
      <c r="AON48" s="84"/>
      <c r="AOO48" s="84" t="s">
        <v>94</v>
      </c>
      <c r="AOP48" s="84"/>
      <c r="AOQ48" s="84" t="s">
        <v>94</v>
      </c>
      <c r="AOR48" s="84"/>
      <c r="AOS48" s="84" t="s">
        <v>94</v>
      </c>
      <c r="AOT48" s="84"/>
      <c r="AOU48" s="84" t="s">
        <v>94</v>
      </c>
      <c r="AOV48" s="84"/>
      <c r="AOW48" s="84" t="s">
        <v>94</v>
      </c>
      <c r="AOX48" s="84"/>
      <c r="AOY48" s="84" t="s">
        <v>94</v>
      </c>
      <c r="AOZ48" s="84"/>
      <c r="APA48" s="84" t="s">
        <v>94</v>
      </c>
      <c r="APB48" s="84"/>
      <c r="APC48" s="84" t="s">
        <v>94</v>
      </c>
      <c r="APD48" s="84"/>
      <c r="APE48" s="84" t="s">
        <v>94</v>
      </c>
      <c r="APF48" s="84"/>
      <c r="APG48" s="84" t="s">
        <v>94</v>
      </c>
      <c r="APH48" s="84"/>
      <c r="API48" s="84" t="s">
        <v>94</v>
      </c>
      <c r="APJ48" s="84"/>
      <c r="APK48" s="84" t="s">
        <v>94</v>
      </c>
      <c r="APL48" s="84"/>
      <c r="APM48" s="84" t="s">
        <v>94</v>
      </c>
      <c r="APN48" s="84"/>
      <c r="APO48" s="84" t="s">
        <v>94</v>
      </c>
      <c r="APP48" s="84"/>
      <c r="APQ48" s="84" t="s">
        <v>94</v>
      </c>
      <c r="APR48" s="84"/>
      <c r="APS48" s="84" t="s">
        <v>94</v>
      </c>
      <c r="APT48" s="84"/>
      <c r="APU48" s="84" t="s">
        <v>94</v>
      </c>
      <c r="APV48" s="84"/>
      <c r="APW48" s="84" t="s">
        <v>94</v>
      </c>
      <c r="APX48" s="84"/>
      <c r="APY48" s="84" t="s">
        <v>94</v>
      </c>
      <c r="APZ48" s="84"/>
      <c r="AQA48" s="84" t="s">
        <v>94</v>
      </c>
      <c r="AQB48" s="84"/>
      <c r="AQC48" s="84" t="s">
        <v>94</v>
      </c>
      <c r="AQD48" s="84"/>
      <c r="AQE48" s="86" t="s">
        <v>94</v>
      </c>
      <c r="AQF48" s="84"/>
      <c r="AQG48" s="86" t="s">
        <v>94</v>
      </c>
      <c r="AQH48" s="84"/>
      <c r="AQI48" s="86" t="s">
        <v>94</v>
      </c>
      <c r="AQJ48" s="84"/>
      <c r="AQK48" s="86" t="s">
        <v>94</v>
      </c>
      <c r="AQL48" s="84"/>
      <c r="AQM48" s="86" t="s">
        <v>94</v>
      </c>
      <c r="AQN48" s="84"/>
      <c r="AQO48" s="86" t="s">
        <v>94</v>
      </c>
      <c r="AQP48" s="84"/>
      <c r="AQQ48" s="86" t="s">
        <v>94</v>
      </c>
      <c r="AQR48" s="84"/>
      <c r="AQS48" s="86" t="s">
        <v>94</v>
      </c>
      <c r="AQT48" s="86"/>
      <c r="AQU48" s="86" t="s">
        <v>94</v>
      </c>
      <c r="AQV48" s="86"/>
      <c r="AQW48" s="86" t="s">
        <v>94</v>
      </c>
      <c r="AQX48" s="86"/>
      <c r="AQY48" s="86" t="s">
        <v>94</v>
      </c>
      <c r="AQZ48" s="86"/>
      <c r="ARA48" s="86" t="s">
        <v>94</v>
      </c>
      <c r="ARB48" s="86"/>
      <c r="ARC48" s="86" t="s">
        <v>94</v>
      </c>
      <c r="ARD48" s="86"/>
      <c r="ARE48" s="86" t="s">
        <v>94</v>
      </c>
      <c r="ARF48" s="86"/>
      <c r="ARG48" s="86" t="s">
        <v>94</v>
      </c>
      <c r="ARH48" s="86"/>
      <c r="ARI48" s="86" t="s">
        <v>94</v>
      </c>
      <c r="ARJ48" s="86"/>
      <c r="ARK48" s="86" t="s">
        <v>94</v>
      </c>
      <c r="ARL48" s="86"/>
      <c r="ARM48" s="86" t="s">
        <v>94</v>
      </c>
      <c r="ARN48" s="86"/>
      <c r="ARO48" s="86" t="s">
        <v>94</v>
      </c>
      <c r="ARP48" s="86"/>
      <c r="ARQ48" s="86" t="s">
        <v>94</v>
      </c>
      <c r="ARR48" s="86"/>
      <c r="ARS48" s="86" t="s">
        <v>94</v>
      </c>
      <c r="ART48" s="86"/>
      <c r="ARU48" s="86" t="s">
        <v>94</v>
      </c>
      <c r="ARV48" s="86"/>
      <c r="ARW48" s="86" t="s">
        <v>94</v>
      </c>
      <c r="ARX48" s="86"/>
      <c r="ARY48" s="86" t="s">
        <v>94</v>
      </c>
      <c r="ARZ48" s="86"/>
      <c r="ASA48" s="86" t="s">
        <v>94</v>
      </c>
      <c r="ASB48" s="86"/>
      <c r="ASC48" s="86" t="s">
        <v>94</v>
      </c>
      <c r="ASD48" s="86"/>
      <c r="ASE48" s="86" t="s">
        <v>94</v>
      </c>
      <c r="ASF48" s="86"/>
      <c r="ASG48" s="86" t="s">
        <v>94</v>
      </c>
      <c r="ASH48" s="86"/>
      <c r="ASI48" s="86" t="s">
        <v>94</v>
      </c>
      <c r="ASJ48" s="86"/>
      <c r="ASK48" s="86" t="s">
        <v>94</v>
      </c>
      <c r="ASL48" s="86"/>
      <c r="ASM48" s="86" t="s">
        <v>94</v>
      </c>
      <c r="ASN48" s="86"/>
      <c r="ASO48" s="86" t="s">
        <v>94</v>
      </c>
      <c r="ASP48" s="86"/>
      <c r="ASQ48" s="86" t="s">
        <v>94</v>
      </c>
      <c r="ASR48" s="86"/>
      <c r="ASS48" s="86" t="s">
        <v>94</v>
      </c>
      <c r="AST48" s="86"/>
      <c r="ASU48" s="86" t="s">
        <v>94</v>
      </c>
      <c r="ASV48" s="86"/>
      <c r="ASW48" s="86" t="s">
        <v>94</v>
      </c>
      <c r="ASX48" s="86"/>
      <c r="ASY48" s="86" t="s">
        <v>94</v>
      </c>
      <c r="ASZ48" s="86"/>
      <c r="ATA48" s="86" t="s">
        <v>94</v>
      </c>
      <c r="ATB48" s="86"/>
      <c r="ATC48" s="86" t="s">
        <v>94</v>
      </c>
      <c r="ATD48" s="86"/>
      <c r="ATE48" s="86" t="s">
        <v>94</v>
      </c>
      <c r="ATF48" s="86"/>
      <c r="ATG48" s="86" t="s">
        <v>94</v>
      </c>
      <c r="ATH48" s="86"/>
      <c r="ATI48" s="86" t="s">
        <v>94</v>
      </c>
      <c r="ATJ48" s="86"/>
      <c r="ATK48" s="86" t="s">
        <v>94</v>
      </c>
      <c r="ATL48" s="86"/>
      <c r="ATM48" s="86" t="s">
        <v>94</v>
      </c>
      <c r="ATN48" s="86"/>
      <c r="ATO48" s="86" t="s">
        <v>94</v>
      </c>
      <c r="ATP48" s="86"/>
      <c r="ATQ48" s="86" t="s">
        <v>94</v>
      </c>
      <c r="ATR48" s="86"/>
      <c r="ATS48" s="86" t="s">
        <v>94</v>
      </c>
      <c r="ATT48" s="86"/>
      <c r="ATU48" s="86" t="s">
        <v>94</v>
      </c>
      <c r="ATV48" s="86"/>
      <c r="ATW48" s="86" t="s">
        <v>94</v>
      </c>
      <c r="ATX48" s="86"/>
      <c r="ATY48" s="86" t="s">
        <v>94</v>
      </c>
      <c r="ATZ48" s="86"/>
      <c r="AUA48" s="86" t="s">
        <v>94</v>
      </c>
      <c r="AUB48" s="86"/>
      <c r="AUC48" s="86" t="s">
        <v>94</v>
      </c>
      <c r="AUD48" s="86"/>
      <c r="AUE48" s="86" t="s">
        <v>94</v>
      </c>
      <c r="AUF48" s="86"/>
      <c r="AUG48" s="86" t="s">
        <v>94</v>
      </c>
      <c r="AUH48" s="86"/>
      <c r="AUI48" s="86" t="s">
        <v>94</v>
      </c>
      <c r="AUJ48" s="86"/>
      <c r="AUK48" s="86" t="s">
        <v>94</v>
      </c>
      <c r="AUL48" s="86"/>
      <c r="AUM48" s="86" t="s">
        <v>94</v>
      </c>
      <c r="AUN48" s="86"/>
      <c r="AUO48" s="86" t="s">
        <v>94</v>
      </c>
      <c r="AUP48" s="86"/>
      <c r="AUQ48" s="86" t="s">
        <v>94</v>
      </c>
      <c r="AUR48" s="86"/>
      <c r="AUS48" s="86" t="s">
        <v>94</v>
      </c>
      <c r="AUT48" s="86"/>
      <c r="AUU48" s="86" t="s">
        <v>94</v>
      </c>
      <c r="AUV48" s="86"/>
      <c r="AUW48" s="86" t="s">
        <v>94</v>
      </c>
      <c r="AUX48" s="86"/>
      <c r="AUY48" s="86" t="s">
        <v>94</v>
      </c>
      <c r="AUZ48" s="86"/>
      <c r="AVA48" s="86" t="s">
        <v>94</v>
      </c>
      <c r="AVB48" s="86"/>
      <c r="AVC48" s="86" t="s">
        <v>94</v>
      </c>
      <c r="AVD48" s="86"/>
      <c r="AVE48" s="86" t="s">
        <v>94</v>
      </c>
      <c r="AVF48" s="86"/>
      <c r="AVG48" s="86" t="s">
        <v>94</v>
      </c>
      <c r="AVH48" s="86"/>
      <c r="AVI48" s="86" t="s">
        <v>94</v>
      </c>
      <c r="AVJ48" s="86"/>
      <c r="AVK48" s="86" t="s">
        <v>94</v>
      </c>
      <c r="AVL48" s="86"/>
      <c r="AVM48" s="86" t="s">
        <v>94</v>
      </c>
      <c r="AVN48" s="86"/>
      <c r="AVO48" s="86" t="s">
        <v>94</v>
      </c>
      <c r="AVP48" s="86"/>
      <c r="AVQ48" s="86" t="s">
        <v>94</v>
      </c>
      <c r="AVR48" s="86"/>
      <c r="AVS48" s="86" t="s">
        <v>94</v>
      </c>
      <c r="AVT48" s="86"/>
      <c r="AVU48" s="86" t="s">
        <v>94</v>
      </c>
      <c r="AVV48" s="86"/>
      <c r="AVW48" s="86" t="s">
        <v>94</v>
      </c>
      <c r="AVX48" s="86"/>
      <c r="AVY48" s="86" t="s">
        <v>94</v>
      </c>
      <c r="AVZ48" s="86"/>
      <c r="AWA48" s="86" t="s">
        <v>94</v>
      </c>
      <c r="AWB48" s="86"/>
      <c r="AWC48" s="86" t="s">
        <v>94</v>
      </c>
      <c r="AWD48" s="86"/>
      <c r="AWE48" s="86" t="s">
        <v>94</v>
      </c>
      <c r="AWF48" s="86"/>
      <c r="AWG48" s="86" t="s">
        <v>94</v>
      </c>
      <c r="AWH48" s="86"/>
      <c r="AWI48" s="86" t="s">
        <v>94</v>
      </c>
      <c r="AWJ48" s="86"/>
      <c r="AWK48" s="86" t="s">
        <v>94</v>
      </c>
      <c r="AWL48" s="86"/>
      <c r="AWM48" s="86" t="s">
        <v>94</v>
      </c>
      <c r="AWN48" s="86"/>
      <c r="AWO48" s="86" t="s">
        <v>94</v>
      </c>
      <c r="AWP48" s="86"/>
      <c r="AWQ48" s="86" t="s">
        <v>94</v>
      </c>
      <c r="AWR48" s="86"/>
      <c r="AWS48" s="86" t="s">
        <v>94</v>
      </c>
      <c r="AWT48" s="86"/>
      <c r="AWU48" s="86" t="s">
        <v>94</v>
      </c>
      <c r="AWV48" s="86"/>
      <c r="AWW48" s="86" t="s">
        <v>94</v>
      </c>
      <c r="AWX48" s="86"/>
      <c r="AWY48" s="86" t="s">
        <v>94</v>
      </c>
      <c r="AWZ48" s="103"/>
      <c r="AXA48" s="103" t="s">
        <v>94</v>
      </c>
      <c r="AXB48" s="103"/>
      <c r="AXC48" s="103" t="s">
        <v>94</v>
      </c>
      <c r="AXD48" s="103"/>
      <c r="AXE48" s="103" t="s">
        <v>94</v>
      </c>
      <c r="AXF48" s="103"/>
      <c r="AXG48" s="103" t="s">
        <v>94</v>
      </c>
      <c r="AXH48" s="103"/>
      <c r="AXI48" s="103" t="s">
        <v>94</v>
      </c>
      <c r="AXJ48" s="103"/>
      <c r="AXK48" s="103" t="s">
        <v>94</v>
      </c>
      <c r="AXL48" s="103"/>
      <c r="AXM48" s="103" t="s">
        <v>94</v>
      </c>
      <c r="AXN48" s="103"/>
      <c r="AXO48" s="103" t="s">
        <v>94</v>
      </c>
      <c r="AXP48" s="103"/>
      <c r="AXQ48" s="103" t="s">
        <v>94</v>
      </c>
      <c r="AXR48" s="103"/>
      <c r="AXS48" s="103" t="s">
        <v>94</v>
      </c>
      <c r="AXT48" s="103"/>
      <c r="AXU48" s="103" t="s">
        <v>94</v>
      </c>
      <c r="AXV48" s="103"/>
      <c r="AXW48" s="103" t="s">
        <v>94</v>
      </c>
      <c r="AXX48" s="103"/>
      <c r="AXY48" s="103" t="s">
        <v>94</v>
      </c>
      <c r="AXZ48" s="103"/>
      <c r="AYA48" s="103" t="s">
        <v>94</v>
      </c>
      <c r="AYB48" s="103"/>
      <c r="AYC48" s="103" t="s">
        <v>94</v>
      </c>
      <c r="AYD48" s="103"/>
      <c r="AYE48" s="103" t="s">
        <v>94</v>
      </c>
      <c r="AYF48" s="103"/>
      <c r="AYG48" s="103" t="s">
        <v>94</v>
      </c>
      <c r="AYH48" s="103"/>
      <c r="AYI48" s="103" t="s">
        <v>94</v>
      </c>
      <c r="AYJ48" s="103"/>
      <c r="AYK48" s="103"/>
      <c r="AYL48" s="103"/>
      <c r="AYM48" s="103"/>
      <c r="AYN48" s="103"/>
      <c r="AYO48" s="103"/>
      <c r="AYP48" s="103"/>
      <c r="AYQ48" s="103"/>
      <c r="AYR48" s="103"/>
      <c r="AYS48" s="103"/>
      <c r="AYT48" s="103"/>
      <c r="AYU48" s="103" t="s">
        <v>94</v>
      </c>
      <c r="AYV48" s="103"/>
      <c r="AYW48" s="103" t="s">
        <v>94</v>
      </c>
      <c r="AYX48" s="103"/>
      <c r="AYY48" s="103" t="s">
        <v>94</v>
      </c>
      <c r="AYZ48" s="103"/>
      <c r="AZA48" s="103" t="s">
        <v>94</v>
      </c>
      <c r="AZB48" s="103"/>
      <c r="AZC48" s="103" t="s">
        <v>94</v>
      </c>
      <c r="AZD48" s="103"/>
      <c r="AZE48" s="103" t="s">
        <v>94</v>
      </c>
      <c r="AZF48" s="103"/>
      <c r="AZG48" s="103" t="s">
        <v>94</v>
      </c>
      <c r="AZH48" s="103"/>
      <c r="AZI48" s="103" t="s">
        <v>94</v>
      </c>
      <c r="AZJ48" s="103"/>
      <c r="AZK48" s="103" t="s">
        <v>94</v>
      </c>
      <c r="AZL48" s="103"/>
      <c r="AZM48" s="103" t="s">
        <v>94</v>
      </c>
      <c r="AZN48" s="103"/>
      <c r="AZO48" s="103" t="s">
        <v>94</v>
      </c>
      <c r="AZP48" s="103"/>
      <c r="AZQ48" s="103" t="s">
        <v>94</v>
      </c>
      <c r="AZR48" s="103"/>
      <c r="AZS48" s="103" t="s">
        <v>94</v>
      </c>
      <c r="AZT48" s="103"/>
      <c r="AZU48" s="103" t="s">
        <v>94</v>
      </c>
      <c r="AZV48" s="103"/>
      <c r="AZW48" s="103" t="s">
        <v>94</v>
      </c>
      <c r="AZX48" s="103"/>
      <c r="AZY48" s="103" t="s">
        <v>94</v>
      </c>
      <c r="AZZ48" s="103"/>
      <c r="BAA48" s="103" t="s">
        <v>94</v>
      </c>
      <c r="BAB48" s="103"/>
      <c r="BAC48" s="103" t="s">
        <v>94</v>
      </c>
      <c r="BAD48" s="103"/>
      <c r="BAE48" s="103" t="s">
        <v>94</v>
      </c>
      <c r="BAF48" s="103"/>
      <c r="BAG48" s="103" t="s">
        <v>94</v>
      </c>
      <c r="BAH48" s="103"/>
      <c r="BAI48" s="103" t="s">
        <v>94</v>
      </c>
      <c r="BAJ48" s="103"/>
      <c r="BAK48" s="103" t="s">
        <v>94</v>
      </c>
      <c r="BAL48" s="103"/>
      <c r="BAM48" s="103" t="s">
        <v>94</v>
      </c>
      <c r="BAN48" s="103"/>
      <c r="BAO48" s="103" t="s">
        <v>94</v>
      </c>
      <c r="BAP48" s="103"/>
      <c r="BAQ48" s="103" t="s">
        <v>94</v>
      </c>
      <c r="BAR48" s="103"/>
      <c r="BAS48" s="103" t="s">
        <v>94</v>
      </c>
      <c r="BAT48" s="103"/>
      <c r="BAU48" s="103" t="s">
        <v>94</v>
      </c>
      <c r="BAV48" s="103"/>
      <c r="BAW48" s="103" t="s">
        <v>94</v>
      </c>
      <c r="BAX48" s="103"/>
      <c r="BAY48" s="103" t="s">
        <v>94</v>
      </c>
      <c r="BAZ48" s="103"/>
      <c r="BBA48" s="103" t="s">
        <v>94</v>
      </c>
      <c r="BBB48" s="103"/>
      <c r="BBC48" s="103" t="s">
        <v>94</v>
      </c>
      <c r="BBD48" s="103"/>
      <c r="BBE48" s="103" t="s">
        <v>94</v>
      </c>
      <c r="BBF48" s="103"/>
      <c r="BBG48" s="103" t="s">
        <v>94</v>
      </c>
      <c r="BBH48" s="103"/>
      <c r="BBI48" s="103" t="s">
        <v>94</v>
      </c>
      <c r="BBJ48" s="103"/>
      <c r="BBK48" s="103" t="s">
        <v>94</v>
      </c>
    </row>
    <row r="49" spans="1:1415" s="9" customFormat="1" ht="33" customHeight="1" x14ac:dyDescent="0.35">
      <c r="A49" s="82">
        <v>23</v>
      </c>
      <c r="B49" s="13" t="s">
        <v>210</v>
      </c>
      <c r="C49" s="89"/>
      <c r="D49" s="90" t="s">
        <v>212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84"/>
      <c r="BC49" s="84"/>
      <c r="BD49" s="84"/>
      <c r="BE49" s="84"/>
      <c r="BF49" s="84"/>
      <c r="BG49" s="84"/>
      <c r="BH49" s="84"/>
      <c r="BI49" s="84"/>
      <c r="BJ49" s="84"/>
      <c r="BK49" s="84"/>
      <c r="BL49" s="84"/>
      <c r="BM49" s="84"/>
      <c r="BN49" s="84"/>
      <c r="BO49" s="84"/>
      <c r="BP49" s="84"/>
      <c r="BQ49" s="84"/>
      <c r="BR49" s="84"/>
      <c r="BS49" s="84"/>
      <c r="BT49" s="84"/>
      <c r="BU49" s="84"/>
      <c r="BV49" s="84"/>
      <c r="BW49" s="84"/>
      <c r="BX49" s="84"/>
      <c r="BY49" s="84"/>
      <c r="BZ49" s="84"/>
      <c r="CA49" s="84"/>
      <c r="CB49" s="84"/>
      <c r="CC49" s="84"/>
      <c r="CD49" s="84"/>
      <c r="CE49" s="84"/>
      <c r="CF49" s="84"/>
      <c r="CG49" s="84"/>
      <c r="CH49" s="84"/>
      <c r="CI49" s="84"/>
      <c r="CJ49" s="84"/>
      <c r="CK49" s="84"/>
      <c r="CL49" s="84"/>
      <c r="CM49" s="84"/>
      <c r="CN49" s="84"/>
      <c r="CO49" s="84"/>
      <c r="CP49" s="84"/>
      <c r="CQ49" s="84"/>
      <c r="CR49" s="84"/>
      <c r="CS49" s="84"/>
      <c r="CT49" s="84"/>
      <c r="CU49" s="84"/>
      <c r="CV49" s="84"/>
      <c r="CW49" s="84"/>
      <c r="CX49" s="84"/>
      <c r="CY49" s="84"/>
      <c r="CZ49" s="84"/>
      <c r="DA49" s="84"/>
      <c r="DB49" s="84"/>
      <c r="DC49" s="84"/>
      <c r="DD49" s="84"/>
      <c r="DE49" s="84"/>
      <c r="DF49" s="84"/>
      <c r="DG49" s="84"/>
      <c r="DH49" s="84"/>
      <c r="DI49" s="84"/>
      <c r="DJ49" s="84"/>
      <c r="DK49" s="84"/>
      <c r="DL49" s="84"/>
      <c r="DM49" s="84"/>
      <c r="DN49" s="84"/>
      <c r="DO49" s="84"/>
      <c r="DP49" s="84"/>
      <c r="DQ49" s="84"/>
      <c r="DR49" s="84"/>
      <c r="DS49" s="84"/>
      <c r="DT49" s="84"/>
      <c r="DU49" s="84"/>
      <c r="DV49" s="84"/>
      <c r="DW49" s="84"/>
      <c r="DX49" s="84"/>
      <c r="DY49" s="84"/>
      <c r="DZ49" s="84"/>
      <c r="EA49" s="84"/>
      <c r="EB49" s="84"/>
      <c r="EC49" s="84"/>
      <c r="ED49" s="84"/>
      <c r="EE49" s="84"/>
      <c r="EF49" s="84"/>
      <c r="EG49" s="84"/>
      <c r="EH49" s="84"/>
      <c r="EI49" s="84"/>
      <c r="EJ49" s="84"/>
      <c r="EK49" s="84"/>
      <c r="EL49" s="84"/>
      <c r="EM49" s="84"/>
      <c r="EN49" s="84"/>
      <c r="EO49" s="84"/>
      <c r="EP49" s="84"/>
      <c r="EQ49" s="84"/>
      <c r="ER49" s="84"/>
      <c r="ES49" s="84"/>
      <c r="ET49" s="84"/>
      <c r="EU49" s="84"/>
      <c r="EV49" s="84"/>
      <c r="EW49" s="84"/>
      <c r="EX49" s="84"/>
      <c r="EY49" s="84"/>
      <c r="EZ49" s="84"/>
      <c r="FA49" s="84"/>
      <c r="FB49" s="84"/>
      <c r="FC49" s="84"/>
      <c r="FD49" s="84"/>
      <c r="FE49" s="84"/>
      <c r="FF49" s="84"/>
      <c r="FG49" s="84"/>
      <c r="FH49" s="84"/>
      <c r="FI49" s="84"/>
      <c r="FJ49" s="84"/>
      <c r="FK49" s="84"/>
      <c r="FL49" s="84"/>
      <c r="FM49" s="84"/>
      <c r="FN49" s="84"/>
      <c r="FO49" s="84"/>
      <c r="FP49" s="84"/>
      <c r="FQ49" s="84"/>
      <c r="FR49" s="84"/>
      <c r="FS49" s="84"/>
      <c r="FT49" s="84"/>
      <c r="FU49" s="84"/>
      <c r="FV49" s="84"/>
      <c r="FW49" s="84"/>
      <c r="FX49" s="84"/>
      <c r="FY49" s="84"/>
      <c r="FZ49" s="84"/>
      <c r="GA49" s="84"/>
      <c r="GB49" s="84"/>
      <c r="GC49" s="84"/>
      <c r="GD49" s="84"/>
      <c r="GE49" s="84"/>
      <c r="GF49" s="84"/>
      <c r="GG49" s="84"/>
      <c r="GH49" s="84"/>
      <c r="GI49" s="84"/>
      <c r="GJ49" s="84"/>
      <c r="GK49" s="84"/>
      <c r="GL49" s="84"/>
      <c r="GM49" s="84"/>
      <c r="GN49" s="84"/>
      <c r="GO49" s="84"/>
      <c r="GP49" s="84"/>
      <c r="GQ49" s="84"/>
      <c r="GR49" s="84"/>
      <c r="GS49" s="84"/>
      <c r="GT49" s="84"/>
      <c r="GU49" s="84"/>
      <c r="GV49" s="84"/>
      <c r="GW49" s="84"/>
      <c r="GX49" s="84"/>
      <c r="GY49" s="84"/>
      <c r="GZ49" s="84"/>
      <c r="HA49" s="84"/>
      <c r="HB49" s="84"/>
      <c r="HC49" s="84"/>
      <c r="HD49" s="84"/>
      <c r="HE49" s="84"/>
      <c r="HF49" s="84"/>
      <c r="HG49" s="84"/>
      <c r="HH49" s="84"/>
      <c r="HI49" s="84"/>
      <c r="HJ49" s="84"/>
      <c r="HK49" s="84"/>
      <c r="HL49" s="84"/>
      <c r="HM49" s="84"/>
      <c r="HN49" s="84"/>
      <c r="HO49" s="84"/>
      <c r="HP49" s="84"/>
      <c r="HQ49" s="84"/>
      <c r="HR49" s="84"/>
      <c r="HS49" s="84"/>
      <c r="HT49" s="84"/>
      <c r="HU49" s="84"/>
      <c r="HV49" s="84"/>
      <c r="HW49" s="84"/>
      <c r="HX49" s="84"/>
      <c r="HY49" s="84"/>
      <c r="HZ49" s="84"/>
      <c r="IA49" s="84"/>
      <c r="IB49" s="84"/>
      <c r="IC49" s="84"/>
      <c r="ID49" s="84"/>
      <c r="IE49" s="84"/>
      <c r="IF49" s="84"/>
      <c r="IG49" s="84"/>
      <c r="IH49" s="84"/>
      <c r="II49" s="84"/>
      <c r="IJ49" s="84"/>
      <c r="IK49" s="84"/>
      <c r="IL49" s="84"/>
      <c r="IM49" s="84"/>
      <c r="IN49" s="84"/>
      <c r="IO49" s="84"/>
      <c r="IP49" s="84"/>
      <c r="IQ49" s="84"/>
      <c r="IR49" s="84"/>
      <c r="IS49" s="84"/>
      <c r="IT49" s="84"/>
      <c r="IU49" s="84"/>
      <c r="IV49" s="84"/>
      <c r="IW49" s="84"/>
      <c r="IX49" s="84"/>
      <c r="IY49" s="84"/>
      <c r="IZ49" s="84"/>
      <c r="JA49" s="84"/>
      <c r="JB49" s="84"/>
      <c r="JC49" s="84"/>
      <c r="JD49" s="84"/>
      <c r="JE49" s="84"/>
      <c r="JF49" s="84"/>
      <c r="JG49" s="84"/>
      <c r="JH49" s="84"/>
      <c r="JI49" s="84"/>
      <c r="JJ49" s="84"/>
      <c r="JK49" s="84"/>
      <c r="JL49" s="84"/>
      <c r="JM49" s="84"/>
      <c r="JN49" s="84"/>
      <c r="JO49" s="84"/>
      <c r="JP49" s="84"/>
      <c r="JQ49" s="84"/>
      <c r="JR49" s="84"/>
      <c r="JS49" s="84"/>
      <c r="JT49" s="84"/>
      <c r="JU49" s="84"/>
      <c r="JV49" s="84"/>
      <c r="JW49" s="84"/>
      <c r="JX49" s="84"/>
      <c r="JY49" s="84"/>
      <c r="JZ49" s="84"/>
      <c r="KA49" s="84"/>
      <c r="KB49" s="84"/>
      <c r="KC49" s="84"/>
      <c r="KD49" s="84"/>
      <c r="KE49" s="84"/>
      <c r="KF49" s="84"/>
      <c r="KG49" s="84"/>
      <c r="KH49" s="84"/>
      <c r="KI49" s="84"/>
      <c r="KJ49" s="84"/>
      <c r="KK49" s="84"/>
      <c r="KL49" s="84"/>
      <c r="KM49" s="84"/>
      <c r="KN49" s="84"/>
      <c r="KO49" s="84"/>
      <c r="KP49" s="84"/>
      <c r="KQ49" s="84"/>
      <c r="KR49" s="84"/>
      <c r="KS49" s="84"/>
      <c r="KT49" s="84"/>
      <c r="KU49" s="84"/>
      <c r="KV49" s="84"/>
      <c r="KW49" s="84"/>
      <c r="KX49" s="84"/>
      <c r="KY49" s="84"/>
      <c r="KZ49" s="84"/>
      <c r="LA49" s="84"/>
      <c r="LB49" s="84"/>
      <c r="LC49" s="84"/>
      <c r="LD49" s="84"/>
      <c r="LE49" s="84"/>
      <c r="LF49" s="84"/>
      <c r="LG49" s="84"/>
      <c r="LH49" s="84"/>
      <c r="LI49" s="84"/>
      <c r="LJ49" s="84"/>
      <c r="LK49" s="84"/>
      <c r="LL49" s="84"/>
      <c r="LM49" s="84"/>
      <c r="LN49" s="84"/>
      <c r="LO49" s="84"/>
      <c r="LP49" s="84"/>
      <c r="LQ49" s="84"/>
      <c r="LR49" s="84"/>
      <c r="LS49" s="84"/>
      <c r="LT49" s="84"/>
      <c r="LU49" s="84"/>
      <c r="LV49" s="84"/>
      <c r="LW49" s="84"/>
      <c r="LX49" s="84"/>
      <c r="LY49" s="84"/>
      <c r="LZ49" s="84"/>
      <c r="MA49" s="84"/>
      <c r="MB49" s="84"/>
      <c r="MC49" s="84"/>
      <c r="MD49" s="84"/>
      <c r="ME49" s="84"/>
      <c r="MF49" s="84"/>
      <c r="MG49" s="84"/>
      <c r="MH49" s="84"/>
      <c r="MI49" s="84"/>
      <c r="MJ49" s="84"/>
      <c r="MK49" s="84"/>
      <c r="ML49" s="84"/>
      <c r="MM49" s="84"/>
      <c r="MN49" s="84"/>
      <c r="MO49" s="84"/>
      <c r="MP49" s="84"/>
      <c r="MQ49" s="84"/>
      <c r="MR49" s="84"/>
      <c r="MS49" s="84"/>
      <c r="MT49" s="84"/>
      <c r="MU49" s="84"/>
      <c r="MV49" s="84"/>
      <c r="MW49" s="84"/>
      <c r="MX49" s="84"/>
      <c r="MY49" s="84"/>
      <c r="MZ49" s="84"/>
      <c r="NA49" s="84"/>
      <c r="NB49" s="84"/>
      <c r="NC49" s="84"/>
      <c r="ND49" s="84"/>
      <c r="NE49" s="84"/>
      <c r="NF49" s="84"/>
      <c r="NG49" s="84"/>
      <c r="NH49" s="84"/>
      <c r="NI49" s="84"/>
      <c r="NJ49" s="84"/>
      <c r="NK49" s="84"/>
      <c r="NL49" s="84"/>
      <c r="NM49" s="84"/>
      <c r="NN49" s="84"/>
      <c r="NO49" s="84"/>
      <c r="NP49" s="84"/>
      <c r="NQ49" s="84"/>
      <c r="NR49" s="84"/>
      <c r="NS49" s="84"/>
      <c r="NT49" s="84"/>
      <c r="NU49" s="84"/>
      <c r="NV49" s="84"/>
      <c r="NW49" s="84"/>
      <c r="NX49" s="84"/>
      <c r="NY49" s="84"/>
      <c r="NZ49" s="84"/>
      <c r="OA49" s="84"/>
      <c r="OB49" s="84"/>
      <c r="OC49" s="84"/>
      <c r="OD49" s="84"/>
      <c r="OE49" s="84"/>
      <c r="OF49" s="84"/>
      <c r="OG49" s="84"/>
      <c r="OH49" s="84"/>
      <c r="OI49" s="84"/>
      <c r="OJ49" s="84"/>
      <c r="OK49" s="84"/>
      <c r="OL49" s="84"/>
      <c r="OM49" s="84"/>
      <c r="ON49" s="84"/>
      <c r="OO49" s="84"/>
      <c r="OP49" s="84"/>
      <c r="OQ49" s="84"/>
      <c r="OR49" s="84"/>
      <c r="OS49" s="84"/>
      <c r="OT49" s="84"/>
      <c r="OU49" s="84"/>
      <c r="OV49" s="84"/>
      <c r="OW49" s="84"/>
      <c r="OX49" s="84"/>
      <c r="OY49" s="84"/>
      <c r="OZ49" s="84"/>
      <c r="PA49" s="84"/>
      <c r="PB49" s="84"/>
      <c r="PC49" s="84"/>
      <c r="PD49" s="84"/>
      <c r="PE49" s="84"/>
      <c r="PF49" s="84"/>
      <c r="PG49" s="84"/>
      <c r="PH49" s="84"/>
      <c r="PI49" s="84"/>
      <c r="PJ49" s="84"/>
      <c r="PK49" s="84"/>
      <c r="PL49" s="84"/>
      <c r="PM49" s="84"/>
      <c r="PN49" s="84"/>
      <c r="PO49" s="84"/>
      <c r="PP49" s="84"/>
      <c r="PQ49" s="84"/>
      <c r="PR49" s="84"/>
      <c r="PS49" s="84"/>
      <c r="PT49" s="84"/>
      <c r="PU49" s="84"/>
      <c r="PV49" s="84"/>
      <c r="PW49" s="84"/>
      <c r="PX49" s="84"/>
      <c r="PY49" s="84"/>
      <c r="PZ49" s="84"/>
      <c r="QA49" s="84"/>
      <c r="QB49" s="84"/>
      <c r="QC49" s="84"/>
      <c r="QD49" s="84"/>
      <c r="QE49" s="84"/>
      <c r="QF49" s="84"/>
      <c r="QG49" s="84"/>
      <c r="QH49" s="84"/>
      <c r="QI49" s="84"/>
      <c r="QJ49" s="84"/>
      <c r="QK49" s="84"/>
      <c r="QL49" s="84"/>
      <c r="QM49" s="84"/>
      <c r="QN49" s="84"/>
      <c r="QO49" s="84"/>
      <c r="QP49" s="84"/>
      <c r="QQ49" s="84"/>
      <c r="QR49" s="84"/>
      <c r="QS49" s="84"/>
      <c r="QT49" s="84"/>
      <c r="QU49" s="84"/>
      <c r="QV49" s="84"/>
      <c r="QW49" s="84"/>
      <c r="QX49" s="84"/>
      <c r="QY49" s="84"/>
      <c r="QZ49" s="84"/>
      <c r="RA49" s="84"/>
      <c r="RB49" s="84"/>
      <c r="RC49" s="84"/>
      <c r="RD49" s="84"/>
      <c r="RE49" s="84"/>
      <c r="RF49" s="84"/>
      <c r="RG49" s="84"/>
      <c r="RH49" s="84"/>
      <c r="RI49" s="84"/>
      <c r="RJ49" s="84">
        <v>13500</v>
      </c>
      <c r="RK49" s="84" t="s">
        <v>94</v>
      </c>
      <c r="RL49" s="84">
        <v>13500</v>
      </c>
      <c r="RM49" s="84" t="s">
        <v>94</v>
      </c>
      <c r="RN49" s="84">
        <v>13500</v>
      </c>
      <c r="RO49" s="84" t="s">
        <v>94</v>
      </c>
      <c r="RP49" s="84">
        <v>13500</v>
      </c>
      <c r="RQ49" s="84" t="s">
        <v>94</v>
      </c>
      <c r="RR49" s="84">
        <v>13500</v>
      </c>
      <c r="RS49" s="84" t="s">
        <v>94</v>
      </c>
      <c r="RT49" s="84">
        <v>13500</v>
      </c>
      <c r="RU49" s="84" t="s">
        <v>94</v>
      </c>
      <c r="RV49" s="84">
        <v>13500</v>
      </c>
      <c r="RW49" s="84" t="s">
        <v>94</v>
      </c>
      <c r="RX49" s="84">
        <v>13500</v>
      </c>
      <c r="RY49" s="84" t="s">
        <v>94</v>
      </c>
      <c r="RZ49" s="84">
        <v>13500</v>
      </c>
      <c r="SA49" s="84" t="s">
        <v>94</v>
      </c>
      <c r="SB49" s="84">
        <v>13500</v>
      </c>
      <c r="SC49" s="84" t="s">
        <v>94</v>
      </c>
      <c r="SD49" s="84">
        <v>13500</v>
      </c>
      <c r="SE49" s="84" t="s">
        <v>94</v>
      </c>
      <c r="SF49" s="84">
        <v>13500</v>
      </c>
      <c r="SG49" s="84" t="s">
        <v>94</v>
      </c>
      <c r="SH49" s="84">
        <v>13500</v>
      </c>
      <c r="SI49" s="84" t="s">
        <v>94</v>
      </c>
      <c r="SJ49" s="84">
        <v>13500</v>
      </c>
      <c r="SK49" s="84" t="s">
        <v>94</v>
      </c>
      <c r="SL49" s="84">
        <v>13500</v>
      </c>
      <c r="SM49" s="84" t="s">
        <v>94</v>
      </c>
      <c r="SN49" s="84">
        <v>13500</v>
      </c>
      <c r="SO49" s="84" t="s">
        <v>94</v>
      </c>
      <c r="SP49" s="84">
        <v>13500</v>
      </c>
      <c r="SQ49" s="84" t="s">
        <v>94</v>
      </c>
      <c r="SR49" s="84">
        <v>13500</v>
      </c>
      <c r="SS49" s="84" t="s">
        <v>94</v>
      </c>
      <c r="ST49" s="84">
        <v>13500</v>
      </c>
      <c r="SU49" s="84">
        <v>13500</v>
      </c>
      <c r="SV49" s="84">
        <v>13500</v>
      </c>
      <c r="SW49" s="84" t="s">
        <v>94</v>
      </c>
      <c r="SX49" s="84">
        <v>13500</v>
      </c>
      <c r="SY49" s="84" t="s">
        <v>94</v>
      </c>
      <c r="SZ49" s="84">
        <v>13500</v>
      </c>
      <c r="TA49" s="84" t="s">
        <v>94</v>
      </c>
      <c r="TB49" s="84">
        <v>13500</v>
      </c>
      <c r="TC49" s="84" t="s">
        <v>94</v>
      </c>
      <c r="TD49" s="84">
        <v>13500</v>
      </c>
      <c r="TE49" s="84" t="s">
        <v>94</v>
      </c>
      <c r="TF49" s="84">
        <v>13500</v>
      </c>
      <c r="TG49" s="84">
        <v>11500</v>
      </c>
      <c r="TH49" s="84">
        <v>13500</v>
      </c>
      <c r="TI49" s="84" t="s">
        <v>94</v>
      </c>
      <c r="TJ49" s="84"/>
      <c r="TK49" s="84" t="s">
        <v>94</v>
      </c>
      <c r="TL49" s="84"/>
      <c r="TM49" s="84" t="s">
        <v>94</v>
      </c>
      <c r="TN49" s="84"/>
      <c r="TO49" s="84" t="s">
        <v>94</v>
      </c>
      <c r="TP49" s="84"/>
      <c r="TQ49" s="84" t="s">
        <v>94</v>
      </c>
      <c r="TR49" s="84"/>
      <c r="TS49" s="84" t="s">
        <v>94</v>
      </c>
      <c r="TT49" s="84"/>
      <c r="TU49" s="84" t="s">
        <v>94</v>
      </c>
      <c r="TV49" s="84"/>
      <c r="TW49" s="84" t="s">
        <v>94</v>
      </c>
      <c r="TX49" s="84"/>
      <c r="TY49" s="84" t="s">
        <v>94</v>
      </c>
      <c r="TZ49" s="84"/>
      <c r="UA49" s="84" t="s">
        <v>94</v>
      </c>
      <c r="UB49" s="84"/>
      <c r="UC49" s="84" t="s">
        <v>94</v>
      </c>
      <c r="UD49" s="84"/>
      <c r="UE49" s="84" t="s">
        <v>94</v>
      </c>
      <c r="UF49" s="84"/>
      <c r="UG49" s="84" t="s">
        <v>94</v>
      </c>
      <c r="UH49" s="84"/>
      <c r="UI49" s="84" t="s">
        <v>94</v>
      </c>
      <c r="UJ49" s="84"/>
      <c r="UK49" s="84" t="s">
        <v>94</v>
      </c>
      <c r="UL49" s="84"/>
      <c r="UM49" s="84" t="s">
        <v>94</v>
      </c>
      <c r="UN49" s="84"/>
      <c r="UO49" s="84" t="s">
        <v>94</v>
      </c>
      <c r="UP49" s="84"/>
      <c r="UQ49" s="84" t="s">
        <v>94</v>
      </c>
      <c r="UR49" s="84"/>
      <c r="US49" s="84" t="s">
        <v>94</v>
      </c>
      <c r="UT49" s="84"/>
      <c r="UU49" s="84" t="s">
        <v>94</v>
      </c>
      <c r="UV49" s="84"/>
      <c r="UW49" s="84" t="s">
        <v>94</v>
      </c>
      <c r="UX49" s="84"/>
      <c r="UY49" s="84" t="s">
        <v>94</v>
      </c>
      <c r="UZ49" s="84"/>
      <c r="VA49" s="84" t="s">
        <v>94</v>
      </c>
      <c r="VB49" s="84"/>
      <c r="VC49" s="84" t="s">
        <v>94</v>
      </c>
      <c r="VD49" s="84"/>
      <c r="VE49" s="84" t="s">
        <v>94</v>
      </c>
      <c r="VF49" s="84"/>
      <c r="VG49" s="84" t="s">
        <v>94</v>
      </c>
      <c r="VH49" s="84"/>
      <c r="VI49" s="84" t="s">
        <v>94</v>
      </c>
      <c r="VJ49" s="84"/>
      <c r="VK49" s="84" t="s">
        <v>94</v>
      </c>
      <c r="VL49" s="84"/>
      <c r="VM49" s="84" t="s">
        <v>94</v>
      </c>
      <c r="VN49" s="84"/>
      <c r="VO49" s="84" t="s">
        <v>94</v>
      </c>
      <c r="VP49" s="84"/>
      <c r="VQ49" s="84" t="s">
        <v>94</v>
      </c>
      <c r="VR49" s="84"/>
      <c r="VS49" s="84" t="s">
        <v>94</v>
      </c>
      <c r="VT49" s="84"/>
      <c r="VU49" s="84" t="s">
        <v>94</v>
      </c>
      <c r="VV49" s="84"/>
      <c r="VW49" s="84" t="s">
        <v>94</v>
      </c>
      <c r="VX49" s="84"/>
      <c r="VY49" s="84" t="s">
        <v>94</v>
      </c>
      <c r="VZ49" s="84"/>
      <c r="WA49" s="84" t="s">
        <v>94</v>
      </c>
      <c r="WB49" s="84"/>
      <c r="WC49" s="84" t="s">
        <v>94</v>
      </c>
      <c r="WD49" s="84"/>
      <c r="WE49" s="84" t="s">
        <v>94</v>
      </c>
      <c r="WF49" s="84"/>
      <c r="WG49" s="84" t="s">
        <v>94</v>
      </c>
      <c r="WH49" s="84"/>
      <c r="WI49" s="84" t="s">
        <v>94</v>
      </c>
      <c r="WJ49" s="84"/>
      <c r="WK49" s="84" t="s">
        <v>94</v>
      </c>
      <c r="WL49" s="84"/>
      <c r="WM49" s="84" t="s">
        <v>94</v>
      </c>
      <c r="WN49" s="84"/>
      <c r="WO49" s="84" t="s">
        <v>94</v>
      </c>
      <c r="WP49" s="84"/>
      <c r="WQ49" s="84" t="s">
        <v>94</v>
      </c>
      <c r="WR49" s="84"/>
      <c r="WS49" s="84" t="s">
        <v>94</v>
      </c>
      <c r="WT49" s="84"/>
      <c r="WU49" s="84" t="s">
        <v>94</v>
      </c>
      <c r="WV49" s="84"/>
      <c r="WW49" s="84" t="s">
        <v>94</v>
      </c>
      <c r="WX49" s="84"/>
      <c r="WY49" s="84" t="s">
        <v>94</v>
      </c>
      <c r="WZ49" s="84"/>
      <c r="XA49" s="84" t="s">
        <v>94</v>
      </c>
      <c r="XB49" s="84"/>
      <c r="XC49" s="84" t="s">
        <v>94</v>
      </c>
      <c r="XD49" s="84"/>
      <c r="XE49" s="84" t="s">
        <v>94</v>
      </c>
      <c r="XF49" s="84"/>
      <c r="XG49" s="84" t="s">
        <v>94</v>
      </c>
      <c r="XH49" s="84"/>
      <c r="XI49" s="84" t="s">
        <v>94</v>
      </c>
      <c r="XJ49" s="84"/>
      <c r="XK49" s="84" t="s">
        <v>94</v>
      </c>
      <c r="XL49" s="84"/>
      <c r="XM49" s="84" t="s">
        <v>94</v>
      </c>
      <c r="XN49" s="84"/>
      <c r="XO49" s="84" t="s">
        <v>94</v>
      </c>
      <c r="XP49" s="84"/>
      <c r="XQ49" s="84" t="s">
        <v>94</v>
      </c>
      <c r="XR49" s="84"/>
      <c r="XS49" s="84" t="s">
        <v>94</v>
      </c>
      <c r="XT49" s="84"/>
      <c r="XU49" s="84" t="s">
        <v>94</v>
      </c>
      <c r="XV49" s="84"/>
      <c r="XW49" s="84" t="s">
        <v>94</v>
      </c>
      <c r="XX49" s="84"/>
      <c r="XY49" s="84" t="s">
        <v>94</v>
      </c>
      <c r="XZ49" s="84"/>
      <c r="YA49" s="84" t="s">
        <v>94</v>
      </c>
      <c r="YB49" s="84"/>
      <c r="YC49" s="84" t="s">
        <v>94</v>
      </c>
      <c r="YD49" s="84"/>
      <c r="YE49" s="84" t="s">
        <v>94</v>
      </c>
      <c r="YF49" s="84"/>
      <c r="YG49" s="84" t="s">
        <v>94</v>
      </c>
      <c r="YH49" s="84"/>
      <c r="YI49" s="84" t="s">
        <v>94</v>
      </c>
      <c r="YJ49" s="84"/>
      <c r="YK49" s="84" t="s">
        <v>94</v>
      </c>
      <c r="YL49" s="84"/>
      <c r="YM49" s="84" t="s">
        <v>94</v>
      </c>
      <c r="YN49" s="84"/>
      <c r="YO49" s="84" t="s">
        <v>94</v>
      </c>
      <c r="YP49" s="84"/>
      <c r="YQ49" s="84" t="s">
        <v>94</v>
      </c>
      <c r="YR49" s="84"/>
      <c r="YS49" s="84" t="s">
        <v>94</v>
      </c>
      <c r="YT49" s="84"/>
      <c r="YU49" s="84" t="s">
        <v>94</v>
      </c>
      <c r="YV49" s="84"/>
      <c r="YW49" s="84" t="s">
        <v>94</v>
      </c>
      <c r="YX49" s="84"/>
      <c r="YY49" s="84" t="s">
        <v>94</v>
      </c>
      <c r="YZ49" s="84"/>
      <c r="ZA49" s="84" t="s">
        <v>94</v>
      </c>
      <c r="ZB49" s="84"/>
      <c r="ZC49" s="84" t="s">
        <v>94</v>
      </c>
      <c r="ZD49" s="84"/>
      <c r="ZE49" s="84" t="s">
        <v>94</v>
      </c>
      <c r="ZF49" s="84"/>
      <c r="ZG49" s="84" t="s">
        <v>94</v>
      </c>
      <c r="ZH49" s="84"/>
      <c r="ZI49" s="84" t="s">
        <v>94</v>
      </c>
      <c r="ZJ49" s="84"/>
      <c r="ZK49" s="84" t="s">
        <v>94</v>
      </c>
      <c r="ZL49" s="84"/>
      <c r="ZM49" s="84" t="s">
        <v>94</v>
      </c>
      <c r="ZN49" s="84"/>
      <c r="ZO49" s="84" t="s">
        <v>94</v>
      </c>
      <c r="ZP49" s="84"/>
      <c r="ZQ49" s="84" t="s">
        <v>94</v>
      </c>
      <c r="ZR49" s="84"/>
      <c r="ZS49" s="84" t="s">
        <v>94</v>
      </c>
      <c r="ZT49" s="84"/>
      <c r="ZU49" s="84" t="s">
        <v>94</v>
      </c>
      <c r="ZV49" s="84"/>
      <c r="ZW49" s="84" t="s">
        <v>94</v>
      </c>
      <c r="ZX49" s="84"/>
      <c r="ZY49" s="84" t="s">
        <v>94</v>
      </c>
      <c r="ZZ49" s="84"/>
      <c r="AAA49" s="84" t="s">
        <v>94</v>
      </c>
      <c r="AAB49" s="84"/>
      <c r="AAC49" s="84" t="s">
        <v>94</v>
      </c>
      <c r="AAD49" s="84"/>
      <c r="AAE49" s="84" t="s">
        <v>94</v>
      </c>
      <c r="AAF49" s="84"/>
      <c r="AAG49" s="84" t="s">
        <v>94</v>
      </c>
      <c r="AAH49" s="84"/>
      <c r="AAI49" s="84" t="s">
        <v>94</v>
      </c>
      <c r="AAJ49" s="84"/>
      <c r="AAK49" s="84" t="s">
        <v>94</v>
      </c>
      <c r="AAL49" s="84"/>
      <c r="AAM49" s="84" t="s">
        <v>94</v>
      </c>
      <c r="AAN49" s="84"/>
      <c r="AAO49" s="84" t="s">
        <v>94</v>
      </c>
      <c r="AAP49" s="84"/>
      <c r="AAQ49" s="84" t="s">
        <v>94</v>
      </c>
      <c r="AAR49" s="84"/>
      <c r="AAS49" s="84" t="s">
        <v>94</v>
      </c>
      <c r="AAT49" s="84"/>
      <c r="AAU49" s="84" t="s">
        <v>94</v>
      </c>
      <c r="AAV49" s="84"/>
      <c r="AAW49" s="84" t="s">
        <v>94</v>
      </c>
      <c r="AAX49" s="84"/>
      <c r="AAY49" s="84" t="s">
        <v>94</v>
      </c>
      <c r="AAZ49" s="84"/>
      <c r="ABA49" s="84" t="s">
        <v>94</v>
      </c>
      <c r="ABB49" s="84"/>
      <c r="ABC49" s="84" t="s">
        <v>94</v>
      </c>
      <c r="ABD49" s="84"/>
      <c r="ABE49" s="84" t="s">
        <v>94</v>
      </c>
      <c r="ABF49" s="84"/>
      <c r="ABG49" s="84" t="s">
        <v>94</v>
      </c>
      <c r="ABH49" s="84"/>
      <c r="ABI49" s="84" t="s">
        <v>94</v>
      </c>
      <c r="ABJ49" s="84"/>
      <c r="ABK49" s="84" t="s">
        <v>94</v>
      </c>
      <c r="ABL49" s="84"/>
      <c r="ABM49" s="84" t="s">
        <v>94</v>
      </c>
      <c r="ABN49" s="84"/>
      <c r="ABO49" s="84" t="s">
        <v>94</v>
      </c>
      <c r="ABP49" s="84"/>
      <c r="ABQ49" s="84" t="s">
        <v>94</v>
      </c>
      <c r="ABR49" s="84"/>
      <c r="ABS49" s="84" t="s">
        <v>94</v>
      </c>
      <c r="ABT49" s="84"/>
      <c r="ABU49" s="84" t="s">
        <v>94</v>
      </c>
      <c r="ABV49" s="84"/>
      <c r="ABW49" s="84" t="s">
        <v>94</v>
      </c>
      <c r="ABX49" s="84"/>
      <c r="ABY49" s="84" t="s">
        <v>94</v>
      </c>
      <c r="ABZ49" s="84"/>
      <c r="ACA49" s="84" t="s">
        <v>94</v>
      </c>
      <c r="ACB49" s="84"/>
      <c r="ACC49" s="84" t="s">
        <v>94</v>
      </c>
      <c r="ACD49" s="84"/>
      <c r="ACE49" s="84" t="s">
        <v>94</v>
      </c>
      <c r="ACF49" s="84"/>
      <c r="ACG49" s="84" t="s">
        <v>94</v>
      </c>
      <c r="ACH49" s="84"/>
      <c r="ACI49" s="84" t="s">
        <v>94</v>
      </c>
      <c r="ACJ49" s="84"/>
      <c r="ACK49" s="84" t="s">
        <v>94</v>
      </c>
      <c r="ACL49" s="84"/>
      <c r="ACM49" s="84" t="s">
        <v>94</v>
      </c>
      <c r="ACN49" s="84"/>
      <c r="ACO49" s="84" t="s">
        <v>94</v>
      </c>
      <c r="ACP49" s="84"/>
      <c r="ACQ49" s="84" t="s">
        <v>94</v>
      </c>
      <c r="ACR49" s="84"/>
      <c r="ACS49" s="84" t="s">
        <v>94</v>
      </c>
      <c r="ACT49" s="84"/>
      <c r="ACU49" s="84" t="s">
        <v>94</v>
      </c>
      <c r="ACV49" s="84"/>
      <c r="ACW49" s="84" t="s">
        <v>94</v>
      </c>
      <c r="ACX49" s="84"/>
      <c r="ACY49" s="84" t="s">
        <v>94</v>
      </c>
      <c r="ACZ49" s="84"/>
      <c r="ADA49" s="84" t="s">
        <v>94</v>
      </c>
      <c r="ADB49" s="84"/>
      <c r="ADC49" s="84" t="s">
        <v>94</v>
      </c>
      <c r="ADD49" s="84"/>
      <c r="ADE49" s="84" t="s">
        <v>94</v>
      </c>
      <c r="ADF49" s="84"/>
      <c r="ADG49" s="84" t="s">
        <v>94</v>
      </c>
      <c r="ADH49" s="84"/>
      <c r="ADI49" s="84" t="s">
        <v>94</v>
      </c>
      <c r="ADJ49" s="84"/>
      <c r="ADK49" s="84" t="s">
        <v>94</v>
      </c>
      <c r="ADL49" s="84"/>
      <c r="ADM49" s="84" t="s">
        <v>94</v>
      </c>
      <c r="ADN49" s="84"/>
      <c r="ADO49" s="84" t="s">
        <v>94</v>
      </c>
      <c r="ADP49" s="84"/>
      <c r="ADQ49" s="84" t="s">
        <v>94</v>
      </c>
      <c r="ADR49" s="84"/>
      <c r="ADS49" s="84" t="s">
        <v>94</v>
      </c>
      <c r="ADT49" s="84"/>
      <c r="ADU49" s="84" t="s">
        <v>94</v>
      </c>
      <c r="ADV49" s="84"/>
      <c r="ADW49" s="84" t="s">
        <v>94</v>
      </c>
      <c r="ADX49" s="84"/>
      <c r="ADY49" s="84" t="s">
        <v>94</v>
      </c>
      <c r="ADZ49" s="84"/>
      <c r="AEA49" s="84" t="s">
        <v>94</v>
      </c>
      <c r="AEB49" s="84"/>
      <c r="AEC49" s="84" t="s">
        <v>94</v>
      </c>
      <c r="AED49" s="84"/>
      <c r="AEE49" s="84" t="s">
        <v>94</v>
      </c>
      <c r="AEF49" s="84"/>
      <c r="AEG49" s="84" t="s">
        <v>94</v>
      </c>
      <c r="AEH49" s="84"/>
      <c r="AEI49" s="84" t="s">
        <v>94</v>
      </c>
      <c r="AEJ49" s="84"/>
      <c r="AEK49" s="84" t="s">
        <v>94</v>
      </c>
      <c r="AEL49" s="84"/>
      <c r="AEM49" s="84" t="s">
        <v>94</v>
      </c>
      <c r="AEN49" s="84"/>
      <c r="AEO49" s="84" t="s">
        <v>94</v>
      </c>
      <c r="AEP49" s="84"/>
      <c r="AEQ49" s="84" t="s">
        <v>94</v>
      </c>
      <c r="AER49" s="84"/>
      <c r="AES49" s="84" t="s">
        <v>94</v>
      </c>
      <c r="AET49" s="84"/>
      <c r="AEU49" s="84" t="s">
        <v>94</v>
      </c>
      <c r="AEV49" s="84"/>
      <c r="AEW49" s="84" t="s">
        <v>94</v>
      </c>
      <c r="AEX49" s="84"/>
      <c r="AEY49" s="84" t="s">
        <v>94</v>
      </c>
      <c r="AEZ49" s="84"/>
      <c r="AFA49" s="84" t="s">
        <v>94</v>
      </c>
      <c r="AFB49" s="84"/>
      <c r="AFC49" s="84" t="s">
        <v>94</v>
      </c>
      <c r="AFD49" s="84"/>
      <c r="AFE49" s="84" t="s">
        <v>94</v>
      </c>
      <c r="AFF49" s="84"/>
      <c r="AFG49" s="84" t="s">
        <v>94</v>
      </c>
      <c r="AFH49" s="84"/>
      <c r="AFI49" s="84" t="s">
        <v>94</v>
      </c>
      <c r="AFJ49" s="84"/>
      <c r="AFK49" s="84" t="s">
        <v>94</v>
      </c>
      <c r="AFL49" s="84"/>
      <c r="AFM49" s="84" t="s">
        <v>94</v>
      </c>
      <c r="AFN49" s="84"/>
      <c r="AFO49" s="84" t="s">
        <v>94</v>
      </c>
      <c r="AFP49" s="84"/>
      <c r="AFQ49" s="84" t="s">
        <v>94</v>
      </c>
      <c r="AFR49" s="84"/>
      <c r="AFS49" s="84" t="s">
        <v>94</v>
      </c>
      <c r="AFT49" s="84"/>
      <c r="AFU49" s="84" t="s">
        <v>94</v>
      </c>
      <c r="AFV49" s="84"/>
      <c r="AFW49" s="84" t="s">
        <v>94</v>
      </c>
      <c r="AFX49" s="84"/>
      <c r="AFY49" s="84" t="s">
        <v>94</v>
      </c>
      <c r="AFZ49" s="84"/>
      <c r="AGA49" s="84" t="s">
        <v>94</v>
      </c>
      <c r="AGB49" s="84"/>
      <c r="AGC49" s="84" t="s">
        <v>94</v>
      </c>
      <c r="AGD49" s="84"/>
      <c r="AGE49" s="84" t="s">
        <v>94</v>
      </c>
      <c r="AGF49" s="84"/>
      <c r="AGG49" s="84" t="s">
        <v>94</v>
      </c>
      <c r="AGH49" s="84"/>
      <c r="AGI49" s="84" t="s">
        <v>94</v>
      </c>
      <c r="AGJ49" s="84"/>
      <c r="AGK49" s="84" t="s">
        <v>94</v>
      </c>
      <c r="AGL49" s="84"/>
      <c r="AGM49" s="84" t="s">
        <v>94</v>
      </c>
      <c r="AGN49" s="84"/>
      <c r="AGO49" s="84" t="s">
        <v>94</v>
      </c>
      <c r="AGP49" s="84"/>
      <c r="AGQ49" s="84" t="s">
        <v>94</v>
      </c>
      <c r="AGR49" s="84"/>
      <c r="AGS49" s="84" t="s">
        <v>94</v>
      </c>
      <c r="AGT49" s="84"/>
      <c r="AGU49" s="84" t="s">
        <v>94</v>
      </c>
      <c r="AGV49" s="84"/>
      <c r="AGW49" s="84" t="s">
        <v>94</v>
      </c>
      <c r="AGX49" s="84"/>
      <c r="AGY49" s="84" t="s">
        <v>94</v>
      </c>
      <c r="AGZ49" s="84"/>
      <c r="AHA49" s="84" t="s">
        <v>94</v>
      </c>
      <c r="AHB49" s="84"/>
      <c r="AHC49" s="84" t="s">
        <v>94</v>
      </c>
      <c r="AHD49" s="84"/>
      <c r="AHE49" s="84" t="s">
        <v>94</v>
      </c>
      <c r="AHF49" s="84"/>
      <c r="AHG49" s="84" t="s">
        <v>94</v>
      </c>
      <c r="AHH49" s="84"/>
      <c r="AHI49" s="84" t="s">
        <v>94</v>
      </c>
      <c r="AHJ49" s="84"/>
      <c r="AHK49" s="84" t="s">
        <v>94</v>
      </c>
      <c r="AHL49" s="84"/>
      <c r="AHM49" s="84" t="s">
        <v>94</v>
      </c>
      <c r="AHN49" s="84"/>
      <c r="AHO49" s="84" t="s">
        <v>94</v>
      </c>
      <c r="AHP49" s="84"/>
      <c r="AHQ49" s="84" t="s">
        <v>94</v>
      </c>
      <c r="AHR49" s="84"/>
      <c r="AHS49" s="84" t="s">
        <v>94</v>
      </c>
      <c r="AHT49" s="84"/>
      <c r="AHU49" s="84" t="s">
        <v>94</v>
      </c>
      <c r="AHV49" s="84"/>
      <c r="AHW49" s="84" t="s">
        <v>94</v>
      </c>
      <c r="AHX49" s="84"/>
      <c r="AHY49" s="84" t="s">
        <v>94</v>
      </c>
      <c r="AHZ49" s="84"/>
      <c r="AIA49" s="84" t="s">
        <v>94</v>
      </c>
      <c r="AIB49" s="84"/>
      <c r="AIC49" s="84" t="s">
        <v>94</v>
      </c>
      <c r="AID49" s="84"/>
      <c r="AIE49" s="84" t="s">
        <v>94</v>
      </c>
      <c r="AIF49" s="84"/>
      <c r="AIG49" s="84" t="s">
        <v>94</v>
      </c>
      <c r="AIH49" s="84"/>
      <c r="AII49" s="84" t="s">
        <v>94</v>
      </c>
      <c r="AIJ49" s="84"/>
      <c r="AIK49" s="84" t="s">
        <v>94</v>
      </c>
      <c r="AIL49" s="84"/>
      <c r="AIM49" s="84" t="s">
        <v>94</v>
      </c>
      <c r="AIN49" s="84"/>
      <c r="AIO49" s="84" t="s">
        <v>94</v>
      </c>
      <c r="AIP49" s="84"/>
      <c r="AIQ49" s="84" t="s">
        <v>94</v>
      </c>
      <c r="AIR49" s="84"/>
      <c r="AIS49" s="84" t="s">
        <v>94</v>
      </c>
      <c r="AIT49" s="84"/>
      <c r="AIU49" s="84" t="s">
        <v>94</v>
      </c>
      <c r="AIV49" s="84"/>
      <c r="AIW49" s="84" t="s">
        <v>94</v>
      </c>
      <c r="AIX49" s="84"/>
      <c r="AIY49" s="84" t="s">
        <v>94</v>
      </c>
      <c r="AIZ49" s="84"/>
      <c r="AJA49" s="84" t="s">
        <v>94</v>
      </c>
      <c r="AJB49" s="84"/>
      <c r="AJC49" s="84" t="s">
        <v>94</v>
      </c>
      <c r="AJD49" s="84"/>
      <c r="AJE49" s="84" t="s">
        <v>94</v>
      </c>
      <c r="AJF49" s="84"/>
      <c r="AJG49" s="84" t="s">
        <v>94</v>
      </c>
      <c r="AJH49" s="84"/>
      <c r="AJI49" s="84" t="s">
        <v>94</v>
      </c>
      <c r="AJJ49" s="84"/>
      <c r="AJK49" s="84" t="s">
        <v>94</v>
      </c>
      <c r="AJL49" s="84"/>
      <c r="AJM49" s="84" t="s">
        <v>94</v>
      </c>
      <c r="AJN49" s="84"/>
      <c r="AJO49" s="84" t="s">
        <v>94</v>
      </c>
      <c r="AJP49" s="84"/>
      <c r="AJQ49" s="84" t="s">
        <v>94</v>
      </c>
      <c r="AJR49" s="84"/>
      <c r="AJS49" s="84" t="s">
        <v>94</v>
      </c>
      <c r="AJT49" s="84"/>
      <c r="AJU49" s="84" t="s">
        <v>94</v>
      </c>
      <c r="AJV49" s="84"/>
      <c r="AJW49" s="84" t="s">
        <v>94</v>
      </c>
      <c r="AJX49" s="84"/>
      <c r="AJY49" s="84" t="s">
        <v>94</v>
      </c>
      <c r="AJZ49" s="84"/>
      <c r="AKA49" s="84" t="s">
        <v>94</v>
      </c>
      <c r="AKB49" s="84"/>
      <c r="AKC49" s="84" t="s">
        <v>94</v>
      </c>
      <c r="AKD49" s="84"/>
      <c r="AKE49" s="84" t="s">
        <v>94</v>
      </c>
      <c r="AKF49" s="84"/>
      <c r="AKG49" s="84" t="s">
        <v>94</v>
      </c>
      <c r="AKH49" s="84"/>
      <c r="AKI49" s="84" t="s">
        <v>94</v>
      </c>
      <c r="AKJ49" s="84"/>
      <c r="AKK49" s="84" t="s">
        <v>94</v>
      </c>
      <c r="AKL49" s="84"/>
      <c r="AKM49" s="84" t="s">
        <v>94</v>
      </c>
      <c r="AKN49" s="84"/>
      <c r="AKO49" s="84" t="s">
        <v>94</v>
      </c>
      <c r="AKP49" s="84"/>
      <c r="AKQ49" s="84" t="s">
        <v>94</v>
      </c>
      <c r="AKR49" s="84"/>
      <c r="AKS49" s="84" t="s">
        <v>94</v>
      </c>
      <c r="AKT49" s="84"/>
      <c r="AKU49" s="84" t="s">
        <v>94</v>
      </c>
      <c r="AKV49" s="84"/>
      <c r="AKW49" s="84" t="s">
        <v>94</v>
      </c>
      <c r="AKX49" s="84"/>
      <c r="AKY49" s="84" t="s">
        <v>94</v>
      </c>
      <c r="AKZ49" s="84"/>
      <c r="ALA49" s="84" t="s">
        <v>94</v>
      </c>
      <c r="ALB49" s="84"/>
      <c r="ALC49" s="84" t="s">
        <v>94</v>
      </c>
      <c r="ALD49" s="84"/>
      <c r="ALE49" s="84" t="s">
        <v>94</v>
      </c>
      <c r="ALF49" s="84"/>
      <c r="ALG49" s="84" t="s">
        <v>94</v>
      </c>
      <c r="ALH49" s="84"/>
      <c r="ALI49" s="84" t="s">
        <v>94</v>
      </c>
      <c r="ALJ49" s="84"/>
      <c r="ALK49" s="84" t="s">
        <v>94</v>
      </c>
      <c r="ALL49" s="84"/>
      <c r="ALM49" s="84" t="s">
        <v>94</v>
      </c>
      <c r="ALN49" s="84"/>
      <c r="ALO49" s="84" t="s">
        <v>94</v>
      </c>
      <c r="ALP49" s="84"/>
      <c r="ALQ49" s="84" t="s">
        <v>94</v>
      </c>
      <c r="ALR49" s="84"/>
      <c r="ALS49" s="84" t="s">
        <v>94</v>
      </c>
      <c r="ALT49" s="84"/>
      <c r="ALU49" s="84" t="s">
        <v>94</v>
      </c>
      <c r="ALV49" s="84"/>
      <c r="ALW49" s="84" t="s">
        <v>94</v>
      </c>
      <c r="ALX49" s="84"/>
      <c r="ALY49" s="84" t="s">
        <v>94</v>
      </c>
      <c r="ALZ49" s="84"/>
      <c r="AMA49" s="84" t="s">
        <v>94</v>
      </c>
      <c r="AMB49" s="84"/>
      <c r="AMC49" s="84" t="s">
        <v>94</v>
      </c>
      <c r="AMD49" s="84"/>
      <c r="AME49" s="84" t="s">
        <v>94</v>
      </c>
      <c r="AMF49" s="84"/>
      <c r="AMG49" s="84" t="s">
        <v>94</v>
      </c>
      <c r="AMH49" s="84"/>
      <c r="AMI49" s="84" t="s">
        <v>94</v>
      </c>
      <c r="AMJ49" s="84"/>
      <c r="AMK49" s="84" t="s">
        <v>94</v>
      </c>
      <c r="AML49" s="84"/>
      <c r="AMM49" s="84" t="s">
        <v>94</v>
      </c>
      <c r="AMN49" s="84"/>
      <c r="AMO49" s="84" t="s">
        <v>94</v>
      </c>
      <c r="AMP49" s="84"/>
      <c r="AMQ49" s="84" t="s">
        <v>94</v>
      </c>
      <c r="AMR49" s="84"/>
      <c r="AMS49" s="84" t="s">
        <v>94</v>
      </c>
      <c r="AMT49" s="84"/>
      <c r="AMU49" s="84" t="s">
        <v>94</v>
      </c>
      <c r="AMV49" s="84"/>
      <c r="AMW49" s="84" t="s">
        <v>94</v>
      </c>
      <c r="AMX49" s="84"/>
      <c r="AMY49" s="84" t="s">
        <v>94</v>
      </c>
      <c r="AMZ49" s="84"/>
      <c r="ANA49" s="84" t="s">
        <v>94</v>
      </c>
      <c r="ANB49" s="84"/>
      <c r="ANC49" s="84" t="s">
        <v>94</v>
      </c>
      <c r="AND49" s="84"/>
      <c r="ANE49" s="84" t="s">
        <v>94</v>
      </c>
      <c r="ANF49" s="84"/>
      <c r="ANG49" s="84" t="s">
        <v>94</v>
      </c>
      <c r="ANH49" s="84"/>
      <c r="ANI49" s="84" t="s">
        <v>94</v>
      </c>
      <c r="ANJ49" s="84"/>
      <c r="ANK49" s="84" t="s">
        <v>94</v>
      </c>
      <c r="ANL49" s="84"/>
      <c r="ANM49" s="84" t="s">
        <v>94</v>
      </c>
      <c r="ANN49" s="84"/>
      <c r="ANO49" s="84" t="s">
        <v>94</v>
      </c>
      <c r="ANP49" s="84"/>
      <c r="ANQ49" s="84" t="s">
        <v>94</v>
      </c>
      <c r="ANR49" s="84"/>
      <c r="ANS49" s="84" t="s">
        <v>94</v>
      </c>
      <c r="ANT49" s="84"/>
      <c r="ANU49" s="84" t="s">
        <v>94</v>
      </c>
      <c r="ANV49" s="84"/>
      <c r="ANW49" s="84" t="s">
        <v>94</v>
      </c>
      <c r="ANX49" s="84"/>
      <c r="ANY49" s="84" t="s">
        <v>94</v>
      </c>
      <c r="ANZ49" s="84"/>
      <c r="AOA49" s="84" t="s">
        <v>94</v>
      </c>
      <c r="AOB49" s="84"/>
      <c r="AOC49" s="84" t="s">
        <v>94</v>
      </c>
      <c r="AOD49" s="84"/>
      <c r="AOE49" s="84" t="s">
        <v>94</v>
      </c>
      <c r="AOF49" s="84"/>
      <c r="AOG49" s="84" t="s">
        <v>94</v>
      </c>
      <c r="AOH49" s="84"/>
      <c r="AOI49" s="84" t="s">
        <v>94</v>
      </c>
      <c r="AOJ49" s="84"/>
      <c r="AOK49" s="84" t="s">
        <v>94</v>
      </c>
      <c r="AOL49" s="84"/>
      <c r="AOM49" s="84" t="s">
        <v>94</v>
      </c>
      <c r="AON49" s="84"/>
      <c r="AOO49" s="84" t="s">
        <v>94</v>
      </c>
      <c r="AOP49" s="84"/>
      <c r="AOQ49" s="84" t="s">
        <v>94</v>
      </c>
      <c r="AOR49" s="84"/>
      <c r="AOS49" s="84" t="s">
        <v>94</v>
      </c>
      <c r="AOT49" s="84"/>
      <c r="AOU49" s="84" t="s">
        <v>94</v>
      </c>
      <c r="AOV49" s="84"/>
      <c r="AOW49" s="84" t="s">
        <v>94</v>
      </c>
      <c r="AOX49" s="84"/>
      <c r="AOY49" s="84" t="s">
        <v>94</v>
      </c>
      <c r="AOZ49" s="84"/>
      <c r="APA49" s="84" t="s">
        <v>94</v>
      </c>
      <c r="APB49" s="84"/>
      <c r="APC49" s="84" t="s">
        <v>94</v>
      </c>
      <c r="APD49" s="84"/>
      <c r="APE49" s="84" t="s">
        <v>94</v>
      </c>
      <c r="APF49" s="84"/>
      <c r="APG49" s="84" t="s">
        <v>94</v>
      </c>
      <c r="APH49" s="84"/>
      <c r="API49" s="84" t="s">
        <v>94</v>
      </c>
      <c r="APJ49" s="84"/>
      <c r="APK49" s="84" t="s">
        <v>94</v>
      </c>
      <c r="APL49" s="84"/>
      <c r="APM49" s="84" t="s">
        <v>94</v>
      </c>
      <c r="APN49" s="84"/>
      <c r="APO49" s="84" t="s">
        <v>94</v>
      </c>
      <c r="APP49" s="84"/>
      <c r="APQ49" s="84" t="s">
        <v>94</v>
      </c>
      <c r="APR49" s="84"/>
      <c r="APS49" s="84" t="s">
        <v>94</v>
      </c>
      <c r="APT49" s="84"/>
      <c r="APU49" s="84" t="s">
        <v>94</v>
      </c>
      <c r="APV49" s="84"/>
      <c r="APW49" s="84" t="s">
        <v>94</v>
      </c>
      <c r="APX49" s="84"/>
      <c r="APY49" s="84" t="s">
        <v>94</v>
      </c>
      <c r="APZ49" s="84"/>
      <c r="AQA49" s="84" t="s">
        <v>94</v>
      </c>
      <c r="AQB49" s="84"/>
      <c r="AQC49" s="84" t="s">
        <v>94</v>
      </c>
      <c r="AQD49" s="84"/>
      <c r="AQE49" s="86" t="s">
        <v>94</v>
      </c>
      <c r="AQF49" s="84"/>
      <c r="AQG49" s="86" t="s">
        <v>94</v>
      </c>
      <c r="AQH49" s="84"/>
      <c r="AQI49" s="86" t="s">
        <v>94</v>
      </c>
      <c r="AQJ49" s="84"/>
      <c r="AQK49" s="86" t="s">
        <v>94</v>
      </c>
      <c r="AQL49" s="84"/>
      <c r="AQM49" s="86" t="s">
        <v>94</v>
      </c>
      <c r="AQN49" s="84"/>
      <c r="AQO49" s="86" t="s">
        <v>94</v>
      </c>
      <c r="AQP49" s="84"/>
      <c r="AQQ49" s="86" t="s">
        <v>94</v>
      </c>
      <c r="AQR49" s="84"/>
      <c r="AQS49" s="86" t="s">
        <v>94</v>
      </c>
      <c r="AQT49" s="86"/>
      <c r="AQU49" s="86" t="s">
        <v>94</v>
      </c>
      <c r="AQV49" s="86"/>
      <c r="AQW49" s="86" t="s">
        <v>94</v>
      </c>
      <c r="AQX49" s="86"/>
      <c r="AQY49" s="86" t="s">
        <v>94</v>
      </c>
      <c r="AQZ49" s="86"/>
      <c r="ARA49" s="86" t="s">
        <v>94</v>
      </c>
      <c r="ARB49" s="86"/>
      <c r="ARC49" s="86" t="s">
        <v>94</v>
      </c>
      <c r="ARD49" s="86"/>
      <c r="ARE49" s="86" t="s">
        <v>94</v>
      </c>
      <c r="ARF49" s="86"/>
      <c r="ARG49" s="86" t="s">
        <v>94</v>
      </c>
      <c r="ARH49" s="86"/>
      <c r="ARI49" s="86" t="s">
        <v>94</v>
      </c>
      <c r="ARJ49" s="86"/>
      <c r="ARK49" s="86" t="s">
        <v>94</v>
      </c>
      <c r="ARL49" s="86"/>
      <c r="ARM49" s="86" t="s">
        <v>94</v>
      </c>
      <c r="ARN49" s="86"/>
      <c r="ARO49" s="86" t="s">
        <v>94</v>
      </c>
      <c r="ARP49" s="86"/>
      <c r="ARQ49" s="86" t="s">
        <v>94</v>
      </c>
      <c r="ARR49" s="86"/>
      <c r="ARS49" s="86" t="s">
        <v>94</v>
      </c>
      <c r="ART49" s="86"/>
      <c r="ARU49" s="86" t="s">
        <v>94</v>
      </c>
      <c r="ARV49" s="86"/>
      <c r="ARW49" s="86" t="s">
        <v>94</v>
      </c>
      <c r="ARX49" s="86"/>
      <c r="ARY49" s="86" t="s">
        <v>94</v>
      </c>
      <c r="ARZ49" s="86"/>
      <c r="ASA49" s="86" t="s">
        <v>94</v>
      </c>
      <c r="ASB49" s="86"/>
      <c r="ASC49" s="86" t="s">
        <v>94</v>
      </c>
      <c r="ASD49" s="86"/>
      <c r="ASE49" s="86" t="s">
        <v>94</v>
      </c>
      <c r="ASF49" s="86"/>
      <c r="ASG49" s="86" t="s">
        <v>94</v>
      </c>
      <c r="ASH49" s="86"/>
      <c r="ASI49" s="86" t="s">
        <v>94</v>
      </c>
      <c r="ASJ49" s="86"/>
      <c r="ASK49" s="86" t="s">
        <v>94</v>
      </c>
      <c r="ASL49" s="86"/>
      <c r="ASM49" s="86" t="s">
        <v>94</v>
      </c>
      <c r="ASN49" s="86"/>
      <c r="ASO49" s="86" t="s">
        <v>94</v>
      </c>
      <c r="ASP49" s="86"/>
      <c r="ASQ49" s="86" t="s">
        <v>94</v>
      </c>
      <c r="ASR49" s="86"/>
      <c r="ASS49" s="86" t="s">
        <v>94</v>
      </c>
      <c r="AST49" s="86"/>
      <c r="ASU49" s="86" t="s">
        <v>94</v>
      </c>
      <c r="ASV49" s="86"/>
      <c r="ASW49" s="86" t="s">
        <v>94</v>
      </c>
      <c r="ASX49" s="86"/>
      <c r="ASY49" s="86" t="s">
        <v>94</v>
      </c>
      <c r="ASZ49" s="86"/>
      <c r="ATA49" s="86" t="s">
        <v>94</v>
      </c>
      <c r="ATB49" s="86"/>
      <c r="ATC49" s="86" t="s">
        <v>94</v>
      </c>
      <c r="ATD49" s="86"/>
      <c r="ATE49" s="86" t="s">
        <v>94</v>
      </c>
      <c r="ATF49" s="86"/>
      <c r="ATG49" s="86" t="s">
        <v>94</v>
      </c>
      <c r="ATH49" s="86"/>
      <c r="ATI49" s="86" t="s">
        <v>94</v>
      </c>
      <c r="ATJ49" s="86"/>
      <c r="ATK49" s="86" t="s">
        <v>94</v>
      </c>
      <c r="ATL49" s="86"/>
      <c r="ATM49" s="86" t="s">
        <v>94</v>
      </c>
      <c r="ATN49" s="86"/>
      <c r="ATO49" s="86" t="s">
        <v>94</v>
      </c>
      <c r="ATP49" s="86"/>
      <c r="ATQ49" s="86" t="s">
        <v>94</v>
      </c>
      <c r="ATR49" s="86"/>
      <c r="ATS49" s="86" t="s">
        <v>94</v>
      </c>
      <c r="ATT49" s="86"/>
      <c r="ATU49" s="86" t="s">
        <v>94</v>
      </c>
      <c r="ATV49" s="86"/>
      <c r="ATW49" s="86" t="s">
        <v>94</v>
      </c>
      <c r="ATX49" s="86"/>
      <c r="ATY49" s="86" t="s">
        <v>94</v>
      </c>
      <c r="ATZ49" s="86"/>
      <c r="AUA49" s="86" t="s">
        <v>94</v>
      </c>
      <c r="AUB49" s="86"/>
      <c r="AUC49" s="86" t="s">
        <v>94</v>
      </c>
      <c r="AUD49" s="86"/>
      <c r="AUE49" s="86" t="s">
        <v>94</v>
      </c>
      <c r="AUF49" s="86"/>
      <c r="AUG49" s="86" t="s">
        <v>94</v>
      </c>
      <c r="AUH49" s="86"/>
      <c r="AUI49" s="86" t="s">
        <v>94</v>
      </c>
      <c r="AUJ49" s="86"/>
      <c r="AUK49" s="86" t="s">
        <v>94</v>
      </c>
      <c r="AUL49" s="86"/>
      <c r="AUM49" s="86" t="s">
        <v>94</v>
      </c>
      <c r="AUN49" s="86"/>
      <c r="AUO49" s="86" t="s">
        <v>94</v>
      </c>
      <c r="AUP49" s="86"/>
      <c r="AUQ49" s="86" t="s">
        <v>94</v>
      </c>
      <c r="AUR49" s="86"/>
      <c r="AUS49" s="86" t="s">
        <v>94</v>
      </c>
      <c r="AUT49" s="86"/>
      <c r="AUU49" s="86" t="s">
        <v>94</v>
      </c>
      <c r="AUV49" s="86"/>
      <c r="AUW49" s="86" t="s">
        <v>94</v>
      </c>
      <c r="AUX49" s="86"/>
      <c r="AUY49" s="86" t="s">
        <v>94</v>
      </c>
      <c r="AUZ49" s="86"/>
      <c r="AVA49" s="86" t="s">
        <v>94</v>
      </c>
      <c r="AVB49" s="86"/>
      <c r="AVC49" s="86" t="s">
        <v>94</v>
      </c>
      <c r="AVD49" s="86"/>
      <c r="AVE49" s="86" t="s">
        <v>94</v>
      </c>
      <c r="AVF49" s="86"/>
      <c r="AVG49" s="86" t="s">
        <v>94</v>
      </c>
      <c r="AVH49" s="86"/>
      <c r="AVI49" s="86" t="s">
        <v>94</v>
      </c>
      <c r="AVJ49" s="86"/>
      <c r="AVK49" s="86" t="s">
        <v>94</v>
      </c>
      <c r="AVL49" s="86"/>
      <c r="AVM49" s="86" t="s">
        <v>94</v>
      </c>
      <c r="AVN49" s="86"/>
      <c r="AVO49" s="86" t="s">
        <v>94</v>
      </c>
      <c r="AVP49" s="86"/>
      <c r="AVQ49" s="86" t="s">
        <v>94</v>
      </c>
      <c r="AVR49" s="86"/>
      <c r="AVS49" s="86" t="s">
        <v>94</v>
      </c>
      <c r="AVT49" s="86"/>
      <c r="AVU49" s="86" t="s">
        <v>94</v>
      </c>
      <c r="AVV49" s="86"/>
      <c r="AVW49" s="86" t="s">
        <v>94</v>
      </c>
      <c r="AVX49" s="86"/>
      <c r="AVY49" s="86" t="s">
        <v>94</v>
      </c>
      <c r="AVZ49" s="86"/>
      <c r="AWA49" s="86" t="s">
        <v>94</v>
      </c>
      <c r="AWB49" s="86"/>
      <c r="AWC49" s="86" t="s">
        <v>94</v>
      </c>
      <c r="AWD49" s="86"/>
      <c r="AWE49" s="86" t="s">
        <v>94</v>
      </c>
      <c r="AWF49" s="86"/>
      <c r="AWG49" s="86" t="s">
        <v>94</v>
      </c>
      <c r="AWH49" s="86"/>
      <c r="AWI49" s="86" t="s">
        <v>94</v>
      </c>
      <c r="AWJ49" s="86"/>
      <c r="AWK49" s="86" t="s">
        <v>94</v>
      </c>
      <c r="AWL49" s="86"/>
      <c r="AWM49" s="86" t="s">
        <v>94</v>
      </c>
      <c r="AWN49" s="86"/>
      <c r="AWO49" s="86" t="s">
        <v>94</v>
      </c>
      <c r="AWP49" s="86"/>
      <c r="AWQ49" s="86" t="s">
        <v>94</v>
      </c>
      <c r="AWR49" s="86"/>
      <c r="AWS49" s="86" t="s">
        <v>94</v>
      </c>
      <c r="AWT49" s="86"/>
      <c r="AWU49" s="86" t="s">
        <v>94</v>
      </c>
      <c r="AWV49" s="86"/>
      <c r="AWW49" s="86" t="s">
        <v>94</v>
      </c>
      <c r="AWX49" s="86"/>
      <c r="AWY49" s="86" t="s">
        <v>94</v>
      </c>
      <c r="AWZ49" s="103"/>
      <c r="AXA49" s="103" t="s">
        <v>94</v>
      </c>
      <c r="AXB49" s="103"/>
      <c r="AXC49" s="103" t="s">
        <v>94</v>
      </c>
      <c r="AXD49" s="103"/>
      <c r="AXE49" s="103" t="s">
        <v>94</v>
      </c>
      <c r="AXF49" s="103"/>
      <c r="AXG49" s="103" t="s">
        <v>94</v>
      </c>
      <c r="AXH49" s="103"/>
      <c r="AXI49" s="103" t="s">
        <v>94</v>
      </c>
      <c r="AXJ49" s="103"/>
      <c r="AXK49" s="103" t="s">
        <v>94</v>
      </c>
      <c r="AXL49" s="103"/>
      <c r="AXM49" s="103" t="s">
        <v>94</v>
      </c>
      <c r="AXN49" s="103"/>
      <c r="AXO49" s="103" t="s">
        <v>94</v>
      </c>
      <c r="AXP49" s="103"/>
      <c r="AXQ49" s="103" t="s">
        <v>94</v>
      </c>
      <c r="AXR49" s="103"/>
      <c r="AXS49" s="103" t="s">
        <v>94</v>
      </c>
      <c r="AXT49" s="103"/>
      <c r="AXU49" s="103" t="s">
        <v>94</v>
      </c>
      <c r="AXV49" s="103"/>
      <c r="AXW49" s="103" t="s">
        <v>94</v>
      </c>
      <c r="AXX49" s="103"/>
      <c r="AXY49" s="103" t="s">
        <v>94</v>
      </c>
      <c r="AXZ49" s="103"/>
      <c r="AYA49" s="103" t="s">
        <v>94</v>
      </c>
      <c r="AYB49" s="103"/>
      <c r="AYC49" s="103" t="s">
        <v>94</v>
      </c>
      <c r="AYD49" s="103"/>
      <c r="AYE49" s="103" t="s">
        <v>94</v>
      </c>
      <c r="AYF49" s="103"/>
      <c r="AYG49" s="103" t="s">
        <v>94</v>
      </c>
      <c r="AYH49" s="103"/>
      <c r="AYI49" s="103" t="s">
        <v>94</v>
      </c>
      <c r="AYJ49" s="103"/>
      <c r="AYK49" s="103"/>
      <c r="AYL49" s="103"/>
      <c r="AYM49" s="103"/>
      <c r="AYN49" s="103"/>
      <c r="AYO49" s="103"/>
      <c r="AYP49" s="103"/>
      <c r="AYQ49" s="103"/>
      <c r="AYR49" s="103"/>
      <c r="AYS49" s="103"/>
      <c r="AYT49" s="103"/>
      <c r="AYU49" s="103" t="s">
        <v>94</v>
      </c>
      <c r="AYV49" s="103"/>
      <c r="AYW49" s="103" t="s">
        <v>94</v>
      </c>
      <c r="AYX49" s="103"/>
      <c r="AYY49" s="103" t="s">
        <v>94</v>
      </c>
      <c r="AYZ49" s="103"/>
      <c r="AZA49" s="103" t="s">
        <v>94</v>
      </c>
      <c r="AZB49" s="103"/>
      <c r="AZC49" s="103" t="s">
        <v>94</v>
      </c>
      <c r="AZD49" s="103"/>
      <c r="AZE49" s="103" t="s">
        <v>94</v>
      </c>
      <c r="AZF49" s="103"/>
      <c r="AZG49" s="103" t="s">
        <v>94</v>
      </c>
      <c r="AZH49" s="103"/>
      <c r="AZI49" s="103" t="s">
        <v>94</v>
      </c>
      <c r="AZJ49" s="103"/>
      <c r="AZK49" s="103" t="s">
        <v>94</v>
      </c>
      <c r="AZL49" s="103"/>
      <c r="AZM49" s="103" t="s">
        <v>94</v>
      </c>
      <c r="AZN49" s="103"/>
      <c r="AZO49" s="103" t="s">
        <v>94</v>
      </c>
      <c r="AZP49" s="103"/>
      <c r="AZQ49" s="103" t="s">
        <v>94</v>
      </c>
      <c r="AZR49" s="103"/>
      <c r="AZS49" s="103" t="s">
        <v>94</v>
      </c>
      <c r="AZT49" s="103"/>
      <c r="AZU49" s="103" t="s">
        <v>94</v>
      </c>
      <c r="AZV49" s="103"/>
      <c r="AZW49" s="103" t="s">
        <v>94</v>
      </c>
      <c r="AZX49" s="103"/>
      <c r="AZY49" s="103" t="s">
        <v>94</v>
      </c>
      <c r="AZZ49" s="103"/>
      <c r="BAA49" s="103" t="s">
        <v>94</v>
      </c>
      <c r="BAB49" s="103"/>
      <c r="BAC49" s="103" t="s">
        <v>94</v>
      </c>
      <c r="BAD49" s="103"/>
      <c r="BAE49" s="103" t="s">
        <v>94</v>
      </c>
      <c r="BAF49" s="103"/>
      <c r="BAG49" s="103" t="s">
        <v>94</v>
      </c>
      <c r="BAH49" s="103"/>
      <c r="BAI49" s="103" t="s">
        <v>94</v>
      </c>
      <c r="BAJ49" s="103"/>
      <c r="BAK49" s="103" t="s">
        <v>94</v>
      </c>
      <c r="BAL49" s="103"/>
      <c r="BAM49" s="103" t="s">
        <v>94</v>
      </c>
      <c r="BAN49" s="103"/>
      <c r="BAO49" s="103" t="s">
        <v>94</v>
      </c>
      <c r="BAP49" s="103"/>
      <c r="BAQ49" s="103" t="s">
        <v>94</v>
      </c>
      <c r="BAR49" s="103"/>
      <c r="BAS49" s="103" t="s">
        <v>94</v>
      </c>
      <c r="BAT49" s="103"/>
      <c r="BAU49" s="103" t="s">
        <v>94</v>
      </c>
      <c r="BAV49" s="103"/>
      <c r="BAW49" s="103" t="s">
        <v>94</v>
      </c>
      <c r="BAX49" s="103"/>
      <c r="BAY49" s="103" t="s">
        <v>94</v>
      </c>
      <c r="BAZ49" s="103"/>
      <c r="BBA49" s="103" t="s">
        <v>94</v>
      </c>
      <c r="BBB49" s="103"/>
      <c r="BBC49" s="103" t="s">
        <v>94</v>
      </c>
      <c r="BBD49" s="103"/>
      <c r="BBE49" s="103" t="s">
        <v>94</v>
      </c>
      <c r="BBF49" s="103"/>
      <c r="BBG49" s="103" t="s">
        <v>94</v>
      </c>
      <c r="BBH49" s="103"/>
      <c r="BBI49" s="103" t="s">
        <v>94</v>
      </c>
      <c r="BBJ49" s="103"/>
      <c r="BBK49" s="103" t="s">
        <v>94</v>
      </c>
    </row>
    <row r="50" spans="1:1415" s="9" customFormat="1" ht="33" customHeight="1" x14ac:dyDescent="0.35">
      <c r="A50" s="82">
        <v>24</v>
      </c>
      <c r="B50" s="13" t="s">
        <v>324</v>
      </c>
      <c r="C50" s="89"/>
      <c r="D50" s="90" t="s">
        <v>325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  <c r="BB50" s="84"/>
      <c r="BC50" s="84"/>
      <c r="BD50" s="84"/>
      <c r="BE50" s="84"/>
      <c r="BF50" s="84"/>
      <c r="BG50" s="84"/>
      <c r="BH50" s="84"/>
      <c r="BI50" s="84"/>
      <c r="BJ50" s="84"/>
      <c r="BK50" s="84"/>
      <c r="BL50" s="84"/>
      <c r="BM50" s="84"/>
      <c r="BN50" s="84"/>
      <c r="BO50" s="84"/>
      <c r="BP50" s="84"/>
      <c r="BQ50" s="84"/>
      <c r="BR50" s="84"/>
      <c r="BS50" s="84"/>
      <c r="BT50" s="84"/>
      <c r="BU50" s="84"/>
      <c r="BV50" s="84"/>
      <c r="BW50" s="84"/>
      <c r="BX50" s="84"/>
      <c r="BY50" s="84"/>
      <c r="BZ50" s="84"/>
      <c r="CA50" s="84"/>
      <c r="CB50" s="84"/>
      <c r="CC50" s="84"/>
      <c r="CD50" s="84"/>
      <c r="CE50" s="84"/>
      <c r="CF50" s="84"/>
      <c r="CG50" s="84"/>
      <c r="CH50" s="84"/>
      <c r="CI50" s="84"/>
      <c r="CJ50" s="84"/>
      <c r="CK50" s="84"/>
      <c r="CL50" s="84"/>
      <c r="CM50" s="84"/>
      <c r="CN50" s="84"/>
      <c r="CO50" s="84"/>
      <c r="CP50" s="84"/>
      <c r="CQ50" s="84"/>
      <c r="CR50" s="84"/>
      <c r="CS50" s="84"/>
      <c r="CT50" s="84"/>
      <c r="CU50" s="84"/>
      <c r="CV50" s="84"/>
      <c r="CW50" s="84"/>
      <c r="CX50" s="84"/>
      <c r="CY50" s="84"/>
      <c r="CZ50" s="84"/>
      <c r="DA50" s="84"/>
      <c r="DB50" s="84"/>
      <c r="DC50" s="84"/>
      <c r="DD50" s="84"/>
      <c r="DE50" s="84"/>
      <c r="DF50" s="84"/>
      <c r="DG50" s="84"/>
      <c r="DH50" s="84"/>
      <c r="DI50" s="84"/>
      <c r="DJ50" s="84"/>
      <c r="DK50" s="84"/>
      <c r="DL50" s="84"/>
      <c r="DM50" s="84"/>
      <c r="DN50" s="84"/>
      <c r="DO50" s="84"/>
      <c r="DP50" s="84"/>
      <c r="DQ50" s="84"/>
      <c r="DR50" s="84"/>
      <c r="DS50" s="84"/>
      <c r="DT50" s="84"/>
      <c r="DU50" s="84"/>
      <c r="DV50" s="84"/>
      <c r="DW50" s="84"/>
      <c r="DX50" s="84"/>
      <c r="DY50" s="84"/>
      <c r="DZ50" s="84"/>
      <c r="EA50" s="84"/>
      <c r="EB50" s="84"/>
      <c r="EC50" s="84"/>
      <c r="ED50" s="84"/>
      <c r="EE50" s="84"/>
      <c r="EF50" s="84"/>
      <c r="EG50" s="84"/>
      <c r="EH50" s="84"/>
      <c r="EI50" s="84"/>
      <c r="EJ50" s="84"/>
      <c r="EK50" s="84"/>
      <c r="EL50" s="84"/>
      <c r="EM50" s="84"/>
      <c r="EN50" s="84"/>
      <c r="EO50" s="84"/>
      <c r="EP50" s="84"/>
      <c r="EQ50" s="84"/>
      <c r="ER50" s="84"/>
      <c r="ES50" s="84"/>
      <c r="ET50" s="84"/>
      <c r="EU50" s="84"/>
      <c r="EV50" s="84"/>
      <c r="EW50" s="84"/>
      <c r="EX50" s="84"/>
      <c r="EY50" s="84"/>
      <c r="EZ50" s="84"/>
      <c r="FA50" s="84"/>
      <c r="FB50" s="84"/>
      <c r="FC50" s="84"/>
      <c r="FD50" s="84"/>
      <c r="FE50" s="84"/>
      <c r="FF50" s="84"/>
      <c r="FG50" s="84"/>
      <c r="FH50" s="84"/>
      <c r="FI50" s="84"/>
      <c r="FJ50" s="84"/>
      <c r="FK50" s="84"/>
      <c r="FL50" s="84"/>
      <c r="FM50" s="84"/>
      <c r="FN50" s="84"/>
      <c r="FO50" s="84"/>
      <c r="FP50" s="84"/>
      <c r="FQ50" s="84"/>
      <c r="FR50" s="84"/>
      <c r="FS50" s="84"/>
      <c r="FT50" s="84"/>
      <c r="FU50" s="84"/>
      <c r="FV50" s="84"/>
      <c r="FW50" s="84"/>
      <c r="FX50" s="84"/>
      <c r="FY50" s="84"/>
      <c r="FZ50" s="84"/>
      <c r="GA50" s="84"/>
      <c r="GB50" s="84"/>
      <c r="GC50" s="84"/>
      <c r="GD50" s="84"/>
      <c r="GE50" s="84"/>
      <c r="GF50" s="84"/>
      <c r="GG50" s="84"/>
      <c r="GH50" s="84"/>
      <c r="GI50" s="84"/>
      <c r="GJ50" s="84"/>
      <c r="GK50" s="84"/>
      <c r="GL50" s="84"/>
      <c r="GM50" s="84"/>
      <c r="GN50" s="84"/>
      <c r="GO50" s="84"/>
      <c r="GP50" s="84"/>
      <c r="GQ50" s="84"/>
      <c r="GR50" s="84"/>
      <c r="GS50" s="84"/>
      <c r="GT50" s="84"/>
      <c r="GU50" s="84"/>
      <c r="GV50" s="84"/>
      <c r="GW50" s="84"/>
      <c r="GX50" s="84"/>
      <c r="GY50" s="84"/>
      <c r="GZ50" s="84"/>
      <c r="HA50" s="84"/>
      <c r="HB50" s="84"/>
      <c r="HC50" s="84"/>
      <c r="HD50" s="84"/>
      <c r="HE50" s="84"/>
      <c r="HF50" s="84"/>
      <c r="HG50" s="84"/>
      <c r="HH50" s="84"/>
      <c r="HI50" s="84"/>
      <c r="HJ50" s="84"/>
      <c r="HK50" s="84"/>
      <c r="HL50" s="84"/>
      <c r="HM50" s="84"/>
      <c r="HN50" s="84"/>
      <c r="HO50" s="84"/>
      <c r="HP50" s="84"/>
      <c r="HQ50" s="84"/>
      <c r="HR50" s="84"/>
      <c r="HS50" s="84"/>
      <c r="HT50" s="84"/>
      <c r="HU50" s="84"/>
      <c r="HV50" s="84"/>
      <c r="HW50" s="84"/>
      <c r="HX50" s="84"/>
      <c r="HY50" s="84"/>
      <c r="HZ50" s="84"/>
      <c r="IA50" s="84"/>
      <c r="IB50" s="84"/>
      <c r="IC50" s="84"/>
      <c r="ID50" s="84"/>
      <c r="IE50" s="84"/>
      <c r="IF50" s="84"/>
      <c r="IG50" s="84"/>
      <c r="IH50" s="84"/>
      <c r="II50" s="84"/>
      <c r="IJ50" s="84"/>
      <c r="IK50" s="84"/>
      <c r="IL50" s="84"/>
      <c r="IM50" s="84"/>
      <c r="IN50" s="84"/>
      <c r="IO50" s="84"/>
      <c r="IP50" s="84"/>
      <c r="IQ50" s="84"/>
      <c r="IR50" s="84"/>
      <c r="IS50" s="84"/>
      <c r="IT50" s="84"/>
      <c r="IU50" s="84"/>
      <c r="IV50" s="84"/>
      <c r="IW50" s="84"/>
      <c r="IX50" s="84"/>
      <c r="IY50" s="84"/>
      <c r="IZ50" s="84"/>
      <c r="JA50" s="84"/>
      <c r="JB50" s="84"/>
      <c r="JC50" s="84"/>
      <c r="JD50" s="84"/>
      <c r="JE50" s="84"/>
      <c r="JF50" s="84"/>
      <c r="JG50" s="84"/>
      <c r="JH50" s="84"/>
      <c r="JI50" s="84"/>
      <c r="JJ50" s="84"/>
      <c r="JK50" s="84"/>
      <c r="JL50" s="84"/>
      <c r="JM50" s="84"/>
      <c r="JN50" s="84"/>
      <c r="JO50" s="84"/>
      <c r="JP50" s="84"/>
      <c r="JQ50" s="84"/>
      <c r="JR50" s="84"/>
      <c r="JS50" s="84"/>
      <c r="JT50" s="84"/>
      <c r="JU50" s="84"/>
      <c r="JV50" s="84"/>
      <c r="JW50" s="84"/>
      <c r="JX50" s="84"/>
      <c r="JY50" s="84"/>
      <c r="JZ50" s="84"/>
      <c r="KA50" s="84"/>
      <c r="KB50" s="84"/>
      <c r="KC50" s="84"/>
      <c r="KD50" s="84"/>
      <c r="KE50" s="84"/>
      <c r="KF50" s="84"/>
      <c r="KG50" s="84"/>
      <c r="KH50" s="84"/>
      <c r="KI50" s="84"/>
      <c r="KJ50" s="84"/>
      <c r="KK50" s="84"/>
      <c r="KL50" s="84"/>
      <c r="KM50" s="84"/>
      <c r="KN50" s="84"/>
      <c r="KO50" s="84"/>
      <c r="KP50" s="84"/>
      <c r="KQ50" s="84"/>
      <c r="KR50" s="84"/>
      <c r="KS50" s="84"/>
      <c r="KT50" s="84"/>
      <c r="KU50" s="84"/>
      <c r="KV50" s="84"/>
      <c r="KW50" s="84"/>
      <c r="KX50" s="84"/>
      <c r="KY50" s="84"/>
      <c r="KZ50" s="84"/>
      <c r="LA50" s="84"/>
      <c r="LB50" s="84"/>
      <c r="LC50" s="84"/>
      <c r="LD50" s="84"/>
      <c r="LE50" s="84"/>
      <c r="LF50" s="84"/>
      <c r="LG50" s="84"/>
      <c r="LH50" s="84"/>
      <c r="LI50" s="84"/>
      <c r="LJ50" s="84"/>
      <c r="LK50" s="84"/>
      <c r="LL50" s="84"/>
      <c r="LM50" s="84"/>
      <c r="LN50" s="84"/>
      <c r="LO50" s="84"/>
      <c r="LP50" s="84"/>
      <c r="LQ50" s="84"/>
      <c r="LR50" s="84"/>
      <c r="LS50" s="84"/>
      <c r="LT50" s="84"/>
      <c r="LU50" s="84"/>
      <c r="LV50" s="84"/>
      <c r="LW50" s="84"/>
      <c r="LX50" s="84"/>
      <c r="LY50" s="84"/>
      <c r="LZ50" s="84"/>
      <c r="MA50" s="84"/>
      <c r="MB50" s="84"/>
      <c r="MC50" s="84"/>
      <c r="MD50" s="84"/>
      <c r="ME50" s="84"/>
      <c r="MF50" s="84"/>
      <c r="MG50" s="84"/>
      <c r="MH50" s="84"/>
      <c r="MI50" s="84"/>
      <c r="MJ50" s="84"/>
      <c r="MK50" s="84"/>
      <c r="ML50" s="84"/>
      <c r="MM50" s="84"/>
      <c r="MN50" s="84"/>
      <c r="MO50" s="84"/>
      <c r="MP50" s="84"/>
      <c r="MQ50" s="84"/>
      <c r="MR50" s="84"/>
      <c r="MS50" s="84"/>
      <c r="MT50" s="84"/>
      <c r="MU50" s="84"/>
      <c r="MV50" s="84"/>
      <c r="MW50" s="84"/>
      <c r="MX50" s="84"/>
      <c r="MY50" s="84"/>
      <c r="MZ50" s="84"/>
      <c r="NA50" s="84"/>
      <c r="NB50" s="84"/>
      <c r="NC50" s="84"/>
      <c r="ND50" s="84"/>
      <c r="NE50" s="84"/>
      <c r="NF50" s="84"/>
      <c r="NG50" s="84"/>
      <c r="NH50" s="84"/>
      <c r="NI50" s="84"/>
      <c r="NJ50" s="84"/>
      <c r="NK50" s="84"/>
      <c r="NL50" s="84"/>
      <c r="NM50" s="84"/>
      <c r="NN50" s="84"/>
      <c r="NO50" s="84"/>
      <c r="NP50" s="84"/>
      <c r="NQ50" s="84"/>
      <c r="NR50" s="84"/>
      <c r="NS50" s="84"/>
      <c r="NT50" s="84"/>
      <c r="NU50" s="84"/>
      <c r="NV50" s="84"/>
      <c r="NW50" s="84"/>
      <c r="NX50" s="84"/>
      <c r="NY50" s="84"/>
      <c r="NZ50" s="84"/>
      <c r="OA50" s="84"/>
      <c r="OB50" s="84"/>
      <c r="OC50" s="84"/>
      <c r="OD50" s="84"/>
      <c r="OE50" s="84"/>
      <c r="OF50" s="84"/>
      <c r="OG50" s="84"/>
      <c r="OH50" s="84"/>
      <c r="OI50" s="84"/>
      <c r="OJ50" s="84"/>
      <c r="OK50" s="84"/>
      <c r="OL50" s="84"/>
      <c r="OM50" s="84"/>
      <c r="ON50" s="84"/>
      <c r="OO50" s="84"/>
      <c r="OP50" s="84"/>
      <c r="OQ50" s="84"/>
      <c r="OR50" s="84"/>
      <c r="OS50" s="84"/>
      <c r="OT50" s="84"/>
      <c r="OU50" s="84"/>
      <c r="OV50" s="84"/>
      <c r="OW50" s="84"/>
      <c r="OX50" s="84"/>
      <c r="OY50" s="84"/>
      <c r="OZ50" s="84"/>
      <c r="PA50" s="84"/>
      <c r="PB50" s="84"/>
      <c r="PC50" s="84"/>
      <c r="PD50" s="84"/>
      <c r="PE50" s="84"/>
      <c r="PF50" s="84"/>
      <c r="PG50" s="84"/>
      <c r="PH50" s="84"/>
      <c r="PI50" s="84"/>
      <c r="PJ50" s="84"/>
      <c r="PK50" s="84"/>
      <c r="PL50" s="84"/>
      <c r="PM50" s="84"/>
      <c r="PN50" s="84"/>
      <c r="PO50" s="84"/>
      <c r="PP50" s="84"/>
      <c r="PQ50" s="84"/>
      <c r="PR50" s="84"/>
      <c r="PS50" s="84"/>
      <c r="PT50" s="84"/>
      <c r="PU50" s="84"/>
      <c r="PV50" s="84"/>
      <c r="PW50" s="84"/>
      <c r="PX50" s="84"/>
      <c r="PY50" s="84"/>
      <c r="PZ50" s="84"/>
      <c r="QA50" s="84"/>
      <c r="QB50" s="84"/>
      <c r="QC50" s="84"/>
      <c r="QD50" s="84"/>
      <c r="QE50" s="84"/>
      <c r="QF50" s="84"/>
      <c r="QG50" s="84"/>
      <c r="QH50" s="84"/>
      <c r="QI50" s="84"/>
      <c r="QJ50" s="84"/>
      <c r="QK50" s="84"/>
      <c r="QL50" s="84"/>
      <c r="QM50" s="84"/>
      <c r="QN50" s="84"/>
      <c r="QO50" s="84"/>
      <c r="QP50" s="84"/>
      <c r="QQ50" s="84"/>
      <c r="QR50" s="84"/>
      <c r="QS50" s="84"/>
      <c r="QT50" s="84"/>
      <c r="QU50" s="84"/>
      <c r="QV50" s="84"/>
      <c r="QW50" s="84"/>
      <c r="QX50" s="84"/>
      <c r="QY50" s="84"/>
      <c r="QZ50" s="84"/>
      <c r="RA50" s="84"/>
      <c r="RB50" s="84"/>
      <c r="RC50" s="84"/>
      <c r="RD50" s="84"/>
      <c r="RE50" s="84"/>
      <c r="RF50" s="84"/>
      <c r="RG50" s="84"/>
      <c r="RH50" s="84"/>
      <c r="RI50" s="84"/>
      <c r="RJ50" s="84"/>
      <c r="RK50" s="84"/>
      <c r="RL50" s="84"/>
      <c r="RM50" s="84"/>
      <c r="RN50" s="84"/>
      <c r="RO50" s="84"/>
      <c r="RP50" s="84"/>
      <c r="RQ50" s="84"/>
      <c r="RR50" s="84"/>
      <c r="RS50" s="84"/>
      <c r="RT50" s="84"/>
      <c r="RU50" s="84"/>
      <c r="RV50" s="84"/>
      <c r="RW50" s="84"/>
      <c r="RX50" s="84"/>
      <c r="RY50" s="84"/>
      <c r="RZ50" s="84"/>
      <c r="SA50" s="84"/>
      <c r="SB50" s="84"/>
      <c r="SC50" s="84"/>
      <c r="SD50" s="84"/>
      <c r="SE50" s="84"/>
      <c r="SF50" s="84"/>
      <c r="SG50" s="84"/>
      <c r="SH50" s="84"/>
      <c r="SI50" s="84"/>
      <c r="SJ50" s="84"/>
      <c r="SK50" s="84"/>
      <c r="SL50" s="84"/>
      <c r="SM50" s="84"/>
      <c r="SN50" s="84"/>
      <c r="SO50" s="84"/>
      <c r="SP50" s="84"/>
      <c r="SQ50" s="84"/>
      <c r="SR50" s="84"/>
      <c r="SS50" s="84"/>
      <c r="ST50" s="84"/>
      <c r="SU50" s="84"/>
      <c r="SV50" s="84"/>
      <c r="SW50" s="84"/>
      <c r="SX50" s="84"/>
      <c r="SY50" s="84"/>
      <c r="SZ50" s="84"/>
      <c r="TA50" s="84"/>
      <c r="TB50" s="84"/>
      <c r="TC50" s="84"/>
      <c r="TD50" s="84"/>
      <c r="TE50" s="84"/>
      <c r="TF50" s="84"/>
      <c r="TG50" s="84"/>
      <c r="TH50" s="84"/>
      <c r="TI50" s="84"/>
      <c r="TJ50" s="84"/>
      <c r="TK50" s="84"/>
      <c r="TL50" s="84"/>
      <c r="TM50" s="84"/>
      <c r="TN50" s="84"/>
      <c r="TO50" s="84"/>
      <c r="TP50" s="84"/>
      <c r="TQ50" s="84"/>
      <c r="TR50" s="84"/>
      <c r="TS50" s="84"/>
      <c r="TT50" s="84"/>
      <c r="TU50" s="84"/>
      <c r="TV50" s="84"/>
      <c r="TW50" s="84"/>
      <c r="TX50" s="84"/>
      <c r="TY50" s="84"/>
      <c r="TZ50" s="84"/>
      <c r="UA50" s="84"/>
      <c r="UB50" s="84"/>
      <c r="UC50" s="84"/>
      <c r="UD50" s="84"/>
      <c r="UE50" s="84"/>
      <c r="UF50" s="84"/>
      <c r="UG50" s="84"/>
      <c r="UH50" s="84"/>
      <c r="UI50" s="84"/>
      <c r="UJ50" s="84"/>
      <c r="UK50" s="84"/>
      <c r="UL50" s="84"/>
      <c r="UM50" s="84"/>
      <c r="UN50" s="84"/>
      <c r="UO50" s="84"/>
      <c r="UP50" s="84"/>
      <c r="UQ50" s="84"/>
      <c r="UR50" s="84"/>
      <c r="US50" s="84"/>
      <c r="UT50" s="84"/>
      <c r="UU50" s="84"/>
      <c r="UV50" s="84"/>
      <c r="UW50" s="84"/>
      <c r="UX50" s="84"/>
      <c r="UY50" s="84"/>
      <c r="UZ50" s="84"/>
      <c r="VA50" s="84"/>
      <c r="VB50" s="84"/>
      <c r="VC50" s="84"/>
      <c r="VD50" s="84"/>
      <c r="VE50" s="84"/>
      <c r="VF50" s="84"/>
      <c r="VG50" s="84"/>
      <c r="VH50" s="84"/>
      <c r="VI50" s="84"/>
      <c r="VJ50" s="84"/>
      <c r="VK50" s="84"/>
      <c r="VL50" s="84"/>
      <c r="VM50" s="84"/>
      <c r="VN50" s="84"/>
      <c r="VO50" s="84"/>
      <c r="VP50" s="84"/>
      <c r="VQ50" s="84"/>
      <c r="VR50" s="84"/>
      <c r="VS50" s="84"/>
      <c r="VT50" s="84"/>
      <c r="VU50" s="84"/>
      <c r="VV50" s="84"/>
      <c r="VW50" s="84"/>
      <c r="VX50" s="84"/>
      <c r="VY50" s="84"/>
      <c r="VZ50" s="84"/>
      <c r="WA50" s="84"/>
      <c r="WB50" s="84"/>
      <c r="WC50" s="84"/>
      <c r="WD50" s="84"/>
      <c r="WE50" s="84"/>
      <c r="WF50" s="84"/>
      <c r="WG50" s="84"/>
      <c r="WH50" s="84"/>
      <c r="WI50" s="84"/>
      <c r="WJ50" s="84"/>
      <c r="WK50" s="84"/>
      <c r="WL50" s="84"/>
      <c r="WM50" s="84"/>
      <c r="WN50" s="84"/>
      <c r="WO50" s="84"/>
      <c r="WP50" s="84"/>
      <c r="WQ50" s="84"/>
      <c r="WR50" s="84"/>
      <c r="WS50" s="84"/>
      <c r="WT50" s="84"/>
      <c r="WU50" s="84"/>
      <c r="WV50" s="84"/>
      <c r="WW50" s="84"/>
      <c r="WX50" s="84"/>
      <c r="WY50" s="84"/>
      <c r="WZ50" s="84"/>
      <c r="XA50" s="84"/>
      <c r="XB50" s="84"/>
      <c r="XC50" s="84"/>
      <c r="XD50" s="84"/>
      <c r="XE50" s="84"/>
      <c r="XF50" s="84"/>
      <c r="XG50" s="84"/>
      <c r="XH50" s="84"/>
      <c r="XI50" s="84"/>
      <c r="XJ50" s="84"/>
      <c r="XK50" s="84"/>
      <c r="XL50" s="84"/>
      <c r="XM50" s="84"/>
      <c r="XN50" s="84"/>
      <c r="XO50" s="84"/>
      <c r="XP50" s="84"/>
      <c r="XQ50" s="84"/>
      <c r="XR50" s="84"/>
      <c r="XS50" s="84"/>
      <c r="XT50" s="84"/>
      <c r="XU50" s="84"/>
      <c r="XV50" s="84"/>
      <c r="XW50" s="84"/>
      <c r="XX50" s="84"/>
      <c r="XY50" s="84"/>
      <c r="XZ50" s="84"/>
      <c r="YA50" s="84"/>
      <c r="YB50" s="84"/>
      <c r="YC50" s="84"/>
      <c r="YD50" s="84"/>
      <c r="YE50" s="84"/>
      <c r="YF50" s="84"/>
      <c r="YG50" s="84"/>
      <c r="YH50" s="84"/>
      <c r="YI50" s="84"/>
      <c r="YJ50" s="84"/>
      <c r="YK50" s="84"/>
      <c r="YL50" s="84"/>
      <c r="YM50" s="84"/>
      <c r="YN50" s="84"/>
      <c r="YO50" s="84"/>
      <c r="YP50" s="84"/>
      <c r="YQ50" s="84"/>
      <c r="YR50" s="84"/>
      <c r="YS50" s="84"/>
      <c r="YT50" s="84"/>
      <c r="YU50" s="84"/>
      <c r="YV50" s="84"/>
      <c r="YW50" s="84"/>
      <c r="YX50" s="84"/>
      <c r="YY50" s="84"/>
      <c r="YZ50" s="84"/>
      <c r="ZA50" s="84"/>
      <c r="ZB50" s="84"/>
      <c r="ZC50" s="84"/>
      <c r="ZD50" s="84"/>
      <c r="ZE50" s="84"/>
      <c r="ZF50" s="84"/>
      <c r="ZG50" s="84"/>
      <c r="ZH50" s="84"/>
      <c r="ZI50" s="84"/>
      <c r="ZJ50" s="84"/>
      <c r="ZK50" s="84"/>
      <c r="ZL50" s="84"/>
      <c r="ZM50" s="84"/>
      <c r="ZN50" s="84"/>
      <c r="ZO50" s="84"/>
      <c r="ZP50" s="84"/>
      <c r="ZQ50" s="84"/>
      <c r="ZR50" s="84"/>
      <c r="ZS50" s="84"/>
      <c r="ZT50" s="84"/>
      <c r="ZU50" s="84"/>
      <c r="ZV50" s="84"/>
      <c r="ZW50" s="84"/>
      <c r="ZX50" s="84"/>
      <c r="ZY50" s="84"/>
      <c r="ZZ50" s="84"/>
      <c r="AAA50" s="84"/>
      <c r="AAB50" s="84"/>
      <c r="AAC50" s="84"/>
      <c r="AAD50" s="84"/>
      <c r="AAE50" s="84"/>
      <c r="AAF50" s="84"/>
      <c r="AAG50" s="84"/>
      <c r="AAH50" s="84"/>
      <c r="AAI50" s="84"/>
      <c r="AAJ50" s="84"/>
      <c r="AAK50" s="84"/>
      <c r="AAL50" s="84"/>
      <c r="AAM50" s="84"/>
      <c r="AAN50" s="84"/>
      <c r="AAO50" s="84"/>
      <c r="AAP50" s="84"/>
      <c r="AAQ50" s="84"/>
      <c r="AAR50" s="84"/>
      <c r="AAS50" s="84"/>
      <c r="AAT50" s="84"/>
      <c r="AAU50" s="84"/>
      <c r="AAV50" s="84"/>
      <c r="AAW50" s="84"/>
      <c r="AAX50" s="84"/>
      <c r="AAY50" s="84"/>
      <c r="AAZ50" s="84"/>
      <c r="ABA50" s="84"/>
      <c r="ABB50" s="84"/>
      <c r="ABC50" s="84"/>
      <c r="ABD50" s="84"/>
      <c r="ABE50" s="84"/>
      <c r="ABF50" s="84"/>
      <c r="ABG50" s="84"/>
      <c r="ABH50" s="84"/>
      <c r="ABI50" s="84"/>
      <c r="ABJ50" s="84"/>
      <c r="ABK50" s="84"/>
      <c r="ABL50" s="84"/>
      <c r="ABM50" s="84"/>
      <c r="ABN50" s="84"/>
      <c r="ABO50" s="84"/>
      <c r="ABP50" s="84"/>
      <c r="ABQ50" s="84"/>
      <c r="ABR50" s="84"/>
      <c r="ABS50" s="84"/>
      <c r="ABT50" s="84"/>
      <c r="ABU50" s="84"/>
      <c r="ABV50" s="84"/>
      <c r="ABW50" s="84"/>
      <c r="ABX50" s="84"/>
      <c r="ABY50" s="84"/>
      <c r="ABZ50" s="84"/>
      <c r="ACA50" s="84"/>
      <c r="ACB50" s="84"/>
      <c r="ACC50" s="84"/>
      <c r="ACD50" s="84"/>
      <c r="ACE50" s="84"/>
      <c r="ACF50" s="84"/>
      <c r="ACG50" s="84"/>
      <c r="ACH50" s="84"/>
      <c r="ACI50" s="84"/>
      <c r="ACJ50" s="84"/>
      <c r="ACK50" s="84"/>
      <c r="ACL50" s="84"/>
      <c r="ACM50" s="84"/>
      <c r="ACN50" s="84"/>
      <c r="ACO50" s="84"/>
      <c r="ACP50" s="84"/>
      <c r="ACQ50" s="84"/>
      <c r="ACR50" s="84"/>
      <c r="ACS50" s="84"/>
      <c r="ACT50" s="84"/>
      <c r="ACU50" s="84"/>
      <c r="ACV50" s="84"/>
      <c r="ACW50" s="84"/>
      <c r="ACX50" s="84"/>
      <c r="ACY50" s="84"/>
      <c r="ACZ50" s="84"/>
      <c r="ADA50" s="84"/>
      <c r="ADB50" s="84"/>
      <c r="ADC50" s="84"/>
      <c r="ADD50" s="84"/>
      <c r="ADE50" s="84"/>
      <c r="ADF50" s="84"/>
      <c r="ADG50" s="84"/>
      <c r="ADH50" s="84"/>
      <c r="ADI50" s="84"/>
      <c r="ADJ50" s="84"/>
      <c r="ADK50" s="84"/>
      <c r="ADL50" s="84"/>
      <c r="ADM50" s="84"/>
      <c r="ADN50" s="84"/>
      <c r="ADO50" s="84"/>
      <c r="ADP50" s="84"/>
      <c r="ADQ50" s="84"/>
      <c r="ADR50" s="84"/>
      <c r="ADS50" s="84"/>
      <c r="ADT50" s="84"/>
      <c r="ADU50" s="84"/>
      <c r="ADV50" s="84"/>
      <c r="ADW50" s="84"/>
      <c r="ADX50" s="84"/>
      <c r="ADY50" s="84"/>
      <c r="ADZ50" s="84"/>
      <c r="AEA50" s="84"/>
      <c r="AEB50" s="84"/>
      <c r="AEC50" s="84"/>
      <c r="AED50" s="84"/>
      <c r="AEE50" s="84"/>
      <c r="AEF50" s="84"/>
      <c r="AEG50" s="84"/>
      <c r="AEH50" s="84"/>
      <c r="AEI50" s="84"/>
      <c r="AEJ50" s="84"/>
      <c r="AEK50" s="84"/>
      <c r="AEL50" s="84"/>
      <c r="AEM50" s="84"/>
      <c r="AEN50" s="84"/>
      <c r="AEO50" s="84"/>
      <c r="AEP50" s="84"/>
      <c r="AEQ50" s="84"/>
      <c r="AER50" s="84"/>
      <c r="AES50" s="84"/>
      <c r="AET50" s="84"/>
      <c r="AEU50" s="84"/>
      <c r="AEV50" s="84"/>
      <c r="AEW50" s="84"/>
      <c r="AEX50" s="84"/>
      <c r="AEY50" s="84"/>
      <c r="AEZ50" s="84"/>
      <c r="AFA50" s="84"/>
      <c r="AFB50" s="84"/>
      <c r="AFC50" s="84"/>
      <c r="AFD50" s="84"/>
      <c r="AFE50" s="84"/>
      <c r="AFF50" s="84"/>
      <c r="AFG50" s="84"/>
      <c r="AFH50" s="84"/>
      <c r="AFI50" s="84"/>
      <c r="AFJ50" s="84"/>
      <c r="AFK50" s="84"/>
      <c r="AFL50" s="84"/>
      <c r="AFM50" s="84"/>
      <c r="AFN50" s="84"/>
      <c r="AFO50" s="84"/>
      <c r="AFP50" s="84"/>
      <c r="AFQ50" s="84"/>
      <c r="AFR50" s="84"/>
      <c r="AFS50" s="84"/>
      <c r="AFT50" s="84"/>
      <c r="AFU50" s="84"/>
      <c r="AFV50" s="84"/>
      <c r="AFW50" s="84"/>
      <c r="AFX50" s="84"/>
      <c r="AFY50" s="84"/>
      <c r="AFZ50" s="84"/>
      <c r="AGA50" s="84"/>
      <c r="AGB50" s="84"/>
      <c r="AGC50" s="84"/>
      <c r="AGD50" s="84"/>
      <c r="AGE50" s="84"/>
      <c r="AGF50" s="84"/>
      <c r="AGG50" s="84"/>
      <c r="AGH50" s="84"/>
      <c r="AGI50" s="84"/>
      <c r="AGJ50" s="84"/>
      <c r="AGK50" s="84"/>
      <c r="AGL50" s="84"/>
      <c r="AGM50" s="84"/>
      <c r="AGN50" s="84"/>
      <c r="AGO50" s="84"/>
      <c r="AGP50" s="84"/>
      <c r="AGQ50" s="84"/>
      <c r="AGR50" s="84"/>
      <c r="AGS50" s="84"/>
      <c r="AGT50" s="84"/>
      <c r="AGU50" s="84"/>
      <c r="AGV50" s="84"/>
      <c r="AGW50" s="84"/>
      <c r="AGX50" s="84"/>
      <c r="AGY50" s="84"/>
      <c r="AGZ50" s="84"/>
      <c r="AHA50" s="84"/>
      <c r="AHB50" s="84"/>
      <c r="AHC50" s="84"/>
      <c r="AHD50" s="84"/>
      <c r="AHE50" s="84"/>
      <c r="AHF50" s="84"/>
      <c r="AHG50" s="84"/>
      <c r="AHH50" s="84"/>
      <c r="AHI50" s="84"/>
      <c r="AHJ50" s="84"/>
      <c r="AHK50" s="84"/>
      <c r="AHL50" s="84"/>
      <c r="AHM50" s="84"/>
      <c r="AHN50" s="84"/>
      <c r="AHO50" s="84"/>
      <c r="AHP50" s="84"/>
      <c r="AHQ50" s="84"/>
      <c r="AHR50" s="84"/>
      <c r="AHS50" s="84"/>
      <c r="AHT50" s="84"/>
      <c r="AHU50" s="84"/>
      <c r="AHV50" s="84"/>
      <c r="AHW50" s="84"/>
      <c r="AHX50" s="84"/>
      <c r="AHY50" s="84"/>
      <c r="AHZ50" s="84"/>
      <c r="AIA50" s="84"/>
      <c r="AIB50" s="84"/>
      <c r="AIC50" s="84"/>
      <c r="AID50" s="84"/>
      <c r="AIE50" s="84"/>
      <c r="AIF50" s="84"/>
      <c r="AIG50" s="84"/>
      <c r="AIH50" s="84"/>
      <c r="AII50" s="84"/>
      <c r="AIJ50" s="84"/>
      <c r="AIK50" s="84"/>
      <c r="AIL50" s="84"/>
      <c r="AIM50" s="84"/>
      <c r="AIN50" s="84"/>
      <c r="AIO50" s="84"/>
      <c r="AIP50" s="84"/>
      <c r="AIQ50" s="84"/>
      <c r="AIR50" s="84"/>
      <c r="AIS50" s="84"/>
      <c r="AIT50" s="84"/>
      <c r="AIU50" s="84"/>
      <c r="AIV50" s="84"/>
      <c r="AIW50" s="84"/>
      <c r="AIX50" s="84"/>
      <c r="AIY50" s="84"/>
      <c r="AIZ50" s="84"/>
      <c r="AJA50" s="84"/>
      <c r="AJB50" s="84"/>
      <c r="AJC50" s="84"/>
      <c r="AJD50" s="84"/>
      <c r="AJE50" s="84"/>
      <c r="AJF50" s="84"/>
      <c r="AJG50" s="84"/>
      <c r="AJH50" s="84"/>
      <c r="AJI50" s="84"/>
      <c r="AJJ50" s="84"/>
      <c r="AJK50" s="84"/>
      <c r="AJL50" s="84"/>
      <c r="AJM50" s="84"/>
      <c r="AJN50" s="84"/>
      <c r="AJO50" s="84"/>
      <c r="AJP50" s="84"/>
      <c r="AJQ50" s="84"/>
      <c r="AJR50" s="84"/>
      <c r="AJS50" s="84"/>
      <c r="AJT50" s="84"/>
      <c r="AJU50" s="84"/>
      <c r="AJV50" s="84"/>
      <c r="AJW50" s="84"/>
      <c r="AJX50" s="84"/>
      <c r="AJY50" s="84"/>
      <c r="AJZ50" s="84"/>
      <c r="AKA50" s="84"/>
      <c r="AKB50" s="84"/>
      <c r="AKC50" s="84"/>
      <c r="AKD50" s="84"/>
      <c r="AKE50" s="84"/>
      <c r="AKF50" s="84"/>
      <c r="AKG50" s="84"/>
      <c r="AKH50" s="84"/>
      <c r="AKI50" s="84"/>
      <c r="AKJ50" s="84"/>
      <c r="AKK50" s="84"/>
      <c r="AKL50" s="84"/>
      <c r="AKM50" s="84"/>
      <c r="AKN50" s="84"/>
      <c r="AKO50" s="84"/>
      <c r="AKP50" s="84"/>
      <c r="AKQ50" s="84"/>
      <c r="AKR50" s="84"/>
      <c r="AKS50" s="84"/>
      <c r="AKT50" s="84"/>
      <c r="AKU50" s="84"/>
      <c r="AKV50" s="84"/>
      <c r="AKW50" s="84"/>
      <c r="AKX50" s="84"/>
      <c r="AKY50" s="84"/>
      <c r="AKZ50" s="84"/>
      <c r="ALA50" s="84"/>
      <c r="ALB50" s="84"/>
      <c r="ALC50" s="84"/>
      <c r="ALD50" s="84"/>
      <c r="ALE50" s="84"/>
      <c r="ALF50" s="84"/>
      <c r="ALG50" s="84"/>
      <c r="ALH50" s="84"/>
      <c r="ALI50" s="84"/>
      <c r="ALJ50" s="84"/>
      <c r="ALK50" s="84"/>
      <c r="ALL50" s="84"/>
      <c r="ALM50" s="84"/>
      <c r="ALN50" s="84"/>
      <c r="ALO50" s="84"/>
      <c r="ALP50" s="84"/>
      <c r="ALQ50" s="84"/>
      <c r="ALR50" s="84"/>
      <c r="ALS50" s="84"/>
      <c r="ALT50" s="84"/>
      <c r="ALU50" s="84"/>
      <c r="ALV50" s="84"/>
      <c r="ALW50" s="84"/>
      <c r="ALX50" s="84"/>
      <c r="ALY50" s="84"/>
      <c r="ALZ50" s="84"/>
      <c r="AMA50" s="84"/>
      <c r="AMB50" s="84"/>
      <c r="AMC50" s="84"/>
      <c r="AMD50" s="84"/>
      <c r="AME50" s="84"/>
      <c r="AMF50" s="84"/>
      <c r="AMG50" s="84"/>
      <c r="AMH50" s="84"/>
      <c r="AMI50" s="84"/>
      <c r="AMJ50" s="84"/>
      <c r="AMK50" s="84"/>
      <c r="AML50" s="84"/>
      <c r="AMM50" s="84"/>
      <c r="AMN50" s="84"/>
      <c r="AMO50" s="84"/>
      <c r="AMP50" s="84"/>
      <c r="AMQ50" s="84"/>
      <c r="AMR50" s="84"/>
      <c r="AMS50" s="84"/>
      <c r="AMT50" s="84"/>
      <c r="AMU50" s="84"/>
      <c r="AMV50" s="84"/>
      <c r="AMW50" s="84"/>
      <c r="AMX50" s="84"/>
      <c r="AMY50" s="84"/>
      <c r="AMZ50" s="84"/>
      <c r="ANA50" s="84"/>
      <c r="ANB50" s="84"/>
      <c r="ANC50" s="84"/>
      <c r="AND50" s="84"/>
      <c r="ANE50" s="84"/>
      <c r="ANF50" s="84"/>
      <c r="ANG50" s="84"/>
      <c r="ANH50" s="84"/>
      <c r="ANI50" s="84"/>
      <c r="ANJ50" s="84"/>
      <c r="ANK50" s="84"/>
      <c r="ANL50" s="84"/>
      <c r="ANM50" s="84"/>
      <c r="ANN50" s="84"/>
      <c r="ANO50" s="84"/>
      <c r="ANP50" s="84"/>
      <c r="ANQ50" s="84"/>
      <c r="ANR50" s="84"/>
      <c r="ANS50" s="84"/>
      <c r="ANT50" s="84"/>
      <c r="ANU50" s="84"/>
      <c r="ANV50" s="84"/>
      <c r="ANW50" s="84"/>
      <c r="ANX50" s="84"/>
      <c r="ANY50" s="84"/>
      <c r="ANZ50" s="84"/>
      <c r="AOA50" s="84"/>
      <c r="AOB50" s="84"/>
      <c r="AOC50" s="84"/>
      <c r="AOD50" s="84"/>
      <c r="AOE50" s="84"/>
      <c r="AOF50" s="84"/>
      <c r="AOG50" s="84"/>
      <c r="AOH50" s="84"/>
      <c r="AOI50" s="84"/>
      <c r="AOJ50" s="84"/>
      <c r="AOK50" s="84"/>
      <c r="AOL50" s="84"/>
      <c r="AOM50" s="84"/>
      <c r="AON50" s="84"/>
      <c r="AOO50" s="84"/>
      <c r="AOP50" s="84"/>
      <c r="AOQ50" s="84"/>
      <c r="AOR50" s="84"/>
      <c r="AOS50" s="84"/>
      <c r="AOT50" s="84"/>
      <c r="AOU50" s="84"/>
      <c r="AOV50" s="84"/>
      <c r="AOW50" s="84"/>
      <c r="AOX50" s="84"/>
      <c r="AOY50" s="84"/>
      <c r="AOZ50" s="84"/>
      <c r="APA50" s="84"/>
      <c r="APB50" s="84"/>
      <c r="APC50" s="84"/>
      <c r="APD50" s="84"/>
      <c r="APE50" s="84"/>
      <c r="APF50" s="84"/>
      <c r="APG50" s="84"/>
      <c r="APH50" s="84"/>
      <c r="API50" s="84"/>
      <c r="APJ50" s="84"/>
      <c r="APK50" s="84"/>
      <c r="APL50" s="84"/>
      <c r="APM50" s="84"/>
      <c r="APN50" s="84"/>
      <c r="APO50" s="84"/>
      <c r="APP50" s="84"/>
      <c r="APQ50" s="84"/>
      <c r="APR50" s="84"/>
      <c r="APS50" s="84"/>
      <c r="APT50" s="84"/>
      <c r="APU50" s="84"/>
      <c r="APV50" s="84"/>
      <c r="APW50" s="84"/>
      <c r="APX50" s="84"/>
      <c r="APY50" s="84"/>
      <c r="APZ50" s="84"/>
      <c r="AQA50" s="84"/>
      <c r="AQB50" s="84"/>
      <c r="AQC50" s="84"/>
      <c r="AQD50" s="84"/>
      <c r="AQE50" s="86"/>
      <c r="AQF50" s="84"/>
      <c r="AQG50" s="86"/>
      <c r="AQH50" s="84"/>
      <c r="AQI50" s="86"/>
      <c r="AQJ50" s="84"/>
      <c r="AQK50" s="86"/>
      <c r="AQL50" s="84"/>
      <c r="AQM50" s="86"/>
      <c r="AQN50" s="84"/>
      <c r="AQO50" s="86"/>
      <c r="AQP50" s="84"/>
      <c r="AQQ50" s="86"/>
      <c r="AQR50" s="84"/>
      <c r="AQS50" s="86"/>
      <c r="AQT50" s="86"/>
      <c r="AQU50" s="86"/>
      <c r="AQV50" s="86">
        <v>22000</v>
      </c>
      <c r="AQW50" s="86"/>
      <c r="AQX50" s="86">
        <v>22000</v>
      </c>
      <c r="AQY50" s="86"/>
      <c r="AQZ50" s="86">
        <v>22000</v>
      </c>
      <c r="ARA50" s="86"/>
      <c r="ARB50" s="86">
        <v>22000</v>
      </c>
      <c r="ARC50" s="86"/>
      <c r="ARD50" s="86">
        <v>22000</v>
      </c>
      <c r="ARE50" s="86"/>
      <c r="ARF50" s="86">
        <v>22000</v>
      </c>
      <c r="ARG50" s="86"/>
      <c r="ARH50" s="86">
        <v>22000</v>
      </c>
      <c r="ARI50" s="86"/>
      <c r="ARJ50" s="86">
        <v>22000</v>
      </c>
      <c r="ARK50" s="86"/>
      <c r="ARL50" s="86">
        <v>22000</v>
      </c>
      <c r="ARM50" s="86"/>
      <c r="ARN50" s="86">
        <v>22000</v>
      </c>
      <c r="ARO50" s="86"/>
      <c r="ARP50" s="86">
        <v>22000</v>
      </c>
      <c r="ARQ50" s="86"/>
      <c r="ARR50" s="86">
        <v>22000</v>
      </c>
      <c r="ARS50" s="86"/>
      <c r="ART50" s="86">
        <v>23500</v>
      </c>
      <c r="ARU50" s="86"/>
      <c r="ARV50" s="86">
        <v>23500</v>
      </c>
      <c r="ARW50" s="86"/>
      <c r="ARX50" s="86">
        <v>23500</v>
      </c>
      <c r="ARY50" s="86"/>
      <c r="ARZ50" s="86">
        <v>23500</v>
      </c>
      <c r="ASA50" s="86"/>
      <c r="ASB50" s="86">
        <v>23500</v>
      </c>
      <c r="ASC50" s="86"/>
      <c r="ASD50" s="86">
        <v>23500</v>
      </c>
      <c r="ASE50" s="86"/>
      <c r="ASF50" s="86">
        <v>23500</v>
      </c>
      <c r="ASG50" s="86"/>
      <c r="ASH50" s="86">
        <v>23500</v>
      </c>
      <c r="ASI50" s="86"/>
      <c r="ASJ50" s="86">
        <v>23500</v>
      </c>
      <c r="ASK50" s="86"/>
      <c r="ASL50" s="86">
        <v>23500</v>
      </c>
      <c r="ASM50" s="86"/>
      <c r="ASN50" s="86">
        <v>23500</v>
      </c>
      <c r="ASO50" s="86"/>
      <c r="ASP50" s="86">
        <v>23500</v>
      </c>
      <c r="ASQ50" s="86"/>
      <c r="ASR50" s="86">
        <v>23500</v>
      </c>
      <c r="ASS50" s="86">
        <v>23828</v>
      </c>
      <c r="AST50" s="86">
        <v>23500</v>
      </c>
      <c r="ASU50" s="86" t="s">
        <v>94</v>
      </c>
      <c r="ASV50" s="86">
        <v>23500</v>
      </c>
      <c r="ASW50" s="86">
        <v>23473</v>
      </c>
      <c r="ASX50" s="86">
        <v>23500</v>
      </c>
      <c r="ASY50" s="86" t="s">
        <v>94</v>
      </c>
      <c r="ASZ50" s="86">
        <v>23500</v>
      </c>
      <c r="ATA50" s="86" t="s">
        <v>94</v>
      </c>
      <c r="ATB50" s="86">
        <v>23500</v>
      </c>
      <c r="ATC50" s="86" t="s">
        <v>94</v>
      </c>
      <c r="ATD50" s="86">
        <v>23500</v>
      </c>
      <c r="ATE50" s="86" t="s">
        <v>94</v>
      </c>
      <c r="ATF50" s="86">
        <v>23500</v>
      </c>
      <c r="ATG50" s="86" t="s">
        <v>94</v>
      </c>
      <c r="ATH50" s="86">
        <v>23500</v>
      </c>
      <c r="ATI50" s="86" t="s">
        <v>94</v>
      </c>
      <c r="ATJ50" s="86">
        <v>23500</v>
      </c>
      <c r="ATK50" s="86" t="s">
        <v>94</v>
      </c>
      <c r="ATL50" s="86">
        <v>23500</v>
      </c>
      <c r="ATM50" s="86" t="s">
        <v>94</v>
      </c>
      <c r="ATN50" s="86">
        <v>23500</v>
      </c>
      <c r="ATO50" s="86" t="s">
        <v>94</v>
      </c>
      <c r="ATP50" s="86">
        <v>23500</v>
      </c>
      <c r="ATQ50" s="86" t="s">
        <v>94</v>
      </c>
      <c r="ATR50" s="86">
        <v>23500</v>
      </c>
      <c r="ATS50" s="86" t="s">
        <v>94</v>
      </c>
      <c r="ATT50" s="86">
        <v>23500</v>
      </c>
      <c r="ATU50" s="86" t="s">
        <v>94</v>
      </c>
      <c r="ATV50" s="86">
        <v>23500</v>
      </c>
      <c r="ATW50" s="86" t="s">
        <v>94</v>
      </c>
      <c r="ATX50" s="86">
        <v>23500</v>
      </c>
      <c r="ATY50" s="86" t="s">
        <v>94</v>
      </c>
      <c r="ATZ50" s="86">
        <v>23500</v>
      </c>
      <c r="AUA50" s="86" t="s">
        <v>94</v>
      </c>
      <c r="AUB50" s="86">
        <v>23500</v>
      </c>
      <c r="AUC50" s="86" t="s">
        <v>94</v>
      </c>
      <c r="AUD50" s="86">
        <v>23500</v>
      </c>
      <c r="AUE50" s="86" t="s">
        <v>94</v>
      </c>
      <c r="AUF50" s="86">
        <v>23500</v>
      </c>
      <c r="AUG50" s="86" t="s">
        <v>94</v>
      </c>
      <c r="AUH50" s="86">
        <v>23500</v>
      </c>
      <c r="AUI50" s="86" t="s">
        <v>94</v>
      </c>
      <c r="AUJ50" s="86">
        <v>23500</v>
      </c>
      <c r="AUK50" s="86" t="s">
        <v>94</v>
      </c>
      <c r="AUL50" s="86">
        <v>23500</v>
      </c>
      <c r="AUM50" s="86" t="s">
        <v>94</v>
      </c>
      <c r="AUN50" s="86">
        <v>23500</v>
      </c>
      <c r="AUO50" s="86" t="s">
        <v>94</v>
      </c>
      <c r="AUP50" s="86">
        <v>23500</v>
      </c>
      <c r="AUQ50" s="86" t="s">
        <v>94</v>
      </c>
      <c r="AUR50" s="86">
        <v>23500</v>
      </c>
      <c r="AUS50" s="86" t="s">
        <v>94</v>
      </c>
      <c r="AUT50" s="86">
        <v>23500</v>
      </c>
      <c r="AUU50" s="86" t="s">
        <v>94</v>
      </c>
      <c r="AUV50" s="86">
        <v>23500</v>
      </c>
      <c r="AUW50" s="86" t="s">
        <v>94</v>
      </c>
      <c r="AUX50" s="86">
        <v>23500</v>
      </c>
      <c r="AUY50" s="86" t="s">
        <v>94</v>
      </c>
      <c r="AUZ50" s="86">
        <v>23500</v>
      </c>
      <c r="AVA50" s="86" t="s">
        <v>94</v>
      </c>
      <c r="AVB50" s="86">
        <v>23500</v>
      </c>
      <c r="AVC50" s="86" t="s">
        <v>94</v>
      </c>
      <c r="AVD50" s="86">
        <v>23500</v>
      </c>
      <c r="AVE50" s="86" t="s">
        <v>94</v>
      </c>
      <c r="AVF50" s="86">
        <v>23500</v>
      </c>
      <c r="AVG50" s="86" t="s">
        <v>94</v>
      </c>
      <c r="AVH50" s="86">
        <v>23500</v>
      </c>
      <c r="AVI50" s="86" t="s">
        <v>94</v>
      </c>
      <c r="AVJ50" s="86">
        <v>23500</v>
      </c>
      <c r="AVK50" s="86" t="s">
        <v>94</v>
      </c>
      <c r="AVL50" s="86">
        <v>23500</v>
      </c>
      <c r="AVM50" s="86" t="s">
        <v>94</v>
      </c>
      <c r="AVN50" s="86">
        <v>23500</v>
      </c>
      <c r="AVO50" s="86" t="s">
        <v>94</v>
      </c>
      <c r="AVP50" s="86">
        <v>23500</v>
      </c>
      <c r="AVQ50" s="86" t="s">
        <v>94</v>
      </c>
      <c r="AVR50" s="86">
        <v>23500</v>
      </c>
      <c r="AVS50" s="86" t="s">
        <v>94</v>
      </c>
      <c r="AVT50" s="86">
        <v>23500</v>
      </c>
      <c r="AVU50" s="86" t="s">
        <v>94</v>
      </c>
      <c r="AVV50" s="86">
        <v>23500</v>
      </c>
      <c r="AVW50" s="86" t="s">
        <v>94</v>
      </c>
      <c r="AVX50" s="86">
        <v>23500</v>
      </c>
      <c r="AVY50" s="86" t="s">
        <v>94</v>
      </c>
      <c r="AVZ50" s="86">
        <v>23500</v>
      </c>
      <c r="AWA50" s="86" t="s">
        <v>94</v>
      </c>
      <c r="AWB50" s="86">
        <v>23500</v>
      </c>
      <c r="AWC50" s="86" t="s">
        <v>94</v>
      </c>
      <c r="AWD50" s="86">
        <v>23500</v>
      </c>
      <c r="AWE50" s="86" t="s">
        <v>94</v>
      </c>
      <c r="AWF50" s="86">
        <v>23500</v>
      </c>
      <c r="AWG50" s="86" t="s">
        <v>94</v>
      </c>
      <c r="AWH50" s="86">
        <v>23500</v>
      </c>
      <c r="AWI50" s="86" t="s">
        <v>94</v>
      </c>
      <c r="AWJ50" s="86">
        <v>23500</v>
      </c>
      <c r="AWK50" s="86" t="s">
        <v>94</v>
      </c>
      <c r="AWL50" s="86">
        <v>23500</v>
      </c>
      <c r="AWM50" s="86" t="s">
        <v>94</v>
      </c>
      <c r="AWN50" s="86">
        <v>23500</v>
      </c>
      <c r="AWO50" s="86" t="s">
        <v>94</v>
      </c>
      <c r="AWP50" s="86">
        <v>23500</v>
      </c>
      <c r="AWQ50" s="86" t="s">
        <v>94</v>
      </c>
      <c r="AWR50" s="86">
        <v>23500</v>
      </c>
      <c r="AWS50" s="86" t="s">
        <v>94</v>
      </c>
      <c r="AWT50" s="103">
        <v>24000</v>
      </c>
      <c r="AWU50" s="86" t="s">
        <v>94</v>
      </c>
      <c r="AWV50" s="103">
        <v>24000</v>
      </c>
      <c r="AWW50" s="86" t="s">
        <v>94</v>
      </c>
      <c r="AWX50" s="103">
        <v>24000</v>
      </c>
      <c r="AWY50" s="86" t="s">
        <v>94</v>
      </c>
      <c r="AWZ50" s="103">
        <v>24000</v>
      </c>
      <c r="AXA50" s="103" t="s">
        <v>94</v>
      </c>
      <c r="AXB50" s="103">
        <v>24000</v>
      </c>
      <c r="AXC50" s="103" t="s">
        <v>94</v>
      </c>
      <c r="AXD50" s="103">
        <v>24000</v>
      </c>
      <c r="AXE50" s="103" t="s">
        <v>94</v>
      </c>
      <c r="AXF50" s="103">
        <v>24000</v>
      </c>
      <c r="AXG50" s="103" t="s">
        <v>94</v>
      </c>
      <c r="AXH50" s="103">
        <v>24000</v>
      </c>
      <c r="AXI50" s="103" t="s">
        <v>94</v>
      </c>
      <c r="AXJ50" s="103">
        <v>24000</v>
      </c>
      <c r="AXK50" s="103" t="s">
        <v>94</v>
      </c>
      <c r="AXL50" s="103">
        <v>24000</v>
      </c>
      <c r="AXM50" s="103">
        <v>24000</v>
      </c>
      <c r="AXN50" s="103">
        <v>24000</v>
      </c>
      <c r="AXO50" s="103" t="s">
        <v>94</v>
      </c>
      <c r="AXP50" s="103">
        <v>24000</v>
      </c>
      <c r="AXQ50" s="103" t="s">
        <v>94</v>
      </c>
      <c r="AXR50" s="103">
        <v>24000</v>
      </c>
      <c r="AXS50" s="103" t="s">
        <v>94</v>
      </c>
      <c r="AXT50" s="103">
        <v>24000</v>
      </c>
      <c r="AXU50" s="103" t="s">
        <v>94</v>
      </c>
      <c r="AXV50" s="103">
        <v>24000</v>
      </c>
      <c r="AXW50" s="103" t="s">
        <v>94</v>
      </c>
      <c r="AXX50" s="103">
        <v>24000</v>
      </c>
      <c r="AXY50" s="103">
        <v>24000</v>
      </c>
      <c r="AXZ50" s="103">
        <v>24000</v>
      </c>
      <c r="AYA50" s="103">
        <v>24000</v>
      </c>
      <c r="AYB50" s="103">
        <v>24000</v>
      </c>
      <c r="AYC50" s="103">
        <v>24000</v>
      </c>
      <c r="AYD50" s="103">
        <v>24000</v>
      </c>
      <c r="AYE50" s="103" t="s">
        <v>94</v>
      </c>
      <c r="AYF50" s="103">
        <v>24000</v>
      </c>
      <c r="AYG50" s="103" t="s">
        <v>94</v>
      </c>
      <c r="AYH50" s="103">
        <v>24000</v>
      </c>
      <c r="AYI50" s="103" t="s">
        <v>94</v>
      </c>
      <c r="AYJ50" s="103">
        <v>24000</v>
      </c>
      <c r="AYK50" s="103"/>
      <c r="AYL50" s="103">
        <v>24000</v>
      </c>
      <c r="AYM50" s="103"/>
      <c r="AYN50" s="103">
        <v>24000</v>
      </c>
      <c r="AYO50" s="103"/>
      <c r="AYP50" s="103">
        <v>24000</v>
      </c>
      <c r="AYQ50" s="103"/>
      <c r="AYR50" s="103">
        <v>24000</v>
      </c>
      <c r="AYS50" s="103"/>
      <c r="AYT50" s="103">
        <v>24000</v>
      </c>
      <c r="AYU50" s="103">
        <v>24000</v>
      </c>
      <c r="AYV50" s="103">
        <v>24000</v>
      </c>
      <c r="AYW50" s="103">
        <v>24000</v>
      </c>
      <c r="AYX50" s="103">
        <v>24000</v>
      </c>
      <c r="AYY50" s="103" t="s">
        <v>94</v>
      </c>
      <c r="AYZ50" s="103">
        <v>24000</v>
      </c>
      <c r="AZA50" s="103" t="s">
        <v>94</v>
      </c>
      <c r="AZB50" s="103">
        <v>24000</v>
      </c>
      <c r="AZC50" s="103" t="s">
        <v>94</v>
      </c>
      <c r="AZD50" s="103">
        <v>24000</v>
      </c>
      <c r="AZE50" s="103" t="s">
        <v>94</v>
      </c>
      <c r="AZF50" s="103">
        <v>24000</v>
      </c>
      <c r="AZG50" s="103">
        <v>24000</v>
      </c>
      <c r="AZH50" s="103">
        <v>24000</v>
      </c>
      <c r="AZI50" s="103" t="s">
        <v>94</v>
      </c>
      <c r="AZJ50" s="103">
        <v>24000</v>
      </c>
      <c r="AZK50" s="103">
        <v>24000</v>
      </c>
      <c r="AZL50" s="103">
        <v>24000</v>
      </c>
      <c r="AZM50" s="103" t="s">
        <v>94</v>
      </c>
      <c r="AZN50" s="103">
        <v>24000</v>
      </c>
      <c r="AZO50" s="103" t="s">
        <v>94</v>
      </c>
      <c r="AZP50" s="103">
        <v>24000</v>
      </c>
      <c r="AZQ50" s="103" t="s">
        <v>94</v>
      </c>
      <c r="AZR50" s="103">
        <v>24000</v>
      </c>
      <c r="AZS50" s="103">
        <v>24000</v>
      </c>
      <c r="AZT50" s="103">
        <v>24000</v>
      </c>
      <c r="AZU50" s="103" t="s">
        <v>94</v>
      </c>
      <c r="AZV50" s="103">
        <v>24000</v>
      </c>
      <c r="AZW50" s="103" t="s">
        <v>94</v>
      </c>
      <c r="AZX50" s="103">
        <v>24000</v>
      </c>
      <c r="AZY50" s="103" t="s">
        <v>94</v>
      </c>
      <c r="AZZ50" s="103">
        <v>24000</v>
      </c>
      <c r="BAA50" s="103" t="s">
        <v>94</v>
      </c>
      <c r="BAB50" s="103">
        <v>24000</v>
      </c>
      <c r="BAC50" s="103" t="s">
        <v>94</v>
      </c>
      <c r="BAD50" s="103">
        <v>24000</v>
      </c>
      <c r="BAE50" s="103" t="s">
        <v>94</v>
      </c>
      <c r="BAF50" s="103">
        <v>24000</v>
      </c>
      <c r="BAG50" s="103" t="s">
        <v>94</v>
      </c>
      <c r="BAH50" s="103">
        <v>24000</v>
      </c>
      <c r="BAI50" s="103" t="s">
        <v>94</v>
      </c>
      <c r="BAJ50" s="103">
        <v>24000</v>
      </c>
      <c r="BAK50" s="103" t="s">
        <v>94</v>
      </c>
      <c r="BAL50" s="103">
        <v>24000</v>
      </c>
      <c r="BAM50" s="103" t="s">
        <v>94</v>
      </c>
      <c r="BAN50" s="103">
        <v>24000</v>
      </c>
      <c r="BAO50" s="103" t="s">
        <v>94</v>
      </c>
      <c r="BAP50" s="103">
        <v>24000</v>
      </c>
      <c r="BAQ50" s="103" t="s">
        <v>94</v>
      </c>
      <c r="BAR50" s="103">
        <v>24000</v>
      </c>
      <c r="BAS50" s="103" t="s">
        <v>94</v>
      </c>
      <c r="BAT50" s="103">
        <v>24000</v>
      </c>
      <c r="BAU50" s="103" t="s">
        <v>94</v>
      </c>
      <c r="BAV50" s="103">
        <v>24000</v>
      </c>
      <c r="BAW50" s="103" t="s">
        <v>94</v>
      </c>
      <c r="BAX50" s="103">
        <v>24000</v>
      </c>
      <c r="BAY50" s="103" t="s">
        <v>94</v>
      </c>
      <c r="BAZ50" s="103">
        <v>24000</v>
      </c>
      <c r="BBA50" s="103" t="s">
        <v>94</v>
      </c>
      <c r="BBB50" s="103">
        <v>24000</v>
      </c>
      <c r="BBC50" s="103" t="s">
        <v>94</v>
      </c>
      <c r="BBD50" s="103">
        <v>24000</v>
      </c>
      <c r="BBE50" s="103" t="s">
        <v>94</v>
      </c>
      <c r="BBF50" s="103">
        <v>24000</v>
      </c>
      <c r="BBG50" s="103" t="s">
        <v>94</v>
      </c>
      <c r="BBH50" s="103">
        <v>24000</v>
      </c>
      <c r="BBI50" s="103" t="s">
        <v>94</v>
      </c>
      <c r="BBJ50" s="103">
        <v>24000</v>
      </c>
      <c r="BBK50" s="103" t="s">
        <v>94</v>
      </c>
    </row>
    <row r="51" spans="1:1415" s="9" customFormat="1" ht="33" customHeight="1" x14ac:dyDescent="0.35">
      <c r="A51" s="82">
        <v>25</v>
      </c>
      <c r="B51" s="13" t="s">
        <v>323</v>
      </c>
      <c r="C51" s="89"/>
      <c r="D51" s="90" t="s">
        <v>322</v>
      </c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  <c r="BB51" s="84"/>
      <c r="BC51" s="84"/>
      <c r="BD51" s="84"/>
      <c r="BE51" s="84"/>
      <c r="BF51" s="84"/>
      <c r="BG51" s="84"/>
      <c r="BH51" s="84"/>
      <c r="BI51" s="84"/>
      <c r="BJ51" s="84"/>
      <c r="BK51" s="84"/>
      <c r="BL51" s="84"/>
      <c r="BM51" s="84"/>
      <c r="BN51" s="84"/>
      <c r="BO51" s="84"/>
      <c r="BP51" s="84"/>
      <c r="BQ51" s="84"/>
      <c r="BR51" s="84"/>
      <c r="BS51" s="84"/>
      <c r="BT51" s="84"/>
      <c r="BU51" s="84"/>
      <c r="BV51" s="84"/>
      <c r="BW51" s="84"/>
      <c r="BX51" s="84"/>
      <c r="BY51" s="84"/>
      <c r="BZ51" s="84"/>
      <c r="CA51" s="84"/>
      <c r="CB51" s="84"/>
      <c r="CC51" s="84"/>
      <c r="CD51" s="84"/>
      <c r="CE51" s="84"/>
      <c r="CF51" s="84"/>
      <c r="CG51" s="84"/>
      <c r="CH51" s="84"/>
      <c r="CI51" s="84"/>
      <c r="CJ51" s="84"/>
      <c r="CK51" s="84"/>
      <c r="CL51" s="84"/>
      <c r="CM51" s="84"/>
      <c r="CN51" s="84"/>
      <c r="CO51" s="84"/>
      <c r="CP51" s="84"/>
      <c r="CQ51" s="84"/>
      <c r="CR51" s="84"/>
      <c r="CS51" s="84"/>
      <c r="CT51" s="84"/>
      <c r="CU51" s="84"/>
      <c r="CV51" s="84"/>
      <c r="CW51" s="84"/>
      <c r="CX51" s="84"/>
      <c r="CY51" s="84"/>
      <c r="CZ51" s="84"/>
      <c r="DA51" s="84"/>
      <c r="DB51" s="84"/>
      <c r="DC51" s="84"/>
      <c r="DD51" s="84"/>
      <c r="DE51" s="84"/>
      <c r="DF51" s="84"/>
      <c r="DG51" s="84"/>
      <c r="DH51" s="84"/>
      <c r="DI51" s="84"/>
      <c r="DJ51" s="84"/>
      <c r="DK51" s="84"/>
      <c r="DL51" s="84"/>
      <c r="DM51" s="84"/>
      <c r="DN51" s="84"/>
      <c r="DO51" s="84"/>
      <c r="DP51" s="84"/>
      <c r="DQ51" s="84"/>
      <c r="DR51" s="84"/>
      <c r="DS51" s="84"/>
      <c r="DT51" s="84"/>
      <c r="DU51" s="84"/>
      <c r="DV51" s="84"/>
      <c r="DW51" s="84"/>
      <c r="DX51" s="84"/>
      <c r="DY51" s="84"/>
      <c r="DZ51" s="84"/>
      <c r="EA51" s="84"/>
      <c r="EB51" s="84"/>
      <c r="EC51" s="84"/>
      <c r="ED51" s="84"/>
      <c r="EE51" s="84"/>
      <c r="EF51" s="84"/>
      <c r="EG51" s="84"/>
      <c r="EH51" s="84"/>
      <c r="EI51" s="84"/>
      <c r="EJ51" s="84"/>
      <c r="EK51" s="84"/>
      <c r="EL51" s="84"/>
      <c r="EM51" s="84"/>
      <c r="EN51" s="84"/>
      <c r="EO51" s="84"/>
      <c r="EP51" s="84"/>
      <c r="EQ51" s="84"/>
      <c r="ER51" s="84"/>
      <c r="ES51" s="84"/>
      <c r="ET51" s="84"/>
      <c r="EU51" s="84"/>
      <c r="EV51" s="84"/>
      <c r="EW51" s="84"/>
      <c r="EX51" s="84"/>
      <c r="EY51" s="84"/>
      <c r="EZ51" s="84"/>
      <c r="FA51" s="84"/>
      <c r="FB51" s="84"/>
      <c r="FC51" s="84"/>
      <c r="FD51" s="84"/>
      <c r="FE51" s="84"/>
      <c r="FF51" s="84"/>
      <c r="FG51" s="84"/>
      <c r="FH51" s="84"/>
      <c r="FI51" s="84"/>
      <c r="FJ51" s="84"/>
      <c r="FK51" s="84"/>
      <c r="FL51" s="84"/>
      <c r="FM51" s="84"/>
      <c r="FN51" s="84"/>
      <c r="FO51" s="84"/>
      <c r="FP51" s="84"/>
      <c r="FQ51" s="84"/>
      <c r="FR51" s="84"/>
      <c r="FS51" s="84"/>
      <c r="FT51" s="84"/>
      <c r="FU51" s="84"/>
      <c r="FV51" s="84"/>
      <c r="FW51" s="84"/>
      <c r="FX51" s="84"/>
      <c r="FY51" s="84"/>
      <c r="FZ51" s="84"/>
      <c r="GA51" s="84"/>
      <c r="GB51" s="84"/>
      <c r="GC51" s="84"/>
      <c r="GD51" s="84"/>
      <c r="GE51" s="84"/>
      <c r="GF51" s="84"/>
      <c r="GG51" s="84"/>
      <c r="GH51" s="84"/>
      <c r="GI51" s="84"/>
      <c r="GJ51" s="84"/>
      <c r="GK51" s="84"/>
      <c r="GL51" s="84"/>
      <c r="GM51" s="84"/>
      <c r="GN51" s="84"/>
      <c r="GO51" s="84"/>
      <c r="GP51" s="84"/>
      <c r="GQ51" s="84"/>
      <c r="GR51" s="84"/>
      <c r="GS51" s="84"/>
      <c r="GT51" s="84"/>
      <c r="GU51" s="84"/>
      <c r="GV51" s="84"/>
      <c r="GW51" s="84"/>
      <c r="GX51" s="84"/>
      <c r="GY51" s="84"/>
      <c r="GZ51" s="84"/>
      <c r="HA51" s="84"/>
      <c r="HB51" s="84"/>
      <c r="HC51" s="84"/>
      <c r="HD51" s="84"/>
      <c r="HE51" s="84"/>
      <c r="HF51" s="84"/>
      <c r="HG51" s="84"/>
      <c r="HH51" s="84"/>
      <c r="HI51" s="84"/>
      <c r="HJ51" s="84"/>
      <c r="HK51" s="84"/>
      <c r="HL51" s="84"/>
      <c r="HM51" s="84"/>
      <c r="HN51" s="84"/>
      <c r="HO51" s="84"/>
      <c r="HP51" s="84"/>
      <c r="HQ51" s="84"/>
      <c r="HR51" s="84"/>
      <c r="HS51" s="84"/>
      <c r="HT51" s="84"/>
      <c r="HU51" s="84"/>
      <c r="HV51" s="84"/>
      <c r="HW51" s="84"/>
      <c r="HX51" s="84"/>
      <c r="HY51" s="84"/>
      <c r="HZ51" s="84"/>
      <c r="IA51" s="84"/>
      <c r="IB51" s="84"/>
      <c r="IC51" s="84"/>
      <c r="ID51" s="84"/>
      <c r="IE51" s="84"/>
      <c r="IF51" s="84"/>
      <c r="IG51" s="84"/>
      <c r="IH51" s="84"/>
      <c r="II51" s="84"/>
      <c r="IJ51" s="84"/>
      <c r="IK51" s="84"/>
      <c r="IL51" s="84"/>
      <c r="IM51" s="84"/>
      <c r="IN51" s="84"/>
      <c r="IO51" s="84"/>
      <c r="IP51" s="84"/>
      <c r="IQ51" s="84"/>
      <c r="IR51" s="84"/>
      <c r="IS51" s="84"/>
      <c r="IT51" s="84"/>
      <c r="IU51" s="84"/>
      <c r="IV51" s="84"/>
      <c r="IW51" s="84"/>
      <c r="IX51" s="84"/>
      <c r="IY51" s="84"/>
      <c r="IZ51" s="84"/>
      <c r="JA51" s="84"/>
      <c r="JB51" s="84"/>
      <c r="JC51" s="84"/>
      <c r="JD51" s="84"/>
      <c r="JE51" s="84"/>
      <c r="JF51" s="84"/>
      <c r="JG51" s="84"/>
      <c r="JH51" s="84"/>
      <c r="JI51" s="84"/>
      <c r="JJ51" s="84"/>
      <c r="JK51" s="84"/>
      <c r="JL51" s="84"/>
      <c r="JM51" s="84"/>
      <c r="JN51" s="84"/>
      <c r="JO51" s="84"/>
      <c r="JP51" s="84"/>
      <c r="JQ51" s="84"/>
      <c r="JR51" s="84"/>
      <c r="JS51" s="84"/>
      <c r="JT51" s="84"/>
      <c r="JU51" s="84"/>
      <c r="JV51" s="84"/>
      <c r="JW51" s="84"/>
      <c r="JX51" s="84"/>
      <c r="JY51" s="84"/>
      <c r="JZ51" s="84"/>
      <c r="KA51" s="84"/>
      <c r="KB51" s="84"/>
      <c r="KC51" s="84"/>
      <c r="KD51" s="84"/>
      <c r="KE51" s="84"/>
      <c r="KF51" s="84"/>
      <c r="KG51" s="84"/>
      <c r="KH51" s="84"/>
      <c r="KI51" s="84"/>
      <c r="KJ51" s="84"/>
      <c r="KK51" s="84"/>
      <c r="KL51" s="84"/>
      <c r="KM51" s="84"/>
      <c r="KN51" s="84"/>
      <c r="KO51" s="84"/>
      <c r="KP51" s="84"/>
      <c r="KQ51" s="84"/>
      <c r="KR51" s="84"/>
      <c r="KS51" s="84"/>
      <c r="KT51" s="84"/>
      <c r="KU51" s="84"/>
      <c r="KV51" s="84"/>
      <c r="KW51" s="84"/>
      <c r="KX51" s="84"/>
      <c r="KY51" s="84"/>
      <c r="KZ51" s="84"/>
      <c r="LA51" s="84"/>
      <c r="LB51" s="84"/>
      <c r="LC51" s="84"/>
      <c r="LD51" s="84"/>
      <c r="LE51" s="84"/>
      <c r="LF51" s="84"/>
      <c r="LG51" s="84"/>
      <c r="LH51" s="84"/>
      <c r="LI51" s="84"/>
      <c r="LJ51" s="84"/>
      <c r="LK51" s="84"/>
      <c r="LL51" s="84"/>
      <c r="LM51" s="84"/>
      <c r="LN51" s="84"/>
      <c r="LO51" s="84"/>
      <c r="LP51" s="84"/>
      <c r="LQ51" s="84"/>
      <c r="LR51" s="84"/>
      <c r="LS51" s="84"/>
      <c r="LT51" s="84"/>
      <c r="LU51" s="84"/>
      <c r="LV51" s="84"/>
      <c r="LW51" s="84"/>
      <c r="LX51" s="84"/>
      <c r="LY51" s="84"/>
      <c r="LZ51" s="84"/>
      <c r="MA51" s="84"/>
      <c r="MB51" s="84"/>
      <c r="MC51" s="84"/>
      <c r="MD51" s="84"/>
      <c r="ME51" s="84"/>
      <c r="MF51" s="84"/>
      <c r="MG51" s="84"/>
      <c r="MH51" s="84"/>
      <c r="MI51" s="84"/>
      <c r="MJ51" s="84"/>
      <c r="MK51" s="84"/>
      <c r="ML51" s="84"/>
      <c r="MM51" s="84"/>
      <c r="MN51" s="84"/>
      <c r="MO51" s="84"/>
      <c r="MP51" s="84"/>
      <c r="MQ51" s="84"/>
      <c r="MR51" s="84"/>
      <c r="MS51" s="84"/>
      <c r="MT51" s="84"/>
      <c r="MU51" s="84"/>
      <c r="MV51" s="84"/>
      <c r="MW51" s="84"/>
      <c r="MX51" s="84"/>
      <c r="MY51" s="84"/>
      <c r="MZ51" s="84"/>
      <c r="NA51" s="84"/>
      <c r="NB51" s="84"/>
      <c r="NC51" s="84"/>
      <c r="ND51" s="84"/>
      <c r="NE51" s="84"/>
      <c r="NF51" s="84"/>
      <c r="NG51" s="84"/>
      <c r="NH51" s="84"/>
      <c r="NI51" s="84"/>
      <c r="NJ51" s="84"/>
      <c r="NK51" s="84"/>
      <c r="NL51" s="84"/>
      <c r="NM51" s="84"/>
      <c r="NN51" s="84"/>
      <c r="NO51" s="84"/>
      <c r="NP51" s="84"/>
      <c r="NQ51" s="84"/>
      <c r="NR51" s="84"/>
      <c r="NS51" s="84"/>
      <c r="NT51" s="84"/>
      <c r="NU51" s="84"/>
      <c r="NV51" s="84"/>
      <c r="NW51" s="84"/>
      <c r="NX51" s="84"/>
      <c r="NY51" s="84"/>
      <c r="NZ51" s="84"/>
      <c r="OA51" s="84"/>
      <c r="OB51" s="84"/>
      <c r="OC51" s="84"/>
      <c r="OD51" s="84"/>
      <c r="OE51" s="84"/>
      <c r="OF51" s="84"/>
      <c r="OG51" s="84"/>
      <c r="OH51" s="84"/>
      <c r="OI51" s="84"/>
      <c r="OJ51" s="84"/>
      <c r="OK51" s="84"/>
      <c r="OL51" s="84"/>
      <c r="OM51" s="84"/>
      <c r="ON51" s="84"/>
      <c r="OO51" s="84"/>
      <c r="OP51" s="84"/>
      <c r="OQ51" s="84"/>
      <c r="OR51" s="84"/>
      <c r="OS51" s="84"/>
      <c r="OT51" s="84"/>
      <c r="OU51" s="84"/>
      <c r="OV51" s="84"/>
      <c r="OW51" s="84"/>
      <c r="OX51" s="84"/>
      <c r="OY51" s="84"/>
      <c r="OZ51" s="84"/>
      <c r="PA51" s="84"/>
      <c r="PB51" s="84"/>
      <c r="PC51" s="84"/>
      <c r="PD51" s="84"/>
      <c r="PE51" s="84"/>
      <c r="PF51" s="84"/>
      <c r="PG51" s="84"/>
      <c r="PH51" s="84"/>
      <c r="PI51" s="84"/>
      <c r="PJ51" s="84"/>
      <c r="PK51" s="84"/>
      <c r="PL51" s="84"/>
      <c r="PM51" s="84"/>
      <c r="PN51" s="84"/>
      <c r="PO51" s="84"/>
      <c r="PP51" s="84"/>
      <c r="PQ51" s="84"/>
      <c r="PR51" s="84"/>
      <c r="PS51" s="84"/>
      <c r="PT51" s="84"/>
      <c r="PU51" s="84"/>
      <c r="PV51" s="84"/>
      <c r="PW51" s="84"/>
      <c r="PX51" s="84"/>
      <c r="PY51" s="84"/>
      <c r="PZ51" s="84"/>
      <c r="QA51" s="84"/>
      <c r="QB51" s="84"/>
      <c r="QC51" s="84"/>
      <c r="QD51" s="84"/>
      <c r="QE51" s="84"/>
      <c r="QF51" s="84"/>
      <c r="QG51" s="84"/>
      <c r="QH51" s="84"/>
      <c r="QI51" s="84"/>
      <c r="QJ51" s="84"/>
      <c r="QK51" s="84"/>
      <c r="QL51" s="84"/>
      <c r="QM51" s="84"/>
      <c r="QN51" s="84"/>
      <c r="QO51" s="84"/>
      <c r="QP51" s="84"/>
      <c r="QQ51" s="84"/>
      <c r="QR51" s="84"/>
      <c r="QS51" s="84"/>
      <c r="QT51" s="84"/>
      <c r="QU51" s="84"/>
      <c r="QV51" s="84"/>
      <c r="QW51" s="84"/>
      <c r="QX51" s="84"/>
      <c r="QY51" s="84"/>
      <c r="QZ51" s="84"/>
      <c r="RA51" s="84"/>
      <c r="RB51" s="84"/>
      <c r="RC51" s="84"/>
      <c r="RD51" s="84"/>
      <c r="RE51" s="84"/>
      <c r="RF51" s="84"/>
      <c r="RG51" s="84"/>
      <c r="RH51" s="84"/>
      <c r="RI51" s="84"/>
      <c r="RJ51" s="84"/>
      <c r="RK51" s="84"/>
      <c r="RL51" s="84"/>
      <c r="RM51" s="84"/>
      <c r="RN51" s="84"/>
      <c r="RO51" s="84"/>
      <c r="RP51" s="84"/>
      <c r="RQ51" s="84"/>
      <c r="RR51" s="84"/>
      <c r="RS51" s="84"/>
      <c r="RT51" s="84"/>
      <c r="RU51" s="84"/>
      <c r="RV51" s="84"/>
      <c r="RW51" s="84"/>
      <c r="RX51" s="84"/>
      <c r="RY51" s="84"/>
      <c r="RZ51" s="84"/>
      <c r="SA51" s="84"/>
      <c r="SB51" s="84"/>
      <c r="SC51" s="84"/>
      <c r="SD51" s="84"/>
      <c r="SE51" s="84"/>
      <c r="SF51" s="84"/>
      <c r="SG51" s="84"/>
      <c r="SH51" s="84"/>
      <c r="SI51" s="84"/>
      <c r="SJ51" s="84"/>
      <c r="SK51" s="84"/>
      <c r="SL51" s="84"/>
      <c r="SM51" s="84"/>
      <c r="SN51" s="84"/>
      <c r="SO51" s="84"/>
      <c r="SP51" s="84"/>
      <c r="SQ51" s="84"/>
      <c r="SR51" s="84"/>
      <c r="SS51" s="84"/>
      <c r="ST51" s="84"/>
      <c r="SU51" s="84"/>
      <c r="SV51" s="84"/>
      <c r="SW51" s="84"/>
      <c r="SX51" s="84"/>
      <c r="SY51" s="84"/>
      <c r="SZ51" s="84"/>
      <c r="TA51" s="84"/>
      <c r="TB51" s="84"/>
      <c r="TC51" s="84"/>
      <c r="TD51" s="84"/>
      <c r="TE51" s="84"/>
      <c r="TF51" s="84"/>
      <c r="TG51" s="84"/>
      <c r="TH51" s="84"/>
      <c r="TI51" s="84"/>
      <c r="TJ51" s="84"/>
      <c r="TK51" s="84"/>
      <c r="TL51" s="84"/>
      <c r="TM51" s="84"/>
      <c r="TN51" s="84"/>
      <c r="TO51" s="84"/>
      <c r="TP51" s="84"/>
      <c r="TQ51" s="84"/>
      <c r="TR51" s="84"/>
      <c r="TS51" s="84"/>
      <c r="TT51" s="84"/>
      <c r="TU51" s="84"/>
      <c r="TV51" s="84"/>
      <c r="TW51" s="84"/>
      <c r="TX51" s="84"/>
      <c r="TY51" s="84"/>
      <c r="TZ51" s="84"/>
      <c r="UA51" s="84"/>
      <c r="UB51" s="84"/>
      <c r="UC51" s="84"/>
      <c r="UD51" s="84"/>
      <c r="UE51" s="84"/>
      <c r="UF51" s="84"/>
      <c r="UG51" s="84"/>
      <c r="UH51" s="84"/>
      <c r="UI51" s="84"/>
      <c r="UJ51" s="84"/>
      <c r="UK51" s="84"/>
      <c r="UL51" s="84"/>
      <c r="UM51" s="84"/>
      <c r="UN51" s="84"/>
      <c r="UO51" s="84"/>
      <c r="UP51" s="84"/>
      <c r="UQ51" s="84"/>
      <c r="UR51" s="84"/>
      <c r="US51" s="84"/>
      <c r="UT51" s="84"/>
      <c r="UU51" s="84"/>
      <c r="UV51" s="84"/>
      <c r="UW51" s="84"/>
      <c r="UX51" s="84"/>
      <c r="UY51" s="84"/>
      <c r="UZ51" s="84"/>
      <c r="VA51" s="84"/>
      <c r="VB51" s="84"/>
      <c r="VC51" s="84"/>
      <c r="VD51" s="84"/>
      <c r="VE51" s="84"/>
      <c r="VF51" s="84"/>
      <c r="VG51" s="84"/>
      <c r="VH51" s="84"/>
      <c r="VI51" s="84"/>
      <c r="VJ51" s="84"/>
      <c r="VK51" s="84"/>
      <c r="VL51" s="84"/>
      <c r="VM51" s="84"/>
      <c r="VN51" s="84"/>
      <c r="VO51" s="84"/>
      <c r="VP51" s="84"/>
      <c r="VQ51" s="84"/>
      <c r="VR51" s="84"/>
      <c r="VS51" s="84"/>
      <c r="VT51" s="84"/>
      <c r="VU51" s="84"/>
      <c r="VV51" s="84"/>
      <c r="VW51" s="84"/>
      <c r="VX51" s="84"/>
      <c r="VY51" s="84"/>
      <c r="VZ51" s="84"/>
      <c r="WA51" s="84"/>
      <c r="WB51" s="84"/>
      <c r="WC51" s="84"/>
      <c r="WD51" s="84"/>
      <c r="WE51" s="84"/>
      <c r="WF51" s="84"/>
      <c r="WG51" s="84"/>
      <c r="WH51" s="84"/>
      <c r="WI51" s="84"/>
      <c r="WJ51" s="84"/>
      <c r="WK51" s="84"/>
      <c r="WL51" s="84"/>
      <c r="WM51" s="84"/>
      <c r="WN51" s="84"/>
      <c r="WO51" s="84"/>
      <c r="WP51" s="84"/>
      <c r="WQ51" s="84"/>
      <c r="WR51" s="84"/>
      <c r="WS51" s="84"/>
      <c r="WT51" s="84"/>
      <c r="WU51" s="84"/>
      <c r="WV51" s="84"/>
      <c r="WW51" s="84"/>
      <c r="WX51" s="84"/>
      <c r="WY51" s="84"/>
      <c r="WZ51" s="84"/>
      <c r="XA51" s="84"/>
      <c r="XB51" s="84"/>
      <c r="XC51" s="84"/>
      <c r="XD51" s="84"/>
      <c r="XE51" s="84"/>
      <c r="XF51" s="84"/>
      <c r="XG51" s="84"/>
      <c r="XH51" s="84"/>
      <c r="XI51" s="84"/>
      <c r="XJ51" s="84"/>
      <c r="XK51" s="84"/>
      <c r="XL51" s="84"/>
      <c r="XM51" s="84"/>
      <c r="XN51" s="84"/>
      <c r="XO51" s="84"/>
      <c r="XP51" s="84"/>
      <c r="XQ51" s="84"/>
      <c r="XR51" s="84"/>
      <c r="XS51" s="84"/>
      <c r="XT51" s="84"/>
      <c r="XU51" s="84"/>
      <c r="XV51" s="84"/>
      <c r="XW51" s="84"/>
      <c r="XX51" s="84"/>
      <c r="XY51" s="84"/>
      <c r="XZ51" s="84"/>
      <c r="YA51" s="84"/>
      <c r="YB51" s="84"/>
      <c r="YC51" s="84"/>
      <c r="YD51" s="84"/>
      <c r="YE51" s="84"/>
      <c r="YF51" s="84"/>
      <c r="YG51" s="84"/>
      <c r="YH51" s="84"/>
      <c r="YI51" s="84"/>
      <c r="YJ51" s="84"/>
      <c r="YK51" s="84"/>
      <c r="YL51" s="84"/>
      <c r="YM51" s="84"/>
      <c r="YN51" s="84"/>
      <c r="YO51" s="84"/>
      <c r="YP51" s="84"/>
      <c r="YQ51" s="84"/>
      <c r="YR51" s="84"/>
      <c r="YS51" s="84"/>
      <c r="YT51" s="84"/>
      <c r="YU51" s="84"/>
      <c r="YV51" s="84"/>
      <c r="YW51" s="84"/>
      <c r="YX51" s="84"/>
      <c r="YY51" s="84"/>
      <c r="YZ51" s="84"/>
      <c r="ZA51" s="84"/>
      <c r="ZB51" s="84"/>
      <c r="ZC51" s="84"/>
      <c r="ZD51" s="84"/>
      <c r="ZE51" s="84"/>
      <c r="ZF51" s="84"/>
      <c r="ZG51" s="84"/>
      <c r="ZH51" s="84"/>
      <c r="ZI51" s="84"/>
      <c r="ZJ51" s="84"/>
      <c r="ZK51" s="84"/>
      <c r="ZL51" s="84"/>
      <c r="ZM51" s="84"/>
      <c r="ZN51" s="84"/>
      <c r="ZO51" s="84"/>
      <c r="ZP51" s="84"/>
      <c r="ZQ51" s="84"/>
      <c r="ZR51" s="84"/>
      <c r="ZS51" s="84"/>
      <c r="ZT51" s="84"/>
      <c r="ZU51" s="84"/>
      <c r="ZV51" s="84"/>
      <c r="ZW51" s="84"/>
      <c r="ZX51" s="84"/>
      <c r="ZY51" s="84"/>
      <c r="ZZ51" s="84"/>
      <c r="AAA51" s="84"/>
      <c r="AAB51" s="84"/>
      <c r="AAC51" s="84"/>
      <c r="AAD51" s="84"/>
      <c r="AAE51" s="84"/>
      <c r="AAF51" s="84"/>
      <c r="AAG51" s="84"/>
      <c r="AAH51" s="84"/>
      <c r="AAI51" s="84"/>
      <c r="AAJ51" s="84"/>
      <c r="AAK51" s="84"/>
      <c r="AAL51" s="84"/>
      <c r="AAM51" s="84"/>
      <c r="AAN51" s="84"/>
      <c r="AAO51" s="84"/>
      <c r="AAP51" s="84"/>
      <c r="AAQ51" s="84"/>
      <c r="AAR51" s="84"/>
      <c r="AAS51" s="84"/>
      <c r="AAT51" s="84"/>
      <c r="AAU51" s="84"/>
      <c r="AAV51" s="84"/>
      <c r="AAW51" s="84"/>
      <c r="AAX51" s="84"/>
      <c r="AAY51" s="84"/>
      <c r="AAZ51" s="84"/>
      <c r="ABA51" s="84"/>
      <c r="ABB51" s="84"/>
      <c r="ABC51" s="84"/>
      <c r="ABD51" s="84"/>
      <c r="ABE51" s="84"/>
      <c r="ABF51" s="84"/>
      <c r="ABG51" s="84"/>
      <c r="ABH51" s="84"/>
      <c r="ABI51" s="84"/>
      <c r="ABJ51" s="84"/>
      <c r="ABK51" s="84"/>
      <c r="ABL51" s="84"/>
      <c r="ABM51" s="84"/>
      <c r="ABN51" s="84"/>
      <c r="ABO51" s="84"/>
      <c r="ABP51" s="84"/>
      <c r="ABQ51" s="84"/>
      <c r="ABR51" s="84"/>
      <c r="ABS51" s="84"/>
      <c r="ABT51" s="84"/>
      <c r="ABU51" s="84"/>
      <c r="ABV51" s="84"/>
      <c r="ABW51" s="84"/>
      <c r="ABX51" s="84"/>
      <c r="ABY51" s="84"/>
      <c r="ABZ51" s="84"/>
      <c r="ACA51" s="84"/>
      <c r="ACB51" s="84"/>
      <c r="ACC51" s="84"/>
      <c r="ACD51" s="84"/>
      <c r="ACE51" s="84"/>
      <c r="ACF51" s="84"/>
      <c r="ACG51" s="84"/>
      <c r="ACH51" s="84"/>
      <c r="ACI51" s="84"/>
      <c r="ACJ51" s="84"/>
      <c r="ACK51" s="84"/>
      <c r="ACL51" s="84"/>
      <c r="ACM51" s="84"/>
      <c r="ACN51" s="84"/>
      <c r="ACO51" s="84"/>
      <c r="ACP51" s="84"/>
      <c r="ACQ51" s="84"/>
      <c r="ACR51" s="84"/>
      <c r="ACS51" s="84"/>
      <c r="ACT51" s="84"/>
      <c r="ACU51" s="84"/>
      <c r="ACV51" s="84"/>
      <c r="ACW51" s="84"/>
      <c r="ACX51" s="84"/>
      <c r="ACY51" s="84"/>
      <c r="ACZ51" s="84"/>
      <c r="ADA51" s="84"/>
      <c r="ADB51" s="84"/>
      <c r="ADC51" s="84"/>
      <c r="ADD51" s="84"/>
      <c r="ADE51" s="84"/>
      <c r="ADF51" s="84"/>
      <c r="ADG51" s="84"/>
      <c r="ADH51" s="84"/>
      <c r="ADI51" s="84"/>
      <c r="ADJ51" s="84"/>
      <c r="ADK51" s="84"/>
      <c r="ADL51" s="84"/>
      <c r="ADM51" s="84"/>
      <c r="ADN51" s="84"/>
      <c r="ADO51" s="84"/>
      <c r="ADP51" s="84"/>
      <c r="ADQ51" s="84"/>
      <c r="ADR51" s="84"/>
      <c r="ADS51" s="84"/>
      <c r="ADT51" s="84"/>
      <c r="ADU51" s="84"/>
      <c r="ADV51" s="84"/>
      <c r="ADW51" s="84"/>
      <c r="ADX51" s="84"/>
      <c r="ADY51" s="84"/>
      <c r="ADZ51" s="84"/>
      <c r="AEA51" s="84"/>
      <c r="AEB51" s="84"/>
      <c r="AEC51" s="84"/>
      <c r="AED51" s="84"/>
      <c r="AEE51" s="84"/>
      <c r="AEF51" s="84"/>
      <c r="AEG51" s="84"/>
      <c r="AEH51" s="84"/>
      <c r="AEI51" s="84"/>
      <c r="AEJ51" s="84"/>
      <c r="AEK51" s="84"/>
      <c r="AEL51" s="84"/>
      <c r="AEM51" s="84"/>
      <c r="AEN51" s="84"/>
      <c r="AEO51" s="84"/>
      <c r="AEP51" s="84"/>
      <c r="AEQ51" s="84"/>
      <c r="AER51" s="84"/>
      <c r="AES51" s="84"/>
      <c r="AET51" s="84"/>
      <c r="AEU51" s="84"/>
      <c r="AEV51" s="84"/>
      <c r="AEW51" s="84"/>
      <c r="AEX51" s="84"/>
      <c r="AEY51" s="84"/>
      <c r="AEZ51" s="84"/>
      <c r="AFA51" s="84"/>
      <c r="AFB51" s="84"/>
      <c r="AFC51" s="84"/>
      <c r="AFD51" s="84"/>
      <c r="AFE51" s="84"/>
      <c r="AFF51" s="84"/>
      <c r="AFG51" s="84"/>
      <c r="AFH51" s="84"/>
      <c r="AFI51" s="84"/>
      <c r="AFJ51" s="84"/>
      <c r="AFK51" s="84"/>
      <c r="AFL51" s="84"/>
      <c r="AFM51" s="84"/>
      <c r="AFN51" s="84"/>
      <c r="AFO51" s="84"/>
      <c r="AFP51" s="84"/>
      <c r="AFQ51" s="84"/>
      <c r="AFR51" s="84"/>
      <c r="AFS51" s="84"/>
      <c r="AFT51" s="84"/>
      <c r="AFU51" s="84"/>
      <c r="AFV51" s="84"/>
      <c r="AFW51" s="84"/>
      <c r="AFX51" s="84"/>
      <c r="AFY51" s="84"/>
      <c r="AFZ51" s="84"/>
      <c r="AGA51" s="84"/>
      <c r="AGB51" s="84"/>
      <c r="AGC51" s="84"/>
      <c r="AGD51" s="84"/>
      <c r="AGE51" s="84"/>
      <c r="AGF51" s="84"/>
      <c r="AGG51" s="84"/>
      <c r="AGH51" s="84"/>
      <c r="AGI51" s="84"/>
      <c r="AGJ51" s="84"/>
      <c r="AGK51" s="84"/>
      <c r="AGL51" s="84"/>
      <c r="AGM51" s="84"/>
      <c r="AGN51" s="84"/>
      <c r="AGO51" s="84"/>
      <c r="AGP51" s="84"/>
      <c r="AGQ51" s="84"/>
      <c r="AGR51" s="84"/>
      <c r="AGS51" s="84"/>
      <c r="AGT51" s="84"/>
      <c r="AGU51" s="84"/>
      <c r="AGV51" s="84"/>
      <c r="AGW51" s="84"/>
      <c r="AGX51" s="84"/>
      <c r="AGY51" s="84"/>
      <c r="AGZ51" s="84"/>
      <c r="AHA51" s="84"/>
      <c r="AHB51" s="84"/>
      <c r="AHC51" s="84"/>
      <c r="AHD51" s="84"/>
      <c r="AHE51" s="84"/>
      <c r="AHF51" s="84"/>
      <c r="AHG51" s="84"/>
      <c r="AHH51" s="84"/>
      <c r="AHI51" s="84"/>
      <c r="AHJ51" s="84"/>
      <c r="AHK51" s="84"/>
      <c r="AHL51" s="84"/>
      <c r="AHM51" s="84"/>
      <c r="AHN51" s="84"/>
      <c r="AHO51" s="84"/>
      <c r="AHP51" s="84"/>
      <c r="AHQ51" s="84"/>
      <c r="AHR51" s="84"/>
      <c r="AHS51" s="84"/>
      <c r="AHT51" s="84"/>
      <c r="AHU51" s="84"/>
      <c r="AHV51" s="84"/>
      <c r="AHW51" s="84"/>
      <c r="AHX51" s="84"/>
      <c r="AHY51" s="84"/>
      <c r="AHZ51" s="84"/>
      <c r="AIA51" s="84"/>
      <c r="AIB51" s="84"/>
      <c r="AIC51" s="84"/>
      <c r="AID51" s="84"/>
      <c r="AIE51" s="84"/>
      <c r="AIF51" s="84"/>
      <c r="AIG51" s="84"/>
      <c r="AIH51" s="84"/>
      <c r="AII51" s="84"/>
      <c r="AIJ51" s="84"/>
      <c r="AIK51" s="84"/>
      <c r="AIL51" s="84"/>
      <c r="AIM51" s="84"/>
      <c r="AIN51" s="84"/>
      <c r="AIO51" s="84"/>
      <c r="AIP51" s="84"/>
      <c r="AIQ51" s="84"/>
      <c r="AIR51" s="84"/>
      <c r="AIS51" s="84"/>
      <c r="AIT51" s="84"/>
      <c r="AIU51" s="84"/>
      <c r="AIV51" s="84"/>
      <c r="AIW51" s="84"/>
      <c r="AIX51" s="84"/>
      <c r="AIY51" s="84"/>
      <c r="AIZ51" s="84"/>
      <c r="AJA51" s="84"/>
      <c r="AJB51" s="84"/>
      <c r="AJC51" s="84"/>
      <c r="AJD51" s="84"/>
      <c r="AJE51" s="84"/>
      <c r="AJF51" s="84"/>
      <c r="AJG51" s="84"/>
      <c r="AJH51" s="84"/>
      <c r="AJI51" s="84"/>
      <c r="AJJ51" s="84"/>
      <c r="AJK51" s="84"/>
      <c r="AJL51" s="84"/>
      <c r="AJM51" s="84"/>
      <c r="AJN51" s="84"/>
      <c r="AJO51" s="84"/>
      <c r="AJP51" s="84"/>
      <c r="AJQ51" s="84"/>
      <c r="AJR51" s="84"/>
      <c r="AJS51" s="84"/>
      <c r="AJT51" s="84"/>
      <c r="AJU51" s="84"/>
      <c r="AJV51" s="84"/>
      <c r="AJW51" s="84"/>
      <c r="AJX51" s="84"/>
      <c r="AJY51" s="84"/>
      <c r="AJZ51" s="84"/>
      <c r="AKA51" s="84"/>
      <c r="AKB51" s="84"/>
      <c r="AKC51" s="84"/>
      <c r="AKD51" s="84"/>
      <c r="AKE51" s="84"/>
      <c r="AKF51" s="84"/>
      <c r="AKG51" s="84"/>
      <c r="AKH51" s="84"/>
      <c r="AKI51" s="84"/>
      <c r="AKJ51" s="84"/>
      <c r="AKK51" s="84"/>
      <c r="AKL51" s="84"/>
      <c r="AKM51" s="84"/>
      <c r="AKN51" s="84"/>
      <c r="AKO51" s="84"/>
      <c r="AKP51" s="84"/>
      <c r="AKQ51" s="84"/>
      <c r="AKR51" s="84"/>
      <c r="AKS51" s="84"/>
      <c r="AKT51" s="84"/>
      <c r="AKU51" s="84"/>
      <c r="AKV51" s="84"/>
      <c r="AKW51" s="84"/>
      <c r="AKX51" s="84"/>
      <c r="AKY51" s="84"/>
      <c r="AKZ51" s="84"/>
      <c r="ALA51" s="84"/>
      <c r="ALB51" s="84"/>
      <c r="ALC51" s="84"/>
      <c r="ALD51" s="84"/>
      <c r="ALE51" s="84"/>
      <c r="ALF51" s="84"/>
      <c r="ALG51" s="84"/>
      <c r="ALH51" s="84"/>
      <c r="ALI51" s="84"/>
      <c r="ALJ51" s="84"/>
      <c r="ALK51" s="84"/>
      <c r="ALL51" s="84"/>
      <c r="ALM51" s="84"/>
      <c r="ALN51" s="84"/>
      <c r="ALO51" s="84"/>
      <c r="ALP51" s="84"/>
      <c r="ALQ51" s="84"/>
      <c r="ALR51" s="84"/>
      <c r="ALS51" s="84"/>
      <c r="ALT51" s="84"/>
      <c r="ALU51" s="84"/>
      <c r="ALV51" s="84"/>
      <c r="ALW51" s="84"/>
      <c r="ALX51" s="84"/>
      <c r="ALY51" s="84"/>
      <c r="ALZ51" s="84"/>
      <c r="AMA51" s="84"/>
      <c r="AMB51" s="84"/>
      <c r="AMC51" s="84"/>
      <c r="AMD51" s="84"/>
      <c r="AME51" s="84"/>
      <c r="AMF51" s="84"/>
      <c r="AMG51" s="84"/>
      <c r="AMH51" s="84"/>
      <c r="AMI51" s="84"/>
      <c r="AMJ51" s="84"/>
      <c r="AMK51" s="84"/>
      <c r="AML51" s="84"/>
      <c r="AMM51" s="84"/>
      <c r="AMN51" s="84"/>
      <c r="AMO51" s="84"/>
      <c r="AMP51" s="84"/>
      <c r="AMQ51" s="84"/>
      <c r="AMR51" s="84"/>
      <c r="AMS51" s="84"/>
      <c r="AMT51" s="84"/>
      <c r="AMU51" s="84"/>
      <c r="AMV51" s="84"/>
      <c r="AMW51" s="84"/>
      <c r="AMX51" s="84"/>
      <c r="AMY51" s="84"/>
      <c r="AMZ51" s="84"/>
      <c r="ANA51" s="84"/>
      <c r="ANB51" s="84"/>
      <c r="ANC51" s="84"/>
      <c r="AND51" s="84"/>
      <c r="ANE51" s="84"/>
      <c r="ANF51" s="84"/>
      <c r="ANG51" s="84"/>
      <c r="ANH51" s="84"/>
      <c r="ANI51" s="84"/>
      <c r="ANJ51" s="84"/>
      <c r="ANK51" s="84"/>
      <c r="ANL51" s="84"/>
      <c r="ANM51" s="84"/>
      <c r="ANN51" s="84"/>
      <c r="ANO51" s="84"/>
      <c r="ANP51" s="84"/>
      <c r="ANQ51" s="84"/>
      <c r="ANR51" s="84"/>
      <c r="ANS51" s="84"/>
      <c r="ANT51" s="84"/>
      <c r="ANU51" s="84"/>
      <c r="ANV51" s="84"/>
      <c r="ANW51" s="84"/>
      <c r="ANX51" s="84"/>
      <c r="ANY51" s="84"/>
      <c r="ANZ51" s="84"/>
      <c r="AOA51" s="84"/>
      <c r="AOB51" s="84"/>
      <c r="AOC51" s="84"/>
      <c r="AOD51" s="84"/>
      <c r="AOE51" s="84"/>
      <c r="AOF51" s="84"/>
      <c r="AOG51" s="84"/>
      <c r="AOH51" s="84"/>
      <c r="AOI51" s="84"/>
      <c r="AOJ51" s="84"/>
      <c r="AOK51" s="84"/>
      <c r="AOL51" s="84"/>
      <c r="AOM51" s="84"/>
      <c r="AON51" s="84"/>
      <c r="AOO51" s="84"/>
      <c r="AOP51" s="84"/>
      <c r="AOQ51" s="84"/>
      <c r="AOR51" s="84"/>
      <c r="AOS51" s="84"/>
      <c r="AOT51" s="84"/>
      <c r="AOU51" s="84"/>
      <c r="AOV51" s="84"/>
      <c r="AOW51" s="84"/>
      <c r="AOX51" s="84"/>
      <c r="AOY51" s="84"/>
      <c r="AOZ51" s="84"/>
      <c r="APA51" s="84"/>
      <c r="APB51" s="84"/>
      <c r="APC51" s="84"/>
      <c r="APD51" s="84"/>
      <c r="APE51" s="84"/>
      <c r="APF51" s="84"/>
      <c r="APG51" s="84"/>
      <c r="APH51" s="84"/>
      <c r="API51" s="84"/>
      <c r="APJ51" s="84"/>
      <c r="APK51" s="84"/>
      <c r="APL51" s="84"/>
      <c r="APM51" s="84"/>
      <c r="APN51" s="84"/>
      <c r="APO51" s="84"/>
      <c r="APP51" s="84"/>
      <c r="APQ51" s="84"/>
      <c r="APR51" s="84"/>
      <c r="APS51" s="84"/>
      <c r="APT51" s="84"/>
      <c r="APU51" s="84"/>
      <c r="APV51" s="84"/>
      <c r="APW51" s="84"/>
      <c r="APX51" s="84"/>
      <c r="APY51" s="84"/>
      <c r="APZ51" s="84"/>
      <c r="AQA51" s="84"/>
      <c r="AQB51" s="84"/>
      <c r="AQC51" s="84"/>
      <c r="AQD51" s="84"/>
      <c r="AQE51" s="86"/>
      <c r="AQF51" s="84"/>
      <c r="AQG51" s="86"/>
      <c r="AQH51" s="84"/>
      <c r="AQI51" s="86"/>
      <c r="AQJ51" s="84"/>
      <c r="AQK51" s="86"/>
      <c r="AQL51" s="84"/>
      <c r="AQM51" s="86"/>
      <c r="AQN51" s="84"/>
      <c r="AQO51" s="86"/>
      <c r="AQP51" s="84"/>
      <c r="AQQ51" s="86"/>
      <c r="AQR51" s="84"/>
      <c r="AQS51" s="86"/>
      <c r="AQT51" s="86"/>
      <c r="AQU51" s="86"/>
      <c r="AQV51" s="86"/>
      <c r="AQW51" s="86"/>
      <c r="AQX51" s="86"/>
      <c r="AQY51" s="86"/>
      <c r="AQZ51" s="86"/>
      <c r="ARA51" s="86"/>
      <c r="ARB51" s="86"/>
      <c r="ARC51" s="86"/>
      <c r="ARD51" s="86"/>
      <c r="ARE51" s="86"/>
      <c r="ARF51" s="86"/>
      <c r="ARG51" s="86"/>
      <c r="ARH51" s="86"/>
      <c r="ARI51" s="86"/>
      <c r="ARJ51" s="86"/>
      <c r="ARK51" s="86"/>
      <c r="ARL51" s="86"/>
      <c r="ARM51" s="86"/>
      <c r="ARN51" s="86"/>
      <c r="ARO51" s="86"/>
      <c r="ARP51" s="86"/>
      <c r="ARQ51" s="86"/>
      <c r="ARR51" s="86"/>
      <c r="ARS51" s="86"/>
      <c r="ART51" s="86">
        <v>18200</v>
      </c>
      <c r="ARU51" s="86"/>
      <c r="ARV51" s="86">
        <v>18200</v>
      </c>
      <c r="ARW51" s="86"/>
      <c r="ARX51" s="86">
        <v>18200</v>
      </c>
      <c r="ARY51" s="86"/>
      <c r="ARZ51" s="86">
        <v>18200</v>
      </c>
      <c r="ASA51" s="86"/>
      <c r="ASB51" s="86">
        <v>18200</v>
      </c>
      <c r="ASC51" s="86"/>
      <c r="ASD51" s="86">
        <v>18200</v>
      </c>
      <c r="ASE51" s="86"/>
      <c r="ASF51" s="86">
        <v>18200</v>
      </c>
      <c r="ASG51" s="86"/>
      <c r="ASH51" s="86">
        <v>18200</v>
      </c>
      <c r="ASI51" s="86"/>
      <c r="ASJ51" s="86">
        <v>18200</v>
      </c>
      <c r="ASK51" s="86"/>
      <c r="ASL51" s="86">
        <v>18200</v>
      </c>
      <c r="ASM51" s="86"/>
      <c r="ASN51" s="86">
        <v>18200</v>
      </c>
      <c r="ASO51" s="86">
        <v>18180</v>
      </c>
      <c r="ASP51" s="86">
        <v>18200</v>
      </c>
      <c r="ASQ51" s="86">
        <v>18180</v>
      </c>
      <c r="ASR51" s="86">
        <v>18200</v>
      </c>
      <c r="ASS51" s="86">
        <v>18180</v>
      </c>
      <c r="AST51" s="86">
        <v>18200</v>
      </c>
      <c r="ASU51" s="86">
        <v>18180</v>
      </c>
      <c r="ASV51" s="86">
        <v>18200</v>
      </c>
      <c r="ASW51" s="86" t="s">
        <v>94</v>
      </c>
      <c r="ASX51" s="86">
        <v>18200</v>
      </c>
      <c r="ASY51" s="86">
        <v>18180</v>
      </c>
      <c r="ASZ51" s="86">
        <v>18200</v>
      </c>
      <c r="ATA51" s="86">
        <v>18180</v>
      </c>
      <c r="ATB51" s="86">
        <v>18200</v>
      </c>
      <c r="ATC51" s="86">
        <v>18180</v>
      </c>
      <c r="ATD51" s="86">
        <v>18200</v>
      </c>
      <c r="ATE51" s="86" t="s">
        <v>94</v>
      </c>
      <c r="ATF51" s="86">
        <v>18200</v>
      </c>
      <c r="ATG51" s="86">
        <v>18039.292410740152</v>
      </c>
      <c r="ATH51" s="86">
        <v>18200</v>
      </c>
      <c r="ATI51" s="86">
        <v>18068.441883222789</v>
      </c>
      <c r="ATJ51" s="86">
        <v>18200</v>
      </c>
      <c r="ATK51" s="86">
        <v>18035.492338301512</v>
      </c>
      <c r="ATL51" s="86">
        <v>18200</v>
      </c>
      <c r="ATM51" s="86" t="s">
        <v>94</v>
      </c>
      <c r="ATN51" s="86">
        <v>18200</v>
      </c>
      <c r="ATO51" s="86" t="s">
        <v>94</v>
      </c>
      <c r="ATP51" s="86">
        <v>18200</v>
      </c>
      <c r="ATQ51" s="86" t="s">
        <v>94</v>
      </c>
      <c r="ATR51" s="86">
        <v>18200</v>
      </c>
      <c r="ATS51" s="86" t="s">
        <v>94</v>
      </c>
      <c r="ATT51" s="86">
        <v>18200</v>
      </c>
      <c r="ATU51" s="86">
        <v>18180</v>
      </c>
      <c r="ATV51" s="86">
        <v>18200</v>
      </c>
      <c r="ATW51" s="86">
        <v>18180</v>
      </c>
      <c r="ATX51" s="86">
        <v>18200</v>
      </c>
      <c r="ATY51" s="86">
        <v>18180</v>
      </c>
      <c r="ATZ51" s="86">
        <v>18200</v>
      </c>
      <c r="AUA51" s="86">
        <v>18180</v>
      </c>
      <c r="AUB51" s="86">
        <v>18200</v>
      </c>
      <c r="AUC51" s="86" t="s">
        <v>94</v>
      </c>
      <c r="AUD51" s="86">
        <v>18200</v>
      </c>
      <c r="AUE51" s="86" t="s">
        <v>94</v>
      </c>
      <c r="AUF51" s="86">
        <v>18200</v>
      </c>
      <c r="AUG51" s="86">
        <v>18180</v>
      </c>
      <c r="AUH51" s="86">
        <v>18200</v>
      </c>
      <c r="AUI51" s="86">
        <v>18180</v>
      </c>
      <c r="AUJ51" s="86">
        <v>18200</v>
      </c>
      <c r="AUK51" s="86" t="s">
        <v>94</v>
      </c>
      <c r="AUL51" s="86">
        <v>18200</v>
      </c>
      <c r="AUM51" s="86">
        <v>18056.256972702038</v>
      </c>
      <c r="AUN51" s="86">
        <v>18200</v>
      </c>
      <c r="AUO51" s="86" t="s">
        <v>94</v>
      </c>
      <c r="AUP51" s="86">
        <v>18200</v>
      </c>
      <c r="AUQ51" s="86" t="s">
        <v>94</v>
      </c>
      <c r="AUR51" s="86">
        <v>18200</v>
      </c>
      <c r="AUS51" s="86">
        <v>17624.782319549675</v>
      </c>
      <c r="AUT51" s="86">
        <v>18200</v>
      </c>
      <c r="AUU51" s="86">
        <v>17730</v>
      </c>
      <c r="AUV51" s="86">
        <v>18200</v>
      </c>
      <c r="AUW51" s="86" t="s">
        <v>94</v>
      </c>
      <c r="AUX51" s="86">
        <v>18200</v>
      </c>
      <c r="AUY51" s="86">
        <v>17730</v>
      </c>
      <c r="AUZ51" s="86">
        <v>18200</v>
      </c>
      <c r="AVA51" s="86" t="s">
        <v>94</v>
      </c>
      <c r="AVB51" s="86">
        <v>18200</v>
      </c>
      <c r="AVC51" s="86" t="s">
        <v>94</v>
      </c>
      <c r="AVD51" s="86">
        <v>18200</v>
      </c>
      <c r="AVE51" s="86">
        <v>17730</v>
      </c>
      <c r="AVF51" s="86">
        <v>18200</v>
      </c>
      <c r="AVG51" s="86">
        <v>17730</v>
      </c>
      <c r="AVH51" s="86">
        <v>18200</v>
      </c>
      <c r="AVI51" s="86" t="s">
        <v>94</v>
      </c>
      <c r="AVJ51" s="86">
        <v>18200</v>
      </c>
      <c r="AVK51" s="86">
        <v>17729.99999003714</v>
      </c>
      <c r="AVL51" s="86">
        <v>18200</v>
      </c>
      <c r="AVM51" s="86" t="s">
        <v>94</v>
      </c>
      <c r="AVN51" s="86">
        <v>18200</v>
      </c>
      <c r="AVO51" s="86">
        <v>17627.849566055931</v>
      </c>
      <c r="AVP51" s="86">
        <v>18200</v>
      </c>
      <c r="AVQ51" s="86">
        <v>17730</v>
      </c>
      <c r="AVR51" s="86">
        <v>18200</v>
      </c>
      <c r="AVS51" s="86">
        <v>17621.12421383648</v>
      </c>
      <c r="AVT51" s="86">
        <v>18200</v>
      </c>
      <c r="AVU51" s="86" t="s">
        <v>94</v>
      </c>
      <c r="AVV51" s="86">
        <v>18200</v>
      </c>
      <c r="AVW51" s="86">
        <v>17730</v>
      </c>
      <c r="AVX51" s="86">
        <v>18200</v>
      </c>
      <c r="AVY51" s="86" t="s">
        <v>94</v>
      </c>
      <c r="AVZ51" s="86">
        <v>18200</v>
      </c>
      <c r="AWA51" s="86">
        <v>17730</v>
      </c>
      <c r="AWB51" s="86">
        <v>18200</v>
      </c>
      <c r="AWC51" s="86">
        <v>17631.809108910889</v>
      </c>
      <c r="AWD51" s="86">
        <v>18200</v>
      </c>
      <c r="AWE51" s="86" t="s">
        <v>94</v>
      </c>
      <c r="AWF51" s="86">
        <v>18200</v>
      </c>
      <c r="AWG51" s="86">
        <v>17649.683938802493</v>
      </c>
      <c r="AWH51" s="86">
        <v>18200</v>
      </c>
      <c r="AWI51" s="86">
        <v>17631.142009061085</v>
      </c>
      <c r="AWJ51" s="86">
        <v>18200</v>
      </c>
      <c r="AWK51" s="86" t="s">
        <v>94</v>
      </c>
      <c r="AWL51" s="86">
        <v>18200</v>
      </c>
      <c r="AWM51" s="86" t="s">
        <v>94</v>
      </c>
      <c r="AWN51" s="86">
        <v>18200</v>
      </c>
      <c r="AWO51" s="86" t="s">
        <v>94</v>
      </c>
      <c r="AWP51" s="86">
        <v>18200</v>
      </c>
      <c r="AWQ51" s="86" t="s">
        <v>94</v>
      </c>
      <c r="AWR51" s="86">
        <v>18200</v>
      </c>
      <c r="AWS51" s="86" t="s">
        <v>94</v>
      </c>
      <c r="AWT51" s="86">
        <v>18200</v>
      </c>
      <c r="AWU51" s="86">
        <v>17730</v>
      </c>
      <c r="AWV51" s="86">
        <v>18200</v>
      </c>
      <c r="AWW51" s="86">
        <v>17730</v>
      </c>
      <c r="AWX51" s="86">
        <v>18200</v>
      </c>
      <c r="AWY51" s="86" t="s">
        <v>94</v>
      </c>
      <c r="AWZ51" s="103">
        <v>18200</v>
      </c>
      <c r="AXA51" s="103" t="s">
        <v>94</v>
      </c>
      <c r="AXB51" s="103">
        <v>18200</v>
      </c>
      <c r="AXC51" s="103" t="s">
        <v>94</v>
      </c>
      <c r="AXD51" s="103">
        <v>18200</v>
      </c>
      <c r="AXE51" s="103" t="s">
        <v>94</v>
      </c>
      <c r="AXF51" s="103">
        <v>18200</v>
      </c>
      <c r="AXG51" s="103" t="s">
        <v>94</v>
      </c>
      <c r="AXH51" s="103">
        <v>18200</v>
      </c>
      <c r="AXI51" s="103" t="s">
        <v>94</v>
      </c>
      <c r="AXJ51" s="103">
        <v>18200</v>
      </c>
      <c r="AXK51" s="103">
        <v>17730</v>
      </c>
      <c r="AXL51" s="103">
        <v>18200</v>
      </c>
      <c r="AXM51" s="103">
        <v>17629.136806506162</v>
      </c>
      <c r="AXN51" s="103">
        <v>18200</v>
      </c>
      <c r="AXO51" s="103">
        <v>17629.652641878671</v>
      </c>
      <c r="AXP51" s="103">
        <v>18200</v>
      </c>
      <c r="AXQ51" s="103">
        <v>17626.582289197428</v>
      </c>
      <c r="AXR51" s="103">
        <v>18200</v>
      </c>
      <c r="AXS51" s="103" t="s">
        <v>94</v>
      </c>
      <c r="AXT51" s="103">
        <v>18200</v>
      </c>
      <c r="AXU51" s="103">
        <v>17659.115261066043</v>
      </c>
      <c r="AXV51" s="103">
        <v>18200</v>
      </c>
      <c r="AXW51" s="103" t="s">
        <v>94</v>
      </c>
      <c r="AXX51" s="103">
        <v>18200</v>
      </c>
      <c r="AXY51" s="103">
        <v>17601.348894856434</v>
      </c>
      <c r="AXZ51" s="103">
        <v>18200</v>
      </c>
      <c r="AYA51" s="103">
        <v>17668.283081648322</v>
      </c>
      <c r="AYB51" s="103">
        <v>18200</v>
      </c>
      <c r="AYC51" s="103">
        <v>17661.627988542703</v>
      </c>
      <c r="AYD51" s="103">
        <v>18200</v>
      </c>
      <c r="AYE51" s="103">
        <v>17647.96837944664</v>
      </c>
      <c r="AYF51" s="103">
        <v>18200</v>
      </c>
      <c r="AYG51" s="103" t="s">
        <v>94</v>
      </c>
      <c r="AYH51" s="103">
        <v>18200</v>
      </c>
      <c r="AYI51" s="103" t="s">
        <v>94</v>
      </c>
      <c r="AYJ51" s="103">
        <v>18200</v>
      </c>
      <c r="AYK51" s="103"/>
      <c r="AYL51" s="103">
        <v>18200</v>
      </c>
      <c r="AYM51" s="103"/>
      <c r="AYN51" s="103">
        <v>18200</v>
      </c>
      <c r="AYO51" s="103"/>
      <c r="AYP51" s="103">
        <v>18200</v>
      </c>
      <c r="AYQ51" s="103"/>
      <c r="AYR51" s="103">
        <v>18200</v>
      </c>
      <c r="AYS51" s="103"/>
      <c r="AYT51" s="103">
        <v>18200</v>
      </c>
      <c r="AYU51" s="103">
        <v>17730</v>
      </c>
      <c r="AYV51" s="103">
        <v>18200</v>
      </c>
      <c r="AYW51" s="103">
        <v>17730</v>
      </c>
      <c r="AYX51" s="103">
        <v>18200</v>
      </c>
      <c r="AYY51" s="103">
        <v>17730</v>
      </c>
      <c r="AYZ51" s="103">
        <v>18200</v>
      </c>
      <c r="AZA51" s="103" t="s">
        <v>94</v>
      </c>
      <c r="AZB51" s="103">
        <v>18200</v>
      </c>
      <c r="AZC51" s="103" t="s">
        <v>94</v>
      </c>
      <c r="AZD51" s="103">
        <v>18200</v>
      </c>
      <c r="AZE51" s="103" t="s">
        <v>94</v>
      </c>
      <c r="AZF51" s="103">
        <v>18200</v>
      </c>
      <c r="AZG51" s="103">
        <v>17730</v>
      </c>
      <c r="AZH51" s="103">
        <v>18200</v>
      </c>
      <c r="AZI51" s="103">
        <v>17730</v>
      </c>
      <c r="AZJ51" s="103">
        <v>18200</v>
      </c>
      <c r="AZK51" s="103">
        <v>17596.023805936416</v>
      </c>
      <c r="AZL51" s="103">
        <v>18200</v>
      </c>
      <c r="AZM51" s="103" t="s">
        <v>94</v>
      </c>
      <c r="AZN51" s="103">
        <v>18200</v>
      </c>
      <c r="AZO51" s="103">
        <v>17730</v>
      </c>
      <c r="AZP51" s="103">
        <v>18200</v>
      </c>
      <c r="AZQ51" s="103" t="s">
        <v>94</v>
      </c>
      <c r="AZR51" s="103">
        <v>18200</v>
      </c>
      <c r="AZS51" s="103">
        <v>17730</v>
      </c>
      <c r="AZT51" s="103">
        <v>18200</v>
      </c>
      <c r="AZU51" s="103">
        <v>17586.882763975154</v>
      </c>
      <c r="AZV51" s="103">
        <v>18200</v>
      </c>
      <c r="AZW51" s="103">
        <v>17730</v>
      </c>
      <c r="AZX51" s="103">
        <v>18200</v>
      </c>
      <c r="AZY51" s="103">
        <v>17644.965337954938</v>
      </c>
      <c r="AZZ51" s="103">
        <v>18200</v>
      </c>
      <c r="BAA51" s="103" t="s">
        <v>94</v>
      </c>
      <c r="BAB51" s="103">
        <v>18200</v>
      </c>
      <c r="BAC51" s="103" t="s">
        <v>94</v>
      </c>
      <c r="BAD51" s="103">
        <v>18200</v>
      </c>
      <c r="BAE51" s="103">
        <v>17614.635958395244</v>
      </c>
      <c r="BAF51" s="103">
        <v>18200</v>
      </c>
      <c r="BAG51" s="103">
        <v>17625.025358127947</v>
      </c>
      <c r="BAH51" s="103">
        <v>18200</v>
      </c>
      <c r="BAI51" s="103">
        <v>17730</v>
      </c>
      <c r="BAJ51" s="103">
        <v>18200</v>
      </c>
      <c r="BAK51" s="103" t="s">
        <v>94</v>
      </c>
      <c r="BAL51" s="103">
        <v>18200</v>
      </c>
      <c r="BAM51" s="103">
        <v>17730</v>
      </c>
      <c r="BAN51" s="103">
        <v>18200</v>
      </c>
      <c r="BAO51" s="103" t="s">
        <v>94</v>
      </c>
      <c r="BAP51" s="103">
        <v>18200</v>
      </c>
      <c r="BAQ51" s="103">
        <v>17649.214950573634</v>
      </c>
      <c r="BAR51" s="103">
        <v>18200</v>
      </c>
      <c r="BAS51" s="103">
        <v>17730</v>
      </c>
      <c r="BAT51" s="103">
        <v>18200</v>
      </c>
      <c r="BAU51" s="103">
        <v>17730</v>
      </c>
      <c r="BAV51" s="103">
        <v>18200</v>
      </c>
      <c r="BAW51" s="103" t="s">
        <v>94</v>
      </c>
      <c r="BAX51" s="103">
        <v>18200</v>
      </c>
      <c r="BAY51" s="103">
        <v>17583.220945748039</v>
      </c>
      <c r="BAZ51" s="103">
        <v>18200</v>
      </c>
      <c r="BBA51" s="103" t="s">
        <v>94</v>
      </c>
      <c r="BBB51" s="103">
        <v>18200</v>
      </c>
      <c r="BBC51" s="103" t="s">
        <v>94</v>
      </c>
      <c r="BBD51" s="103">
        <v>18200</v>
      </c>
      <c r="BBE51" s="103">
        <v>17280</v>
      </c>
      <c r="BBF51" s="103">
        <v>18200</v>
      </c>
      <c r="BBG51" s="103">
        <v>17280</v>
      </c>
      <c r="BBH51" s="103">
        <v>18200</v>
      </c>
      <c r="BBI51" s="103" t="s">
        <v>94</v>
      </c>
      <c r="BBJ51" s="103">
        <v>18200</v>
      </c>
      <c r="BBK51" s="103" t="s">
        <v>94</v>
      </c>
    </row>
    <row r="52" spans="1:1415" s="9" customFormat="1" ht="33" customHeight="1" x14ac:dyDescent="0.35">
      <c r="A52" s="82">
        <v>26</v>
      </c>
      <c r="B52" s="13" t="s">
        <v>378</v>
      </c>
      <c r="C52" s="89"/>
      <c r="D52" s="90" t="s">
        <v>377</v>
      </c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  <c r="AL52" s="84"/>
      <c r="AM52" s="84"/>
      <c r="AN52" s="84"/>
      <c r="AO52" s="84"/>
      <c r="AP52" s="84"/>
      <c r="AQ52" s="84"/>
      <c r="AR52" s="84"/>
      <c r="AS52" s="84"/>
      <c r="AT52" s="84"/>
      <c r="AU52" s="84"/>
      <c r="AV52" s="84"/>
      <c r="AW52" s="84"/>
      <c r="AX52" s="84"/>
      <c r="AY52" s="84"/>
      <c r="AZ52" s="84"/>
      <c r="BA52" s="84"/>
      <c r="BB52" s="84"/>
      <c r="BC52" s="84"/>
      <c r="BD52" s="84"/>
      <c r="BE52" s="84"/>
      <c r="BF52" s="84"/>
      <c r="BG52" s="84"/>
      <c r="BH52" s="84"/>
      <c r="BI52" s="84"/>
      <c r="BJ52" s="84"/>
      <c r="BK52" s="84"/>
      <c r="BL52" s="84"/>
      <c r="BM52" s="84"/>
      <c r="BN52" s="84"/>
      <c r="BO52" s="84"/>
      <c r="BP52" s="84"/>
      <c r="BQ52" s="84"/>
      <c r="BR52" s="84"/>
      <c r="BS52" s="84"/>
      <c r="BT52" s="84"/>
      <c r="BU52" s="84"/>
      <c r="BV52" s="84"/>
      <c r="BW52" s="84"/>
      <c r="BX52" s="84"/>
      <c r="BY52" s="84"/>
      <c r="BZ52" s="84"/>
      <c r="CA52" s="84"/>
      <c r="CB52" s="84"/>
      <c r="CC52" s="84"/>
      <c r="CD52" s="84"/>
      <c r="CE52" s="84"/>
      <c r="CF52" s="84"/>
      <c r="CG52" s="84"/>
      <c r="CH52" s="84"/>
      <c r="CI52" s="84"/>
      <c r="CJ52" s="84"/>
      <c r="CK52" s="84"/>
      <c r="CL52" s="84"/>
      <c r="CM52" s="84"/>
      <c r="CN52" s="84"/>
      <c r="CO52" s="84"/>
      <c r="CP52" s="84"/>
      <c r="CQ52" s="84"/>
      <c r="CR52" s="84"/>
      <c r="CS52" s="84"/>
      <c r="CT52" s="84"/>
      <c r="CU52" s="84"/>
      <c r="CV52" s="84"/>
      <c r="CW52" s="84"/>
      <c r="CX52" s="84"/>
      <c r="CY52" s="84"/>
      <c r="CZ52" s="84"/>
      <c r="DA52" s="84"/>
      <c r="DB52" s="84"/>
      <c r="DC52" s="84"/>
      <c r="DD52" s="84"/>
      <c r="DE52" s="84"/>
      <c r="DF52" s="84"/>
      <c r="DG52" s="84"/>
      <c r="DH52" s="84"/>
      <c r="DI52" s="84"/>
      <c r="DJ52" s="84"/>
      <c r="DK52" s="84"/>
      <c r="DL52" s="84"/>
      <c r="DM52" s="84"/>
      <c r="DN52" s="84"/>
      <c r="DO52" s="84"/>
      <c r="DP52" s="84"/>
      <c r="DQ52" s="84"/>
      <c r="DR52" s="84"/>
      <c r="DS52" s="84"/>
      <c r="DT52" s="84"/>
      <c r="DU52" s="84"/>
      <c r="DV52" s="84"/>
      <c r="DW52" s="84"/>
      <c r="DX52" s="84"/>
      <c r="DY52" s="84"/>
      <c r="DZ52" s="84"/>
      <c r="EA52" s="84"/>
      <c r="EB52" s="84"/>
      <c r="EC52" s="84"/>
      <c r="ED52" s="84"/>
      <c r="EE52" s="84"/>
      <c r="EF52" s="84"/>
      <c r="EG52" s="84"/>
      <c r="EH52" s="84"/>
      <c r="EI52" s="84"/>
      <c r="EJ52" s="84"/>
      <c r="EK52" s="84"/>
      <c r="EL52" s="84"/>
      <c r="EM52" s="84"/>
      <c r="EN52" s="84"/>
      <c r="EO52" s="84"/>
      <c r="EP52" s="84"/>
      <c r="EQ52" s="84"/>
      <c r="ER52" s="84"/>
      <c r="ES52" s="84"/>
      <c r="ET52" s="84"/>
      <c r="EU52" s="84"/>
      <c r="EV52" s="84"/>
      <c r="EW52" s="84"/>
      <c r="EX52" s="84"/>
      <c r="EY52" s="84"/>
      <c r="EZ52" s="84"/>
      <c r="FA52" s="84"/>
      <c r="FB52" s="84"/>
      <c r="FC52" s="84"/>
      <c r="FD52" s="84"/>
      <c r="FE52" s="84"/>
      <c r="FF52" s="84"/>
      <c r="FG52" s="84"/>
      <c r="FH52" s="84"/>
      <c r="FI52" s="84"/>
      <c r="FJ52" s="84"/>
      <c r="FK52" s="84"/>
      <c r="FL52" s="84"/>
      <c r="FM52" s="84"/>
      <c r="FN52" s="84"/>
      <c r="FO52" s="84"/>
      <c r="FP52" s="84"/>
      <c r="FQ52" s="84"/>
      <c r="FR52" s="84"/>
      <c r="FS52" s="84"/>
      <c r="FT52" s="84"/>
      <c r="FU52" s="84"/>
      <c r="FV52" s="84"/>
      <c r="FW52" s="84"/>
      <c r="FX52" s="84"/>
      <c r="FY52" s="84"/>
      <c r="FZ52" s="84"/>
      <c r="GA52" s="84"/>
      <c r="GB52" s="84"/>
      <c r="GC52" s="84"/>
      <c r="GD52" s="84"/>
      <c r="GE52" s="84"/>
      <c r="GF52" s="84"/>
      <c r="GG52" s="84"/>
      <c r="GH52" s="84"/>
      <c r="GI52" s="84"/>
      <c r="GJ52" s="84"/>
      <c r="GK52" s="84"/>
      <c r="GL52" s="84"/>
      <c r="GM52" s="84"/>
      <c r="GN52" s="84"/>
      <c r="GO52" s="84"/>
      <c r="GP52" s="84"/>
      <c r="GQ52" s="84"/>
      <c r="GR52" s="84"/>
      <c r="GS52" s="84"/>
      <c r="GT52" s="84"/>
      <c r="GU52" s="84"/>
      <c r="GV52" s="84"/>
      <c r="GW52" s="84"/>
      <c r="GX52" s="84"/>
      <c r="GY52" s="84"/>
      <c r="GZ52" s="84"/>
      <c r="HA52" s="84"/>
      <c r="HB52" s="84"/>
      <c r="HC52" s="84"/>
      <c r="HD52" s="84"/>
      <c r="HE52" s="84"/>
      <c r="HF52" s="84"/>
      <c r="HG52" s="84"/>
      <c r="HH52" s="84"/>
      <c r="HI52" s="84"/>
      <c r="HJ52" s="84"/>
      <c r="HK52" s="84"/>
      <c r="HL52" s="84"/>
      <c r="HM52" s="84"/>
      <c r="HN52" s="84"/>
      <c r="HO52" s="84"/>
      <c r="HP52" s="84"/>
      <c r="HQ52" s="84"/>
      <c r="HR52" s="84"/>
      <c r="HS52" s="84"/>
      <c r="HT52" s="84"/>
      <c r="HU52" s="84"/>
      <c r="HV52" s="84"/>
      <c r="HW52" s="84"/>
      <c r="HX52" s="84"/>
      <c r="HY52" s="84"/>
      <c r="HZ52" s="84"/>
      <c r="IA52" s="84"/>
      <c r="IB52" s="84"/>
      <c r="IC52" s="84"/>
      <c r="ID52" s="84"/>
      <c r="IE52" s="84"/>
      <c r="IF52" s="84"/>
      <c r="IG52" s="84"/>
      <c r="IH52" s="84"/>
      <c r="II52" s="84"/>
      <c r="IJ52" s="84"/>
      <c r="IK52" s="84"/>
      <c r="IL52" s="84"/>
      <c r="IM52" s="84"/>
      <c r="IN52" s="84"/>
      <c r="IO52" s="84"/>
      <c r="IP52" s="84"/>
      <c r="IQ52" s="84"/>
      <c r="IR52" s="84"/>
      <c r="IS52" s="84"/>
      <c r="IT52" s="84"/>
      <c r="IU52" s="84"/>
      <c r="IV52" s="84"/>
      <c r="IW52" s="84"/>
      <c r="IX52" s="84"/>
      <c r="IY52" s="84"/>
      <c r="IZ52" s="84"/>
      <c r="JA52" s="84"/>
      <c r="JB52" s="84"/>
      <c r="JC52" s="84"/>
      <c r="JD52" s="84"/>
      <c r="JE52" s="84"/>
      <c r="JF52" s="84"/>
      <c r="JG52" s="84"/>
      <c r="JH52" s="84"/>
      <c r="JI52" s="84"/>
      <c r="JJ52" s="84"/>
      <c r="JK52" s="84"/>
      <c r="JL52" s="84"/>
      <c r="JM52" s="84"/>
      <c r="JN52" s="84"/>
      <c r="JO52" s="84"/>
      <c r="JP52" s="84"/>
      <c r="JQ52" s="84"/>
      <c r="JR52" s="84"/>
      <c r="JS52" s="84"/>
      <c r="JT52" s="84"/>
      <c r="JU52" s="84"/>
      <c r="JV52" s="84"/>
      <c r="JW52" s="84"/>
      <c r="JX52" s="84"/>
      <c r="JY52" s="84"/>
      <c r="JZ52" s="84"/>
      <c r="KA52" s="84"/>
      <c r="KB52" s="84"/>
      <c r="KC52" s="84"/>
      <c r="KD52" s="84"/>
      <c r="KE52" s="84"/>
      <c r="KF52" s="84"/>
      <c r="KG52" s="84"/>
      <c r="KH52" s="84"/>
      <c r="KI52" s="84"/>
      <c r="KJ52" s="84"/>
      <c r="KK52" s="84"/>
      <c r="KL52" s="84"/>
      <c r="KM52" s="84"/>
      <c r="KN52" s="84"/>
      <c r="KO52" s="84"/>
      <c r="KP52" s="84"/>
      <c r="KQ52" s="84"/>
      <c r="KR52" s="84"/>
      <c r="KS52" s="84"/>
      <c r="KT52" s="84"/>
      <c r="KU52" s="84"/>
      <c r="KV52" s="84"/>
      <c r="KW52" s="84"/>
      <c r="KX52" s="84"/>
      <c r="KY52" s="84"/>
      <c r="KZ52" s="84"/>
      <c r="LA52" s="84"/>
      <c r="LB52" s="84"/>
      <c r="LC52" s="84"/>
      <c r="LD52" s="84"/>
      <c r="LE52" s="84"/>
      <c r="LF52" s="84"/>
      <c r="LG52" s="84"/>
      <c r="LH52" s="84"/>
      <c r="LI52" s="84"/>
      <c r="LJ52" s="84"/>
      <c r="LK52" s="84"/>
      <c r="LL52" s="84"/>
      <c r="LM52" s="84"/>
      <c r="LN52" s="84"/>
      <c r="LO52" s="84"/>
      <c r="LP52" s="84"/>
      <c r="LQ52" s="84"/>
      <c r="LR52" s="84"/>
      <c r="LS52" s="84"/>
      <c r="LT52" s="84"/>
      <c r="LU52" s="84"/>
      <c r="LV52" s="84"/>
      <c r="LW52" s="84"/>
      <c r="LX52" s="84"/>
      <c r="LY52" s="84"/>
      <c r="LZ52" s="84"/>
      <c r="MA52" s="84"/>
      <c r="MB52" s="84"/>
      <c r="MC52" s="84"/>
      <c r="MD52" s="84"/>
      <c r="ME52" s="84"/>
      <c r="MF52" s="84"/>
      <c r="MG52" s="84"/>
      <c r="MH52" s="84"/>
      <c r="MI52" s="84"/>
      <c r="MJ52" s="84"/>
      <c r="MK52" s="84"/>
      <c r="ML52" s="84"/>
      <c r="MM52" s="84"/>
      <c r="MN52" s="84"/>
      <c r="MO52" s="84"/>
      <c r="MP52" s="84"/>
      <c r="MQ52" s="84"/>
      <c r="MR52" s="84"/>
      <c r="MS52" s="84"/>
      <c r="MT52" s="84"/>
      <c r="MU52" s="84"/>
      <c r="MV52" s="84"/>
      <c r="MW52" s="84"/>
      <c r="MX52" s="84"/>
      <c r="MY52" s="84"/>
      <c r="MZ52" s="84"/>
      <c r="NA52" s="84"/>
      <c r="NB52" s="84"/>
      <c r="NC52" s="84"/>
      <c r="ND52" s="84"/>
      <c r="NE52" s="84"/>
      <c r="NF52" s="84"/>
      <c r="NG52" s="84"/>
      <c r="NH52" s="84"/>
      <c r="NI52" s="84"/>
      <c r="NJ52" s="84"/>
      <c r="NK52" s="84"/>
      <c r="NL52" s="84"/>
      <c r="NM52" s="84"/>
      <c r="NN52" s="84"/>
      <c r="NO52" s="84"/>
      <c r="NP52" s="84"/>
      <c r="NQ52" s="84"/>
      <c r="NR52" s="84"/>
      <c r="NS52" s="84"/>
      <c r="NT52" s="84"/>
      <c r="NU52" s="84"/>
      <c r="NV52" s="84"/>
      <c r="NW52" s="84"/>
      <c r="NX52" s="84"/>
      <c r="NY52" s="84"/>
      <c r="NZ52" s="84"/>
      <c r="OA52" s="84"/>
      <c r="OB52" s="84"/>
      <c r="OC52" s="84"/>
      <c r="OD52" s="84"/>
      <c r="OE52" s="84"/>
      <c r="OF52" s="84"/>
      <c r="OG52" s="84"/>
      <c r="OH52" s="84"/>
      <c r="OI52" s="84"/>
      <c r="OJ52" s="84"/>
      <c r="OK52" s="84"/>
      <c r="OL52" s="84"/>
      <c r="OM52" s="84"/>
      <c r="ON52" s="84"/>
      <c r="OO52" s="84"/>
      <c r="OP52" s="84"/>
      <c r="OQ52" s="84"/>
      <c r="OR52" s="84"/>
      <c r="OS52" s="84"/>
      <c r="OT52" s="84"/>
      <c r="OU52" s="84"/>
      <c r="OV52" s="84"/>
      <c r="OW52" s="84"/>
      <c r="OX52" s="84"/>
      <c r="OY52" s="84"/>
      <c r="OZ52" s="84"/>
      <c r="PA52" s="84"/>
      <c r="PB52" s="84"/>
      <c r="PC52" s="84"/>
      <c r="PD52" s="84"/>
      <c r="PE52" s="84"/>
      <c r="PF52" s="84"/>
      <c r="PG52" s="84"/>
      <c r="PH52" s="84"/>
      <c r="PI52" s="84"/>
      <c r="PJ52" s="84"/>
      <c r="PK52" s="84"/>
      <c r="PL52" s="84"/>
      <c r="PM52" s="84"/>
      <c r="PN52" s="84"/>
      <c r="PO52" s="84"/>
      <c r="PP52" s="84"/>
      <c r="PQ52" s="84"/>
      <c r="PR52" s="84"/>
      <c r="PS52" s="84"/>
      <c r="PT52" s="84"/>
      <c r="PU52" s="84"/>
      <c r="PV52" s="84"/>
      <c r="PW52" s="84"/>
      <c r="PX52" s="84"/>
      <c r="PY52" s="84"/>
      <c r="PZ52" s="84"/>
      <c r="QA52" s="84"/>
      <c r="QB52" s="84"/>
      <c r="QC52" s="84"/>
      <c r="QD52" s="84"/>
      <c r="QE52" s="84"/>
      <c r="QF52" s="84"/>
      <c r="QG52" s="84"/>
      <c r="QH52" s="84"/>
      <c r="QI52" s="84"/>
      <c r="QJ52" s="84"/>
      <c r="QK52" s="84"/>
      <c r="QL52" s="84"/>
      <c r="QM52" s="84"/>
      <c r="QN52" s="84"/>
      <c r="QO52" s="84"/>
      <c r="QP52" s="84"/>
      <c r="QQ52" s="84"/>
      <c r="QR52" s="84"/>
      <c r="QS52" s="84"/>
      <c r="QT52" s="84"/>
      <c r="QU52" s="84"/>
      <c r="QV52" s="84"/>
      <c r="QW52" s="84"/>
      <c r="QX52" s="84"/>
      <c r="QY52" s="84"/>
      <c r="QZ52" s="84"/>
      <c r="RA52" s="84"/>
      <c r="RB52" s="84"/>
      <c r="RC52" s="84"/>
      <c r="RD52" s="84"/>
      <c r="RE52" s="84"/>
      <c r="RF52" s="84"/>
      <c r="RG52" s="84"/>
      <c r="RH52" s="84"/>
      <c r="RI52" s="84"/>
      <c r="RJ52" s="84"/>
      <c r="RK52" s="84"/>
      <c r="RL52" s="84"/>
      <c r="RM52" s="84"/>
      <c r="RN52" s="84"/>
      <c r="RO52" s="84"/>
      <c r="RP52" s="84"/>
      <c r="RQ52" s="84"/>
      <c r="RR52" s="84"/>
      <c r="RS52" s="84"/>
      <c r="RT52" s="84"/>
      <c r="RU52" s="84"/>
      <c r="RV52" s="84"/>
      <c r="RW52" s="84"/>
      <c r="RX52" s="84"/>
      <c r="RY52" s="84"/>
      <c r="RZ52" s="84"/>
      <c r="SA52" s="84"/>
      <c r="SB52" s="84"/>
      <c r="SC52" s="84"/>
      <c r="SD52" s="84"/>
      <c r="SE52" s="84"/>
      <c r="SF52" s="84"/>
      <c r="SG52" s="84"/>
      <c r="SH52" s="84"/>
      <c r="SI52" s="84"/>
      <c r="SJ52" s="84"/>
      <c r="SK52" s="84"/>
      <c r="SL52" s="84"/>
      <c r="SM52" s="84"/>
      <c r="SN52" s="84"/>
      <c r="SO52" s="84"/>
      <c r="SP52" s="84"/>
      <c r="SQ52" s="84"/>
      <c r="SR52" s="84"/>
      <c r="SS52" s="84"/>
      <c r="ST52" s="84"/>
      <c r="SU52" s="84"/>
      <c r="SV52" s="84"/>
      <c r="SW52" s="84"/>
      <c r="SX52" s="84"/>
      <c r="SY52" s="84"/>
      <c r="SZ52" s="84"/>
      <c r="TA52" s="84"/>
      <c r="TB52" s="84"/>
      <c r="TC52" s="84"/>
      <c r="TD52" s="84"/>
      <c r="TE52" s="84"/>
      <c r="TF52" s="84"/>
      <c r="TG52" s="84"/>
      <c r="TH52" s="84"/>
      <c r="TI52" s="84"/>
      <c r="TJ52" s="84"/>
      <c r="TK52" s="84"/>
      <c r="TL52" s="84"/>
      <c r="TM52" s="84"/>
      <c r="TN52" s="84"/>
      <c r="TO52" s="84"/>
      <c r="TP52" s="84"/>
      <c r="TQ52" s="84"/>
      <c r="TR52" s="84"/>
      <c r="TS52" s="84"/>
      <c r="TT52" s="84"/>
      <c r="TU52" s="84"/>
      <c r="TV52" s="84"/>
      <c r="TW52" s="84"/>
      <c r="TX52" s="84"/>
      <c r="TY52" s="84"/>
      <c r="TZ52" s="84"/>
      <c r="UA52" s="84"/>
      <c r="UB52" s="84"/>
      <c r="UC52" s="84"/>
      <c r="UD52" s="84"/>
      <c r="UE52" s="84"/>
      <c r="UF52" s="84"/>
      <c r="UG52" s="84"/>
      <c r="UH52" s="84"/>
      <c r="UI52" s="84"/>
      <c r="UJ52" s="84"/>
      <c r="UK52" s="84"/>
      <c r="UL52" s="84"/>
      <c r="UM52" s="84"/>
      <c r="UN52" s="84"/>
      <c r="UO52" s="84"/>
      <c r="UP52" s="84"/>
      <c r="UQ52" s="84"/>
      <c r="UR52" s="84"/>
      <c r="US52" s="84"/>
      <c r="UT52" s="84"/>
      <c r="UU52" s="84"/>
      <c r="UV52" s="84"/>
      <c r="UW52" s="84"/>
      <c r="UX52" s="84"/>
      <c r="UY52" s="84"/>
      <c r="UZ52" s="84"/>
      <c r="VA52" s="84"/>
      <c r="VB52" s="84"/>
      <c r="VC52" s="84"/>
      <c r="VD52" s="84"/>
      <c r="VE52" s="84"/>
      <c r="VF52" s="84"/>
      <c r="VG52" s="84"/>
      <c r="VH52" s="84"/>
      <c r="VI52" s="84"/>
      <c r="VJ52" s="84"/>
      <c r="VK52" s="84"/>
      <c r="VL52" s="84"/>
      <c r="VM52" s="84"/>
      <c r="VN52" s="84"/>
      <c r="VO52" s="84"/>
      <c r="VP52" s="84"/>
      <c r="VQ52" s="84"/>
      <c r="VR52" s="84"/>
      <c r="VS52" s="84"/>
      <c r="VT52" s="84"/>
      <c r="VU52" s="84"/>
      <c r="VV52" s="84"/>
      <c r="VW52" s="84"/>
      <c r="VX52" s="84"/>
      <c r="VY52" s="84"/>
      <c r="VZ52" s="84"/>
      <c r="WA52" s="84"/>
      <c r="WB52" s="84"/>
      <c r="WC52" s="84"/>
      <c r="WD52" s="84"/>
      <c r="WE52" s="84"/>
      <c r="WF52" s="84"/>
      <c r="WG52" s="84"/>
      <c r="WH52" s="84"/>
      <c r="WI52" s="84"/>
      <c r="WJ52" s="84"/>
      <c r="WK52" s="84"/>
      <c r="WL52" s="84"/>
      <c r="WM52" s="84"/>
      <c r="WN52" s="84"/>
      <c r="WO52" s="84"/>
      <c r="WP52" s="84"/>
      <c r="WQ52" s="84"/>
      <c r="WR52" s="84"/>
      <c r="WS52" s="84"/>
      <c r="WT52" s="84"/>
      <c r="WU52" s="84"/>
      <c r="WV52" s="84"/>
      <c r="WW52" s="84"/>
      <c r="WX52" s="84"/>
      <c r="WY52" s="84"/>
      <c r="WZ52" s="84"/>
      <c r="XA52" s="84"/>
      <c r="XB52" s="84"/>
      <c r="XC52" s="84"/>
      <c r="XD52" s="84"/>
      <c r="XE52" s="84"/>
      <c r="XF52" s="84"/>
      <c r="XG52" s="84"/>
      <c r="XH52" s="84"/>
      <c r="XI52" s="84"/>
      <c r="XJ52" s="84"/>
      <c r="XK52" s="84"/>
      <c r="XL52" s="84"/>
      <c r="XM52" s="84"/>
      <c r="XN52" s="84"/>
      <c r="XO52" s="84"/>
      <c r="XP52" s="84"/>
      <c r="XQ52" s="84"/>
      <c r="XR52" s="84"/>
      <c r="XS52" s="84"/>
      <c r="XT52" s="84"/>
      <c r="XU52" s="84"/>
      <c r="XV52" s="84"/>
      <c r="XW52" s="84"/>
      <c r="XX52" s="84"/>
      <c r="XY52" s="84"/>
      <c r="XZ52" s="84"/>
      <c r="YA52" s="84"/>
      <c r="YB52" s="84"/>
      <c r="YC52" s="84"/>
      <c r="YD52" s="84"/>
      <c r="YE52" s="84"/>
      <c r="YF52" s="84"/>
      <c r="YG52" s="84"/>
      <c r="YH52" s="84"/>
      <c r="YI52" s="84"/>
      <c r="YJ52" s="84"/>
      <c r="YK52" s="84"/>
      <c r="YL52" s="84"/>
      <c r="YM52" s="84"/>
      <c r="YN52" s="84"/>
      <c r="YO52" s="84"/>
      <c r="YP52" s="84"/>
      <c r="YQ52" s="84"/>
      <c r="YR52" s="84"/>
      <c r="YS52" s="84"/>
      <c r="YT52" s="84"/>
      <c r="YU52" s="84"/>
      <c r="YV52" s="84"/>
      <c r="YW52" s="84"/>
      <c r="YX52" s="84"/>
      <c r="YY52" s="84"/>
      <c r="YZ52" s="84"/>
      <c r="ZA52" s="84"/>
      <c r="ZB52" s="84"/>
      <c r="ZC52" s="84"/>
      <c r="ZD52" s="84"/>
      <c r="ZE52" s="84"/>
      <c r="ZF52" s="84"/>
      <c r="ZG52" s="84"/>
      <c r="ZH52" s="84"/>
      <c r="ZI52" s="84"/>
      <c r="ZJ52" s="84"/>
      <c r="ZK52" s="84"/>
      <c r="ZL52" s="84"/>
      <c r="ZM52" s="84"/>
      <c r="ZN52" s="84"/>
      <c r="ZO52" s="84"/>
      <c r="ZP52" s="84"/>
      <c r="ZQ52" s="84"/>
      <c r="ZR52" s="84"/>
      <c r="ZS52" s="84"/>
      <c r="ZT52" s="84"/>
      <c r="ZU52" s="84"/>
      <c r="ZV52" s="84"/>
      <c r="ZW52" s="84"/>
      <c r="ZX52" s="84"/>
      <c r="ZY52" s="84"/>
      <c r="ZZ52" s="84"/>
      <c r="AAA52" s="84"/>
      <c r="AAB52" s="84"/>
      <c r="AAC52" s="84"/>
      <c r="AAD52" s="84"/>
      <c r="AAE52" s="84"/>
      <c r="AAF52" s="84"/>
      <c r="AAG52" s="84"/>
      <c r="AAH52" s="84"/>
      <c r="AAI52" s="84"/>
      <c r="AAJ52" s="84"/>
      <c r="AAK52" s="84"/>
      <c r="AAL52" s="84"/>
      <c r="AAM52" s="84"/>
      <c r="AAN52" s="84"/>
      <c r="AAO52" s="84"/>
      <c r="AAP52" s="84"/>
      <c r="AAQ52" s="84"/>
      <c r="AAR52" s="84"/>
      <c r="AAS52" s="84"/>
      <c r="AAT52" s="84"/>
      <c r="AAU52" s="84"/>
      <c r="AAV52" s="84"/>
      <c r="AAW52" s="84"/>
      <c r="AAX52" s="84"/>
      <c r="AAY52" s="84"/>
      <c r="AAZ52" s="84"/>
      <c r="ABA52" s="84"/>
      <c r="ABB52" s="84"/>
      <c r="ABC52" s="84"/>
      <c r="ABD52" s="84"/>
      <c r="ABE52" s="84"/>
      <c r="ABF52" s="84"/>
      <c r="ABG52" s="84"/>
      <c r="ABH52" s="84"/>
      <c r="ABI52" s="84"/>
      <c r="ABJ52" s="84"/>
      <c r="ABK52" s="84"/>
      <c r="ABL52" s="84"/>
      <c r="ABM52" s="84"/>
      <c r="ABN52" s="84"/>
      <c r="ABO52" s="84"/>
      <c r="ABP52" s="84"/>
      <c r="ABQ52" s="84"/>
      <c r="ABR52" s="84"/>
      <c r="ABS52" s="84"/>
      <c r="ABT52" s="84"/>
      <c r="ABU52" s="84"/>
      <c r="ABV52" s="84"/>
      <c r="ABW52" s="84"/>
      <c r="ABX52" s="84"/>
      <c r="ABY52" s="84"/>
      <c r="ABZ52" s="84"/>
      <c r="ACA52" s="84"/>
      <c r="ACB52" s="84"/>
      <c r="ACC52" s="84"/>
      <c r="ACD52" s="84"/>
      <c r="ACE52" s="84"/>
      <c r="ACF52" s="84"/>
      <c r="ACG52" s="84"/>
      <c r="ACH52" s="84"/>
      <c r="ACI52" s="84"/>
      <c r="ACJ52" s="84"/>
      <c r="ACK52" s="84"/>
      <c r="ACL52" s="84"/>
      <c r="ACM52" s="84"/>
      <c r="ACN52" s="84"/>
      <c r="ACO52" s="84"/>
      <c r="ACP52" s="84"/>
      <c r="ACQ52" s="84"/>
      <c r="ACR52" s="84"/>
      <c r="ACS52" s="84"/>
      <c r="ACT52" s="84"/>
      <c r="ACU52" s="84"/>
      <c r="ACV52" s="84"/>
      <c r="ACW52" s="84"/>
      <c r="ACX52" s="84"/>
      <c r="ACY52" s="84"/>
      <c r="ACZ52" s="84"/>
      <c r="ADA52" s="84"/>
      <c r="ADB52" s="84"/>
      <c r="ADC52" s="84"/>
      <c r="ADD52" s="84"/>
      <c r="ADE52" s="84"/>
      <c r="ADF52" s="84"/>
      <c r="ADG52" s="84"/>
      <c r="ADH52" s="84"/>
      <c r="ADI52" s="84"/>
      <c r="ADJ52" s="84"/>
      <c r="ADK52" s="84"/>
      <c r="ADL52" s="84"/>
      <c r="ADM52" s="84"/>
      <c r="ADN52" s="84"/>
      <c r="ADO52" s="84"/>
      <c r="ADP52" s="84"/>
      <c r="ADQ52" s="84"/>
      <c r="ADR52" s="84"/>
      <c r="ADS52" s="84"/>
      <c r="ADT52" s="84"/>
      <c r="ADU52" s="84"/>
      <c r="ADV52" s="84"/>
      <c r="ADW52" s="84"/>
      <c r="ADX52" s="84"/>
      <c r="ADY52" s="84"/>
      <c r="ADZ52" s="84"/>
      <c r="AEA52" s="84"/>
      <c r="AEB52" s="84"/>
      <c r="AEC52" s="84"/>
      <c r="AED52" s="84"/>
      <c r="AEE52" s="84"/>
      <c r="AEF52" s="84"/>
      <c r="AEG52" s="84"/>
      <c r="AEH52" s="84"/>
      <c r="AEI52" s="84"/>
      <c r="AEJ52" s="84"/>
      <c r="AEK52" s="84"/>
      <c r="AEL52" s="84"/>
      <c r="AEM52" s="84"/>
      <c r="AEN52" s="84"/>
      <c r="AEO52" s="84"/>
      <c r="AEP52" s="84"/>
      <c r="AEQ52" s="84"/>
      <c r="AER52" s="84"/>
      <c r="AES52" s="84"/>
      <c r="AET52" s="84"/>
      <c r="AEU52" s="84"/>
      <c r="AEV52" s="84"/>
      <c r="AEW52" s="84"/>
      <c r="AEX52" s="84"/>
      <c r="AEY52" s="84"/>
      <c r="AEZ52" s="84"/>
      <c r="AFA52" s="84"/>
      <c r="AFB52" s="84"/>
      <c r="AFC52" s="84"/>
      <c r="AFD52" s="84"/>
      <c r="AFE52" s="84"/>
      <c r="AFF52" s="84"/>
      <c r="AFG52" s="84"/>
      <c r="AFH52" s="84"/>
      <c r="AFI52" s="84"/>
      <c r="AFJ52" s="84"/>
      <c r="AFK52" s="84"/>
      <c r="AFL52" s="84"/>
      <c r="AFM52" s="84"/>
      <c r="AFN52" s="84"/>
      <c r="AFO52" s="84"/>
      <c r="AFP52" s="84"/>
      <c r="AFQ52" s="84"/>
      <c r="AFR52" s="84"/>
      <c r="AFS52" s="84"/>
      <c r="AFT52" s="84"/>
      <c r="AFU52" s="84"/>
      <c r="AFV52" s="84"/>
      <c r="AFW52" s="84"/>
      <c r="AFX52" s="84"/>
      <c r="AFY52" s="84"/>
      <c r="AFZ52" s="84"/>
      <c r="AGA52" s="84"/>
      <c r="AGB52" s="84"/>
      <c r="AGC52" s="84"/>
      <c r="AGD52" s="84"/>
      <c r="AGE52" s="84"/>
      <c r="AGF52" s="84"/>
      <c r="AGG52" s="84"/>
      <c r="AGH52" s="84"/>
      <c r="AGI52" s="84"/>
      <c r="AGJ52" s="84"/>
      <c r="AGK52" s="84"/>
      <c r="AGL52" s="84"/>
      <c r="AGM52" s="84"/>
      <c r="AGN52" s="84"/>
      <c r="AGO52" s="84"/>
      <c r="AGP52" s="84"/>
      <c r="AGQ52" s="84"/>
      <c r="AGR52" s="84"/>
      <c r="AGS52" s="84"/>
      <c r="AGT52" s="84"/>
      <c r="AGU52" s="84"/>
      <c r="AGV52" s="84"/>
      <c r="AGW52" s="84"/>
      <c r="AGX52" s="84"/>
      <c r="AGY52" s="84"/>
      <c r="AGZ52" s="84"/>
      <c r="AHA52" s="84"/>
      <c r="AHB52" s="84"/>
      <c r="AHC52" s="84"/>
      <c r="AHD52" s="84"/>
      <c r="AHE52" s="84"/>
      <c r="AHF52" s="84"/>
      <c r="AHG52" s="84"/>
      <c r="AHH52" s="84"/>
      <c r="AHI52" s="84"/>
      <c r="AHJ52" s="84"/>
      <c r="AHK52" s="84"/>
      <c r="AHL52" s="84"/>
      <c r="AHM52" s="84"/>
      <c r="AHN52" s="84"/>
      <c r="AHO52" s="84"/>
      <c r="AHP52" s="84"/>
      <c r="AHQ52" s="84"/>
      <c r="AHR52" s="84"/>
      <c r="AHS52" s="84"/>
      <c r="AHT52" s="84"/>
      <c r="AHU52" s="84"/>
      <c r="AHV52" s="84"/>
      <c r="AHW52" s="84"/>
      <c r="AHX52" s="84"/>
      <c r="AHY52" s="84"/>
      <c r="AHZ52" s="84"/>
      <c r="AIA52" s="84"/>
      <c r="AIB52" s="84"/>
      <c r="AIC52" s="84"/>
      <c r="AID52" s="84"/>
      <c r="AIE52" s="84"/>
      <c r="AIF52" s="84"/>
      <c r="AIG52" s="84"/>
      <c r="AIH52" s="84"/>
      <c r="AII52" s="84"/>
      <c r="AIJ52" s="84"/>
      <c r="AIK52" s="84"/>
      <c r="AIL52" s="84"/>
      <c r="AIM52" s="84"/>
      <c r="AIN52" s="84"/>
      <c r="AIO52" s="84"/>
      <c r="AIP52" s="84"/>
      <c r="AIQ52" s="84"/>
      <c r="AIR52" s="84"/>
      <c r="AIS52" s="84"/>
      <c r="AIT52" s="84"/>
      <c r="AIU52" s="84"/>
      <c r="AIV52" s="84"/>
      <c r="AIW52" s="84"/>
      <c r="AIX52" s="84"/>
      <c r="AIY52" s="84"/>
      <c r="AIZ52" s="84"/>
      <c r="AJA52" s="84"/>
      <c r="AJB52" s="84"/>
      <c r="AJC52" s="84"/>
      <c r="AJD52" s="84"/>
      <c r="AJE52" s="84"/>
      <c r="AJF52" s="84"/>
      <c r="AJG52" s="84"/>
      <c r="AJH52" s="84"/>
      <c r="AJI52" s="84"/>
      <c r="AJJ52" s="84"/>
      <c r="AJK52" s="84"/>
      <c r="AJL52" s="84"/>
      <c r="AJM52" s="84"/>
      <c r="AJN52" s="84"/>
      <c r="AJO52" s="84"/>
      <c r="AJP52" s="84"/>
      <c r="AJQ52" s="84"/>
      <c r="AJR52" s="84"/>
      <c r="AJS52" s="84"/>
      <c r="AJT52" s="84"/>
      <c r="AJU52" s="84"/>
      <c r="AJV52" s="84"/>
      <c r="AJW52" s="84"/>
      <c r="AJX52" s="84"/>
      <c r="AJY52" s="84"/>
      <c r="AJZ52" s="84"/>
      <c r="AKA52" s="84"/>
      <c r="AKB52" s="84"/>
      <c r="AKC52" s="84"/>
      <c r="AKD52" s="84"/>
      <c r="AKE52" s="84"/>
      <c r="AKF52" s="84"/>
      <c r="AKG52" s="84"/>
      <c r="AKH52" s="84"/>
      <c r="AKI52" s="84"/>
      <c r="AKJ52" s="84"/>
      <c r="AKK52" s="84"/>
      <c r="AKL52" s="84"/>
      <c r="AKM52" s="84"/>
      <c r="AKN52" s="84"/>
      <c r="AKO52" s="84"/>
      <c r="AKP52" s="84"/>
      <c r="AKQ52" s="84"/>
      <c r="AKR52" s="84"/>
      <c r="AKS52" s="84"/>
      <c r="AKT52" s="84"/>
      <c r="AKU52" s="84"/>
      <c r="AKV52" s="84"/>
      <c r="AKW52" s="84"/>
      <c r="AKX52" s="84"/>
      <c r="AKY52" s="84"/>
      <c r="AKZ52" s="84"/>
      <c r="ALA52" s="84"/>
      <c r="ALB52" s="84"/>
      <c r="ALC52" s="84"/>
      <c r="ALD52" s="84"/>
      <c r="ALE52" s="84"/>
      <c r="ALF52" s="84"/>
      <c r="ALG52" s="84"/>
      <c r="ALH52" s="84"/>
      <c r="ALI52" s="84"/>
      <c r="ALJ52" s="84"/>
      <c r="ALK52" s="84"/>
      <c r="ALL52" s="84"/>
      <c r="ALM52" s="84"/>
      <c r="ALN52" s="84"/>
      <c r="ALO52" s="84"/>
      <c r="ALP52" s="84"/>
      <c r="ALQ52" s="84"/>
      <c r="ALR52" s="84"/>
      <c r="ALS52" s="84"/>
      <c r="ALT52" s="84"/>
      <c r="ALU52" s="84"/>
      <c r="ALV52" s="84"/>
      <c r="ALW52" s="84"/>
      <c r="ALX52" s="84"/>
      <c r="ALY52" s="84"/>
      <c r="ALZ52" s="84"/>
      <c r="AMA52" s="84"/>
      <c r="AMB52" s="84"/>
      <c r="AMC52" s="84"/>
      <c r="AMD52" s="84"/>
      <c r="AME52" s="84"/>
      <c r="AMF52" s="84"/>
      <c r="AMG52" s="84"/>
      <c r="AMH52" s="84"/>
      <c r="AMI52" s="84"/>
      <c r="AMJ52" s="84"/>
      <c r="AMK52" s="84"/>
      <c r="AML52" s="84"/>
      <c r="AMM52" s="84"/>
      <c r="AMN52" s="84"/>
      <c r="AMO52" s="84"/>
      <c r="AMP52" s="84"/>
      <c r="AMQ52" s="84"/>
      <c r="AMR52" s="84"/>
      <c r="AMS52" s="84"/>
      <c r="AMT52" s="84"/>
      <c r="AMU52" s="84"/>
      <c r="AMV52" s="84"/>
      <c r="AMW52" s="84"/>
      <c r="AMX52" s="84"/>
      <c r="AMY52" s="84"/>
      <c r="AMZ52" s="84"/>
      <c r="ANA52" s="84"/>
      <c r="ANB52" s="84"/>
      <c r="ANC52" s="84"/>
      <c r="AND52" s="84"/>
      <c r="ANE52" s="84"/>
      <c r="ANF52" s="84"/>
      <c r="ANG52" s="84"/>
      <c r="ANH52" s="84"/>
      <c r="ANI52" s="84"/>
      <c r="ANJ52" s="84"/>
      <c r="ANK52" s="84"/>
      <c r="ANL52" s="84"/>
      <c r="ANM52" s="84"/>
      <c r="ANN52" s="84"/>
      <c r="ANO52" s="84"/>
      <c r="ANP52" s="84"/>
      <c r="ANQ52" s="84"/>
      <c r="ANR52" s="84"/>
      <c r="ANS52" s="84"/>
      <c r="ANT52" s="84"/>
      <c r="ANU52" s="84"/>
      <c r="ANV52" s="84"/>
      <c r="ANW52" s="84"/>
      <c r="ANX52" s="84"/>
      <c r="ANY52" s="84"/>
      <c r="ANZ52" s="84"/>
      <c r="AOA52" s="84"/>
      <c r="AOB52" s="84"/>
      <c r="AOC52" s="84"/>
      <c r="AOD52" s="84"/>
      <c r="AOE52" s="84"/>
      <c r="AOF52" s="84"/>
      <c r="AOG52" s="84"/>
      <c r="AOH52" s="84"/>
      <c r="AOI52" s="84"/>
      <c r="AOJ52" s="84"/>
      <c r="AOK52" s="84"/>
      <c r="AOL52" s="84"/>
      <c r="AOM52" s="84"/>
      <c r="AON52" s="84"/>
      <c r="AOO52" s="84"/>
      <c r="AOP52" s="84"/>
      <c r="AOQ52" s="84"/>
      <c r="AOR52" s="84"/>
      <c r="AOS52" s="84"/>
      <c r="AOT52" s="84"/>
      <c r="AOU52" s="84"/>
      <c r="AOV52" s="84"/>
      <c r="AOW52" s="84"/>
      <c r="AOX52" s="84"/>
      <c r="AOY52" s="84"/>
      <c r="AOZ52" s="84"/>
      <c r="APA52" s="84"/>
      <c r="APB52" s="84"/>
      <c r="APC52" s="84"/>
      <c r="APD52" s="84"/>
      <c r="APE52" s="84"/>
      <c r="APF52" s="84"/>
      <c r="APG52" s="84"/>
      <c r="APH52" s="84"/>
      <c r="API52" s="84"/>
      <c r="APJ52" s="84"/>
      <c r="APK52" s="84"/>
      <c r="APL52" s="84"/>
      <c r="APM52" s="84"/>
      <c r="APN52" s="84"/>
      <c r="APO52" s="84"/>
      <c r="APP52" s="84"/>
      <c r="APQ52" s="84"/>
      <c r="APR52" s="84"/>
      <c r="APS52" s="84"/>
      <c r="APT52" s="84"/>
      <c r="APU52" s="84"/>
      <c r="APV52" s="84"/>
      <c r="APW52" s="84"/>
      <c r="APX52" s="84"/>
      <c r="APY52" s="84"/>
      <c r="APZ52" s="84"/>
      <c r="AQA52" s="84"/>
      <c r="AQB52" s="84"/>
      <c r="AQC52" s="84"/>
      <c r="AQD52" s="84"/>
      <c r="AQE52" s="86"/>
      <c r="AQF52" s="84"/>
      <c r="AQG52" s="86"/>
      <c r="AQH52" s="84"/>
      <c r="AQI52" s="86"/>
      <c r="AQJ52" s="84"/>
      <c r="AQK52" s="86"/>
      <c r="AQL52" s="84"/>
      <c r="AQM52" s="86"/>
      <c r="AQN52" s="84"/>
      <c r="AQO52" s="86"/>
      <c r="AQP52" s="84"/>
      <c r="AQQ52" s="86"/>
      <c r="AQR52" s="84"/>
      <c r="AQS52" s="86"/>
      <c r="AQT52" s="86"/>
      <c r="AQU52" s="86"/>
      <c r="AQV52" s="86"/>
      <c r="AQW52" s="86"/>
      <c r="AQX52" s="86"/>
      <c r="AQY52" s="86"/>
      <c r="AQZ52" s="86"/>
      <c r="ARA52" s="86"/>
      <c r="ARB52" s="86"/>
      <c r="ARC52" s="86"/>
      <c r="ARD52" s="86"/>
      <c r="ARE52" s="86"/>
      <c r="ARF52" s="86"/>
      <c r="ARG52" s="86"/>
      <c r="ARH52" s="86"/>
      <c r="ARI52" s="86"/>
      <c r="ARJ52" s="86"/>
      <c r="ARK52" s="86"/>
      <c r="ARL52" s="86"/>
      <c r="ARM52" s="86"/>
      <c r="ARN52" s="86"/>
      <c r="ARO52" s="86"/>
      <c r="ARP52" s="86"/>
      <c r="ARQ52" s="86"/>
      <c r="ARR52" s="86"/>
      <c r="ARS52" s="86"/>
      <c r="ART52" s="86">
        <v>16200</v>
      </c>
      <c r="ARU52" s="86"/>
      <c r="ARV52" s="86">
        <v>16200</v>
      </c>
      <c r="ARW52" s="86"/>
      <c r="ARX52" s="86">
        <v>16200</v>
      </c>
      <c r="ARY52" s="86"/>
      <c r="ARZ52" s="86">
        <v>16200</v>
      </c>
      <c r="ASA52" s="86"/>
      <c r="ASB52" s="86">
        <v>16200</v>
      </c>
      <c r="ASC52" s="86"/>
      <c r="ASD52" s="86">
        <v>16200</v>
      </c>
      <c r="ASE52" s="86"/>
      <c r="ASF52" s="86">
        <v>16200</v>
      </c>
      <c r="ASG52" s="86"/>
      <c r="ASH52" s="86">
        <v>16200</v>
      </c>
      <c r="ASI52" s="86"/>
      <c r="ASJ52" s="86">
        <v>16200</v>
      </c>
      <c r="ASK52" s="86"/>
      <c r="ASL52" s="86">
        <v>16200</v>
      </c>
      <c r="ASM52" s="86"/>
      <c r="ASN52" s="86">
        <v>16200</v>
      </c>
      <c r="ASO52" s="86"/>
      <c r="ASP52" s="86">
        <v>16200</v>
      </c>
      <c r="ASQ52" s="86"/>
      <c r="ASR52" s="86">
        <v>16200</v>
      </c>
      <c r="ASS52" s="86"/>
      <c r="AST52" s="86">
        <v>16200</v>
      </c>
      <c r="ASU52" s="86"/>
      <c r="ASV52" s="86">
        <v>16200</v>
      </c>
      <c r="ASW52" s="86"/>
      <c r="ASX52" s="86">
        <v>16200</v>
      </c>
      <c r="ASY52" s="86"/>
      <c r="ASZ52" s="86">
        <v>16200</v>
      </c>
      <c r="ATA52" s="86"/>
      <c r="ATB52" s="86">
        <v>16200</v>
      </c>
      <c r="ATC52" s="86"/>
      <c r="ATD52" s="86">
        <v>16200</v>
      </c>
      <c r="ATE52" s="86"/>
      <c r="ATF52" s="86">
        <v>16200</v>
      </c>
      <c r="ATG52" s="86" t="s">
        <v>94</v>
      </c>
      <c r="ATH52" s="86">
        <v>16200</v>
      </c>
      <c r="ATI52" s="86">
        <v>16200</v>
      </c>
      <c r="ATJ52" s="86">
        <v>16200</v>
      </c>
      <c r="ATK52" s="86">
        <v>16200</v>
      </c>
      <c r="ATL52" s="86">
        <v>16200</v>
      </c>
      <c r="ATM52" s="86" t="s">
        <v>94</v>
      </c>
      <c r="ATN52" s="86">
        <v>16200</v>
      </c>
      <c r="ATO52" s="86" t="s">
        <v>94</v>
      </c>
      <c r="ATP52" s="86">
        <v>16200</v>
      </c>
      <c r="ATQ52" s="86" t="s">
        <v>94</v>
      </c>
      <c r="ATR52" s="86">
        <v>16200</v>
      </c>
      <c r="ATS52" s="86" t="s">
        <v>94</v>
      </c>
      <c r="ATT52" s="86">
        <v>16200</v>
      </c>
      <c r="ATU52" s="86" t="s">
        <v>94</v>
      </c>
      <c r="ATV52" s="86">
        <v>16200</v>
      </c>
      <c r="ATW52" s="86" t="s">
        <v>94</v>
      </c>
      <c r="ATX52" s="86">
        <v>16200</v>
      </c>
      <c r="ATY52" s="86" t="s">
        <v>94</v>
      </c>
      <c r="ATZ52" s="86">
        <v>16200</v>
      </c>
      <c r="AUA52" s="86" t="s">
        <v>94</v>
      </c>
      <c r="AUB52" s="86">
        <v>16200</v>
      </c>
      <c r="AUC52" s="86" t="s">
        <v>94</v>
      </c>
      <c r="AUD52" s="86">
        <v>16200</v>
      </c>
      <c r="AUE52" s="86" t="s">
        <v>94</v>
      </c>
      <c r="AUF52" s="86">
        <v>16200</v>
      </c>
      <c r="AUG52" s="86" t="s">
        <v>94</v>
      </c>
      <c r="AUH52" s="86">
        <v>16200</v>
      </c>
      <c r="AUI52" s="86" t="s">
        <v>94</v>
      </c>
      <c r="AUJ52" s="86">
        <v>16200</v>
      </c>
      <c r="AUK52" s="86" t="s">
        <v>94</v>
      </c>
      <c r="AUL52" s="86">
        <v>16200</v>
      </c>
      <c r="AUM52" s="86" t="s">
        <v>94</v>
      </c>
      <c r="AUN52" s="86">
        <v>16200</v>
      </c>
      <c r="AUO52" s="86" t="s">
        <v>94</v>
      </c>
      <c r="AUP52" s="86">
        <v>16200</v>
      </c>
      <c r="AUQ52" s="86" t="s">
        <v>94</v>
      </c>
      <c r="AUR52" s="86">
        <v>16200</v>
      </c>
      <c r="AUS52" s="86" t="s">
        <v>94</v>
      </c>
      <c r="AUT52" s="86">
        <v>16200</v>
      </c>
      <c r="AUU52" s="86" t="s">
        <v>94</v>
      </c>
      <c r="AUV52" s="86">
        <v>16200</v>
      </c>
      <c r="AUW52" s="86" t="s">
        <v>94</v>
      </c>
      <c r="AUX52" s="86">
        <v>16200</v>
      </c>
      <c r="AUY52" s="86" t="s">
        <v>94</v>
      </c>
      <c r="AUZ52" s="86">
        <v>16200</v>
      </c>
      <c r="AVA52" s="86" t="s">
        <v>94</v>
      </c>
      <c r="AVB52" s="86">
        <v>16200</v>
      </c>
      <c r="AVC52" s="86" t="s">
        <v>94</v>
      </c>
      <c r="AVD52" s="86">
        <v>16200</v>
      </c>
      <c r="AVE52" s="86" t="s">
        <v>94</v>
      </c>
      <c r="AVF52" s="86">
        <v>16200</v>
      </c>
      <c r="AVG52" s="86" t="s">
        <v>94</v>
      </c>
      <c r="AVH52" s="86">
        <v>16200</v>
      </c>
      <c r="AVI52" s="86" t="s">
        <v>94</v>
      </c>
      <c r="AVJ52" s="86">
        <v>16200</v>
      </c>
      <c r="AVK52" s="86" t="s">
        <v>94</v>
      </c>
      <c r="AVL52" s="86">
        <v>16200</v>
      </c>
      <c r="AVM52" s="86" t="s">
        <v>94</v>
      </c>
      <c r="AVN52" s="86">
        <v>16200</v>
      </c>
      <c r="AVO52" s="86">
        <v>16200</v>
      </c>
      <c r="AVP52" s="86">
        <v>16200</v>
      </c>
      <c r="AVQ52" s="86">
        <v>16200</v>
      </c>
      <c r="AVR52" s="86">
        <v>16200</v>
      </c>
      <c r="AVS52" s="86">
        <v>16200</v>
      </c>
      <c r="AVT52" s="86">
        <v>16200</v>
      </c>
      <c r="AVU52" s="86" t="s">
        <v>94</v>
      </c>
      <c r="AVV52" s="86">
        <v>16200</v>
      </c>
      <c r="AVW52" s="86" t="s">
        <v>94</v>
      </c>
      <c r="AVX52" s="86">
        <v>16200</v>
      </c>
      <c r="AVY52" s="86">
        <v>16200</v>
      </c>
      <c r="AVZ52" s="86">
        <v>16200</v>
      </c>
      <c r="AWA52" s="86" t="s">
        <v>94</v>
      </c>
      <c r="AWB52" s="86">
        <v>16200</v>
      </c>
      <c r="AWC52" s="86" t="s">
        <v>94</v>
      </c>
      <c r="AWD52" s="86">
        <v>16200</v>
      </c>
      <c r="AWE52" s="86" t="s">
        <v>94</v>
      </c>
      <c r="AWF52" s="86">
        <v>16200</v>
      </c>
      <c r="AWG52" s="86" t="s">
        <v>94</v>
      </c>
      <c r="AWH52" s="86">
        <v>16200</v>
      </c>
      <c r="AWI52" s="86" t="s">
        <v>94</v>
      </c>
      <c r="AWJ52" s="86">
        <v>16200</v>
      </c>
      <c r="AWK52" s="86" t="s">
        <v>94</v>
      </c>
      <c r="AWL52" s="86">
        <v>16200</v>
      </c>
      <c r="AWM52" s="86" t="s">
        <v>94</v>
      </c>
      <c r="AWN52" s="86">
        <v>16200</v>
      </c>
      <c r="AWO52" s="86">
        <v>16200</v>
      </c>
      <c r="AWP52" s="86">
        <v>16200</v>
      </c>
      <c r="AWQ52" s="86" t="s">
        <v>94</v>
      </c>
      <c r="AWR52" s="86">
        <v>16200</v>
      </c>
      <c r="AWS52" s="86" t="s">
        <v>94</v>
      </c>
      <c r="AWT52" s="86">
        <v>16200</v>
      </c>
      <c r="AWU52" s="86">
        <v>16200</v>
      </c>
      <c r="AWV52" s="86">
        <v>16200</v>
      </c>
      <c r="AWW52" s="86" t="s">
        <v>94</v>
      </c>
      <c r="AWX52" s="86">
        <v>16200</v>
      </c>
      <c r="AWY52" s="86" t="s">
        <v>94</v>
      </c>
      <c r="AWZ52" s="103">
        <v>16200</v>
      </c>
      <c r="AXA52" s="103" t="s">
        <v>94</v>
      </c>
      <c r="AXB52" s="103">
        <v>16200</v>
      </c>
      <c r="AXC52" s="103" t="s">
        <v>94</v>
      </c>
      <c r="AXD52" s="103">
        <v>16200</v>
      </c>
      <c r="AXE52" s="103" t="s">
        <v>94</v>
      </c>
      <c r="AXF52" s="103">
        <v>16200</v>
      </c>
      <c r="AXG52" s="103" t="s">
        <v>94</v>
      </c>
      <c r="AXH52" s="103">
        <v>16200</v>
      </c>
      <c r="AXI52" s="103" t="s">
        <v>94</v>
      </c>
      <c r="AXJ52" s="103">
        <v>16200</v>
      </c>
      <c r="AXK52" s="103" t="s">
        <v>94</v>
      </c>
      <c r="AXL52" s="103">
        <v>16200</v>
      </c>
      <c r="AXM52" s="103" t="s">
        <v>94</v>
      </c>
      <c r="AXN52" s="103">
        <v>16200</v>
      </c>
      <c r="AXO52" s="103" t="s">
        <v>94</v>
      </c>
      <c r="AXP52" s="103">
        <v>16200</v>
      </c>
      <c r="AXQ52" s="103" t="s">
        <v>94</v>
      </c>
      <c r="AXR52" s="103">
        <v>16200</v>
      </c>
      <c r="AXS52" s="103" t="s">
        <v>94</v>
      </c>
      <c r="AXT52" s="103">
        <v>16200</v>
      </c>
      <c r="AXU52" s="103" t="s">
        <v>94</v>
      </c>
      <c r="AXV52" s="103">
        <v>16200</v>
      </c>
      <c r="AXW52" s="103" t="s">
        <v>94</v>
      </c>
      <c r="AXX52" s="103">
        <v>16200</v>
      </c>
      <c r="AXY52" s="103">
        <v>16200</v>
      </c>
      <c r="AXZ52" s="103">
        <v>16200</v>
      </c>
      <c r="AYA52" s="103" t="s">
        <v>94</v>
      </c>
      <c r="AYB52" s="103">
        <v>16200</v>
      </c>
      <c r="AYC52" s="103" t="s">
        <v>94</v>
      </c>
      <c r="AYD52" s="103">
        <v>16200</v>
      </c>
      <c r="AYE52" s="103" t="s">
        <v>94</v>
      </c>
      <c r="AYF52" s="103">
        <v>16200</v>
      </c>
      <c r="AYG52" s="103" t="s">
        <v>94</v>
      </c>
      <c r="AYH52" s="103">
        <v>16200</v>
      </c>
      <c r="AYI52" s="103" t="s">
        <v>94</v>
      </c>
      <c r="AYJ52" s="103">
        <v>16200</v>
      </c>
      <c r="AYK52" s="103"/>
      <c r="AYL52" s="103">
        <v>16200</v>
      </c>
      <c r="AYM52" s="103"/>
      <c r="AYN52" s="103">
        <v>16200</v>
      </c>
      <c r="AYO52" s="103"/>
      <c r="AYP52" s="103">
        <v>16200</v>
      </c>
      <c r="AYQ52" s="103"/>
      <c r="AYR52" s="103">
        <v>16200</v>
      </c>
      <c r="AYS52" s="103"/>
      <c r="AYT52" s="103">
        <v>16200</v>
      </c>
      <c r="AYU52" s="103" t="s">
        <v>94</v>
      </c>
      <c r="AYV52" s="103">
        <v>16200</v>
      </c>
      <c r="AYW52" s="103" t="s">
        <v>94</v>
      </c>
      <c r="AYX52" s="103">
        <v>16200</v>
      </c>
      <c r="AYY52" s="103" t="s">
        <v>94</v>
      </c>
      <c r="AYZ52" s="103">
        <v>16200</v>
      </c>
      <c r="AZA52" s="103" t="s">
        <v>94</v>
      </c>
      <c r="AZB52" s="103">
        <v>16200</v>
      </c>
      <c r="AZC52" s="103" t="s">
        <v>94</v>
      </c>
      <c r="AZD52" s="103">
        <v>16200</v>
      </c>
      <c r="AZE52" s="103" t="s">
        <v>94</v>
      </c>
      <c r="AZF52" s="103">
        <v>16200</v>
      </c>
      <c r="AZG52" s="103" t="s">
        <v>94</v>
      </c>
      <c r="AZH52" s="103">
        <v>16200</v>
      </c>
      <c r="AZI52" s="103">
        <v>16200</v>
      </c>
      <c r="AZJ52" s="103">
        <v>16200</v>
      </c>
      <c r="AZK52" s="103" t="s">
        <v>94</v>
      </c>
      <c r="AZL52" s="103">
        <v>16200</v>
      </c>
      <c r="AZM52" s="103" t="s">
        <v>94</v>
      </c>
      <c r="AZN52" s="103">
        <v>16200</v>
      </c>
      <c r="AZO52" s="103" t="s">
        <v>94</v>
      </c>
      <c r="AZP52" s="103">
        <v>16200</v>
      </c>
      <c r="AZQ52" s="103" t="s">
        <v>94</v>
      </c>
      <c r="AZR52" s="103">
        <v>16200</v>
      </c>
      <c r="AZS52" s="103" t="s">
        <v>94</v>
      </c>
      <c r="AZT52" s="103">
        <v>16200</v>
      </c>
      <c r="AZU52" s="103" t="s">
        <v>94</v>
      </c>
      <c r="AZV52" s="103">
        <v>16200</v>
      </c>
      <c r="AZW52" s="103" t="s">
        <v>94</v>
      </c>
      <c r="AZX52" s="103">
        <v>16200</v>
      </c>
      <c r="AZY52" s="103" t="s">
        <v>94</v>
      </c>
      <c r="AZZ52" s="103">
        <v>16200</v>
      </c>
      <c r="BAA52" s="103" t="s">
        <v>94</v>
      </c>
      <c r="BAB52" s="103">
        <v>16200</v>
      </c>
      <c r="BAC52" s="103" t="s">
        <v>94</v>
      </c>
      <c r="BAD52" s="103">
        <v>16200</v>
      </c>
      <c r="BAE52" s="103" t="s">
        <v>94</v>
      </c>
      <c r="BAF52" s="103">
        <v>16200</v>
      </c>
      <c r="BAG52" s="103">
        <v>16200</v>
      </c>
      <c r="BAH52" s="103">
        <v>16200</v>
      </c>
      <c r="BAI52" s="103" t="s">
        <v>94</v>
      </c>
      <c r="BAJ52" s="103">
        <v>16200</v>
      </c>
      <c r="BAK52" s="103" t="s">
        <v>94</v>
      </c>
      <c r="BAL52" s="103">
        <v>16200</v>
      </c>
      <c r="BAM52" s="103" t="s">
        <v>94</v>
      </c>
      <c r="BAN52" s="103">
        <v>16200</v>
      </c>
      <c r="BAO52" s="103" t="s">
        <v>94</v>
      </c>
      <c r="BAP52" s="103">
        <v>16200</v>
      </c>
      <c r="BAQ52" s="103" t="s">
        <v>94</v>
      </c>
      <c r="BAR52" s="103">
        <v>16200</v>
      </c>
      <c r="BAS52" s="103">
        <v>16200</v>
      </c>
      <c r="BAT52" s="103">
        <v>16200</v>
      </c>
      <c r="BAU52" s="103">
        <v>16200</v>
      </c>
      <c r="BAV52" s="103">
        <v>16200</v>
      </c>
      <c r="BAW52" s="103" t="s">
        <v>94</v>
      </c>
      <c r="BAX52" s="103">
        <v>16200</v>
      </c>
      <c r="BAY52" s="103" t="s">
        <v>94</v>
      </c>
      <c r="BAZ52" s="103">
        <v>16200</v>
      </c>
      <c r="BBA52" s="103" t="s">
        <v>94</v>
      </c>
      <c r="BBB52" s="103">
        <v>16200</v>
      </c>
      <c r="BBC52" s="103" t="s">
        <v>94</v>
      </c>
      <c r="BBD52" s="103">
        <v>16200</v>
      </c>
      <c r="BBE52" s="103" t="s">
        <v>94</v>
      </c>
      <c r="BBF52" s="103">
        <v>16200</v>
      </c>
      <c r="BBG52" s="103" t="s">
        <v>94</v>
      </c>
      <c r="BBH52" s="103">
        <v>16200</v>
      </c>
      <c r="BBI52" s="103" t="s">
        <v>94</v>
      </c>
      <c r="BBJ52" s="103">
        <v>16200</v>
      </c>
      <c r="BBK52" s="103" t="s">
        <v>94</v>
      </c>
    </row>
    <row r="53" spans="1:1415" s="9" customFormat="1" ht="33" customHeight="1" x14ac:dyDescent="0.35">
      <c r="A53" s="82">
        <v>27</v>
      </c>
      <c r="B53" s="13">
        <v>150000072</v>
      </c>
      <c r="C53" s="89"/>
      <c r="D53" s="90" t="s">
        <v>257</v>
      </c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  <c r="AR53" s="84"/>
      <c r="AS53" s="84"/>
      <c r="AT53" s="84"/>
      <c r="AU53" s="84"/>
      <c r="AV53" s="84"/>
      <c r="AW53" s="84"/>
      <c r="AX53" s="84"/>
      <c r="AY53" s="84"/>
      <c r="AZ53" s="84"/>
      <c r="BA53" s="84"/>
      <c r="BB53" s="84"/>
      <c r="BC53" s="84"/>
      <c r="BD53" s="84"/>
      <c r="BE53" s="84"/>
      <c r="BF53" s="84"/>
      <c r="BG53" s="84"/>
      <c r="BH53" s="84"/>
      <c r="BI53" s="84"/>
      <c r="BJ53" s="84"/>
      <c r="BK53" s="84"/>
      <c r="BL53" s="84"/>
      <c r="BM53" s="84"/>
      <c r="BN53" s="84"/>
      <c r="BO53" s="84"/>
      <c r="BP53" s="84"/>
      <c r="BQ53" s="84"/>
      <c r="BR53" s="84"/>
      <c r="BS53" s="84"/>
      <c r="BT53" s="84"/>
      <c r="BU53" s="84"/>
      <c r="BV53" s="84"/>
      <c r="BW53" s="84"/>
      <c r="BX53" s="84"/>
      <c r="BY53" s="84"/>
      <c r="BZ53" s="84"/>
      <c r="CA53" s="84"/>
      <c r="CB53" s="84"/>
      <c r="CC53" s="84"/>
      <c r="CD53" s="84"/>
      <c r="CE53" s="84"/>
      <c r="CF53" s="84"/>
      <c r="CG53" s="84"/>
      <c r="CH53" s="84"/>
      <c r="CI53" s="84"/>
      <c r="CJ53" s="84"/>
      <c r="CK53" s="84"/>
      <c r="CL53" s="84"/>
      <c r="CM53" s="84"/>
      <c r="CN53" s="84"/>
      <c r="CO53" s="84"/>
      <c r="CP53" s="84"/>
      <c r="CQ53" s="84"/>
      <c r="CR53" s="84"/>
      <c r="CS53" s="84"/>
      <c r="CT53" s="84"/>
      <c r="CU53" s="84"/>
      <c r="CV53" s="84"/>
      <c r="CW53" s="84"/>
      <c r="CX53" s="84"/>
      <c r="CY53" s="84"/>
      <c r="CZ53" s="84"/>
      <c r="DA53" s="84"/>
      <c r="DB53" s="84"/>
      <c r="DC53" s="84"/>
      <c r="DD53" s="84"/>
      <c r="DE53" s="84"/>
      <c r="DF53" s="84"/>
      <c r="DG53" s="84"/>
      <c r="DH53" s="84"/>
      <c r="DI53" s="84"/>
      <c r="DJ53" s="84"/>
      <c r="DK53" s="84"/>
      <c r="DL53" s="84"/>
      <c r="DM53" s="84"/>
      <c r="DN53" s="84"/>
      <c r="DO53" s="84"/>
      <c r="DP53" s="84"/>
      <c r="DQ53" s="84"/>
      <c r="DR53" s="84"/>
      <c r="DS53" s="84"/>
      <c r="DT53" s="84"/>
      <c r="DU53" s="84"/>
      <c r="DV53" s="84"/>
      <c r="DW53" s="84"/>
      <c r="DX53" s="84"/>
      <c r="DY53" s="84"/>
      <c r="DZ53" s="84"/>
      <c r="EA53" s="84"/>
      <c r="EB53" s="84"/>
      <c r="EC53" s="84"/>
      <c r="ED53" s="84"/>
      <c r="EE53" s="84"/>
      <c r="EF53" s="84"/>
      <c r="EG53" s="84"/>
      <c r="EH53" s="84"/>
      <c r="EI53" s="84"/>
      <c r="EJ53" s="84"/>
      <c r="EK53" s="84"/>
      <c r="EL53" s="84"/>
      <c r="EM53" s="84"/>
      <c r="EN53" s="84"/>
      <c r="EO53" s="84"/>
      <c r="EP53" s="84"/>
      <c r="EQ53" s="84"/>
      <c r="ER53" s="84"/>
      <c r="ES53" s="84"/>
      <c r="ET53" s="84"/>
      <c r="EU53" s="84"/>
      <c r="EV53" s="84"/>
      <c r="EW53" s="84"/>
      <c r="EX53" s="84"/>
      <c r="EY53" s="84"/>
      <c r="EZ53" s="84"/>
      <c r="FA53" s="84"/>
      <c r="FB53" s="84"/>
      <c r="FC53" s="84"/>
      <c r="FD53" s="84"/>
      <c r="FE53" s="84"/>
      <c r="FF53" s="84"/>
      <c r="FG53" s="84"/>
      <c r="FH53" s="84"/>
      <c r="FI53" s="84"/>
      <c r="FJ53" s="84"/>
      <c r="FK53" s="84"/>
      <c r="FL53" s="84"/>
      <c r="FM53" s="84"/>
      <c r="FN53" s="84"/>
      <c r="FO53" s="84"/>
      <c r="FP53" s="84"/>
      <c r="FQ53" s="84"/>
      <c r="FR53" s="84"/>
      <c r="FS53" s="84"/>
      <c r="FT53" s="84"/>
      <c r="FU53" s="84"/>
      <c r="FV53" s="84"/>
      <c r="FW53" s="84"/>
      <c r="FX53" s="84"/>
      <c r="FY53" s="84"/>
      <c r="FZ53" s="84"/>
      <c r="GA53" s="84"/>
      <c r="GB53" s="84"/>
      <c r="GC53" s="84"/>
      <c r="GD53" s="84"/>
      <c r="GE53" s="84"/>
      <c r="GF53" s="84"/>
      <c r="GG53" s="84"/>
      <c r="GH53" s="84"/>
      <c r="GI53" s="84"/>
      <c r="GJ53" s="84"/>
      <c r="GK53" s="84"/>
      <c r="GL53" s="84"/>
      <c r="GM53" s="84"/>
      <c r="GN53" s="84"/>
      <c r="GO53" s="84"/>
      <c r="GP53" s="84"/>
      <c r="GQ53" s="84"/>
      <c r="GR53" s="84"/>
      <c r="GS53" s="84"/>
      <c r="GT53" s="84"/>
      <c r="GU53" s="84"/>
      <c r="GV53" s="84"/>
      <c r="GW53" s="84"/>
      <c r="GX53" s="84"/>
      <c r="GY53" s="84"/>
      <c r="GZ53" s="84"/>
      <c r="HA53" s="84"/>
      <c r="HB53" s="84"/>
      <c r="HC53" s="84"/>
      <c r="HD53" s="84"/>
      <c r="HE53" s="84"/>
      <c r="HF53" s="84"/>
      <c r="HG53" s="84"/>
      <c r="HH53" s="84"/>
      <c r="HI53" s="84"/>
      <c r="HJ53" s="84"/>
      <c r="HK53" s="84"/>
      <c r="HL53" s="84"/>
      <c r="HM53" s="84"/>
      <c r="HN53" s="84"/>
      <c r="HO53" s="84"/>
      <c r="HP53" s="84"/>
      <c r="HQ53" s="84"/>
      <c r="HR53" s="84"/>
      <c r="HS53" s="84"/>
      <c r="HT53" s="84"/>
      <c r="HU53" s="84"/>
      <c r="HV53" s="84"/>
      <c r="HW53" s="84"/>
      <c r="HX53" s="84"/>
      <c r="HY53" s="84"/>
      <c r="HZ53" s="84"/>
      <c r="IA53" s="84"/>
      <c r="IB53" s="84"/>
      <c r="IC53" s="84"/>
      <c r="ID53" s="84"/>
      <c r="IE53" s="84"/>
      <c r="IF53" s="84"/>
      <c r="IG53" s="84"/>
      <c r="IH53" s="84"/>
      <c r="II53" s="84"/>
      <c r="IJ53" s="84"/>
      <c r="IK53" s="84"/>
      <c r="IL53" s="84"/>
      <c r="IM53" s="84"/>
      <c r="IN53" s="84"/>
      <c r="IO53" s="84"/>
      <c r="IP53" s="84"/>
      <c r="IQ53" s="84"/>
      <c r="IR53" s="84"/>
      <c r="IS53" s="84"/>
      <c r="IT53" s="84"/>
      <c r="IU53" s="84"/>
      <c r="IV53" s="84"/>
      <c r="IW53" s="84"/>
      <c r="IX53" s="84"/>
      <c r="IY53" s="84"/>
      <c r="IZ53" s="84"/>
      <c r="JA53" s="84"/>
      <c r="JB53" s="84"/>
      <c r="JC53" s="84"/>
      <c r="JD53" s="84"/>
      <c r="JE53" s="84"/>
      <c r="JF53" s="84"/>
      <c r="JG53" s="84"/>
      <c r="JH53" s="84"/>
      <c r="JI53" s="84"/>
      <c r="JJ53" s="84"/>
      <c r="JK53" s="84"/>
      <c r="JL53" s="84"/>
      <c r="JM53" s="84"/>
      <c r="JN53" s="84"/>
      <c r="JO53" s="84"/>
      <c r="JP53" s="84"/>
      <c r="JQ53" s="84"/>
      <c r="JR53" s="84"/>
      <c r="JS53" s="84"/>
      <c r="JT53" s="84"/>
      <c r="JU53" s="84"/>
      <c r="JV53" s="84"/>
      <c r="JW53" s="84"/>
      <c r="JX53" s="84"/>
      <c r="JY53" s="84"/>
      <c r="JZ53" s="84"/>
      <c r="KA53" s="84"/>
      <c r="KB53" s="84"/>
      <c r="KC53" s="84"/>
      <c r="KD53" s="84"/>
      <c r="KE53" s="84"/>
      <c r="KF53" s="84"/>
      <c r="KG53" s="84"/>
      <c r="KH53" s="84"/>
      <c r="KI53" s="84"/>
      <c r="KJ53" s="84"/>
      <c r="KK53" s="84"/>
      <c r="KL53" s="84"/>
      <c r="KM53" s="84"/>
      <c r="KN53" s="84"/>
      <c r="KO53" s="84"/>
      <c r="KP53" s="84"/>
      <c r="KQ53" s="84"/>
      <c r="KR53" s="84"/>
      <c r="KS53" s="84"/>
      <c r="KT53" s="84"/>
      <c r="KU53" s="84"/>
      <c r="KV53" s="84"/>
      <c r="KW53" s="84"/>
      <c r="KX53" s="84"/>
      <c r="KY53" s="84"/>
      <c r="KZ53" s="84"/>
      <c r="LA53" s="84"/>
      <c r="LB53" s="84"/>
      <c r="LC53" s="84"/>
      <c r="LD53" s="84"/>
      <c r="LE53" s="84"/>
      <c r="LF53" s="84"/>
      <c r="LG53" s="84"/>
      <c r="LH53" s="84"/>
      <c r="LI53" s="84"/>
      <c r="LJ53" s="84"/>
      <c r="LK53" s="84"/>
      <c r="LL53" s="84"/>
      <c r="LM53" s="84"/>
      <c r="LN53" s="84"/>
      <c r="LO53" s="84"/>
      <c r="LP53" s="84"/>
      <c r="LQ53" s="84"/>
      <c r="LR53" s="84"/>
      <c r="LS53" s="84"/>
      <c r="LT53" s="84"/>
      <c r="LU53" s="84"/>
      <c r="LV53" s="84"/>
      <c r="LW53" s="84"/>
      <c r="LX53" s="84"/>
      <c r="LY53" s="84"/>
      <c r="LZ53" s="84"/>
      <c r="MA53" s="84"/>
      <c r="MB53" s="84"/>
      <c r="MC53" s="84"/>
      <c r="MD53" s="84"/>
      <c r="ME53" s="84"/>
      <c r="MF53" s="84"/>
      <c r="MG53" s="84"/>
      <c r="MH53" s="84"/>
      <c r="MI53" s="84"/>
      <c r="MJ53" s="84"/>
      <c r="MK53" s="84"/>
      <c r="ML53" s="84"/>
      <c r="MM53" s="84"/>
      <c r="MN53" s="84"/>
      <c r="MO53" s="84"/>
      <c r="MP53" s="84"/>
      <c r="MQ53" s="84"/>
      <c r="MR53" s="84"/>
      <c r="MS53" s="84"/>
      <c r="MT53" s="84"/>
      <c r="MU53" s="84"/>
      <c r="MV53" s="84"/>
      <c r="MW53" s="84"/>
      <c r="MX53" s="84"/>
      <c r="MY53" s="84"/>
      <c r="MZ53" s="84"/>
      <c r="NA53" s="84"/>
      <c r="NB53" s="84"/>
      <c r="NC53" s="84"/>
      <c r="ND53" s="84"/>
      <c r="NE53" s="84"/>
      <c r="NF53" s="84"/>
      <c r="NG53" s="84"/>
      <c r="NH53" s="84"/>
      <c r="NI53" s="84"/>
      <c r="NJ53" s="84"/>
      <c r="NK53" s="84"/>
      <c r="NL53" s="84"/>
      <c r="NM53" s="84"/>
      <c r="NN53" s="84"/>
      <c r="NO53" s="84"/>
      <c r="NP53" s="84"/>
      <c r="NQ53" s="84"/>
      <c r="NR53" s="84"/>
      <c r="NS53" s="84"/>
      <c r="NT53" s="84"/>
      <c r="NU53" s="84"/>
      <c r="NV53" s="84"/>
      <c r="NW53" s="84"/>
      <c r="NX53" s="84"/>
      <c r="NY53" s="84"/>
      <c r="NZ53" s="84"/>
      <c r="OA53" s="84"/>
      <c r="OB53" s="84"/>
      <c r="OC53" s="84"/>
      <c r="OD53" s="84"/>
      <c r="OE53" s="84"/>
      <c r="OF53" s="84"/>
      <c r="OG53" s="84"/>
      <c r="OH53" s="84"/>
      <c r="OI53" s="84"/>
      <c r="OJ53" s="84"/>
      <c r="OK53" s="84"/>
      <c r="OL53" s="84"/>
      <c r="OM53" s="84"/>
      <c r="ON53" s="84"/>
      <c r="OO53" s="84"/>
      <c r="OP53" s="84"/>
      <c r="OQ53" s="84"/>
      <c r="OR53" s="84"/>
      <c r="OS53" s="84"/>
      <c r="OT53" s="84"/>
      <c r="OU53" s="84"/>
      <c r="OV53" s="84"/>
      <c r="OW53" s="84"/>
      <c r="OX53" s="84"/>
      <c r="OY53" s="84"/>
      <c r="OZ53" s="84"/>
      <c r="PA53" s="84"/>
      <c r="PB53" s="84"/>
      <c r="PC53" s="84"/>
      <c r="PD53" s="84"/>
      <c r="PE53" s="84"/>
      <c r="PF53" s="84"/>
      <c r="PG53" s="84"/>
      <c r="PH53" s="84"/>
      <c r="PI53" s="84"/>
      <c r="PJ53" s="84"/>
      <c r="PK53" s="84"/>
      <c r="PL53" s="84"/>
      <c r="PM53" s="84"/>
      <c r="PN53" s="84"/>
      <c r="PO53" s="84"/>
      <c r="PP53" s="84"/>
      <c r="PQ53" s="84"/>
      <c r="PR53" s="84"/>
      <c r="PS53" s="84"/>
      <c r="PT53" s="84"/>
      <c r="PU53" s="84"/>
      <c r="PV53" s="84"/>
      <c r="PW53" s="84"/>
      <c r="PX53" s="84"/>
      <c r="PY53" s="84"/>
      <c r="PZ53" s="84"/>
      <c r="QA53" s="84"/>
      <c r="QB53" s="84"/>
      <c r="QC53" s="84"/>
      <c r="QD53" s="84"/>
      <c r="QE53" s="84"/>
      <c r="QF53" s="84"/>
      <c r="QG53" s="84"/>
      <c r="QH53" s="84"/>
      <c r="QI53" s="84"/>
      <c r="QJ53" s="84"/>
      <c r="QK53" s="84"/>
      <c r="QL53" s="84"/>
      <c r="QM53" s="84"/>
      <c r="QN53" s="84"/>
      <c r="QO53" s="84"/>
      <c r="QP53" s="84"/>
      <c r="QQ53" s="84"/>
      <c r="QR53" s="84"/>
      <c r="QS53" s="84"/>
      <c r="QT53" s="84"/>
      <c r="QU53" s="84"/>
      <c r="QV53" s="84"/>
      <c r="QW53" s="84"/>
      <c r="QX53" s="84"/>
      <c r="QY53" s="84"/>
      <c r="QZ53" s="84"/>
      <c r="RA53" s="84"/>
      <c r="RB53" s="84"/>
      <c r="RC53" s="84"/>
      <c r="RD53" s="84"/>
      <c r="RE53" s="84"/>
      <c r="RF53" s="84"/>
      <c r="RG53" s="84"/>
      <c r="RH53" s="84"/>
      <c r="RI53" s="84"/>
      <c r="RJ53" s="84"/>
      <c r="RK53" s="84"/>
      <c r="RL53" s="84"/>
      <c r="RM53" s="84"/>
      <c r="RN53" s="84"/>
      <c r="RO53" s="84"/>
      <c r="RP53" s="84"/>
      <c r="RQ53" s="84"/>
      <c r="RR53" s="84"/>
      <c r="RS53" s="84"/>
      <c r="RT53" s="84"/>
      <c r="RU53" s="84"/>
      <c r="RV53" s="84"/>
      <c r="RW53" s="84"/>
      <c r="RX53" s="84"/>
      <c r="RY53" s="84"/>
      <c r="RZ53" s="84"/>
      <c r="SA53" s="84"/>
      <c r="SB53" s="84"/>
      <c r="SC53" s="84"/>
      <c r="SD53" s="84"/>
      <c r="SE53" s="84"/>
      <c r="SF53" s="84"/>
      <c r="SG53" s="84"/>
      <c r="SH53" s="84"/>
      <c r="SI53" s="84"/>
      <c r="SJ53" s="84"/>
      <c r="SK53" s="84"/>
      <c r="SL53" s="84"/>
      <c r="SM53" s="84"/>
      <c r="SN53" s="84"/>
      <c r="SO53" s="84"/>
      <c r="SP53" s="84"/>
      <c r="SQ53" s="84"/>
      <c r="SR53" s="84"/>
      <c r="SS53" s="84"/>
      <c r="ST53" s="84"/>
      <c r="SU53" s="84"/>
      <c r="SV53" s="84"/>
      <c r="SW53" s="84"/>
      <c r="SX53" s="84"/>
      <c r="SY53" s="84"/>
      <c r="SZ53" s="84"/>
      <c r="TA53" s="84"/>
      <c r="TB53" s="84"/>
      <c r="TC53" s="84"/>
      <c r="TD53" s="84"/>
      <c r="TE53" s="84"/>
      <c r="TF53" s="84"/>
      <c r="TG53" s="84"/>
      <c r="TH53" s="84"/>
      <c r="TI53" s="84"/>
      <c r="TJ53" s="84"/>
      <c r="TK53" s="84"/>
      <c r="TL53" s="84"/>
      <c r="TM53" s="84"/>
      <c r="TN53" s="84"/>
      <c r="TO53" s="84"/>
      <c r="TP53" s="84"/>
      <c r="TQ53" s="84"/>
      <c r="TR53" s="84"/>
      <c r="TS53" s="84"/>
      <c r="TT53" s="84"/>
      <c r="TU53" s="84"/>
      <c r="TV53" s="84"/>
      <c r="TW53" s="84"/>
      <c r="TX53" s="84"/>
      <c r="TY53" s="84"/>
      <c r="TZ53" s="84"/>
      <c r="UA53" s="84"/>
      <c r="UB53" s="84"/>
      <c r="UC53" s="84"/>
      <c r="UD53" s="84"/>
      <c r="UE53" s="84"/>
      <c r="UF53" s="84"/>
      <c r="UG53" s="84"/>
      <c r="UH53" s="84"/>
      <c r="UI53" s="84"/>
      <c r="UJ53" s="84"/>
      <c r="UK53" s="84"/>
      <c r="UL53" s="84"/>
      <c r="UM53" s="84"/>
      <c r="UN53" s="84"/>
      <c r="UO53" s="84"/>
      <c r="UP53" s="84"/>
      <c r="UQ53" s="84"/>
      <c r="UR53" s="84"/>
      <c r="US53" s="84"/>
      <c r="UT53" s="84"/>
      <c r="UU53" s="84"/>
      <c r="UV53" s="84"/>
      <c r="UW53" s="84"/>
      <c r="UX53" s="84"/>
      <c r="UY53" s="84"/>
      <c r="UZ53" s="84"/>
      <c r="VA53" s="84"/>
      <c r="VB53" s="84"/>
      <c r="VC53" s="84"/>
      <c r="VD53" s="84"/>
      <c r="VE53" s="84"/>
      <c r="VF53" s="84"/>
      <c r="VG53" s="84"/>
      <c r="VH53" s="84"/>
      <c r="VI53" s="84"/>
      <c r="VJ53" s="84"/>
      <c r="VK53" s="84"/>
      <c r="VL53" s="84"/>
      <c r="VM53" s="84"/>
      <c r="VN53" s="84"/>
      <c r="VO53" s="84"/>
      <c r="VP53" s="84"/>
      <c r="VQ53" s="84"/>
      <c r="VR53" s="84"/>
      <c r="VS53" s="84"/>
      <c r="VT53" s="84"/>
      <c r="VU53" s="84"/>
      <c r="VV53" s="84"/>
      <c r="VW53" s="84"/>
      <c r="VX53" s="84"/>
      <c r="VY53" s="84"/>
      <c r="VZ53" s="84"/>
      <c r="WA53" s="84"/>
      <c r="WB53" s="84"/>
      <c r="WC53" s="84"/>
      <c r="WD53" s="84"/>
      <c r="WE53" s="84"/>
      <c r="WF53" s="84"/>
      <c r="WG53" s="84"/>
      <c r="WH53" s="84"/>
      <c r="WI53" s="84"/>
      <c r="WJ53" s="84"/>
      <c r="WK53" s="84"/>
      <c r="WL53" s="84"/>
      <c r="WM53" s="84"/>
      <c r="WN53" s="84"/>
      <c r="WO53" s="84"/>
      <c r="WP53" s="84"/>
      <c r="WQ53" s="84"/>
      <c r="WR53" s="84"/>
      <c r="WS53" s="84"/>
      <c r="WT53" s="84"/>
      <c r="WU53" s="84"/>
      <c r="WV53" s="84"/>
      <c r="WW53" s="84"/>
      <c r="WX53" s="84"/>
      <c r="WY53" s="84"/>
      <c r="WZ53" s="84"/>
      <c r="XA53" s="84"/>
      <c r="XB53" s="84"/>
      <c r="XC53" s="84"/>
      <c r="XD53" s="84"/>
      <c r="XE53" s="84"/>
      <c r="XF53" s="84"/>
      <c r="XG53" s="84"/>
      <c r="XH53" s="84"/>
      <c r="XI53" s="84"/>
      <c r="XJ53" s="84"/>
      <c r="XK53" s="84"/>
      <c r="XL53" s="84"/>
      <c r="XM53" s="84"/>
      <c r="XN53" s="84"/>
      <c r="XO53" s="84"/>
      <c r="XP53" s="84"/>
      <c r="XQ53" s="84"/>
      <c r="XR53" s="84"/>
      <c r="XS53" s="84"/>
      <c r="XT53" s="84"/>
      <c r="XU53" s="84"/>
      <c r="XV53" s="84"/>
      <c r="XW53" s="84"/>
      <c r="XX53" s="84"/>
      <c r="XY53" s="84"/>
      <c r="XZ53" s="84"/>
      <c r="YA53" s="84"/>
      <c r="YB53" s="84"/>
      <c r="YC53" s="84"/>
      <c r="YD53" s="84"/>
      <c r="YE53" s="84"/>
      <c r="YF53" s="84"/>
      <c r="YG53" s="84"/>
      <c r="YH53" s="84"/>
      <c r="YI53" s="84"/>
      <c r="YJ53" s="84"/>
      <c r="YK53" s="84"/>
      <c r="YL53" s="84"/>
      <c r="YM53" s="84"/>
      <c r="YN53" s="84"/>
      <c r="YO53" s="84"/>
      <c r="YP53" s="84"/>
      <c r="YQ53" s="84"/>
      <c r="YR53" s="84"/>
      <c r="YS53" s="84"/>
      <c r="YT53" s="84"/>
      <c r="YU53" s="84"/>
      <c r="YV53" s="84"/>
      <c r="YW53" s="84"/>
      <c r="YX53" s="84"/>
      <c r="YY53" s="84"/>
      <c r="YZ53" s="84"/>
      <c r="ZA53" s="84"/>
      <c r="ZB53" s="84"/>
      <c r="ZC53" s="84"/>
      <c r="ZD53" s="84"/>
      <c r="ZE53" s="84"/>
      <c r="ZF53" s="84"/>
      <c r="ZG53" s="84"/>
      <c r="ZH53" s="84">
        <v>13000</v>
      </c>
      <c r="ZI53" s="84">
        <v>13000</v>
      </c>
      <c r="ZJ53" s="84">
        <v>13000</v>
      </c>
      <c r="ZK53" s="84" t="s">
        <v>94</v>
      </c>
      <c r="ZL53" s="84">
        <v>13000</v>
      </c>
      <c r="ZM53" s="84" t="s">
        <v>94</v>
      </c>
      <c r="ZN53" s="84">
        <v>13000</v>
      </c>
      <c r="ZO53" s="84" t="s">
        <v>94</v>
      </c>
      <c r="ZP53" s="84">
        <v>13000</v>
      </c>
      <c r="ZQ53" s="84" t="s">
        <v>94</v>
      </c>
      <c r="ZR53" s="84">
        <v>13000</v>
      </c>
      <c r="ZS53" s="84" t="s">
        <v>94</v>
      </c>
      <c r="ZT53" s="84">
        <v>13000</v>
      </c>
      <c r="ZU53" s="84" t="s">
        <v>94</v>
      </c>
      <c r="ZV53" s="84">
        <v>13000</v>
      </c>
      <c r="ZW53" s="84" t="s">
        <v>94</v>
      </c>
      <c r="ZX53" s="84">
        <v>13000</v>
      </c>
      <c r="ZY53" s="84" t="s">
        <v>94</v>
      </c>
      <c r="ZZ53" s="84">
        <v>13000</v>
      </c>
      <c r="AAA53" s="84" t="s">
        <v>94</v>
      </c>
      <c r="AAB53" s="84">
        <v>13000</v>
      </c>
      <c r="AAC53" s="84" t="s">
        <v>94</v>
      </c>
      <c r="AAD53" s="84">
        <v>13000</v>
      </c>
      <c r="AAE53" s="84" t="s">
        <v>94</v>
      </c>
      <c r="AAF53" s="84">
        <v>13000</v>
      </c>
      <c r="AAG53" s="84" t="s">
        <v>94</v>
      </c>
      <c r="AAH53" s="84">
        <v>13000</v>
      </c>
      <c r="AAI53" s="84" t="s">
        <v>94</v>
      </c>
      <c r="AAJ53" s="84">
        <v>13000</v>
      </c>
      <c r="AAK53" s="84" t="s">
        <v>94</v>
      </c>
      <c r="AAL53" s="84">
        <v>13000</v>
      </c>
      <c r="AAM53" s="84" t="s">
        <v>94</v>
      </c>
      <c r="AAN53" s="84">
        <v>13000</v>
      </c>
      <c r="AAO53" s="84" t="s">
        <v>94</v>
      </c>
      <c r="AAP53" s="84">
        <v>13000</v>
      </c>
      <c r="AAQ53" s="84" t="s">
        <v>94</v>
      </c>
      <c r="AAR53" s="84">
        <v>13000</v>
      </c>
      <c r="AAS53" s="84" t="s">
        <v>94</v>
      </c>
      <c r="AAT53" s="84">
        <v>13000</v>
      </c>
      <c r="AAU53" s="84" t="s">
        <v>94</v>
      </c>
      <c r="AAV53" s="84">
        <v>13000</v>
      </c>
      <c r="AAW53" s="84" t="s">
        <v>94</v>
      </c>
      <c r="AAX53" s="84">
        <v>13000</v>
      </c>
      <c r="AAY53" s="84" t="s">
        <v>94</v>
      </c>
      <c r="AAZ53" s="84">
        <v>13000</v>
      </c>
      <c r="ABA53" s="84" t="s">
        <v>94</v>
      </c>
      <c r="ABB53" s="84">
        <v>13000</v>
      </c>
      <c r="ABC53" s="84" t="s">
        <v>94</v>
      </c>
      <c r="ABD53" s="84">
        <v>13000</v>
      </c>
      <c r="ABE53" s="84" t="s">
        <v>94</v>
      </c>
      <c r="ABF53" s="84">
        <v>13000</v>
      </c>
      <c r="ABG53" s="84" t="s">
        <v>94</v>
      </c>
      <c r="ABH53" s="84">
        <v>13000</v>
      </c>
      <c r="ABI53" s="84">
        <v>13000</v>
      </c>
      <c r="ABJ53" s="84">
        <v>13000</v>
      </c>
      <c r="ABK53" s="84">
        <v>13000</v>
      </c>
      <c r="ABL53" s="84">
        <v>13000</v>
      </c>
      <c r="ABM53" s="84" t="s">
        <v>94</v>
      </c>
      <c r="ABN53" s="84">
        <v>13000</v>
      </c>
      <c r="ABO53" s="84">
        <v>13000</v>
      </c>
      <c r="ABP53" s="84">
        <v>13000</v>
      </c>
      <c r="ABQ53" s="84" t="s">
        <v>94</v>
      </c>
      <c r="ABR53" s="84">
        <v>13000</v>
      </c>
      <c r="ABS53" s="84" t="s">
        <v>94</v>
      </c>
      <c r="ABT53" s="84">
        <v>13000</v>
      </c>
      <c r="ABU53" s="84" t="s">
        <v>94</v>
      </c>
      <c r="ABV53" s="84">
        <v>13000</v>
      </c>
      <c r="ABW53" s="84" t="s">
        <v>94</v>
      </c>
      <c r="ABX53" s="84">
        <v>13000</v>
      </c>
      <c r="ABY53" s="84" t="s">
        <v>94</v>
      </c>
      <c r="ABZ53" s="84">
        <v>13000</v>
      </c>
      <c r="ACA53" s="84" t="s">
        <v>94</v>
      </c>
      <c r="ACB53" s="84">
        <v>13000</v>
      </c>
      <c r="ACC53" s="84">
        <v>13000</v>
      </c>
      <c r="ACD53" s="84">
        <v>13000</v>
      </c>
      <c r="ACE53" s="84" t="s">
        <v>94</v>
      </c>
      <c r="ACF53" s="84">
        <v>13000</v>
      </c>
      <c r="ACG53" s="84" t="s">
        <v>94</v>
      </c>
      <c r="ACH53" s="84">
        <v>13000</v>
      </c>
      <c r="ACI53" s="84" t="s">
        <v>94</v>
      </c>
      <c r="ACJ53" s="84">
        <v>13000</v>
      </c>
      <c r="ACK53" s="84" t="s">
        <v>94</v>
      </c>
      <c r="ACL53" s="84">
        <v>13000</v>
      </c>
      <c r="ACM53" s="84" t="s">
        <v>94</v>
      </c>
      <c r="ACN53" s="84">
        <v>13000</v>
      </c>
      <c r="ACO53" s="84" t="s">
        <v>94</v>
      </c>
      <c r="ACP53" s="84">
        <v>13000</v>
      </c>
      <c r="ACQ53" s="84" t="s">
        <v>94</v>
      </c>
      <c r="ACR53" s="84">
        <v>13000</v>
      </c>
      <c r="ACS53" s="84">
        <v>13000</v>
      </c>
      <c r="ACT53" s="84">
        <v>13000</v>
      </c>
      <c r="ACU53" s="84">
        <v>13000</v>
      </c>
      <c r="ACV53" s="84">
        <v>13000</v>
      </c>
      <c r="ACW53" s="84">
        <v>13000</v>
      </c>
      <c r="ACX53" s="84">
        <v>13000</v>
      </c>
      <c r="ACY53" s="84" t="s">
        <v>94</v>
      </c>
      <c r="ACZ53" s="84">
        <v>13000</v>
      </c>
      <c r="ADA53" s="84" t="s">
        <v>94</v>
      </c>
      <c r="ADB53" s="84">
        <v>13000</v>
      </c>
      <c r="ADC53" s="84" t="s">
        <v>94</v>
      </c>
      <c r="ADD53" s="84">
        <v>13000</v>
      </c>
      <c r="ADE53" s="84" t="s">
        <v>94</v>
      </c>
      <c r="ADF53" s="84">
        <v>13000</v>
      </c>
      <c r="ADG53" s="84">
        <v>13000</v>
      </c>
      <c r="ADH53" s="84">
        <v>13000</v>
      </c>
      <c r="ADI53" s="84">
        <v>13000</v>
      </c>
      <c r="ADJ53" s="84">
        <v>13000</v>
      </c>
      <c r="ADK53" s="84" t="s">
        <v>94</v>
      </c>
      <c r="ADL53" s="84">
        <v>13000</v>
      </c>
      <c r="ADM53" s="84" t="s">
        <v>94</v>
      </c>
      <c r="ADN53" s="84">
        <v>13000</v>
      </c>
      <c r="ADO53" s="84" t="s">
        <v>94</v>
      </c>
      <c r="ADP53" s="84">
        <v>13000</v>
      </c>
      <c r="ADQ53" s="84" t="s">
        <v>94</v>
      </c>
      <c r="ADR53" s="84">
        <v>13000</v>
      </c>
      <c r="ADS53" s="84" t="s">
        <v>94</v>
      </c>
      <c r="ADT53" s="84">
        <v>13000</v>
      </c>
      <c r="ADU53" s="84" t="s">
        <v>94</v>
      </c>
      <c r="ADV53" s="84">
        <v>13000</v>
      </c>
      <c r="ADW53" s="84" t="s">
        <v>94</v>
      </c>
      <c r="ADX53" s="84">
        <v>13000</v>
      </c>
      <c r="ADY53" s="84" t="s">
        <v>94</v>
      </c>
      <c r="ADZ53" s="84">
        <v>13000</v>
      </c>
      <c r="AEA53" s="84" t="s">
        <v>94</v>
      </c>
      <c r="AEB53" s="84">
        <v>13000</v>
      </c>
      <c r="AEC53" s="84" t="s">
        <v>94</v>
      </c>
      <c r="AED53" s="84">
        <v>13000</v>
      </c>
      <c r="AEE53" s="84" t="s">
        <v>94</v>
      </c>
      <c r="AEF53" s="84">
        <v>13000</v>
      </c>
      <c r="AEG53" s="84">
        <v>13000</v>
      </c>
      <c r="AEH53" s="84">
        <v>13000</v>
      </c>
      <c r="AEI53" s="84" t="s">
        <v>94</v>
      </c>
      <c r="AEJ53" s="84">
        <v>13000</v>
      </c>
      <c r="AEK53" s="84" t="s">
        <v>94</v>
      </c>
      <c r="AEL53" s="84">
        <v>13000</v>
      </c>
      <c r="AEM53" s="84" t="s">
        <v>94</v>
      </c>
      <c r="AEN53" s="84">
        <v>13000</v>
      </c>
      <c r="AEO53" s="84" t="s">
        <v>94</v>
      </c>
      <c r="AEP53" s="84">
        <v>13000</v>
      </c>
      <c r="AEQ53" s="84" t="s">
        <v>94</v>
      </c>
      <c r="AER53" s="84">
        <v>13000</v>
      </c>
      <c r="AES53" s="84" t="s">
        <v>94</v>
      </c>
      <c r="AET53" s="84">
        <v>13000</v>
      </c>
      <c r="AEU53" s="84" t="s">
        <v>94</v>
      </c>
      <c r="AEV53" s="84">
        <v>13000</v>
      </c>
      <c r="AEW53" s="84">
        <v>13000</v>
      </c>
      <c r="AEX53" s="84">
        <v>13000</v>
      </c>
      <c r="AEY53" s="84" t="s">
        <v>94</v>
      </c>
      <c r="AEZ53" s="84">
        <v>13000</v>
      </c>
      <c r="AFA53" s="84" t="s">
        <v>94</v>
      </c>
      <c r="AFB53" s="84">
        <v>13000</v>
      </c>
      <c r="AFC53" s="84" t="s">
        <v>94</v>
      </c>
      <c r="AFD53" s="84">
        <v>13000</v>
      </c>
      <c r="AFE53" s="84" t="s">
        <v>94</v>
      </c>
      <c r="AFF53" s="84">
        <v>13000</v>
      </c>
      <c r="AFG53" s="84" t="s">
        <v>94</v>
      </c>
      <c r="AFH53" s="84">
        <v>13000</v>
      </c>
      <c r="AFI53" s="84" t="s">
        <v>94</v>
      </c>
      <c r="AFJ53" s="84">
        <v>13000</v>
      </c>
      <c r="AFK53" s="84" t="s">
        <v>94</v>
      </c>
      <c r="AFL53" s="84">
        <v>13000</v>
      </c>
      <c r="AFM53" s="84" t="s">
        <v>94</v>
      </c>
      <c r="AFN53" s="84">
        <v>13000</v>
      </c>
      <c r="AFO53" s="84" t="s">
        <v>94</v>
      </c>
      <c r="AFP53" s="84">
        <v>13000</v>
      </c>
      <c r="AFQ53" s="84" t="s">
        <v>94</v>
      </c>
      <c r="AFR53" s="84">
        <v>13000</v>
      </c>
      <c r="AFS53" s="84" t="s">
        <v>94</v>
      </c>
      <c r="AFT53" s="84">
        <v>13000</v>
      </c>
      <c r="AFU53" s="84" t="s">
        <v>94</v>
      </c>
      <c r="AFV53" s="84">
        <v>13000</v>
      </c>
      <c r="AFW53" s="84" t="s">
        <v>94</v>
      </c>
      <c r="AFX53" s="84">
        <v>13000</v>
      </c>
      <c r="AFY53" s="84" t="s">
        <v>94</v>
      </c>
      <c r="AFZ53" s="84">
        <v>13000</v>
      </c>
      <c r="AGA53" s="84" t="s">
        <v>94</v>
      </c>
      <c r="AGB53" s="84">
        <v>13000</v>
      </c>
      <c r="AGC53" s="84" t="s">
        <v>94</v>
      </c>
      <c r="AGD53" s="84">
        <v>13000</v>
      </c>
      <c r="AGE53" s="84" t="s">
        <v>94</v>
      </c>
      <c r="AGF53" s="84">
        <v>13000</v>
      </c>
      <c r="AGG53" s="84" t="s">
        <v>94</v>
      </c>
      <c r="AGH53" s="84">
        <v>13000</v>
      </c>
      <c r="AGI53" s="84" t="s">
        <v>94</v>
      </c>
      <c r="AGJ53" s="84">
        <v>13000</v>
      </c>
      <c r="AGK53" s="84" t="s">
        <v>94</v>
      </c>
      <c r="AGL53" s="84">
        <v>13000</v>
      </c>
      <c r="AGM53" s="84" t="s">
        <v>94</v>
      </c>
      <c r="AGN53" s="84">
        <v>13000</v>
      </c>
      <c r="AGO53" s="84" t="s">
        <v>94</v>
      </c>
      <c r="AGP53" s="84">
        <v>13000</v>
      </c>
      <c r="AGQ53" s="84" t="s">
        <v>94</v>
      </c>
      <c r="AGR53" s="84">
        <v>13000</v>
      </c>
      <c r="AGS53" s="84" t="s">
        <v>94</v>
      </c>
      <c r="AGT53" s="84">
        <v>13000</v>
      </c>
      <c r="AGU53" s="84" t="s">
        <v>94</v>
      </c>
      <c r="AGV53" s="84">
        <v>13000</v>
      </c>
      <c r="AGW53" s="84" t="s">
        <v>94</v>
      </c>
      <c r="AGX53" s="84">
        <v>13000</v>
      </c>
      <c r="AGY53" s="84" t="s">
        <v>94</v>
      </c>
      <c r="AGZ53" s="84">
        <v>13000</v>
      </c>
      <c r="AHA53" s="84" t="s">
        <v>94</v>
      </c>
      <c r="AHB53" s="84">
        <v>13000</v>
      </c>
      <c r="AHC53" s="84" t="s">
        <v>94</v>
      </c>
      <c r="AHD53" s="84">
        <v>13000</v>
      </c>
      <c r="AHE53" s="84" t="s">
        <v>94</v>
      </c>
      <c r="AHF53" s="84">
        <v>13000</v>
      </c>
      <c r="AHG53" s="84" t="s">
        <v>94</v>
      </c>
      <c r="AHH53" s="84">
        <v>13000</v>
      </c>
      <c r="AHI53" s="84" t="s">
        <v>94</v>
      </c>
      <c r="AHJ53" s="84">
        <v>13000</v>
      </c>
      <c r="AHK53" s="84" t="s">
        <v>94</v>
      </c>
      <c r="AHL53" s="84">
        <v>13000</v>
      </c>
      <c r="AHM53" s="84" t="s">
        <v>94</v>
      </c>
      <c r="AHN53" s="84">
        <v>13000</v>
      </c>
      <c r="AHO53" s="84" t="s">
        <v>94</v>
      </c>
      <c r="AHP53" s="84">
        <v>13000</v>
      </c>
      <c r="AHQ53" s="84" t="s">
        <v>94</v>
      </c>
      <c r="AHR53" s="84">
        <v>13000</v>
      </c>
      <c r="AHS53" s="84" t="s">
        <v>94</v>
      </c>
      <c r="AHT53" s="84">
        <v>13000</v>
      </c>
      <c r="AHU53" s="84" t="s">
        <v>94</v>
      </c>
      <c r="AHV53" s="84">
        <v>13000</v>
      </c>
      <c r="AHW53" s="84" t="s">
        <v>94</v>
      </c>
      <c r="AHX53" s="84">
        <v>13000</v>
      </c>
      <c r="AHY53" s="84" t="s">
        <v>94</v>
      </c>
      <c r="AHZ53" s="84">
        <v>13000</v>
      </c>
      <c r="AIA53" s="84" t="s">
        <v>94</v>
      </c>
      <c r="AIB53" s="84">
        <v>13000</v>
      </c>
      <c r="AIC53" s="84" t="s">
        <v>94</v>
      </c>
      <c r="AID53" s="84">
        <v>13000</v>
      </c>
      <c r="AIE53" s="84" t="s">
        <v>94</v>
      </c>
      <c r="AIF53" s="84">
        <v>13000</v>
      </c>
      <c r="AIG53" s="84" t="s">
        <v>94</v>
      </c>
      <c r="AIH53" s="84">
        <v>13000</v>
      </c>
      <c r="AII53" s="84" t="s">
        <v>94</v>
      </c>
      <c r="AIJ53" s="84">
        <v>13000</v>
      </c>
      <c r="AIK53" s="84" t="s">
        <v>94</v>
      </c>
      <c r="AIL53" s="84">
        <v>13000</v>
      </c>
      <c r="AIM53" s="84" t="s">
        <v>94</v>
      </c>
      <c r="AIN53" s="84">
        <v>13000</v>
      </c>
      <c r="AIO53" s="84" t="s">
        <v>94</v>
      </c>
      <c r="AIP53" s="84">
        <v>13000</v>
      </c>
      <c r="AIQ53" s="84" t="s">
        <v>94</v>
      </c>
      <c r="AIR53" s="84">
        <v>13000</v>
      </c>
      <c r="AIS53" s="84" t="s">
        <v>94</v>
      </c>
      <c r="AIT53" s="84">
        <v>13000</v>
      </c>
      <c r="AIU53" s="84" t="s">
        <v>94</v>
      </c>
      <c r="AIV53" s="84">
        <v>13000</v>
      </c>
      <c r="AIW53" s="84" t="s">
        <v>94</v>
      </c>
      <c r="AIX53" s="84">
        <v>13000</v>
      </c>
      <c r="AIY53" s="84" t="s">
        <v>94</v>
      </c>
      <c r="AIZ53" s="84">
        <v>13000</v>
      </c>
      <c r="AJA53" s="84" t="s">
        <v>94</v>
      </c>
      <c r="AJB53" s="84">
        <v>13000</v>
      </c>
      <c r="AJC53" s="84" t="s">
        <v>94</v>
      </c>
      <c r="AJD53" s="84">
        <v>13000</v>
      </c>
      <c r="AJE53" s="84" t="s">
        <v>94</v>
      </c>
      <c r="AJF53" s="84">
        <v>13000</v>
      </c>
      <c r="AJG53" s="84" t="s">
        <v>94</v>
      </c>
      <c r="AJH53" s="84">
        <v>13000</v>
      </c>
      <c r="AJI53" s="84" t="s">
        <v>94</v>
      </c>
      <c r="AJJ53" s="84">
        <v>13000</v>
      </c>
      <c r="AJK53" s="84" t="s">
        <v>94</v>
      </c>
      <c r="AJL53" s="84">
        <v>13000</v>
      </c>
      <c r="AJM53" s="84" t="s">
        <v>94</v>
      </c>
      <c r="AJN53" s="84">
        <v>13000</v>
      </c>
      <c r="AJO53" s="84" t="s">
        <v>94</v>
      </c>
      <c r="AJP53" s="84">
        <v>13000</v>
      </c>
      <c r="AJQ53" s="84" t="s">
        <v>94</v>
      </c>
      <c r="AJR53" s="84">
        <v>13000</v>
      </c>
      <c r="AJS53" s="84" t="s">
        <v>94</v>
      </c>
      <c r="AJT53" s="84">
        <v>13000</v>
      </c>
      <c r="AJU53" s="84" t="s">
        <v>94</v>
      </c>
      <c r="AJV53" s="84">
        <v>13000</v>
      </c>
      <c r="AJW53" s="84" t="s">
        <v>94</v>
      </c>
      <c r="AJX53" s="84">
        <v>13000</v>
      </c>
      <c r="AJY53" s="84" t="s">
        <v>94</v>
      </c>
      <c r="AJZ53" s="84">
        <v>13000</v>
      </c>
      <c r="AKA53" s="84" t="s">
        <v>94</v>
      </c>
      <c r="AKB53" s="84">
        <v>13000</v>
      </c>
      <c r="AKC53" s="84" t="s">
        <v>94</v>
      </c>
      <c r="AKD53" s="84">
        <v>13000</v>
      </c>
      <c r="AKE53" s="84" t="s">
        <v>94</v>
      </c>
      <c r="AKF53" s="84">
        <v>13000</v>
      </c>
      <c r="AKG53" s="84" t="s">
        <v>94</v>
      </c>
      <c r="AKH53" s="84">
        <v>13000</v>
      </c>
      <c r="AKI53" s="84" t="s">
        <v>94</v>
      </c>
      <c r="AKJ53" s="84">
        <v>13000</v>
      </c>
      <c r="AKK53" s="84" t="s">
        <v>94</v>
      </c>
      <c r="AKL53" s="84">
        <v>13000</v>
      </c>
      <c r="AKM53" s="84" t="s">
        <v>94</v>
      </c>
      <c r="AKN53" s="84">
        <v>13000</v>
      </c>
      <c r="AKO53" s="84" t="s">
        <v>94</v>
      </c>
      <c r="AKP53" s="84">
        <v>13000</v>
      </c>
      <c r="AKQ53" s="84" t="s">
        <v>94</v>
      </c>
      <c r="AKR53" s="84">
        <v>13000</v>
      </c>
      <c r="AKS53" s="84" t="s">
        <v>94</v>
      </c>
      <c r="AKT53" s="84">
        <v>13000</v>
      </c>
      <c r="AKU53" s="84" t="s">
        <v>94</v>
      </c>
      <c r="AKV53" s="84">
        <v>13000</v>
      </c>
      <c r="AKW53" s="84" t="s">
        <v>94</v>
      </c>
      <c r="AKX53" s="84">
        <v>13000</v>
      </c>
      <c r="AKY53" s="84" t="s">
        <v>94</v>
      </c>
      <c r="AKZ53" s="84">
        <v>13000</v>
      </c>
      <c r="ALA53" s="84" t="s">
        <v>94</v>
      </c>
      <c r="ALB53" s="84">
        <v>13000</v>
      </c>
      <c r="ALC53" s="84" t="s">
        <v>94</v>
      </c>
      <c r="ALD53" s="84">
        <v>13000</v>
      </c>
      <c r="ALE53" s="84" t="s">
        <v>94</v>
      </c>
      <c r="ALF53" s="84">
        <v>13000</v>
      </c>
      <c r="ALG53" s="84">
        <v>13000</v>
      </c>
      <c r="ALH53" s="84">
        <v>13000</v>
      </c>
      <c r="ALI53" s="84" t="s">
        <v>94</v>
      </c>
      <c r="ALJ53" s="84">
        <v>13000</v>
      </c>
      <c r="ALK53" s="84" t="s">
        <v>94</v>
      </c>
      <c r="ALL53" s="84">
        <v>13000</v>
      </c>
      <c r="ALM53" s="84">
        <v>13000</v>
      </c>
      <c r="ALN53" s="84">
        <v>13000</v>
      </c>
      <c r="ALO53" s="84" t="s">
        <v>94</v>
      </c>
      <c r="ALP53" s="84">
        <v>13000</v>
      </c>
      <c r="ALQ53" s="84" t="s">
        <v>94</v>
      </c>
      <c r="ALR53" s="84">
        <v>13000</v>
      </c>
      <c r="ALS53" s="84">
        <v>13000</v>
      </c>
      <c r="ALT53" s="84">
        <v>13000</v>
      </c>
      <c r="ALU53" s="84">
        <v>13000</v>
      </c>
      <c r="ALV53" s="84">
        <v>13000</v>
      </c>
      <c r="ALW53" s="84" t="s">
        <v>94</v>
      </c>
      <c r="ALX53" s="84">
        <v>13000</v>
      </c>
      <c r="ALY53" s="84" t="s">
        <v>94</v>
      </c>
      <c r="ALZ53" s="84">
        <v>13000</v>
      </c>
      <c r="AMA53" s="84" t="s">
        <v>94</v>
      </c>
      <c r="AMB53" s="84">
        <v>13000</v>
      </c>
      <c r="AMC53" s="84" t="s">
        <v>94</v>
      </c>
      <c r="AMD53" s="84">
        <v>13000</v>
      </c>
      <c r="AME53" s="84" t="s">
        <v>94</v>
      </c>
      <c r="AMF53" s="84">
        <v>13000</v>
      </c>
      <c r="AMG53" s="84" t="s">
        <v>94</v>
      </c>
      <c r="AMH53" s="84">
        <v>13000</v>
      </c>
      <c r="AMI53" s="84" t="s">
        <v>94</v>
      </c>
      <c r="AMJ53" s="84">
        <v>13000</v>
      </c>
      <c r="AMK53" s="84" t="s">
        <v>94</v>
      </c>
      <c r="AML53" s="84">
        <v>13000</v>
      </c>
      <c r="AMM53" s="84">
        <v>13000</v>
      </c>
      <c r="AMN53" s="84">
        <v>13000</v>
      </c>
      <c r="AMO53" s="84" t="s">
        <v>94</v>
      </c>
      <c r="AMP53" s="84">
        <v>13000</v>
      </c>
      <c r="AMQ53" s="84" t="s">
        <v>94</v>
      </c>
      <c r="AMR53" s="84">
        <v>13000</v>
      </c>
      <c r="AMS53" s="84" t="s">
        <v>94</v>
      </c>
      <c r="AMT53" s="84">
        <v>13000</v>
      </c>
      <c r="AMU53" s="84" t="s">
        <v>94</v>
      </c>
      <c r="AMV53" s="84">
        <v>13000</v>
      </c>
      <c r="AMW53" s="84" t="s">
        <v>94</v>
      </c>
      <c r="AMX53" s="84">
        <v>13000</v>
      </c>
      <c r="AMY53" s="84" t="s">
        <v>94</v>
      </c>
      <c r="AMZ53" s="84">
        <v>13000</v>
      </c>
      <c r="ANA53" s="84">
        <v>13000</v>
      </c>
      <c r="ANB53" s="84">
        <v>13000</v>
      </c>
      <c r="ANC53" s="84" t="s">
        <v>94</v>
      </c>
      <c r="AND53" s="84">
        <v>13000</v>
      </c>
      <c r="ANE53" s="84" t="s">
        <v>94</v>
      </c>
      <c r="ANF53" s="84">
        <v>13000</v>
      </c>
      <c r="ANG53" s="84" t="s">
        <v>94</v>
      </c>
      <c r="ANH53" s="84">
        <v>13000</v>
      </c>
      <c r="ANI53" s="84" t="s">
        <v>94</v>
      </c>
      <c r="ANJ53" s="84">
        <v>13000</v>
      </c>
      <c r="ANK53" s="84" t="s">
        <v>94</v>
      </c>
      <c r="ANL53" s="84">
        <v>13000</v>
      </c>
      <c r="ANM53" s="84" t="s">
        <v>94</v>
      </c>
      <c r="ANN53" s="84">
        <v>13000</v>
      </c>
      <c r="ANO53" s="84" t="s">
        <v>94</v>
      </c>
      <c r="ANP53" s="84">
        <v>13000</v>
      </c>
      <c r="ANQ53" s="84">
        <v>13000</v>
      </c>
      <c r="ANR53" s="84">
        <v>13000</v>
      </c>
      <c r="ANS53" s="84" t="s">
        <v>94</v>
      </c>
      <c r="ANT53" s="84">
        <v>13000</v>
      </c>
      <c r="ANU53" s="84" t="s">
        <v>94</v>
      </c>
      <c r="ANV53" s="84">
        <v>13000</v>
      </c>
      <c r="ANW53" s="84" t="s">
        <v>94</v>
      </c>
      <c r="ANX53" s="84">
        <v>13000</v>
      </c>
      <c r="ANY53" s="84" t="s">
        <v>94</v>
      </c>
      <c r="ANZ53" s="84">
        <v>13000</v>
      </c>
      <c r="AOA53" s="84" t="s">
        <v>94</v>
      </c>
      <c r="AOB53" s="84">
        <v>13000</v>
      </c>
      <c r="AOC53" s="84" t="s">
        <v>94</v>
      </c>
      <c r="AOD53" s="84">
        <v>13000</v>
      </c>
      <c r="AOE53" s="84">
        <v>13000</v>
      </c>
      <c r="AOF53" s="84">
        <v>13000</v>
      </c>
      <c r="AOG53" s="84" t="s">
        <v>94</v>
      </c>
      <c r="AOH53" s="84">
        <v>13000</v>
      </c>
      <c r="AOI53" s="84" t="s">
        <v>94</v>
      </c>
      <c r="AOJ53" s="84">
        <v>13000</v>
      </c>
      <c r="AOK53" s="84" t="s">
        <v>94</v>
      </c>
      <c r="AOL53" s="84">
        <v>13000</v>
      </c>
      <c r="AOM53" s="84" t="s">
        <v>94</v>
      </c>
      <c r="AON53" s="84">
        <v>13000</v>
      </c>
      <c r="AOO53" s="84" t="s">
        <v>94</v>
      </c>
      <c r="AOP53" s="84">
        <v>13000</v>
      </c>
      <c r="AOQ53" s="84">
        <v>13000</v>
      </c>
      <c r="AOR53" s="84">
        <v>13000</v>
      </c>
      <c r="AOS53" s="84" t="s">
        <v>94</v>
      </c>
      <c r="AOT53" s="84">
        <v>13000</v>
      </c>
      <c r="AOU53" s="84" t="s">
        <v>94</v>
      </c>
      <c r="AOV53" s="84">
        <v>13000</v>
      </c>
      <c r="AOW53" s="84" t="s">
        <v>94</v>
      </c>
      <c r="AOX53" s="84">
        <v>13000</v>
      </c>
      <c r="AOY53" s="84" t="s">
        <v>94</v>
      </c>
      <c r="AOZ53" s="84">
        <v>13000</v>
      </c>
      <c r="APA53" s="84" t="s">
        <v>94</v>
      </c>
      <c r="APB53" s="84">
        <v>13000</v>
      </c>
      <c r="APC53" s="84" t="s">
        <v>94</v>
      </c>
      <c r="APD53" s="84">
        <v>13000</v>
      </c>
      <c r="APE53" s="84">
        <v>13000</v>
      </c>
      <c r="APF53" s="84">
        <v>13000</v>
      </c>
      <c r="APG53" s="84" t="s">
        <v>94</v>
      </c>
      <c r="APH53" s="84">
        <v>13000</v>
      </c>
      <c r="API53" s="84" t="s">
        <v>94</v>
      </c>
      <c r="APJ53" s="84">
        <v>13000</v>
      </c>
      <c r="APK53" s="84" t="s">
        <v>94</v>
      </c>
      <c r="APL53" s="84">
        <v>13000</v>
      </c>
      <c r="APM53" s="84" t="s">
        <v>94</v>
      </c>
      <c r="APN53" s="84">
        <v>13000</v>
      </c>
      <c r="APO53" s="84" t="s">
        <v>94</v>
      </c>
      <c r="APP53" s="84">
        <v>13000</v>
      </c>
      <c r="APQ53" s="84">
        <v>13000</v>
      </c>
      <c r="APR53" s="84">
        <v>13000</v>
      </c>
      <c r="APS53" s="84" t="s">
        <v>94</v>
      </c>
      <c r="APT53" s="84">
        <v>13000</v>
      </c>
      <c r="APU53" s="84" t="s">
        <v>94</v>
      </c>
      <c r="APV53" s="84">
        <v>13000</v>
      </c>
      <c r="APW53" s="84" t="s">
        <v>94</v>
      </c>
      <c r="APX53" s="84">
        <v>13000</v>
      </c>
      <c r="APY53" s="84" t="s">
        <v>94</v>
      </c>
      <c r="APZ53" s="84">
        <v>13000</v>
      </c>
      <c r="AQA53" s="84" t="s">
        <v>94</v>
      </c>
      <c r="AQB53" s="84">
        <v>13000</v>
      </c>
      <c r="AQC53" s="84" t="s">
        <v>94</v>
      </c>
      <c r="AQD53" s="84">
        <v>13000</v>
      </c>
      <c r="AQE53" s="86" t="s">
        <v>94</v>
      </c>
      <c r="AQF53" s="86">
        <v>13000</v>
      </c>
      <c r="AQG53" s="86" t="s">
        <v>94</v>
      </c>
      <c r="AQH53" s="86">
        <v>13000</v>
      </c>
      <c r="AQI53" s="86" t="s">
        <v>94</v>
      </c>
      <c r="AQJ53" s="86">
        <v>13000</v>
      </c>
      <c r="AQK53" s="86" t="s">
        <v>94</v>
      </c>
      <c r="AQL53" s="86">
        <v>13000</v>
      </c>
      <c r="AQM53" s="86" t="s">
        <v>94</v>
      </c>
      <c r="AQN53" s="86">
        <v>13000</v>
      </c>
      <c r="AQO53" s="86" t="s">
        <v>94</v>
      </c>
      <c r="AQP53" s="86">
        <v>13000</v>
      </c>
      <c r="AQQ53" s="86">
        <v>13000</v>
      </c>
      <c r="AQR53" s="86">
        <v>13000</v>
      </c>
      <c r="AQS53" s="86" t="s">
        <v>94</v>
      </c>
      <c r="AQT53" s="86">
        <v>13000</v>
      </c>
      <c r="AQU53" s="86" t="s">
        <v>94</v>
      </c>
      <c r="AQV53" s="86">
        <v>13000</v>
      </c>
      <c r="AQW53" s="86" t="s">
        <v>94</v>
      </c>
      <c r="AQX53" s="86">
        <v>13000</v>
      </c>
      <c r="AQY53" s="86" t="s">
        <v>94</v>
      </c>
      <c r="AQZ53" s="86">
        <v>13000</v>
      </c>
      <c r="ARA53" s="86" t="s">
        <v>94</v>
      </c>
      <c r="ARB53" s="86">
        <v>13000</v>
      </c>
      <c r="ARC53" s="86" t="s">
        <v>94</v>
      </c>
      <c r="ARD53" s="86">
        <v>13000</v>
      </c>
      <c r="ARE53" s="86" t="s">
        <v>94</v>
      </c>
      <c r="ARF53" s="86">
        <v>13000</v>
      </c>
      <c r="ARG53" s="86" t="s">
        <v>94</v>
      </c>
      <c r="ARH53" s="86">
        <v>13000</v>
      </c>
      <c r="ARI53" s="86" t="s">
        <v>94</v>
      </c>
      <c r="ARJ53" s="86">
        <v>13000</v>
      </c>
      <c r="ARK53" s="86" t="s">
        <v>94</v>
      </c>
      <c r="ARL53" s="86">
        <v>13000</v>
      </c>
      <c r="ARM53" s="86" t="s">
        <v>94</v>
      </c>
      <c r="ARN53" s="86">
        <v>13000</v>
      </c>
      <c r="ARO53" s="86">
        <v>13000</v>
      </c>
      <c r="ARP53" s="86">
        <v>13000</v>
      </c>
      <c r="ARQ53" s="86" t="s">
        <v>94</v>
      </c>
      <c r="ARR53" s="86">
        <v>13000</v>
      </c>
      <c r="ARS53" s="86" t="s">
        <v>94</v>
      </c>
      <c r="ART53" s="86">
        <v>13000</v>
      </c>
      <c r="ARU53" s="86" t="s">
        <v>94</v>
      </c>
      <c r="ARV53" s="86">
        <v>13000</v>
      </c>
      <c r="ARW53" s="86">
        <v>13000</v>
      </c>
      <c r="ARX53" s="86">
        <v>13000</v>
      </c>
      <c r="ARY53" s="86" t="s">
        <v>94</v>
      </c>
      <c r="ARZ53" s="86">
        <v>13000</v>
      </c>
      <c r="ASA53" s="86" t="s">
        <v>94</v>
      </c>
      <c r="ASB53" s="86">
        <v>13000</v>
      </c>
      <c r="ASC53" s="86" t="s">
        <v>94</v>
      </c>
      <c r="ASD53" s="86">
        <v>13000</v>
      </c>
      <c r="ASE53" s="86" t="s">
        <v>94</v>
      </c>
      <c r="ASF53" s="86">
        <v>13000</v>
      </c>
      <c r="ASG53" s="86" t="s">
        <v>94</v>
      </c>
      <c r="ASH53" s="86">
        <v>13000</v>
      </c>
      <c r="ASI53" s="86">
        <v>13000</v>
      </c>
      <c r="ASJ53" s="86">
        <v>13000</v>
      </c>
      <c r="ASK53" s="86" t="s">
        <v>94</v>
      </c>
      <c r="ASL53" s="86">
        <v>13000</v>
      </c>
      <c r="ASM53" s="86" t="s">
        <v>94</v>
      </c>
      <c r="ASN53" s="86">
        <v>13000</v>
      </c>
      <c r="ASO53" s="86" t="s">
        <v>94</v>
      </c>
      <c r="ASP53" s="86">
        <v>13000</v>
      </c>
      <c r="ASQ53" s="86">
        <v>13000</v>
      </c>
      <c r="ASR53" s="86">
        <v>13000</v>
      </c>
      <c r="ASS53" s="86" t="s">
        <v>94</v>
      </c>
      <c r="AST53" s="86">
        <v>13000</v>
      </c>
      <c r="ASU53" s="86" t="s">
        <v>94</v>
      </c>
      <c r="ASV53" s="86">
        <v>13000</v>
      </c>
      <c r="ASW53" s="86" t="s">
        <v>94</v>
      </c>
      <c r="ASX53" s="86">
        <v>14000</v>
      </c>
      <c r="ASY53" s="86" t="s">
        <v>94</v>
      </c>
      <c r="ASZ53" s="86">
        <v>14000</v>
      </c>
      <c r="ATA53" s="86">
        <v>14000</v>
      </c>
      <c r="ATB53" s="86">
        <v>14000</v>
      </c>
      <c r="ATC53" s="86" t="s">
        <v>94</v>
      </c>
      <c r="ATD53" s="86">
        <v>14000</v>
      </c>
      <c r="ATE53" s="86" t="s">
        <v>94</v>
      </c>
      <c r="ATF53" s="86">
        <v>14000</v>
      </c>
      <c r="ATG53" s="86" t="s">
        <v>94</v>
      </c>
      <c r="ATH53" s="86">
        <v>14000</v>
      </c>
      <c r="ATI53" s="86" t="s">
        <v>94</v>
      </c>
      <c r="ATJ53" s="86">
        <v>14000</v>
      </c>
      <c r="ATK53" s="86" t="s">
        <v>94</v>
      </c>
      <c r="ATL53" s="86">
        <v>14000</v>
      </c>
      <c r="ATM53" s="86" t="s">
        <v>94</v>
      </c>
      <c r="ATN53" s="86">
        <v>14000</v>
      </c>
      <c r="ATO53" s="86" t="s">
        <v>94</v>
      </c>
      <c r="ATP53" s="86">
        <v>14000</v>
      </c>
      <c r="ATQ53" s="86" t="s">
        <v>94</v>
      </c>
      <c r="ATR53" s="86">
        <v>14000</v>
      </c>
      <c r="ATS53" s="86" t="s">
        <v>94</v>
      </c>
      <c r="ATT53" s="86">
        <v>14000</v>
      </c>
      <c r="ATU53" s="86" t="s">
        <v>94</v>
      </c>
      <c r="ATV53" s="86">
        <v>14000</v>
      </c>
      <c r="ATW53" s="86" t="s">
        <v>94</v>
      </c>
      <c r="ATX53" s="86">
        <v>14000</v>
      </c>
      <c r="ATY53" s="86" t="s">
        <v>94</v>
      </c>
      <c r="ATZ53" s="86">
        <v>14000</v>
      </c>
      <c r="AUA53" s="86" t="s">
        <v>94</v>
      </c>
      <c r="AUB53" s="86">
        <v>14000</v>
      </c>
      <c r="AUC53" s="86" t="s">
        <v>94</v>
      </c>
      <c r="AUD53" s="86">
        <v>14000</v>
      </c>
      <c r="AUE53" s="86">
        <v>14000</v>
      </c>
      <c r="AUF53" s="86">
        <v>14000</v>
      </c>
      <c r="AUG53" s="86" t="s">
        <v>94</v>
      </c>
      <c r="AUH53" s="86">
        <v>14000</v>
      </c>
      <c r="AUI53" s="86" t="s">
        <v>94</v>
      </c>
      <c r="AUJ53" s="86">
        <v>14000</v>
      </c>
      <c r="AUK53" s="86" t="s">
        <v>94</v>
      </c>
      <c r="AUL53" s="86">
        <v>14000</v>
      </c>
      <c r="AUM53" s="86" t="s">
        <v>94</v>
      </c>
      <c r="AUN53" s="86">
        <v>14000</v>
      </c>
      <c r="AUO53" s="86">
        <v>14000</v>
      </c>
      <c r="AUP53" s="86">
        <v>14000</v>
      </c>
      <c r="AUQ53" s="86" t="s">
        <v>94</v>
      </c>
      <c r="AUR53" s="86">
        <v>14000</v>
      </c>
      <c r="AUS53" s="86" t="s">
        <v>94</v>
      </c>
      <c r="AUT53" s="86">
        <v>14000</v>
      </c>
      <c r="AUU53" s="86" t="s">
        <v>94</v>
      </c>
      <c r="AUV53" s="86">
        <v>14000</v>
      </c>
      <c r="AUW53" s="86" t="s">
        <v>94</v>
      </c>
      <c r="AUX53" s="86">
        <v>14000</v>
      </c>
      <c r="AUY53" s="86" t="s">
        <v>94</v>
      </c>
      <c r="AUZ53" s="86">
        <v>14000</v>
      </c>
      <c r="AVA53" s="86" t="s">
        <v>94</v>
      </c>
      <c r="AVB53" s="86">
        <v>14000</v>
      </c>
      <c r="AVC53" s="86" t="s">
        <v>94</v>
      </c>
      <c r="AVD53" s="86">
        <v>14000</v>
      </c>
      <c r="AVE53" s="86" t="s">
        <v>94</v>
      </c>
      <c r="AVF53" s="86">
        <v>14000</v>
      </c>
      <c r="AVG53" s="86" t="s">
        <v>94</v>
      </c>
      <c r="AVH53" s="86">
        <v>14000</v>
      </c>
      <c r="AVI53" s="86" t="s">
        <v>94</v>
      </c>
      <c r="AVJ53" s="86">
        <v>14000</v>
      </c>
      <c r="AVK53" s="86" t="s">
        <v>94</v>
      </c>
      <c r="AVL53" s="86">
        <v>14000</v>
      </c>
      <c r="AVM53" s="86" t="s">
        <v>94</v>
      </c>
      <c r="AVN53" s="86">
        <v>14000</v>
      </c>
      <c r="AVO53" s="86" t="s">
        <v>94</v>
      </c>
      <c r="AVP53" s="86">
        <v>14000</v>
      </c>
      <c r="AVQ53" s="86" t="s">
        <v>94</v>
      </c>
      <c r="AVR53" s="86">
        <v>14000</v>
      </c>
      <c r="AVS53" s="86" t="s">
        <v>94</v>
      </c>
      <c r="AVT53" s="86">
        <v>14000</v>
      </c>
      <c r="AVU53" s="86" t="s">
        <v>94</v>
      </c>
      <c r="AVV53" s="86">
        <v>14000</v>
      </c>
      <c r="AVW53" s="86" t="s">
        <v>94</v>
      </c>
      <c r="AVX53" s="86">
        <v>14000</v>
      </c>
      <c r="AVY53" s="86" t="s">
        <v>94</v>
      </c>
      <c r="AVZ53" s="86">
        <v>14000</v>
      </c>
      <c r="AWA53" s="86" t="s">
        <v>94</v>
      </c>
      <c r="AWB53" s="86">
        <v>14000</v>
      </c>
      <c r="AWC53" s="86">
        <v>13700</v>
      </c>
      <c r="AWD53" s="86">
        <v>14000</v>
      </c>
      <c r="AWE53" s="86" t="s">
        <v>94</v>
      </c>
      <c r="AWF53" s="86">
        <v>14000</v>
      </c>
      <c r="AWG53" s="86" t="s">
        <v>94</v>
      </c>
      <c r="AWH53" s="86">
        <v>14000</v>
      </c>
      <c r="AWI53" s="86" t="s">
        <v>94</v>
      </c>
      <c r="AWJ53" s="86">
        <v>14000</v>
      </c>
      <c r="AWK53" s="86">
        <v>13700</v>
      </c>
      <c r="AWL53" s="86">
        <v>14000</v>
      </c>
      <c r="AWM53" s="86" t="s">
        <v>94</v>
      </c>
      <c r="AWN53" s="86">
        <v>14000</v>
      </c>
      <c r="AWO53" s="86" t="s">
        <v>94</v>
      </c>
      <c r="AWP53" s="86">
        <v>14000</v>
      </c>
      <c r="AWQ53" s="86">
        <v>13700</v>
      </c>
      <c r="AWR53" s="86">
        <v>14000</v>
      </c>
      <c r="AWS53" s="86" t="s">
        <v>94</v>
      </c>
      <c r="AWT53" s="86">
        <f>13000+1000</f>
        <v>14000</v>
      </c>
      <c r="AWU53" s="86">
        <v>13000</v>
      </c>
      <c r="AWV53" s="86">
        <f>13000+1000</f>
        <v>14000</v>
      </c>
      <c r="AWW53" s="86">
        <v>14000</v>
      </c>
      <c r="AWX53" s="86">
        <f>13000+1000</f>
        <v>14000</v>
      </c>
      <c r="AWY53" s="86" t="s">
        <v>94</v>
      </c>
      <c r="AWZ53" s="103">
        <f>13000+1000</f>
        <v>14000</v>
      </c>
      <c r="AXA53" s="103" t="s">
        <v>94</v>
      </c>
      <c r="AXB53" s="103">
        <f>13000+1000</f>
        <v>14000</v>
      </c>
      <c r="AXC53" s="103" t="s">
        <v>94</v>
      </c>
      <c r="AXD53" s="103">
        <f>13000+1000</f>
        <v>14000</v>
      </c>
      <c r="AXE53" s="103" t="s">
        <v>94</v>
      </c>
      <c r="AXF53" s="103">
        <f>13000+1000</f>
        <v>14000</v>
      </c>
      <c r="AXG53" s="103" t="s">
        <v>94</v>
      </c>
      <c r="AXH53" s="103">
        <f>13000+1000</f>
        <v>14000</v>
      </c>
      <c r="AXI53" s="103" t="s">
        <v>94</v>
      </c>
      <c r="AXJ53" s="103">
        <f>13000+1000</f>
        <v>14000</v>
      </c>
      <c r="AXK53" s="103" t="s">
        <v>94</v>
      </c>
      <c r="AXL53" s="103">
        <f>13000+1000</f>
        <v>14000</v>
      </c>
      <c r="AXM53" s="103">
        <v>14000</v>
      </c>
      <c r="AXN53" s="103">
        <f>13000+1000</f>
        <v>14000</v>
      </c>
      <c r="AXO53" s="103" t="s">
        <v>94</v>
      </c>
      <c r="AXP53" s="103">
        <f>13000+1000</f>
        <v>14000</v>
      </c>
      <c r="AXQ53" s="103" t="s">
        <v>94</v>
      </c>
      <c r="AXR53" s="103">
        <f>13000+1000</f>
        <v>14000</v>
      </c>
      <c r="AXS53" s="103" t="s">
        <v>94</v>
      </c>
      <c r="AXT53" s="103">
        <f>13000+1000</f>
        <v>14000</v>
      </c>
      <c r="AXU53" s="103">
        <v>14000</v>
      </c>
      <c r="AXV53" s="103">
        <f>13000+1000</f>
        <v>14000</v>
      </c>
      <c r="AXW53" s="103" t="s">
        <v>94</v>
      </c>
      <c r="AXX53" s="103">
        <f>13000+1000</f>
        <v>14000</v>
      </c>
      <c r="AXY53" s="103" t="s">
        <v>94</v>
      </c>
      <c r="AXZ53" s="103">
        <f>13000+1000</f>
        <v>14000</v>
      </c>
      <c r="AYA53" s="103" t="s">
        <v>94</v>
      </c>
      <c r="AYB53" s="103">
        <f>13000+1000</f>
        <v>14000</v>
      </c>
      <c r="AYC53" s="103">
        <v>14000</v>
      </c>
      <c r="AYD53" s="103">
        <f>13000+1000</f>
        <v>14000</v>
      </c>
      <c r="AYE53" s="103" t="s">
        <v>94</v>
      </c>
      <c r="AYF53" s="103">
        <f>13000+1000</f>
        <v>14000</v>
      </c>
      <c r="AYG53" s="103">
        <v>14000</v>
      </c>
      <c r="AYH53" s="103">
        <f>13000+1000</f>
        <v>14000</v>
      </c>
      <c r="AYI53" s="103">
        <v>14000</v>
      </c>
      <c r="AYJ53" s="103">
        <f>13000+1000</f>
        <v>14000</v>
      </c>
      <c r="AYK53" s="103"/>
      <c r="AYL53" s="103">
        <f>13000+1000</f>
        <v>14000</v>
      </c>
      <c r="AYM53" s="103"/>
      <c r="AYN53" s="103">
        <f>13000+1000</f>
        <v>14000</v>
      </c>
      <c r="AYO53" s="103"/>
      <c r="AYP53" s="103">
        <f>13000+1000</f>
        <v>14000</v>
      </c>
      <c r="AYQ53" s="103"/>
      <c r="AYR53" s="103">
        <f>13000+1000</f>
        <v>14000</v>
      </c>
      <c r="AYS53" s="103"/>
      <c r="AYT53" s="103">
        <f>13000+1000</f>
        <v>14000</v>
      </c>
      <c r="AYU53" s="103" t="s">
        <v>94</v>
      </c>
      <c r="AYV53" s="103">
        <f>13000+1000</f>
        <v>14000</v>
      </c>
      <c r="AYW53" s="103" t="s">
        <v>94</v>
      </c>
      <c r="AYX53" s="103">
        <f>13000+1000</f>
        <v>14000</v>
      </c>
      <c r="AYY53" s="103" t="s">
        <v>94</v>
      </c>
      <c r="AYZ53" s="103">
        <f>13000+1000</f>
        <v>14000</v>
      </c>
      <c r="AZA53" s="103">
        <v>14000</v>
      </c>
      <c r="AZB53" s="103">
        <f>13000+1000</f>
        <v>14000</v>
      </c>
      <c r="AZC53" s="103" t="s">
        <v>94</v>
      </c>
      <c r="AZD53" s="103">
        <f>13000+1000</f>
        <v>14000</v>
      </c>
      <c r="AZE53" s="103" t="s">
        <v>94</v>
      </c>
      <c r="AZF53" s="103">
        <f>13000+1000</f>
        <v>14000</v>
      </c>
      <c r="AZG53" s="103" t="s">
        <v>94</v>
      </c>
      <c r="AZH53" s="103">
        <f>13000+1000</f>
        <v>14000</v>
      </c>
      <c r="AZI53" s="103" t="s">
        <v>94</v>
      </c>
      <c r="AZJ53" s="103">
        <f>13000+1000</f>
        <v>14000</v>
      </c>
      <c r="AZK53" s="103" t="s">
        <v>94</v>
      </c>
      <c r="AZL53" s="103">
        <f>13000+1000</f>
        <v>14000</v>
      </c>
      <c r="AZM53" s="103" t="s">
        <v>94</v>
      </c>
      <c r="AZN53" s="103">
        <f>13000+1000</f>
        <v>14000</v>
      </c>
      <c r="AZO53" s="103" t="s">
        <v>94</v>
      </c>
      <c r="AZP53" s="103">
        <f>13000+1000</f>
        <v>14000</v>
      </c>
      <c r="AZQ53" s="103" t="s">
        <v>94</v>
      </c>
      <c r="AZR53" s="103">
        <f>13000+1000</f>
        <v>14000</v>
      </c>
      <c r="AZS53" s="103" t="s">
        <v>94</v>
      </c>
      <c r="AZT53" s="103">
        <f>13000+1000</f>
        <v>14000</v>
      </c>
      <c r="AZU53" s="103" t="s">
        <v>94</v>
      </c>
      <c r="AZV53" s="103">
        <f>13000+1000</f>
        <v>14000</v>
      </c>
      <c r="AZW53" s="103" t="s">
        <v>94</v>
      </c>
      <c r="AZX53" s="103">
        <f>13000+1000</f>
        <v>14000</v>
      </c>
      <c r="AZY53" s="103" t="s">
        <v>94</v>
      </c>
      <c r="AZZ53" s="103">
        <f>13000+1000</f>
        <v>14000</v>
      </c>
      <c r="BAA53" s="103">
        <v>14000</v>
      </c>
      <c r="BAB53" s="103">
        <f>13000+1000</f>
        <v>14000</v>
      </c>
      <c r="BAC53" s="103">
        <v>14000</v>
      </c>
      <c r="BAD53" s="103">
        <f>13000+1000</f>
        <v>14000</v>
      </c>
      <c r="BAE53" s="103">
        <v>14000</v>
      </c>
      <c r="BAF53" s="103">
        <f>13000+1000</f>
        <v>14000</v>
      </c>
      <c r="BAG53" s="103">
        <v>13000</v>
      </c>
      <c r="BAH53" s="103">
        <f>13000+1000</f>
        <v>14000</v>
      </c>
      <c r="BAI53" s="103" t="s">
        <v>94</v>
      </c>
      <c r="BAJ53" s="103">
        <f>13000+1000</f>
        <v>14000</v>
      </c>
      <c r="BAK53" s="103">
        <v>14000</v>
      </c>
      <c r="BAL53" s="103">
        <f>13000+1000</f>
        <v>14000</v>
      </c>
      <c r="BAM53" s="103">
        <v>14000</v>
      </c>
      <c r="BAN53" s="103">
        <f>13000+1000</f>
        <v>14000</v>
      </c>
      <c r="BAO53" s="103" t="s">
        <v>94</v>
      </c>
      <c r="BAP53" s="103">
        <f>13000+1000</f>
        <v>14000</v>
      </c>
      <c r="BAQ53" s="103" t="s">
        <v>94</v>
      </c>
      <c r="BAR53" s="103">
        <f>13000+1000</f>
        <v>14000</v>
      </c>
      <c r="BAS53" s="103">
        <v>13000</v>
      </c>
      <c r="BAT53" s="103">
        <f>13000+1000</f>
        <v>14000</v>
      </c>
      <c r="BAU53" s="103">
        <v>14000</v>
      </c>
      <c r="BAV53" s="103">
        <f>13000+1000</f>
        <v>14000</v>
      </c>
      <c r="BAW53" s="103" t="s">
        <v>94</v>
      </c>
      <c r="BAX53" s="103">
        <f>13000+1000</f>
        <v>14000</v>
      </c>
      <c r="BAY53" s="103">
        <v>13000</v>
      </c>
      <c r="BAZ53" s="103">
        <f>13000+1000</f>
        <v>14000</v>
      </c>
      <c r="BBA53" s="103">
        <v>13500</v>
      </c>
      <c r="BBB53" s="103">
        <f>13000+1000</f>
        <v>14000</v>
      </c>
      <c r="BBC53" s="103" t="s">
        <v>94</v>
      </c>
      <c r="BBD53" s="103">
        <f>13300+1000</f>
        <v>14300</v>
      </c>
      <c r="BBE53" s="103">
        <v>13000</v>
      </c>
      <c r="BBF53" s="103">
        <f>13300+1000</f>
        <v>14300</v>
      </c>
      <c r="BBG53" s="103" t="s">
        <v>94</v>
      </c>
      <c r="BBH53" s="103">
        <f>13300+1000</f>
        <v>14300</v>
      </c>
      <c r="BBI53" s="103" t="s">
        <v>94</v>
      </c>
      <c r="BBJ53" s="103">
        <f>13300+1000</f>
        <v>14300</v>
      </c>
      <c r="BBK53" s="103" t="s">
        <v>94</v>
      </c>
    </row>
    <row r="54" spans="1:1415" s="9" customFormat="1" ht="33" customHeight="1" x14ac:dyDescent="0.35">
      <c r="A54" s="82">
        <v>28</v>
      </c>
      <c r="B54" s="13">
        <v>150000074</v>
      </c>
      <c r="C54" s="89"/>
      <c r="D54" s="90" t="s">
        <v>118</v>
      </c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  <c r="BG54" s="84"/>
      <c r="BH54" s="84"/>
      <c r="BI54" s="84"/>
      <c r="BJ54" s="84"/>
      <c r="BK54" s="84"/>
      <c r="BL54" s="84"/>
      <c r="BM54" s="84"/>
      <c r="BN54" s="84"/>
      <c r="BO54" s="84"/>
      <c r="BP54" s="84"/>
      <c r="BQ54" s="84"/>
      <c r="BR54" s="84"/>
      <c r="BS54" s="84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84"/>
      <c r="CF54" s="84"/>
      <c r="CG54" s="84"/>
      <c r="CH54" s="84"/>
      <c r="CI54" s="84"/>
      <c r="CJ54" s="84"/>
      <c r="CK54" s="84"/>
      <c r="CL54" s="84"/>
      <c r="CM54" s="84"/>
      <c r="CN54" s="84"/>
      <c r="CO54" s="84"/>
      <c r="CP54" s="84"/>
      <c r="CQ54" s="84"/>
      <c r="CR54" s="84"/>
      <c r="CS54" s="84"/>
      <c r="CT54" s="84"/>
      <c r="CU54" s="84"/>
      <c r="CV54" s="84"/>
      <c r="CW54" s="84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84"/>
      <c r="DJ54" s="84"/>
      <c r="DK54" s="84"/>
      <c r="DL54" s="84"/>
      <c r="DM54" s="84"/>
      <c r="DN54" s="84"/>
      <c r="DO54" s="84"/>
      <c r="DP54" s="84"/>
      <c r="DQ54" s="84"/>
      <c r="DR54" s="84"/>
      <c r="DS54" s="84"/>
      <c r="DT54" s="84"/>
      <c r="DU54" s="84"/>
      <c r="DV54" s="84"/>
      <c r="DW54" s="84"/>
      <c r="DX54" s="84"/>
      <c r="DY54" s="84"/>
      <c r="DZ54" s="84"/>
      <c r="EA54" s="84"/>
      <c r="EB54" s="84"/>
      <c r="EC54" s="84"/>
      <c r="ED54" s="84"/>
      <c r="EE54" s="84"/>
      <c r="EF54" s="84"/>
      <c r="EG54" s="84"/>
      <c r="EH54" s="84"/>
      <c r="EI54" s="84"/>
      <c r="EJ54" s="84"/>
      <c r="EK54" s="84"/>
      <c r="EL54" s="84"/>
      <c r="EM54" s="84"/>
      <c r="EN54" s="84"/>
      <c r="EO54" s="84"/>
      <c r="EP54" s="84"/>
      <c r="EQ54" s="84"/>
      <c r="ER54" s="84"/>
      <c r="ES54" s="84"/>
      <c r="ET54" s="84"/>
      <c r="EU54" s="84"/>
      <c r="EV54" s="84"/>
      <c r="EW54" s="84"/>
      <c r="EX54" s="84"/>
      <c r="EY54" s="84"/>
      <c r="EZ54" s="84"/>
      <c r="FA54" s="84"/>
      <c r="FB54" s="84"/>
      <c r="FC54" s="84"/>
      <c r="FD54" s="84"/>
      <c r="FE54" s="84"/>
      <c r="FF54" s="84"/>
      <c r="FG54" s="84"/>
      <c r="FH54" s="84"/>
      <c r="FI54" s="84"/>
      <c r="FJ54" s="84"/>
      <c r="FK54" s="84"/>
      <c r="FL54" s="84"/>
      <c r="FM54" s="84"/>
      <c r="FN54" s="84"/>
      <c r="FO54" s="84"/>
      <c r="FP54" s="84"/>
      <c r="FQ54" s="84"/>
      <c r="FR54" s="84"/>
      <c r="FS54" s="84"/>
      <c r="FT54" s="84"/>
      <c r="FU54" s="84"/>
      <c r="FV54" s="84"/>
      <c r="FW54" s="84"/>
      <c r="FX54" s="84"/>
      <c r="FY54" s="84"/>
      <c r="FZ54" s="84"/>
      <c r="GA54" s="84"/>
      <c r="GB54" s="84"/>
      <c r="GC54" s="84"/>
      <c r="GD54" s="84"/>
      <c r="GE54" s="84"/>
      <c r="GF54" s="84"/>
      <c r="GG54" s="84"/>
      <c r="GH54" s="84"/>
      <c r="GI54" s="84"/>
      <c r="GJ54" s="84"/>
      <c r="GK54" s="84"/>
      <c r="GL54" s="84"/>
      <c r="GM54" s="84"/>
      <c r="GN54" s="84"/>
      <c r="GO54" s="84"/>
      <c r="GP54" s="84"/>
      <c r="GQ54" s="84"/>
      <c r="GR54" s="84"/>
      <c r="GS54" s="84"/>
      <c r="GT54" s="84"/>
      <c r="GU54" s="84"/>
      <c r="GV54" s="84"/>
      <c r="GW54" s="84"/>
      <c r="GX54" s="84"/>
      <c r="GY54" s="84"/>
      <c r="GZ54" s="84"/>
      <c r="HA54" s="84"/>
      <c r="HB54" s="84"/>
      <c r="HC54" s="84"/>
      <c r="HD54" s="84"/>
      <c r="HE54" s="84"/>
      <c r="HF54" s="84"/>
      <c r="HG54" s="84"/>
      <c r="HH54" s="84"/>
      <c r="HI54" s="84"/>
      <c r="HJ54" s="84"/>
      <c r="HK54" s="84"/>
      <c r="HL54" s="84"/>
      <c r="HM54" s="84"/>
      <c r="HN54" s="84"/>
      <c r="HO54" s="84"/>
      <c r="HP54" s="84"/>
      <c r="HQ54" s="84"/>
      <c r="HR54" s="84"/>
      <c r="HS54" s="84"/>
      <c r="HT54" s="84"/>
      <c r="HU54" s="84"/>
      <c r="HV54" s="84"/>
      <c r="HW54" s="84"/>
      <c r="HX54" s="84"/>
      <c r="HY54" s="84"/>
      <c r="HZ54" s="84"/>
      <c r="IA54" s="84"/>
      <c r="IB54" s="84"/>
      <c r="IC54" s="84"/>
      <c r="ID54" s="84"/>
      <c r="IE54" s="84"/>
      <c r="IF54" s="84"/>
      <c r="IG54" s="84"/>
      <c r="IH54" s="84"/>
      <c r="II54" s="84"/>
      <c r="IJ54" s="84"/>
      <c r="IK54" s="84"/>
      <c r="IL54" s="84"/>
      <c r="IM54" s="84"/>
      <c r="IN54" s="84"/>
      <c r="IO54" s="84"/>
      <c r="IP54" s="84"/>
      <c r="IQ54" s="84"/>
      <c r="IR54" s="84"/>
      <c r="IS54" s="84"/>
      <c r="IT54" s="84"/>
      <c r="IU54" s="84"/>
      <c r="IV54" s="84"/>
      <c r="IW54" s="84"/>
      <c r="IX54" s="84"/>
      <c r="IY54" s="84"/>
      <c r="IZ54" s="84"/>
      <c r="JA54" s="84"/>
      <c r="JB54" s="84"/>
      <c r="JC54" s="84"/>
      <c r="JD54" s="84"/>
      <c r="JE54" s="84"/>
      <c r="JF54" s="84"/>
      <c r="JG54" s="84"/>
      <c r="JH54" s="84"/>
      <c r="JI54" s="84"/>
      <c r="JJ54" s="84"/>
      <c r="JK54" s="84"/>
      <c r="JL54" s="84"/>
      <c r="JM54" s="84"/>
      <c r="JN54" s="84"/>
      <c r="JO54" s="84"/>
      <c r="JP54" s="84"/>
      <c r="JQ54" s="84"/>
      <c r="JR54" s="84"/>
      <c r="JS54" s="84"/>
      <c r="JT54" s="84"/>
      <c r="JU54" s="84"/>
      <c r="JV54" s="84"/>
      <c r="JW54" s="84"/>
      <c r="JX54" s="84"/>
      <c r="JY54" s="84"/>
      <c r="JZ54" s="84"/>
      <c r="KA54" s="84"/>
      <c r="KB54" s="84"/>
      <c r="KC54" s="84"/>
      <c r="KD54" s="84"/>
      <c r="KE54" s="84"/>
      <c r="KF54" s="84"/>
      <c r="KG54" s="84"/>
      <c r="KH54" s="84"/>
      <c r="KI54" s="84"/>
      <c r="KJ54" s="84"/>
      <c r="KK54" s="84"/>
      <c r="KL54" s="84"/>
      <c r="KM54" s="84"/>
      <c r="KN54" s="84"/>
      <c r="KO54" s="84"/>
      <c r="KP54" s="84"/>
      <c r="KQ54" s="84"/>
      <c r="KR54" s="84"/>
      <c r="KS54" s="84"/>
      <c r="KT54" s="84"/>
      <c r="KU54" s="84"/>
      <c r="KV54" s="84"/>
      <c r="KW54" s="84"/>
      <c r="KX54" s="84"/>
      <c r="KY54" s="84"/>
      <c r="KZ54" s="84"/>
      <c r="LA54" s="84"/>
      <c r="LB54" s="84"/>
      <c r="LC54" s="84"/>
      <c r="LD54" s="84"/>
      <c r="LE54" s="84"/>
      <c r="LF54" s="84"/>
      <c r="LG54" s="84"/>
      <c r="LH54" s="84"/>
      <c r="LI54" s="84"/>
      <c r="LJ54" s="84"/>
      <c r="LK54" s="84"/>
      <c r="LL54" s="84"/>
      <c r="LM54" s="84"/>
      <c r="LN54" s="84"/>
      <c r="LO54" s="84"/>
      <c r="LP54" s="84"/>
      <c r="LQ54" s="84"/>
      <c r="LR54" s="84"/>
      <c r="LS54" s="84"/>
      <c r="LT54" s="84"/>
      <c r="LU54" s="84"/>
      <c r="LV54" s="84"/>
      <c r="LW54" s="84"/>
      <c r="LX54" s="84"/>
      <c r="LY54" s="84"/>
      <c r="LZ54" s="84"/>
      <c r="MA54" s="84"/>
      <c r="MB54" s="84"/>
      <c r="MC54" s="84"/>
      <c r="MD54" s="84"/>
      <c r="ME54" s="84"/>
      <c r="MF54" s="84"/>
      <c r="MG54" s="84"/>
      <c r="MH54" s="84"/>
      <c r="MI54" s="84"/>
      <c r="MJ54" s="84"/>
      <c r="MK54" s="84"/>
      <c r="ML54" s="84"/>
      <c r="MM54" s="84"/>
      <c r="MN54" s="84"/>
      <c r="MO54" s="84"/>
      <c r="MP54" s="84"/>
      <c r="MQ54" s="84"/>
      <c r="MR54" s="84"/>
      <c r="MS54" s="84"/>
      <c r="MT54" s="84"/>
      <c r="MU54" s="84"/>
      <c r="MV54" s="84"/>
      <c r="MW54" s="84"/>
      <c r="MX54" s="84"/>
      <c r="MY54" s="84"/>
      <c r="MZ54" s="84"/>
      <c r="NA54" s="84"/>
      <c r="NB54" s="84"/>
      <c r="NC54" s="84"/>
      <c r="ND54" s="84"/>
      <c r="NE54" s="84"/>
      <c r="NF54" s="84"/>
      <c r="NG54" s="84"/>
      <c r="NH54" s="84"/>
      <c r="NI54" s="84"/>
      <c r="NJ54" s="84"/>
      <c r="NK54" s="84"/>
      <c r="NL54" s="84">
        <v>18000</v>
      </c>
      <c r="NM54" s="84" t="s">
        <v>94</v>
      </c>
      <c r="NN54" s="84">
        <v>18000</v>
      </c>
      <c r="NO54" s="84" t="s">
        <v>94</v>
      </c>
      <c r="NP54" s="84">
        <v>18000</v>
      </c>
      <c r="NQ54" s="84" t="s">
        <v>94</v>
      </c>
      <c r="NR54" s="84">
        <v>18000</v>
      </c>
      <c r="NS54" s="84" t="s">
        <v>94</v>
      </c>
      <c r="NT54" s="84">
        <v>18000</v>
      </c>
      <c r="NU54" s="84" t="s">
        <v>94</v>
      </c>
      <c r="NV54" s="84">
        <v>18000</v>
      </c>
      <c r="NW54" s="84" t="s">
        <v>94</v>
      </c>
      <c r="NX54" s="84">
        <v>18000</v>
      </c>
      <c r="NY54" s="84" t="s">
        <v>94</v>
      </c>
      <c r="NZ54" s="84">
        <v>18000</v>
      </c>
      <c r="OA54" s="84">
        <v>17000</v>
      </c>
      <c r="OB54" s="84">
        <v>18000</v>
      </c>
      <c r="OC54" s="84" t="s">
        <v>94</v>
      </c>
      <c r="OD54" s="84">
        <v>18000</v>
      </c>
      <c r="OE54" s="84">
        <v>17000</v>
      </c>
      <c r="OF54" s="84">
        <v>18000</v>
      </c>
      <c r="OG54" s="84" t="s">
        <v>94</v>
      </c>
      <c r="OH54" s="84">
        <v>18000</v>
      </c>
      <c r="OI54" s="84" t="s">
        <v>94</v>
      </c>
      <c r="OJ54" s="84">
        <v>18000</v>
      </c>
      <c r="OK54" s="84" t="s">
        <v>94</v>
      </c>
      <c r="OL54" s="84">
        <v>18000</v>
      </c>
      <c r="OM54" s="84" t="s">
        <v>94</v>
      </c>
      <c r="ON54" s="84">
        <v>18000</v>
      </c>
      <c r="OO54" s="84" t="s">
        <v>94</v>
      </c>
      <c r="OP54" s="84">
        <v>18000</v>
      </c>
      <c r="OQ54" s="84" t="s">
        <v>94</v>
      </c>
      <c r="OR54" s="84">
        <v>18000</v>
      </c>
      <c r="OS54" s="84" t="s">
        <v>94</v>
      </c>
      <c r="OT54" s="84">
        <v>18000</v>
      </c>
      <c r="OU54" s="84" t="s">
        <v>94</v>
      </c>
      <c r="OV54" s="84">
        <v>18000</v>
      </c>
      <c r="OW54" s="84" t="s">
        <v>94</v>
      </c>
      <c r="OX54" s="84">
        <v>18000</v>
      </c>
      <c r="OY54" s="84">
        <v>18000</v>
      </c>
      <c r="OZ54" s="84">
        <v>18000</v>
      </c>
      <c r="PA54" s="84" t="s">
        <v>94</v>
      </c>
      <c r="PB54" s="84">
        <v>18000</v>
      </c>
      <c r="PC54" s="84" t="s">
        <v>94</v>
      </c>
      <c r="PD54" s="84">
        <v>18000</v>
      </c>
      <c r="PE54" s="84" t="s">
        <v>94</v>
      </c>
      <c r="PF54" s="84">
        <v>18000</v>
      </c>
      <c r="PG54" s="84" t="s">
        <v>94</v>
      </c>
      <c r="PH54" s="84">
        <v>18000</v>
      </c>
      <c r="PI54" s="84" t="s">
        <v>94</v>
      </c>
      <c r="PJ54" s="84">
        <v>18000</v>
      </c>
      <c r="PK54" s="84" t="s">
        <v>94</v>
      </c>
      <c r="PL54" s="84">
        <v>18000</v>
      </c>
      <c r="PM54" s="84" t="s">
        <v>94</v>
      </c>
      <c r="PN54" s="84">
        <v>18000</v>
      </c>
      <c r="PO54" s="84" t="s">
        <v>94</v>
      </c>
      <c r="PP54" s="84">
        <v>18000</v>
      </c>
      <c r="PQ54" s="84" t="s">
        <v>94</v>
      </c>
      <c r="PR54" s="84">
        <v>18000</v>
      </c>
      <c r="PS54" s="84" t="s">
        <v>94</v>
      </c>
      <c r="PT54" s="84">
        <v>18000</v>
      </c>
      <c r="PU54" s="84" t="s">
        <v>94</v>
      </c>
      <c r="PV54" s="84">
        <v>18000</v>
      </c>
      <c r="PW54" s="84" t="s">
        <v>94</v>
      </c>
      <c r="PX54" s="84">
        <v>18000</v>
      </c>
      <c r="PY54" s="84" t="s">
        <v>94</v>
      </c>
      <c r="PZ54" s="84">
        <v>18000</v>
      </c>
      <c r="QA54" s="84" t="s">
        <v>94</v>
      </c>
      <c r="QB54" s="84">
        <v>18000</v>
      </c>
      <c r="QC54" s="84" t="s">
        <v>94</v>
      </c>
      <c r="QD54" s="84">
        <v>18000</v>
      </c>
      <c r="QE54" s="84">
        <v>18000</v>
      </c>
      <c r="QF54" s="84">
        <v>18000</v>
      </c>
      <c r="QG54" s="84" t="s">
        <v>94</v>
      </c>
      <c r="QH54" s="84">
        <v>18000</v>
      </c>
      <c r="QI54" s="84" t="s">
        <v>94</v>
      </c>
      <c r="QJ54" s="84">
        <v>18000</v>
      </c>
      <c r="QK54" s="84" t="s">
        <v>94</v>
      </c>
      <c r="QL54" s="84">
        <v>18000</v>
      </c>
      <c r="QM54" s="84" t="s">
        <v>94</v>
      </c>
      <c r="QN54" s="84">
        <v>18000</v>
      </c>
      <c r="QO54" s="84" t="s">
        <v>94</v>
      </c>
      <c r="QP54" s="84">
        <v>18000</v>
      </c>
      <c r="QQ54" s="84" t="s">
        <v>94</v>
      </c>
      <c r="QR54" s="84">
        <v>18000</v>
      </c>
      <c r="QS54" s="84" t="s">
        <v>94</v>
      </c>
      <c r="QT54" s="84">
        <v>18000</v>
      </c>
      <c r="QU54" s="84" t="s">
        <v>94</v>
      </c>
      <c r="QV54" s="84">
        <v>18000</v>
      </c>
      <c r="QW54" s="84" t="s">
        <v>94</v>
      </c>
      <c r="QX54" s="84">
        <v>18000</v>
      </c>
      <c r="QY54" s="84" t="s">
        <v>94</v>
      </c>
      <c r="QZ54" s="84">
        <v>18000</v>
      </c>
      <c r="RA54" s="84" t="s">
        <v>94</v>
      </c>
      <c r="RB54" s="84">
        <v>18000</v>
      </c>
      <c r="RC54" s="84" t="s">
        <v>94</v>
      </c>
      <c r="RD54" s="84">
        <v>18000</v>
      </c>
      <c r="RE54" s="84" t="s">
        <v>94</v>
      </c>
      <c r="RF54" s="84">
        <v>18000</v>
      </c>
      <c r="RG54" s="84" t="s">
        <v>94</v>
      </c>
      <c r="RH54" s="84">
        <v>18000</v>
      </c>
      <c r="RI54" s="84" t="s">
        <v>94</v>
      </c>
      <c r="RJ54" s="84">
        <v>18000</v>
      </c>
      <c r="RK54" s="84" t="s">
        <v>94</v>
      </c>
      <c r="RL54" s="84">
        <v>18000</v>
      </c>
      <c r="RM54" s="84" t="s">
        <v>94</v>
      </c>
      <c r="RN54" s="84">
        <v>18000</v>
      </c>
      <c r="RO54" s="84" t="s">
        <v>94</v>
      </c>
      <c r="RP54" s="84">
        <v>18000</v>
      </c>
      <c r="RQ54" s="84" t="s">
        <v>94</v>
      </c>
      <c r="RR54" s="84">
        <v>18000</v>
      </c>
      <c r="RS54" s="84" t="s">
        <v>94</v>
      </c>
      <c r="RT54" s="84">
        <v>18000</v>
      </c>
      <c r="RU54" s="84" t="s">
        <v>94</v>
      </c>
      <c r="RV54" s="84">
        <v>18000</v>
      </c>
      <c r="RW54" s="84" t="s">
        <v>94</v>
      </c>
      <c r="RX54" s="84">
        <v>18000</v>
      </c>
      <c r="RY54" s="84" t="s">
        <v>94</v>
      </c>
      <c r="RZ54" s="84">
        <v>18000</v>
      </c>
      <c r="SA54" s="84" t="s">
        <v>94</v>
      </c>
      <c r="SB54" s="84">
        <v>18000</v>
      </c>
      <c r="SC54" s="84" t="s">
        <v>94</v>
      </c>
      <c r="SD54" s="84">
        <v>18000</v>
      </c>
      <c r="SE54" s="84" t="s">
        <v>94</v>
      </c>
      <c r="SF54" s="84">
        <v>18000</v>
      </c>
      <c r="SG54" s="84" t="s">
        <v>94</v>
      </c>
      <c r="SH54" s="84">
        <v>18000</v>
      </c>
      <c r="SI54" s="84" t="s">
        <v>94</v>
      </c>
      <c r="SJ54" s="84">
        <v>18000</v>
      </c>
      <c r="SK54" s="84">
        <v>18000</v>
      </c>
      <c r="SL54" s="84">
        <v>18000</v>
      </c>
      <c r="SM54" s="84" t="s">
        <v>94</v>
      </c>
      <c r="SN54" s="84">
        <v>18000</v>
      </c>
      <c r="SO54" s="84" t="s">
        <v>94</v>
      </c>
      <c r="SP54" s="84">
        <v>18000</v>
      </c>
      <c r="SQ54" s="84" t="s">
        <v>94</v>
      </c>
      <c r="SR54" s="84">
        <v>18000</v>
      </c>
      <c r="SS54" s="84" t="s">
        <v>94</v>
      </c>
      <c r="ST54" s="84">
        <v>18000</v>
      </c>
      <c r="SU54" s="84" t="s">
        <v>94</v>
      </c>
      <c r="SV54" s="84">
        <v>18000</v>
      </c>
      <c r="SW54" s="84" t="s">
        <v>94</v>
      </c>
      <c r="SX54" s="84">
        <v>18000</v>
      </c>
      <c r="SY54" s="84">
        <v>18000</v>
      </c>
      <c r="SZ54" s="84">
        <v>18000</v>
      </c>
      <c r="TA54" s="84" t="s">
        <v>94</v>
      </c>
      <c r="TB54" s="84">
        <v>18000</v>
      </c>
      <c r="TC54" s="84" t="s">
        <v>94</v>
      </c>
      <c r="TD54" s="84">
        <v>18000</v>
      </c>
      <c r="TE54" s="84" t="s">
        <v>94</v>
      </c>
      <c r="TF54" s="84">
        <v>18000</v>
      </c>
      <c r="TG54" s="84" t="s">
        <v>94</v>
      </c>
      <c r="TH54" s="84">
        <v>18000</v>
      </c>
      <c r="TI54" s="84">
        <v>18000</v>
      </c>
      <c r="TJ54" s="84"/>
      <c r="TK54" s="84" t="s">
        <v>94</v>
      </c>
      <c r="TL54" s="84"/>
      <c r="TM54" s="84" t="s">
        <v>94</v>
      </c>
      <c r="TN54" s="84"/>
      <c r="TO54" s="84" t="s">
        <v>94</v>
      </c>
      <c r="TP54" s="84"/>
      <c r="TQ54" s="84" t="s">
        <v>94</v>
      </c>
      <c r="TR54" s="84"/>
      <c r="TS54" s="84" t="s">
        <v>94</v>
      </c>
      <c r="TT54" s="84"/>
      <c r="TU54" s="84" t="s">
        <v>94</v>
      </c>
      <c r="TV54" s="84"/>
      <c r="TW54" s="84" t="s">
        <v>94</v>
      </c>
      <c r="TX54" s="84"/>
      <c r="TY54" s="84" t="s">
        <v>94</v>
      </c>
      <c r="TZ54" s="84"/>
      <c r="UA54" s="84" t="s">
        <v>94</v>
      </c>
      <c r="UB54" s="84"/>
      <c r="UC54" s="84" t="s">
        <v>94</v>
      </c>
      <c r="UD54" s="84"/>
      <c r="UE54" s="84" t="s">
        <v>94</v>
      </c>
      <c r="UF54" s="84"/>
      <c r="UG54" s="84" t="s">
        <v>94</v>
      </c>
      <c r="UH54" s="84"/>
      <c r="UI54" s="84" t="s">
        <v>94</v>
      </c>
      <c r="UJ54" s="84"/>
      <c r="UK54" s="84" t="s">
        <v>94</v>
      </c>
      <c r="UL54" s="84"/>
      <c r="UM54" s="84" t="s">
        <v>94</v>
      </c>
      <c r="UN54" s="84"/>
      <c r="UO54" s="84" t="s">
        <v>94</v>
      </c>
      <c r="UP54" s="84"/>
      <c r="UQ54" s="84" t="s">
        <v>94</v>
      </c>
      <c r="UR54" s="84"/>
      <c r="US54" s="84" t="s">
        <v>94</v>
      </c>
      <c r="UT54" s="84"/>
      <c r="UU54" s="84" t="s">
        <v>94</v>
      </c>
      <c r="UV54" s="84"/>
      <c r="UW54" s="84" t="s">
        <v>94</v>
      </c>
      <c r="UX54" s="84"/>
      <c r="UY54" s="84" t="s">
        <v>94</v>
      </c>
      <c r="UZ54" s="84"/>
      <c r="VA54" s="84" t="s">
        <v>94</v>
      </c>
      <c r="VB54" s="84"/>
      <c r="VC54" s="84" t="s">
        <v>94</v>
      </c>
      <c r="VD54" s="84"/>
      <c r="VE54" s="84" t="s">
        <v>94</v>
      </c>
      <c r="VF54" s="84"/>
      <c r="VG54" s="84" t="s">
        <v>94</v>
      </c>
      <c r="VH54" s="84"/>
      <c r="VI54" s="84" t="s">
        <v>94</v>
      </c>
      <c r="VJ54" s="84"/>
      <c r="VK54" s="84" t="s">
        <v>94</v>
      </c>
      <c r="VL54" s="84"/>
      <c r="VM54" s="84" t="s">
        <v>94</v>
      </c>
      <c r="VN54" s="84"/>
      <c r="VO54" s="84" t="s">
        <v>94</v>
      </c>
      <c r="VP54" s="84"/>
      <c r="VQ54" s="84" t="s">
        <v>94</v>
      </c>
      <c r="VR54" s="84"/>
      <c r="VS54" s="84" t="s">
        <v>94</v>
      </c>
      <c r="VT54" s="84"/>
      <c r="VU54" s="84" t="s">
        <v>94</v>
      </c>
      <c r="VV54" s="84"/>
      <c r="VW54" s="84" t="s">
        <v>94</v>
      </c>
      <c r="VX54" s="84"/>
      <c r="VY54" s="84" t="s">
        <v>94</v>
      </c>
      <c r="VZ54" s="84"/>
      <c r="WA54" s="84" t="s">
        <v>94</v>
      </c>
      <c r="WB54" s="84"/>
      <c r="WC54" s="84" t="s">
        <v>94</v>
      </c>
      <c r="WD54" s="84"/>
      <c r="WE54" s="84" t="s">
        <v>94</v>
      </c>
      <c r="WF54" s="84"/>
      <c r="WG54" s="84" t="s">
        <v>94</v>
      </c>
      <c r="WH54" s="84"/>
      <c r="WI54" s="84" t="s">
        <v>94</v>
      </c>
      <c r="WJ54" s="84"/>
      <c r="WK54" s="84" t="s">
        <v>94</v>
      </c>
      <c r="WL54" s="84"/>
      <c r="WM54" s="84" t="s">
        <v>94</v>
      </c>
      <c r="WN54" s="84"/>
      <c r="WO54" s="84" t="s">
        <v>94</v>
      </c>
      <c r="WP54" s="84"/>
      <c r="WQ54" s="84" t="s">
        <v>94</v>
      </c>
      <c r="WR54" s="84"/>
      <c r="WS54" s="84" t="s">
        <v>94</v>
      </c>
      <c r="WT54" s="84"/>
      <c r="WU54" s="84" t="s">
        <v>94</v>
      </c>
      <c r="WV54" s="84"/>
      <c r="WW54" s="84" t="s">
        <v>94</v>
      </c>
      <c r="WX54" s="84"/>
      <c r="WY54" s="84" t="s">
        <v>94</v>
      </c>
      <c r="WZ54" s="84"/>
      <c r="XA54" s="84" t="s">
        <v>94</v>
      </c>
      <c r="XB54" s="84"/>
      <c r="XC54" s="84" t="s">
        <v>94</v>
      </c>
      <c r="XD54" s="84"/>
      <c r="XE54" s="84" t="s">
        <v>94</v>
      </c>
      <c r="XF54" s="84"/>
      <c r="XG54" s="84" t="s">
        <v>94</v>
      </c>
      <c r="XH54" s="84"/>
      <c r="XI54" s="84" t="s">
        <v>94</v>
      </c>
      <c r="XJ54" s="84"/>
      <c r="XK54" s="84" t="s">
        <v>94</v>
      </c>
      <c r="XL54" s="84"/>
      <c r="XM54" s="84" t="s">
        <v>94</v>
      </c>
      <c r="XN54" s="84"/>
      <c r="XO54" s="84" t="s">
        <v>94</v>
      </c>
      <c r="XP54" s="84"/>
      <c r="XQ54" s="84" t="s">
        <v>94</v>
      </c>
      <c r="XR54" s="84"/>
      <c r="XS54" s="84" t="s">
        <v>94</v>
      </c>
      <c r="XT54" s="84"/>
      <c r="XU54" s="84" t="s">
        <v>94</v>
      </c>
      <c r="XV54" s="84"/>
      <c r="XW54" s="84" t="s">
        <v>94</v>
      </c>
      <c r="XX54" s="84"/>
      <c r="XY54" s="84" t="s">
        <v>94</v>
      </c>
      <c r="XZ54" s="84"/>
      <c r="YA54" s="84" t="s">
        <v>94</v>
      </c>
      <c r="YB54" s="84"/>
      <c r="YC54" s="84" t="s">
        <v>94</v>
      </c>
      <c r="YD54" s="84"/>
      <c r="YE54" s="84" t="s">
        <v>94</v>
      </c>
      <c r="YF54" s="84"/>
      <c r="YG54" s="84" t="s">
        <v>94</v>
      </c>
      <c r="YH54" s="84"/>
      <c r="YI54" s="84" t="s">
        <v>94</v>
      </c>
      <c r="YJ54" s="84"/>
      <c r="YK54" s="84" t="s">
        <v>94</v>
      </c>
      <c r="YL54" s="84"/>
      <c r="YM54" s="84" t="s">
        <v>94</v>
      </c>
      <c r="YN54" s="84"/>
      <c r="YO54" s="84" t="s">
        <v>94</v>
      </c>
      <c r="YP54" s="84"/>
      <c r="YQ54" s="84" t="s">
        <v>94</v>
      </c>
      <c r="YR54" s="84"/>
      <c r="YS54" s="84" t="s">
        <v>94</v>
      </c>
      <c r="YT54" s="84"/>
      <c r="YU54" s="84" t="s">
        <v>94</v>
      </c>
      <c r="YV54" s="84"/>
      <c r="YW54" s="84" t="s">
        <v>94</v>
      </c>
      <c r="YX54" s="84"/>
      <c r="YY54" s="84" t="s">
        <v>94</v>
      </c>
      <c r="YZ54" s="84"/>
      <c r="ZA54" s="84" t="s">
        <v>94</v>
      </c>
      <c r="ZB54" s="84"/>
      <c r="ZC54" s="84" t="s">
        <v>94</v>
      </c>
      <c r="ZD54" s="84"/>
      <c r="ZE54" s="84" t="s">
        <v>94</v>
      </c>
      <c r="ZF54" s="84"/>
      <c r="ZG54" s="84" t="s">
        <v>94</v>
      </c>
      <c r="ZH54" s="84"/>
      <c r="ZI54" s="84" t="s">
        <v>94</v>
      </c>
      <c r="ZJ54" s="84"/>
      <c r="ZK54" s="84" t="s">
        <v>94</v>
      </c>
      <c r="ZL54" s="84"/>
      <c r="ZM54" s="84" t="s">
        <v>94</v>
      </c>
      <c r="ZN54" s="84"/>
      <c r="ZO54" s="84" t="s">
        <v>94</v>
      </c>
      <c r="ZP54" s="84"/>
      <c r="ZQ54" s="84" t="s">
        <v>94</v>
      </c>
      <c r="ZR54" s="84"/>
      <c r="ZS54" s="84" t="s">
        <v>94</v>
      </c>
      <c r="ZT54" s="84"/>
      <c r="ZU54" s="84" t="s">
        <v>94</v>
      </c>
      <c r="ZV54" s="84"/>
      <c r="ZW54" s="84" t="s">
        <v>94</v>
      </c>
      <c r="ZX54" s="84"/>
      <c r="ZY54" s="84" t="s">
        <v>94</v>
      </c>
      <c r="ZZ54" s="84"/>
      <c r="AAA54" s="84" t="s">
        <v>94</v>
      </c>
      <c r="AAB54" s="84"/>
      <c r="AAC54" s="84" t="s">
        <v>94</v>
      </c>
      <c r="AAD54" s="84"/>
      <c r="AAE54" s="84" t="s">
        <v>94</v>
      </c>
      <c r="AAF54" s="84"/>
      <c r="AAG54" s="84" t="s">
        <v>94</v>
      </c>
      <c r="AAH54" s="84"/>
      <c r="AAI54" s="84" t="s">
        <v>94</v>
      </c>
      <c r="AAJ54" s="84"/>
      <c r="AAK54" s="84" t="s">
        <v>94</v>
      </c>
      <c r="AAL54" s="84"/>
      <c r="AAM54" s="84" t="s">
        <v>94</v>
      </c>
      <c r="AAN54" s="84"/>
      <c r="AAO54" s="84" t="s">
        <v>94</v>
      </c>
      <c r="AAP54" s="84"/>
      <c r="AAQ54" s="84" t="s">
        <v>94</v>
      </c>
      <c r="AAR54" s="84"/>
      <c r="AAS54" s="84" t="s">
        <v>94</v>
      </c>
      <c r="AAT54" s="84"/>
      <c r="AAU54" s="84" t="s">
        <v>94</v>
      </c>
      <c r="AAV54" s="84"/>
      <c r="AAW54" s="84" t="s">
        <v>94</v>
      </c>
      <c r="AAX54" s="84"/>
      <c r="AAY54" s="84" t="s">
        <v>94</v>
      </c>
      <c r="AAZ54" s="84"/>
      <c r="ABA54" s="84" t="s">
        <v>94</v>
      </c>
      <c r="ABB54" s="84"/>
      <c r="ABC54" s="84" t="s">
        <v>94</v>
      </c>
      <c r="ABD54" s="84"/>
      <c r="ABE54" s="84" t="s">
        <v>94</v>
      </c>
      <c r="ABF54" s="84"/>
      <c r="ABG54" s="84" t="s">
        <v>94</v>
      </c>
      <c r="ABH54" s="84"/>
      <c r="ABI54" s="84" t="s">
        <v>94</v>
      </c>
      <c r="ABJ54" s="84"/>
      <c r="ABK54" s="84" t="s">
        <v>94</v>
      </c>
      <c r="ABL54" s="84"/>
      <c r="ABM54" s="84" t="s">
        <v>94</v>
      </c>
      <c r="ABN54" s="84"/>
      <c r="ABO54" s="84" t="s">
        <v>94</v>
      </c>
      <c r="ABP54" s="84"/>
      <c r="ABQ54" s="84" t="s">
        <v>94</v>
      </c>
      <c r="ABR54" s="84"/>
      <c r="ABS54" s="84" t="s">
        <v>94</v>
      </c>
      <c r="ABT54" s="84"/>
      <c r="ABU54" s="84" t="s">
        <v>94</v>
      </c>
      <c r="ABV54" s="84"/>
      <c r="ABW54" s="84" t="s">
        <v>94</v>
      </c>
      <c r="ABX54" s="84"/>
      <c r="ABY54" s="84" t="s">
        <v>94</v>
      </c>
      <c r="ABZ54" s="84"/>
      <c r="ACA54" s="84" t="s">
        <v>94</v>
      </c>
      <c r="ACB54" s="84"/>
      <c r="ACC54" s="84" t="s">
        <v>94</v>
      </c>
      <c r="ACD54" s="84"/>
      <c r="ACE54" s="84" t="s">
        <v>94</v>
      </c>
      <c r="ACF54" s="84"/>
      <c r="ACG54" s="84" t="s">
        <v>94</v>
      </c>
      <c r="ACH54" s="84"/>
      <c r="ACI54" s="84" t="s">
        <v>94</v>
      </c>
      <c r="ACJ54" s="84"/>
      <c r="ACK54" s="84" t="s">
        <v>94</v>
      </c>
      <c r="ACL54" s="84"/>
      <c r="ACM54" s="84" t="s">
        <v>94</v>
      </c>
      <c r="ACN54" s="84"/>
      <c r="ACO54" s="84" t="s">
        <v>94</v>
      </c>
      <c r="ACP54" s="84"/>
      <c r="ACQ54" s="84" t="s">
        <v>94</v>
      </c>
      <c r="ACR54" s="84"/>
      <c r="ACS54" s="84" t="s">
        <v>94</v>
      </c>
      <c r="ACT54" s="84"/>
      <c r="ACU54" s="84" t="s">
        <v>94</v>
      </c>
      <c r="ACV54" s="84"/>
      <c r="ACW54" s="84" t="s">
        <v>94</v>
      </c>
      <c r="ACX54" s="84"/>
      <c r="ACY54" s="84" t="s">
        <v>94</v>
      </c>
      <c r="ACZ54" s="84"/>
      <c r="ADA54" s="84" t="s">
        <v>94</v>
      </c>
      <c r="ADB54" s="84"/>
      <c r="ADC54" s="84" t="s">
        <v>94</v>
      </c>
      <c r="ADD54" s="84"/>
      <c r="ADE54" s="84" t="s">
        <v>94</v>
      </c>
      <c r="ADF54" s="84"/>
      <c r="ADG54" s="84" t="s">
        <v>94</v>
      </c>
      <c r="ADH54" s="84"/>
      <c r="ADI54" s="84" t="s">
        <v>94</v>
      </c>
      <c r="ADJ54" s="84"/>
      <c r="ADK54" s="84" t="s">
        <v>94</v>
      </c>
      <c r="ADL54" s="84"/>
      <c r="ADM54" s="84" t="s">
        <v>94</v>
      </c>
      <c r="ADN54" s="84"/>
      <c r="ADO54" s="84" t="s">
        <v>94</v>
      </c>
      <c r="ADP54" s="84"/>
      <c r="ADQ54" s="84" t="s">
        <v>94</v>
      </c>
      <c r="ADR54" s="84"/>
      <c r="ADS54" s="84" t="s">
        <v>94</v>
      </c>
      <c r="ADT54" s="84"/>
      <c r="ADU54" s="84" t="s">
        <v>94</v>
      </c>
      <c r="ADV54" s="84"/>
      <c r="ADW54" s="84" t="s">
        <v>94</v>
      </c>
      <c r="ADX54" s="84"/>
      <c r="ADY54" s="84" t="s">
        <v>94</v>
      </c>
      <c r="ADZ54" s="84"/>
      <c r="AEA54" s="84" t="s">
        <v>94</v>
      </c>
      <c r="AEB54" s="84"/>
      <c r="AEC54" s="84" t="s">
        <v>94</v>
      </c>
      <c r="AED54" s="84"/>
      <c r="AEE54" s="84" t="s">
        <v>94</v>
      </c>
      <c r="AEF54" s="84"/>
      <c r="AEG54" s="84" t="s">
        <v>94</v>
      </c>
      <c r="AEH54" s="84"/>
      <c r="AEI54" s="84" t="s">
        <v>94</v>
      </c>
      <c r="AEJ54" s="84"/>
      <c r="AEK54" s="84" t="s">
        <v>94</v>
      </c>
      <c r="AEL54" s="84"/>
      <c r="AEM54" s="84" t="s">
        <v>94</v>
      </c>
      <c r="AEN54" s="84"/>
      <c r="AEO54" s="84" t="s">
        <v>94</v>
      </c>
      <c r="AEP54" s="84"/>
      <c r="AEQ54" s="84" t="s">
        <v>94</v>
      </c>
      <c r="AER54" s="84"/>
      <c r="AES54" s="84" t="s">
        <v>94</v>
      </c>
      <c r="AET54" s="84"/>
      <c r="AEU54" s="84" t="s">
        <v>94</v>
      </c>
      <c r="AEV54" s="84"/>
      <c r="AEW54" s="84" t="s">
        <v>94</v>
      </c>
      <c r="AEX54" s="84"/>
      <c r="AEY54" s="84" t="s">
        <v>94</v>
      </c>
      <c r="AEZ54" s="84"/>
      <c r="AFA54" s="84" t="s">
        <v>94</v>
      </c>
      <c r="AFB54" s="84"/>
      <c r="AFC54" s="84" t="s">
        <v>94</v>
      </c>
      <c r="AFD54" s="84"/>
      <c r="AFE54" s="84" t="s">
        <v>94</v>
      </c>
      <c r="AFF54" s="84"/>
      <c r="AFG54" s="84" t="s">
        <v>94</v>
      </c>
      <c r="AFH54" s="84"/>
      <c r="AFI54" s="84" t="s">
        <v>94</v>
      </c>
      <c r="AFJ54" s="84"/>
      <c r="AFK54" s="84" t="s">
        <v>94</v>
      </c>
      <c r="AFL54" s="84"/>
      <c r="AFM54" s="84" t="s">
        <v>94</v>
      </c>
      <c r="AFN54" s="84"/>
      <c r="AFO54" s="84" t="s">
        <v>94</v>
      </c>
      <c r="AFP54" s="84"/>
      <c r="AFQ54" s="84" t="s">
        <v>94</v>
      </c>
      <c r="AFR54" s="84"/>
      <c r="AFS54" s="84" t="s">
        <v>94</v>
      </c>
      <c r="AFT54" s="84"/>
      <c r="AFU54" s="84" t="s">
        <v>94</v>
      </c>
      <c r="AFV54" s="84"/>
      <c r="AFW54" s="84" t="s">
        <v>94</v>
      </c>
      <c r="AFX54" s="84"/>
      <c r="AFY54" s="84" t="s">
        <v>94</v>
      </c>
      <c r="AFZ54" s="84"/>
      <c r="AGA54" s="84" t="s">
        <v>94</v>
      </c>
      <c r="AGB54" s="84"/>
      <c r="AGC54" s="84" t="s">
        <v>94</v>
      </c>
      <c r="AGD54" s="84"/>
      <c r="AGE54" s="84" t="s">
        <v>94</v>
      </c>
      <c r="AGF54" s="84"/>
      <c r="AGG54" s="84" t="s">
        <v>94</v>
      </c>
      <c r="AGH54" s="84"/>
      <c r="AGI54" s="84" t="s">
        <v>94</v>
      </c>
      <c r="AGJ54" s="84"/>
      <c r="AGK54" s="84" t="s">
        <v>94</v>
      </c>
      <c r="AGL54" s="84"/>
      <c r="AGM54" s="84" t="s">
        <v>94</v>
      </c>
      <c r="AGN54" s="84"/>
      <c r="AGO54" s="84" t="s">
        <v>94</v>
      </c>
      <c r="AGP54" s="84"/>
      <c r="AGQ54" s="84" t="s">
        <v>94</v>
      </c>
      <c r="AGR54" s="84"/>
      <c r="AGS54" s="84" t="s">
        <v>94</v>
      </c>
      <c r="AGT54" s="84"/>
      <c r="AGU54" s="84" t="s">
        <v>94</v>
      </c>
      <c r="AGV54" s="84"/>
      <c r="AGW54" s="84" t="s">
        <v>94</v>
      </c>
      <c r="AGX54" s="84"/>
      <c r="AGY54" s="84" t="s">
        <v>94</v>
      </c>
      <c r="AGZ54" s="84"/>
      <c r="AHA54" s="84" t="s">
        <v>94</v>
      </c>
      <c r="AHB54" s="84"/>
      <c r="AHC54" s="84" t="s">
        <v>94</v>
      </c>
      <c r="AHD54" s="84"/>
      <c r="AHE54" s="84" t="s">
        <v>94</v>
      </c>
      <c r="AHF54" s="84"/>
      <c r="AHG54" s="84" t="s">
        <v>94</v>
      </c>
      <c r="AHH54" s="84"/>
      <c r="AHI54" s="84" t="s">
        <v>94</v>
      </c>
      <c r="AHJ54" s="84"/>
      <c r="AHK54" s="84" t="s">
        <v>94</v>
      </c>
      <c r="AHL54" s="84"/>
      <c r="AHM54" s="84" t="s">
        <v>94</v>
      </c>
      <c r="AHN54" s="84"/>
      <c r="AHO54" s="84" t="s">
        <v>94</v>
      </c>
      <c r="AHP54" s="84"/>
      <c r="AHQ54" s="84" t="s">
        <v>94</v>
      </c>
      <c r="AHR54" s="84"/>
      <c r="AHS54" s="84" t="s">
        <v>94</v>
      </c>
      <c r="AHT54" s="84"/>
      <c r="AHU54" s="84" t="s">
        <v>94</v>
      </c>
      <c r="AHV54" s="84"/>
      <c r="AHW54" s="84" t="s">
        <v>94</v>
      </c>
      <c r="AHX54" s="84"/>
      <c r="AHY54" s="84" t="s">
        <v>94</v>
      </c>
      <c r="AHZ54" s="84"/>
      <c r="AIA54" s="84" t="s">
        <v>94</v>
      </c>
      <c r="AIB54" s="84"/>
      <c r="AIC54" s="84" t="s">
        <v>94</v>
      </c>
      <c r="AID54" s="84"/>
      <c r="AIE54" s="84" t="s">
        <v>94</v>
      </c>
      <c r="AIF54" s="84"/>
      <c r="AIG54" s="84" t="s">
        <v>94</v>
      </c>
      <c r="AIH54" s="84"/>
      <c r="AII54" s="84" t="s">
        <v>94</v>
      </c>
      <c r="AIJ54" s="84"/>
      <c r="AIK54" s="84" t="s">
        <v>94</v>
      </c>
      <c r="AIL54" s="84"/>
      <c r="AIM54" s="84" t="s">
        <v>94</v>
      </c>
      <c r="AIN54" s="84"/>
      <c r="AIO54" s="84" t="s">
        <v>94</v>
      </c>
      <c r="AIP54" s="84"/>
      <c r="AIQ54" s="84" t="s">
        <v>94</v>
      </c>
      <c r="AIR54" s="84"/>
      <c r="AIS54" s="84" t="s">
        <v>94</v>
      </c>
      <c r="AIT54" s="84"/>
      <c r="AIU54" s="84" t="s">
        <v>94</v>
      </c>
      <c r="AIV54" s="84"/>
      <c r="AIW54" s="84" t="s">
        <v>94</v>
      </c>
      <c r="AIX54" s="84"/>
      <c r="AIY54" s="84" t="s">
        <v>94</v>
      </c>
      <c r="AIZ54" s="84"/>
      <c r="AJA54" s="84" t="s">
        <v>94</v>
      </c>
      <c r="AJB54" s="84"/>
      <c r="AJC54" s="84" t="s">
        <v>94</v>
      </c>
      <c r="AJD54" s="84"/>
      <c r="AJE54" s="84" t="s">
        <v>94</v>
      </c>
      <c r="AJF54" s="84"/>
      <c r="AJG54" s="84" t="s">
        <v>94</v>
      </c>
      <c r="AJH54" s="84"/>
      <c r="AJI54" s="84" t="s">
        <v>94</v>
      </c>
      <c r="AJJ54" s="84"/>
      <c r="AJK54" s="84" t="s">
        <v>94</v>
      </c>
      <c r="AJL54" s="84"/>
      <c r="AJM54" s="84" t="s">
        <v>94</v>
      </c>
      <c r="AJN54" s="84"/>
      <c r="AJO54" s="84" t="s">
        <v>94</v>
      </c>
      <c r="AJP54" s="84"/>
      <c r="AJQ54" s="84" t="s">
        <v>94</v>
      </c>
      <c r="AJR54" s="84"/>
      <c r="AJS54" s="84" t="s">
        <v>94</v>
      </c>
      <c r="AJT54" s="84"/>
      <c r="AJU54" s="84" t="s">
        <v>94</v>
      </c>
      <c r="AJV54" s="84"/>
      <c r="AJW54" s="84" t="s">
        <v>94</v>
      </c>
      <c r="AJX54" s="84"/>
      <c r="AJY54" s="84" t="s">
        <v>94</v>
      </c>
      <c r="AJZ54" s="84"/>
      <c r="AKA54" s="84" t="s">
        <v>94</v>
      </c>
      <c r="AKB54" s="84"/>
      <c r="AKC54" s="84" t="s">
        <v>94</v>
      </c>
      <c r="AKD54" s="84"/>
      <c r="AKE54" s="84" t="s">
        <v>94</v>
      </c>
      <c r="AKF54" s="84"/>
      <c r="AKG54" s="84" t="s">
        <v>94</v>
      </c>
      <c r="AKH54" s="84"/>
      <c r="AKI54" s="84" t="s">
        <v>94</v>
      </c>
      <c r="AKJ54" s="84"/>
      <c r="AKK54" s="84" t="s">
        <v>94</v>
      </c>
      <c r="AKL54" s="84"/>
      <c r="AKM54" s="84" t="s">
        <v>94</v>
      </c>
      <c r="AKN54" s="84"/>
      <c r="AKO54" s="84" t="s">
        <v>94</v>
      </c>
      <c r="AKP54" s="84"/>
      <c r="AKQ54" s="84" t="s">
        <v>94</v>
      </c>
      <c r="AKR54" s="84"/>
      <c r="AKS54" s="84" t="s">
        <v>94</v>
      </c>
      <c r="AKT54" s="84"/>
      <c r="AKU54" s="84" t="s">
        <v>94</v>
      </c>
      <c r="AKV54" s="84">
        <v>17500</v>
      </c>
      <c r="AKW54" s="84" t="s">
        <v>94</v>
      </c>
      <c r="AKX54" s="84">
        <v>17500</v>
      </c>
      <c r="AKY54" s="84" t="s">
        <v>94</v>
      </c>
      <c r="AKZ54" s="84">
        <v>17500</v>
      </c>
      <c r="ALA54" s="84" t="s">
        <v>94</v>
      </c>
      <c r="ALB54" s="84">
        <v>17500</v>
      </c>
      <c r="ALC54" s="84">
        <v>17500</v>
      </c>
      <c r="ALD54" s="84">
        <v>17500</v>
      </c>
      <c r="ALE54" s="84" t="s">
        <v>94</v>
      </c>
      <c r="ALF54" s="84">
        <v>17500</v>
      </c>
      <c r="ALG54" s="84" t="s">
        <v>94</v>
      </c>
      <c r="ALH54" s="84">
        <v>17500</v>
      </c>
      <c r="ALI54" s="84" t="s">
        <v>94</v>
      </c>
      <c r="ALJ54" s="84">
        <v>17500</v>
      </c>
      <c r="ALK54" s="84" t="s">
        <v>94</v>
      </c>
      <c r="ALL54" s="84">
        <v>17500</v>
      </c>
      <c r="ALM54" s="84" t="s">
        <v>94</v>
      </c>
      <c r="ALN54" s="84">
        <v>17500</v>
      </c>
      <c r="ALO54" s="84" t="s">
        <v>94</v>
      </c>
      <c r="ALP54" s="84">
        <v>17500</v>
      </c>
      <c r="ALQ54" s="84" t="s">
        <v>94</v>
      </c>
      <c r="ALR54" s="84">
        <v>17500</v>
      </c>
      <c r="ALS54" s="84" t="s">
        <v>94</v>
      </c>
      <c r="ALT54" s="84">
        <v>17500</v>
      </c>
      <c r="ALU54" s="84" t="s">
        <v>94</v>
      </c>
      <c r="ALV54" s="84">
        <v>17500</v>
      </c>
      <c r="ALW54" s="84" t="s">
        <v>94</v>
      </c>
      <c r="ALX54" s="84">
        <v>17500</v>
      </c>
      <c r="ALY54" s="84" t="s">
        <v>94</v>
      </c>
      <c r="ALZ54" s="84">
        <v>17500</v>
      </c>
      <c r="AMA54" s="84" t="s">
        <v>94</v>
      </c>
      <c r="AMB54" s="84">
        <v>17500</v>
      </c>
      <c r="AMC54" s="84" t="s">
        <v>94</v>
      </c>
      <c r="AMD54" s="84">
        <v>17500</v>
      </c>
      <c r="AME54" s="84" t="s">
        <v>94</v>
      </c>
      <c r="AMF54" s="84">
        <v>17500</v>
      </c>
      <c r="AMG54" s="84" t="s">
        <v>94</v>
      </c>
      <c r="AMH54" s="84">
        <v>17500</v>
      </c>
      <c r="AMI54" s="84" t="s">
        <v>94</v>
      </c>
      <c r="AMJ54" s="84">
        <v>17500</v>
      </c>
      <c r="AMK54" s="84" t="s">
        <v>94</v>
      </c>
      <c r="AML54" s="84">
        <v>17500</v>
      </c>
      <c r="AMM54" s="84">
        <v>17500</v>
      </c>
      <c r="AMN54" s="84">
        <v>17500</v>
      </c>
      <c r="AMO54" s="84" t="s">
        <v>94</v>
      </c>
      <c r="AMP54" s="84">
        <v>17500</v>
      </c>
      <c r="AMQ54" s="84" t="s">
        <v>94</v>
      </c>
      <c r="AMR54" s="84">
        <v>17500</v>
      </c>
      <c r="AMS54" s="84" t="s">
        <v>94</v>
      </c>
      <c r="AMT54" s="84">
        <v>17500</v>
      </c>
      <c r="AMU54" s="84" t="s">
        <v>94</v>
      </c>
      <c r="AMV54" s="84">
        <v>17500</v>
      </c>
      <c r="AMW54" s="84" t="s">
        <v>94</v>
      </c>
      <c r="AMX54" s="84">
        <v>17500</v>
      </c>
      <c r="AMY54" s="84" t="s">
        <v>94</v>
      </c>
      <c r="AMZ54" s="84">
        <v>17500</v>
      </c>
      <c r="ANA54" s="84" t="s">
        <v>94</v>
      </c>
      <c r="ANB54" s="84">
        <v>17500</v>
      </c>
      <c r="ANC54" s="84" t="s">
        <v>94</v>
      </c>
      <c r="AND54" s="84">
        <v>17500</v>
      </c>
      <c r="ANE54" s="84" t="s">
        <v>94</v>
      </c>
      <c r="ANF54" s="84">
        <v>17500</v>
      </c>
      <c r="ANG54" s="84" t="s">
        <v>94</v>
      </c>
      <c r="ANH54" s="84">
        <v>17500</v>
      </c>
      <c r="ANI54" s="84" t="s">
        <v>94</v>
      </c>
      <c r="ANJ54" s="84">
        <v>17500</v>
      </c>
      <c r="ANK54" s="84" t="s">
        <v>94</v>
      </c>
      <c r="ANL54" s="84">
        <v>17500</v>
      </c>
      <c r="ANM54" s="84" t="s">
        <v>94</v>
      </c>
      <c r="ANN54" s="84">
        <v>17500</v>
      </c>
      <c r="ANO54" s="84" t="s">
        <v>94</v>
      </c>
      <c r="ANP54" s="84">
        <v>17500</v>
      </c>
      <c r="ANQ54" s="84" t="s">
        <v>94</v>
      </c>
      <c r="ANR54" s="84">
        <v>17500</v>
      </c>
      <c r="ANS54" s="84" t="s">
        <v>94</v>
      </c>
      <c r="ANT54" s="84">
        <v>17500</v>
      </c>
      <c r="ANU54" s="84" t="s">
        <v>94</v>
      </c>
      <c r="ANV54" s="84">
        <v>17500</v>
      </c>
      <c r="ANW54" s="84" t="s">
        <v>94</v>
      </c>
      <c r="ANX54" s="84">
        <v>17500</v>
      </c>
      <c r="ANY54" s="84" t="s">
        <v>94</v>
      </c>
      <c r="ANZ54" s="84">
        <v>17500</v>
      </c>
      <c r="AOA54" s="84" t="s">
        <v>94</v>
      </c>
      <c r="AOB54" s="84">
        <v>17500</v>
      </c>
      <c r="AOC54" s="84">
        <v>17500</v>
      </c>
      <c r="AOD54" s="84">
        <v>17500</v>
      </c>
      <c r="AOE54" s="84" t="s">
        <v>94</v>
      </c>
      <c r="AOF54" s="84">
        <v>17500</v>
      </c>
      <c r="AOG54" s="84" t="s">
        <v>94</v>
      </c>
      <c r="AOH54" s="84">
        <v>17500</v>
      </c>
      <c r="AOI54" s="84" t="s">
        <v>94</v>
      </c>
      <c r="AOJ54" s="84">
        <v>17500</v>
      </c>
      <c r="AOK54" s="84" t="s">
        <v>94</v>
      </c>
      <c r="AOL54" s="84">
        <v>17500</v>
      </c>
      <c r="AOM54" s="84" t="s">
        <v>94</v>
      </c>
      <c r="AON54" s="84">
        <v>17500</v>
      </c>
      <c r="AOO54" s="84">
        <v>17500</v>
      </c>
      <c r="AOP54" s="84">
        <v>17500</v>
      </c>
      <c r="AOQ54" s="84" t="s">
        <v>94</v>
      </c>
      <c r="AOR54" s="84">
        <v>17500</v>
      </c>
      <c r="AOS54" s="84" t="s">
        <v>94</v>
      </c>
      <c r="AOT54" s="84">
        <v>17500</v>
      </c>
      <c r="AOU54" s="84" t="s">
        <v>94</v>
      </c>
      <c r="AOV54" s="84">
        <v>17500</v>
      </c>
      <c r="AOW54" s="84" t="s">
        <v>94</v>
      </c>
      <c r="AOX54" s="84">
        <v>17500</v>
      </c>
      <c r="AOY54" s="84" t="s">
        <v>94</v>
      </c>
      <c r="AOZ54" s="84">
        <v>17500</v>
      </c>
      <c r="APA54" s="84" t="s">
        <v>94</v>
      </c>
      <c r="APB54" s="84">
        <v>17500</v>
      </c>
      <c r="APC54" s="84" t="s">
        <v>94</v>
      </c>
      <c r="APD54" s="84">
        <v>17500</v>
      </c>
      <c r="APE54" s="84" t="s">
        <v>94</v>
      </c>
      <c r="APF54" s="84">
        <v>17500</v>
      </c>
      <c r="APG54" s="84" t="s">
        <v>94</v>
      </c>
      <c r="APH54" s="84">
        <v>17500</v>
      </c>
      <c r="API54" s="84">
        <v>17500</v>
      </c>
      <c r="APJ54" s="84">
        <v>17500</v>
      </c>
      <c r="APK54" s="84" t="s">
        <v>94</v>
      </c>
      <c r="APL54" s="84">
        <v>17500</v>
      </c>
      <c r="APM54" s="84" t="s">
        <v>94</v>
      </c>
      <c r="APN54" s="84">
        <v>17500</v>
      </c>
      <c r="APO54" s="84" t="s">
        <v>94</v>
      </c>
      <c r="APP54" s="84">
        <v>17500</v>
      </c>
      <c r="APQ54" s="84" t="s">
        <v>94</v>
      </c>
      <c r="APR54" s="84">
        <v>17500</v>
      </c>
      <c r="APS54" s="84" t="s">
        <v>94</v>
      </c>
      <c r="APT54" s="84">
        <v>17500</v>
      </c>
      <c r="APU54" s="84" t="s">
        <v>94</v>
      </c>
      <c r="APV54" s="84">
        <v>17500</v>
      </c>
      <c r="APW54" s="84" t="s">
        <v>94</v>
      </c>
      <c r="APX54" s="84">
        <v>17500</v>
      </c>
      <c r="APY54" s="84" t="s">
        <v>94</v>
      </c>
      <c r="APZ54" s="84">
        <v>17500</v>
      </c>
      <c r="AQA54" s="84" t="s">
        <v>94</v>
      </c>
      <c r="AQB54" s="84">
        <v>17500</v>
      </c>
      <c r="AQC54" s="84" t="s">
        <v>94</v>
      </c>
      <c r="AQD54" s="84">
        <v>17500</v>
      </c>
      <c r="AQE54" s="86" t="s">
        <v>94</v>
      </c>
      <c r="AQF54" s="86">
        <v>17500</v>
      </c>
      <c r="AQG54" s="86" t="s">
        <v>94</v>
      </c>
      <c r="AQH54" s="86">
        <v>17500</v>
      </c>
      <c r="AQI54" s="86">
        <v>17500</v>
      </c>
      <c r="AQJ54" s="86">
        <v>17500</v>
      </c>
      <c r="AQK54" s="86" t="s">
        <v>94</v>
      </c>
      <c r="AQL54" s="86">
        <v>17500</v>
      </c>
      <c r="AQM54" s="86">
        <v>17500</v>
      </c>
      <c r="AQN54" s="86">
        <v>17500</v>
      </c>
      <c r="AQO54" s="86">
        <v>17500</v>
      </c>
      <c r="AQP54" s="86">
        <v>17500</v>
      </c>
      <c r="AQQ54" s="86" t="s">
        <v>94</v>
      </c>
      <c r="AQR54" s="86">
        <v>17500</v>
      </c>
      <c r="AQS54" s="86" t="s">
        <v>94</v>
      </c>
      <c r="AQT54" s="86">
        <v>17500</v>
      </c>
      <c r="AQU54" s="86" t="s">
        <v>94</v>
      </c>
      <c r="AQV54" s="86">
        <v>17500</v>
      </c>
      <c r="AQW54" s="86" t="s">
        <v>94</v>
      </c>
      <c r="AQX54" s="86">
        <v>17500</v>
      </c>
      <c r="AQY54" s="86" t="s">
        <v>94</v>
      </c>
      <c r="AQZ54" s="86">
        <v>17500</v>
      </c>
      <c r="ARA54" s="86" t="s">
        <v>94</v>
      </c>
      <c r="ARB54" s="86">
        <v>17500</v>
      </c>
      <c r="ARC54" s="86" t="s">
        <v>94</v>
      </c>
      <c r="ARD54" s="86">
        <v>17500</v>
      </c>
      <c r="ARE54" s="86" t="s">
        <v>94</v>
      </c>
      <c r="ARF54" s="86">
        <v>17500</v>
      </c>
      <c r="ARG54" s="86">
        <v>17500</v>
      </c>
      <c r="ARH54" s="86">
        <v>17500</v>
      </c>
      <c r="ARI54" s="86">
        <v>17500</v>
      </c>
      <c r="ARJ54" s="86">
        <v>17500</v>
      </c>
      <c r="ARK54" s="86" t="s">
        <v>94</v>
      </c>
      <c r="ARL54" s="86">
        <v>17500</v>
      </c>
      <c r="ARM54" s="86" t="s">
        <v>94</v>
      </c>
      <c r="ARN54" s="86">
        <v>17500</v>
      </c>
      <c r="ARO54" s="86" t="s">
        <v>94</v>
      </c>
      <c r="ARP54" s="86">
        <v>17500</v>
      </c>
      <c r="ARQ54" s="86" t="s">
        <v>94</v>
      </c>
      <c r="ARR54" s="86">
        <v>17500</v>
      </c>
      <c r="ARS54" s="86" t="s">
        <v>94</v>
      </c>
      <c r="ART54" s="86">
        <v>17500</v>
      </c>
      <c r="ARU54" s="86" t="s">
        <v>94</v>
      </c>
      <c r="ARV54" s="86">
        <v>17500</v>
      </c>
      <c r="ARW54" s="86" t="s">
        <v>94</v>
      </c>
      <c r="ARX54" s="86">
        <v>17500</v>
      </c>
      <c r="ARY54" s="86" t="s">
        <v>94</v>
      </c>
      <c r="ARZ54" s="86">
        <v>17500</v>
      </c>
      <c r="ASA54" s="86" t="s">
        <v>94</v>
      </c>
      <c r="ASB54" s="86">
        <v>17500</v>
      </c>
      <c r="ASC54" s="86" t="s">
        <v>94</v>
      </c>
      <c r="ASD54" s="86">
        <v>17500</v>
      </c>
      <c r="ASE54" s="86" t="s">
        <v>94</v>
      </c>
      <c r="ASF54" s="86">
        <v>17500</v>
      </c>
      <c r="ASG54" s="86" t="s">
        <v>94</v>
      </c>
      <c r="ASH54" s="86">
        <v>17500</v>
      </c>
      <c r="ASI54" s="86" t="s">
        <v>94</v>
      </c>
      <c r="ASJ54" s="86">
        <v>17500</v>
      </c>
      <c r="ASK54" s="86">
        <v>17500</v>
      </c>
      <c r="ASL54" s="86">
        <v>17500</v>
      </c>
      <c r="ASM54" s="86">
        <v>17500</v>
      </c>
      <c r="ASN54" s="86">
        <v>17500</v>
      </c>
      <c r="ASO54" s="86" t="s">
        <v>94</v>
      </c>
      <c r="ASP54" s="86">
        <v>17500</v>
      </c>
      <c r="ASQ54" s="86" t="s">
        <v>94</v>
      </c>
      <c r="ASR54" s="86">
        <v>17500</v>
      </c>
      <c r="ASS54" s="86" t="s">
        <v>94</v>
      </c>
      <c r="AST54" s="86">
        <v>17500</v>
      </c>
      <c r="ASU54" s="86" t="s">
        <v>94</v>
      </c>
      <c r="ASV54" s="86">
        <v>17500</v>
      </c>
      <c r="ASW54" s="86">
        <v>17500</v>
      </c>
      <c r="ASX54" s="86">
        <v>17500</v>
      </c>
      <c r="ASY54" s="86" t="s">
        <v>94</v>
      </c>
      <c r="ASZ54" s="86">
        <v>17500</v>
      </c>
      <c r="ATA54" s="86" t="s">
        <v>94</v>
      </c>
      <c r="ATB54" s="86">
        <v>17500</v>
      </c>
      <c r="ATC54" s="86" t="s">
        <v>94</v>
      </c>
      <c r="ATD54" s="86">
        <v>17500</v>
      </c>
      <c r="ATE54" s="86" t="s">
        <v>94</v>
      </c>
      <c r="ATF54" s="86">
        <v>17500</v>
      </c>
      <c r="ATG54" s="86" t="s">
        <v>94</v>
      </c>
      <c r="ATH54" s="86">
        <v>17500</v>
      </c>
      <c r="ATI54" s="86" t="s">
        <v>94</v>
      </c>
      <c r="ATJ54" s="86">
        <v>17500</v>
      </c>
      <c r="ATK54" s="86" t="s">
        <v>94</v>
      </c>
      <c r="ATL54" s="86">
        <v>17500</v>
      </c>
      <c r="ATM54" s="86" t="s">
        <v>94</v>
      </c>
      <c r="ATN54" s="86">
        <v>17500</v>
      </c>
      <c r="ATO54" s="86" t="s">
        <v>94</v>
      </c>
      <c r="ATP54" s="86">
        <v>17500</v>
      </c>
      <c r="ATQ54" s="86" t="s">
        <v>94</v>
      </c>
      <c r="ATR54" s="86">
        <v>17500</v>
      </c>
      <c r="ATS54" s="86" t="s">
        <v>94</v>
      </c>
      <c r="ATT54" s="86">
        <v>17500</v>
      </c>
      <c r="ATU54" s="86" t="s">
        <v>94</v>
      </c>
      <c r="ATV54" s="86">
        <v>17500</v>
      </c>
      <c r="ATW54" s="86" t="s">
        <v>94</v>
      </c>
      <c r="ATX54" s="86">
        <v>17500</v>
      </c>
      <c r="ATY54" s="86" t="s">
        <v>94</v>
      </c>
      <c r="ATZ54" s="86">
        <v>17500</v>
      </c>
      <c r="AUA54" s="86" t="s">
        <v>94</v>
      </c>
      <c r="AUB54" s="86">
        <v>17500</v>
      </c>
      <c r="AUC54" s="86" t="s">
        <v>94</v>
      </c>
      <c r="AUD54" s="86">
        <v>17500</v>
      </c>
      <c r="AUE54" s="86" t="s">
        <v>94</v>
      </c>
      <c r="AUF54" s="86">
        <v>17500</v>
      </c>
      <c r="AUG54" s="86" t="s">
        <v>94</v>
      </c>
      <c r="AUH54" s="86">
        <v>17500</v>
      </c>
      <c r="AUI54" s="86" t="s">
        <v>94</v>
      </c>
      <c r="AUJ54" s="86">
        <v>17500</v>
      </c>
      <c r="AUK54" s="86" t="s">
        <v>94</v>
      </c>
      <c r="AUL54" s="86">
        <v>17500</v>
      </c>
      <c r="AUM54" s="86" t="s">
        <v>94</v>
      </c>
      <c r="AUN54" s="86">
        <v>17500</v>
      </c>
      <c r="AUO54" s="86" t="s">
        <v>94</v>
      </c>
      <c r="AUP54" s="86">
        <v>17500</v>
      </c>
      <c r="AUQ54" s="86" t="s">
        <v>94</v>
      </c>
      <c r="AUR54" s="86">
        <v>17500</v>
      </c>
      <c r="AUS54" s="86" t="s">
        <v>94</v>
      </c>
      <c r="AUT54" s="86">
        <v>17500</v>
      </c>
      <c r="AUU54" s="86" t="s">
        <v>94</v>
      </c>
      <c r="AUV54" s="86">
        <v>17500</v>
      </c>
      <c r="AUW54" s="86" t="s">
        <v>94</v>
      </c>
      <c r="AUX54" s="86">
        <v>17500</v>
      </c>
      <c r="AUY54" s="86" t="s">
        <v>94</v>
      </c>
      <c r="AUZ54" s="86">
        <v>17500</v>
      </c>
      <c r="AVA54" s="86" t="s">
        <v>94</v>
      </c>
      <c r="AVB54" s="86">
        <v>17500</v>
      </c>
      <c r="AVC54" s="86" t="s">
        <v>94</v>
      </c>
      <c r="AVD54" s="86">
        <v>17500</v>
      </c>
      <c r="AVE54" s="86" t="s">
        <v>94</v>
      </c>
      <c r="AVF54" s="86">
        <v>17500</v>
      </c>
      <c r="AVG54" s="86" t="s">
        <v>94</v>
      </c>
      <c r="AVH54" s="86">
        <v>17500</v>
      </c>
      <c r="AVI54" s="86" t="s">
        <v>94</v>
      </c>
      <c r="AVJ54" s="86">
        <v>17500</v>
      </c>
      <c r="AVK54" s="86" t="s">
        <v>94</v>
      </c>
      <c r="AVL54" s="86">
        <v>17500</v>
      </c>
      <c r="AVM54" s="86" t="s">
        <v>94</v>
      </c>
      <c r="AVN54" s="86">
        <v>17500</v>
      </c>
      <c r="AVO54" s="86" t="s">
        <v>94</v>
      </c>
      <c r="AVP54" s="86">
        <v>17500</v>
      </c>
      <c r="AVQ54" s="86" t="s">
        <v>94</v>
      </c>
      <c r="AVR54" s="86">
        <v>17500</v>
      </c>
      <c r="AVS54" s="86" t="s">
        <v>94</v>
      </c>
      <c r="AVT54" s="86">
        <v>17500</v>
      </c>
      <c r="AVU54" s="86" t="s">
        <v>94</v>
      </c>
      <c r="AVV54" s="86">
        <v>17500</v>
      </c>
      <c r="AVW54" s="86" t="s">
        <v>94</v>
      </c>
      <c r="AVX54" s="86">
        <v>17500</v>
      </c>
      <c r="AVY54" s="86" t="s">
        <v>94</v>
      </c>
      <c r="AVZ54" s="86">
        <v>17500</v>
      </c>
      <c r="AWA54" s="86" t="s">
        <v>94</v>
      </c>
      <c r="AWB54" s="86">
        <v>17500</v>
      </c>
      <c r="AWC54" s="86" t="s">
        <v>94</v>
      </c>
      <c r="AWD54" s="86">
        <v>17500</v>
      </c>
      <c r="AWE54" s="86" t="s">
        <v>94</v>
      </c>
      <c r="AWF54" s="86">
        <v>17500</v>
      </c>
      <c r="AWG54" s="86" t="s">
        <v>94</v>
      </c>
      <c r="AWH54" s="86">
        <v>17500</v>
      </c>
      <c r="AWI54" s="86" t="s">
        <v>94</v>
      </c>
      <c r="AWJ54" s="86">
        <v>17500</v>
      </c>
      <c r="AWK54" s="86" t="s">
        <v>94</v>
      </c>
      <c r="AWL54" s="86">
        <v>17500</v>
      </c>
      <c r="AWM54" s="86" t="s">
        <v>94</v>
      </c>
      <c r="AWN54" s="86">
        <v>17500</v>
      </c>
      <c r="AWO54" s="86" t="s">
        <v>94</v>
      </c>
      <c r="AWP54" s="86">
        <v>17500</v>
      </c>
      <c r="AWQ54" s="86" t="s">
        <v>94</v>
      </c>
      <c r="AWR54" s="86">
        <v>17500</v>
      </c>
      <c r="AWS54" s="86" t="s">
        <v>94</v>
      </c>
      <c r="AWT54" s="86">
        <v>17500</v>
      </c>
      <c r="AWU54" s="86" t="s">
        <v>94</v>
      </c>
      <c r="AWV54" s="86">
        <v>17500</v>
      </c>
      <c r="AWW54" s="86" t="s">
        <v>94</v>
      </c>
      <c r="AWX54" s="86">
        <v>17500</v>
      </c>
      <c r="AWY54" s="86" t="s">
        <v>94</v>
      </c>
      <c r="AWZ54" s="103">
        <v>17500</v>
      </c>
      <c r="AXA54" s="103" t="s">
        <v>94</v>
      </c>
      <c r="AXB54" s="103">
        <v>17500</v>
      </c>
      <c r="AXC54" s="103" t="s">
        <v>94</v>
      </c>
      <c r="AXD54" s="103">
        <v>17500</v>
      </c>
      <c r="AXE54" s="103" t="s">
        <v>94</v>
      </c>
      <c r="AXF54" s="103">
        <v>17500</v>
      </c>
      <c r="AXG54" s="103" t="s">
        <v>94</v>
      </c>
      <c r="AXH54" s="103">
        <v>17500</v>
      </c>
      <c r="AXI54" s="103" t="s">
        <v>94</v>
      </c>
      <c r="AXJ54" s="103">
        <v>17500</v>
      </c>
      <c r="AXK54" s="103" t="s">
        <v>94</v>
      </c>
      <c r="AXL54" s="103">
        <v>17500</v>
      </c>
      <c r="AXM54" s="103" t="s">
        <v>94</v>
      </c>
      <c r="AXN54" s="103">
        <v>17500</v>
      </c>
      <c r="AXO54" s="103" t="s">
        <v>94</v>
      </c>
      <c r="AXP54" s="103">
        <v>17500</v>
      </c>
      <c r="AXQ54" s="103" t="s">
        <v>94</v>
      </c>
      <c r="AXR54" s="103">
        <v>17500</v>
      </c>
      <c r="AXS54" s="103" t="s">
        <v>94</v>
      </c>
      <c r="AXT54" s="103">
        <v>17500</v>
      </c>
      <c r="AXU54" s="103" t="s">
        <v>94</v>
      </c>
      <c r="AXV54" s="103">
        <v>17500</v>
      </c>
      <c r="AXW54" s="103" t="s">
        <v>94</v>
      </c>
      <c r="AXX54" s="103">
        <v>17500</v>
      </c>
      <c r="AXY54" s="103" t="s">
        <v>94</v>
      </c>
      <c r="AXZ54" s="103">
        <v>17500</v>
      </c>
      <c r="AYA54" s="103" t="s">
        <v>94</v>
      </c>
      <c r="AYB54" s="103">
        <v>17500</v>
      </c>
      <c r="AYC54" s="103" t="s">
        <v>94</v>
      </c>
      <c r="AYD54" s="103">
        <v>17500</v>
      </c>
      <c r="AYE54" s="103" t="s">
        <v>94</v>
      </c>
      <c r="AYF54" s="103">
        <v>17500</v>
      </c>
      <c r="AYG54" s="103" t="s">
        <v>94</v>
      </c>
      <c r="AYH54" s="103">
        <v>17500</v>
      </c>
      <c r="AYI54" s="103" t="s">
        <v>94</v>
      </c>
      <c r="AYJ54" s="103">
        <v>17500</v>
      </c>
      <c r="AYK54" s="103"/>
      <c r="AYL54" s="103">
        <v>17500</v>
      </c>
      <c r="AYM54" s="103"/>
      <c r="AYN54" s="103">
        <v>17500</v>
      </c>
      <c r="AYO54" s="103"/>
      <c r="AYP54" s="103">
        <v>17500</v>
      </c>
      <c r="AYQ54" s="103"/>
      <c r="AYR54" s="103">
        <v>17500</v>
      </c>
      <c r="AYS54" s="103"/>
      <c r="AYT54" s="103">
        <v>17500</v>
      </c>
      <c r="AYU54" s="103" t="s">
        <v>94</v>
      </c>
      <c r="AYV54" s="103">
        <v>17500</v>
      </c>
      <c r="AYW54" s="103" t="s">
        <v>94</v>
      </c>
      <c r="AYX54" s="103">
        <v>17500</v>
      </c>
      <c r="AYY54" s="103" t="s">
        <v>94</v>
      </c>
      <c r="AYZ54" s="103">
        <v>17500</v>
      </c>
      <c r="AZA54" s="103" t="s">
        <v>94</v>
      </c>
      <c r="AZB54" s="103">
        <v>17500</v>
      </c>
      <c r="AZC54" s="103" t="s">
        <v>94</v>
      </c>
      <c r="AZD54" s="103">
        <v>17500</v>
      </c>
      <c r="AZE54" s="103" t="s">
        <v>94</v>
      </c>
      <c r="AZF54" s="103">
        <v>17500</v>
      </c>
      <c r="AZG54" s="103" t="s">
        <v>94</v>
      </c>
      <c r="AZH54" s="103">
        <v>17500</v>
      </c>
      <c r="AZI54" s="103" t="s">
        <v>94</v>
      </c>
      <c r="AZJ54" s="103">
        <v>17500</v>
      </c>
      <c r="AZK54" s="103" t="s">
        <v>94</v>
      </c>
      <c r="AZL54" s="103">
        <v>17500</v>
      </c>
      <c r="AZM54" s="103" t="s">
        <v>94</v>
      </c>
      <c r="AZN54" s="103">
        <v>17500</v>
      </c>
      <c r="AZO54" s="103" t="s">
        <v>94</v>
      </c>
      <c r="AZP54" s="103">
        <v>17500</v>
      </c>
      <c r="AZQ54" s="103" t="s">
        <v>94</v>
      </c>
      <c r="AZR54" s="103">
        <v>17500</v>
      </c>
      <c r="AZS54" s="103" t="s">
        <v>94</v>
      </c>
      <c r="AZT54" s="103">
        <v>17500</v>
      </c>
      <c r="AZU54" s="103" t="s">
        <v>94</v>
      </c>
      <c r="AZV54" s="103">
        <v>17500</v>
      </c>
      <c r="AZW54" s="103" t="s">
        <v>94</v>
      </c>
      <c r="AZX54" s="103">
        <v>17500</v>
      </c>
      <c r="AZY54" s="103" t="s">
        <v>94</v>
      </c>
      <c r="AZZ54" s="103">
        <v>17500</v>
      </c>
      <c r="BAA54" s="103" t="s">
        <v>94</v>
      </c>
      <c r="BAB54" s="103">
        <v>17500</v>
      </c>
      <c r="BAC54" s="103" t="s">
        <v>94</v>
      </c>
      <c r="BAD54" s="103">
        <v>17500</v>
      </c>
      <c r="BAE54" s="103" t="s">
        <v>94</v>
      </c>
      <c r="BAF54" s="103">
        <v>17500</v>
      </c>
      <c r="BAG54" s="103" t="s">
        <v>94</v>
      </c>
      <c r="BAH54" s="103">
        <v>17500</v>
      </c>
      <c r="BAI54" s="103" t="s">
        <v>94</v>
      </c>
      <c r="BAJ54" s="103">
        <v>17500</v>
      </c>
      <c r="BAK54" s="103" t="s">
        <v>94</v>
      </c>
      <c r="BAL54" s="103">
        <v>17500</v>
      </c>
      <c r="BAM54" s="103" t="s">
        <v>94</v>
      </c>
      <c r="BAN54" s="103">
        <v>17500</v>
      </c>
      <c r="BAO54" s="103" t="s">
        <v>94</v>
      </c>
      <c r="BAP54" s="103">
        <v>17500</v>
      </c>
      <c r="BAQ54" s="103" t="s">
        <v>94</v>
      </c>
      <c r="BAR54" s="103">
        <v>17500</v>
      </c>
      <c r="BAS54" s="103" t="s">
        <v>94</v>
      </c>
      <c r="BAT54" s="103">
        <v>17500</v>
      </c>
      <c r="BAU54" s="103" t="s">
        <v>94</v>
      </c>
      <c r="BAV54" s="103">
        <v>17500</v>
      </c>
      <c r="BAW54" s="103" t="s">
        <v>94</v>
      </c>
      <c r="BAX54" s="103">
        <v>17500</v>
      </c>
      <c r="BAY54" s="103" t="s">
        <v>94</v>
      </c>
      <c r="BAZ54" s="103">
        <v>17500</v>
      </c>
      <c r="BBA54" s="103" t="s">
        <v>94</v>
      </c>
      <c r="BBB54" s="103">
        <v>17500</v>
      </c>
      <c r="BBC54" s="103" t="s">
        <v>94</v>
      </c>
      <c r="BBD54" s="103">
        <v>17500</v>
      </c>
      <c r="BBE54" s="103" t="s">
        <v>94</v>
      </c>
      <c r="BBF54" s="103">
        <v>17500</v>
      </c>
      <c r="BBG54" s="103" t="s">
        <v>94</v>
      </c>
      <c r="BBH54" s="103">
        <v>17500</v>
      </c>
      <c r="BBI54" s="103" t="s">
        <v>94</v>
      </c>
      <c r="BBJ54" s="103">
        <v>17500</v>
      </c>
      <c r="BBK54" s="103" t="s">
        <v>94</v>
      </c>
    </row>
    <row r="55" spans="1:1415" s="9" customFormat="1" ht="33" customHeight="1" x14ac:dyDescent="0.35">
      <c r="A55" s="82">
        <v>29</v>
      </c>
      <c r="B55" s="13" t="s">
        <v>119</v>
      </c>
      <c r="C55" s="89"/>
      <c r="D55" s="90" t="s">
        <v>120</v>
      </c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  <c r="AL55" s="84"/>
      <c r="AM55" s="84"/>
      <c r="AN55" s="84"/>
      <c r="AO55" s="84"/>
      <c r="AP55" s="84"/>
      <c r="AQ55" s="84"/>
      <c r="AR55" s="84"/>
      <c r="AS55" s="84"/>
      <c r="AT55" s="84"/>
      <c r="AU55" s="84"/>
      <c r="AV55" s="84"/>
      <c r="AW55" s="84"/>
      <c r="AX55" s="84"/>
      <c r="AY55" s="84"/>
      <c r="AZ55" s="84"/>
      <c r="BA55" s="84"/>
      <c r="BB55" s="84"/>
      <c r="BC55" s="84"/>
      <c r="BD55" s="84"/>
      <c r="BE55" s="84"/>
      <c r="BF55" s="84"/>
      <c r="BG55" s="84"/>
      <c r="BH55" s="84"/>
      <c r="BI55" s="84"/>
      <c r="BJ55" s="84"/>
      <c r="BK55" s="84"/>
      <c r="BL55" s="84"/>
      <c r="BM55" s="84"/>
      <c r="BN55" s="84"/>
      <c r="BO55" s="84"/>
      <c r="BP55" s="84"/>
      <c r="BQ55" s="84"/>
      <c r="BR55" s="84"/>
      <c r="BS55" s="84"/>
      <c r="BT55" s="84"/>
      <c r="BU55" s="84"/>
      <c r="BV55" s="84"/>
      <c r="BW55" s="84"/>
      <c r="BX55" s="84"/>
      <c r="BY55" s="84"/>
      <c r="BZ55" s="84"/>
      <c r="CA55" s="84"/>
      <c r="CB55" s="84"/>
      <c r="CC55" s="84"/>
      <c r="CD55" s="84"/>
      <c r="CE55" s="84"/>
      <c r="CF55" s="84"/>
      <c r="CG55" s="84"/>
      <c r="CH55" s="84"/>
      <c r="CI55" s="84"/>
      <c r="CJ55" s="84"/>
      <c r="CK55" s="84"/>
      <c r="CL55" s="84"/>
      <c r="CM55" s="84"/>
      <c r="CN55" s="84"/>
      <c r="CO55" s="84"/>
      <c r="CP55" s="84"/>
      <c r="CQ55" s="84"/>
      <c r="CR55" s="84"/>
      <c r="CS55" s="84"/>
      <c r="CT55" s="84"/>
      <c r="CU55" s="84"/>
      <c r="CV55" s="84"/>
      <c r="CW55" s="84"/>
      <c r="CX55" s="84"/>
      <c r="CY55" s="84"/>
      <c r="CZ55" s="84"/>
      <c r="DA55" s="84"/>
      <c r="DB55" s="84"/>
      <c r="DC55" s="84"/>
      <c r="DD55" s="84"/>
      <c r="DE55" s="84"/>
      <c r="DF55" s="84"/>
      <c r="DG55" s="84"/>
      <c r="DH55" s="84"/>
      <c r="DI55" s="84"/>
      <c r="DJ55" s="84"/>
      <c r="DK55" s="84"/>
      <c r="DL55" s="84"/>
      <c r="DM55" s="84"/>
      <c r="DN55" s="84"/>
      <c r="DO55" s="84"/>
      <c r="DP55" s="84"/>
      <c r="DQ55" s="84"/>
      <c r="DR55" s="84"/>
      <c r="DS55" s="84"/>
      <c r="DT55" s="84"/>
      <c r="DU55" s="84"/>
      <c r="DV55" s="84"/>
      <c r="DW55" s="84"/>
      <c r="DX55" s="84"/>
      <c r="DY55" s="84"/>
      <c r="DZ55" s="84"/>
      <c r="EA55" s="84"/>
      <c r="EB55" s="84"/>
      <c r="EC55" s="84"/>
      <c r="ED55" s="84"/>
      <c r="EE55" s="84"/>
      <c r="EF55" s="84"/>
      <c r="EG55" s="84"/>
      <c r="EH55" s="84"/>
      <c r="EI55" s="84"/>
      <c r="EJ55" s="84"/>
      <c r="EK55" s="84"/>
      <c r="EL55" s="84"/>
      <c r="EM55" s="84"/>
      <c r="EN55" s="84"/>
      <c r="EO55" s="84"/>
      <c r="EP55" s="84"/>
      <c r="EQ55" s="84"/>
      <c r="ER55" s="84"/>
      <c r="ES55" s="84"/>
      <c r="ET55" s="84"/>
      <c r="EU55" s="84"/>
      <c r="EV55" s="84"/>
      <c r="EW55" s="84"/>
      <c r="EX55" s="84"/>
      <c r="EY55" s="84"/>
      <c r="EZ55" s="84"/>
      <c r="FA55" s="84"/>
      <c r="FB55" s="84"/>
      <c r="FC55" s="84"/>
      <c r="FD55" s="84"/>
      <c r="FE55" s="84"/>
      <c r="FF55" s="84"/>
      <c r="FG55" s="84"/>
      <c r="FH55" s="84"/>
      <c r="FI55" s="84"/>
      <c r="FJ55" s="84"/>
      <c r="FK55" s="84"/>
      <c r="FL55" s="84"/>
      <c r="FM55" s="84"/>
      <c r="FN55" s="84"/>
      <c r="FO55" s="84"/>
      <c r="FP55" s="84"/>
      <c r="FQ55" s="84"/>
      <c r="FR55" s="84"/>
      <c r="FS55" s="84"/>
      <c r="FT55" s="84"/>
      <c r="FU55" s="84"/>
      <c r="FV55" s="84"/>
      <c r="FW55" s="84"/>
      <c r="FX55" s="84"/>
      <c r="FY55" s="84"/>
      <c r="FZ55" s="84"/>
      <c r="GA55" s="84"/>
      <c r="GB55" s="84"/>
      <c r="GC55" s="84"/>
      <c r="GD55" s="84"/>
      <c r="GE55" s="84"/>
      <c r="GF55" s="84"/>
      <c r="GG55" s="84"/>
      <c r="GH55" s="84"/>
      <c r="GI55" s="84"/>
      <c r="GJ55" s="84"/>
      <c r="GK55" s="84"/>
      <c r="GL55" s="84"/>
      <c r="GM55" s="84"/>
      <c r="GN55" s="84"/>
      <c r="GO55" s="84"/>
      <c r="GP55" s="84"/>
      <c r="GQ55" s="84"/>
      <c r="GR55" s="84"/>
      <c r="GS55" s="84"/>
      <c r="GT55" s="84"/>
      <c r="GU55" s="84"/>
      <c r="GV55" s="84"/>
      <c r="GW55" s="84"/>
      <c r="GX55" s="84"/>
      <c r="GY55" s="84"/>
      <c r="GZ55" s="84"/>
      <c r="HA55" s="84"/>
      <c r="HB55" s="84"/>
      <c r="HC55" s="84"/>
      <c r="HD55" s="84"/>
      <c r="HE55" s="84"/>
      <c r="HF55" s="84"/>
      <c r="HG55" s="84"/>
      <c r="HH55" s="84"/>
      <c r="HI55" s="84"/>
      <c r="HJ55" s="84"/>
      <c r="HK55" s="84"/>
      <c r="HL55" s="84"/>
      <c r="HM55" s="84"/>
      <c r="HN55" s="84"/>
      <c r="HO55" s="84"/>
      <c r="HP55" s="84"/>
      <c r="HQ55" s="84"/>
      <c r="HR55" s="84"/>
      <c r="HS55" s="84"/>
      <c r="HT55" s="84"/>
      <c r="HU55" s="84"/>
      <c r="HV55" s="84"/>
      <c r="HW55" s="84"/>
      <c r="HX55" s="84"/>
      <c r="HY55" s="84"/>
      <c r="HZ55" s="84"/>
      <c r="IA55" s="84"/>
      <c r="IB55" s="84"/>
      <c r="IC55" s="84"/>
      <c r="ID55" s="84"/>
      <c r="IE55" s="84"/>
      <c r="IF55" s="84"/>
      <c r="IG55" s="84"/>
      <c r="IH55" s="84"/>
      <c r="II55" s="84"/>
      <c r="IJ55" s="84"/>
      <c r="IK55" s="84"/>
      <c r="IL55" s="84"/>
      <c r="IM55" s="84"/>
      <c r="IN55" s="84"/>
      <c r="IO55" s="84"/>
      <c r="IP55" s="84"/>
      <c r="IQ55" s="84"/>
      <c r="IR55" s="84"/>
      <c r="IS55" s="84"/>
      <c r="IT55" s="84"/>
      <c r="IU55" s="84"/>
      <c r="IV55" s="84"/>
      <c r="IW55" s="84"/>
      <c r="IX55" s="84"/>
      <c r="IY55" s="84"/>
      <c r="IZ55" s="84"/>
      <c r="JA55" s="84"/>
      <c r="JB55" s="84"/>
      <c r="JC55" s="84"/>
      <c r="JD55" s="84"/>
      <c r="JE55" s="84"/>
      <c r="JF55" s="84"/>
      <c r="JG55" s="84"/>
      <c r="JH55" s="84"/>
      <c r="JI55" s="84"/>
      <c r="JJ55" s="84"/>
      <c r="JK55" s="84"/>
      <c r="JL55" s="84"/>
      <c r="JM55" s="84"/>
      <c r="JN55" s="84"/>
      <c r="JO55" s="84"/>
      <c r="JP55" s="84"/>
      <c r="JQ55" s="84"/>
      <c r="JR55" s="84"/>
      <c r="JS55" s="84"/>
      <c r="JT55" s="84"/>
      <c r="JU55" s="84"/>
      <c r="JV55" s="84"/>
      <c r="JW55" s="84"/>
      <c r="JX55" s="84"/>
      <c r="JY55" s="84"/>
      <c r="JZ55" s="84"/>
      <c r="KA55" s="84"/>
      <c r="KB55" s="84"/>
      <c r="KC55" s="84"/>
      <c r="KD55" s="84"/>
      <c r="KE55" s="84"/>
      <c r="KF55" s="84"/>
      <c r="KG55" s="84"/>
      <c r="KH55" s="84"/>
      <c r="KI55" s="84"/>
      <c r="KJ55" s="84"/>
      <c r="KK55" s="84"/>
      <c r="KL55" s="84"/>
      <c r="KM55" s="84"/>
      <c r="KN55" s="84"/>
      <c r="KO55" s="84"/>
      <c r="KP55" s="84"/>
      <c r="KQ55" s="84"/>
      <c r="KR55" s="84"/>
      <c r="KS55" s="84"/>
      <c r="KT55" s="84"/>
      <c r="KU55" s="84"/>
      <c r="KV55" s="84"/>
      <c r="KW55" s="84"/>
      <c r="KX55" s="84"/>
      <c r="KY55" s="84"/>
      <c r="KZ55" s="84"/>
      <c r="LA55" s="84"/>
      <c r="LB55" s="84"/>
      <c r="LC55" s="84"/>
      <c r="LD55" s="84"/>
      <c r="LE55" s="84"/>
      <c r="LF55" s="84"/>
      <c r="LG55" s="84"/>
      <c r="LH55" s="84"/>
      <c r="LI55" s="84"/>
      <c r="LJ55" s="84"/>
      <c r="LK55" s="84"/>
      <c r="LL55" s="84"/>
      <c r="LM55" s="84"/>
      <c r="LN55" s="84"/>
      <c r="LO55" s="84"/>
      <c r="LP55" s="84"/>
      <c r="LQ55" s="84"/>
      <c r="LR55" s="84"/>
      <c r="LS55" s="84"/>
      <c r="LT55" s="84"/>
      <c r="LU55" s="84"/>
      <c r="LV55" s="84"/>
      <c r="LW55" s="84"/>
      <c r="LX55" s="84"/>
      <c r="LY55" s="84"/>
      <c r="LZ55" s="84"/>
      <c r="MA55" s="84"/>
      <c r="MB55" s="84"/>
      <c r="MC55" s="84"/>
      <c r="MD55" s="84"/>
      <c r="ME55" s="84"/>
      <c r="MF55" s="84"/>
      <c r="MG55" s="84"/>
      <c r="MH55" s="84"/>
      <c r="MI55" s="84"/>
      <c r="MJ55" s="84"/>
      <c r="MK55" s="84"/>
      <c r="ML55" s="84"/>
      <c r="MM55" s="84"/>
      <c r="MN55" s="84"/>
      <c r="MO55" s="84"/>
      <c r="MP55" s="84"/>
      <c r="MQ55" s="84"/>
      <c r="MR55" s="84"/>
      <c r="MS55" s="84"/>
      <c r="MT55" s="84"/>
      <c r="MU55" s="84"/>
      <c r="MV55" s="84"/>
      <c r="MW55" s="84"/>
      <c r="MX55" s="84"/>
      <c r="MY55" s="84"/>
      <c r="MZ55" s="84"/>
      <c r="NA55" s="84"/>
      <c r="NB55" s="84"/>
      <c r="NC55" s="84"/>
      <c r="ND55" s="84"/>
      <c r="NE55" s="84"/>
      <c r="NF55" s="84"/>
      <c r="NG55" s="84"/>
      <c r="NH55" s="84"/>
      <c r="NI55" s="84"/>
      <c r="NJ55" s="84"/>
      <c r="NK55" s="84"/>
      <c r="NL55" s="84"/>
      <c r="NM55" s="84"/>
      <c r="NN55" s="84"/>
      <c r="NO55" s="84"/>
      <c r="NP55" s="84"/>
      <c r="NQ55" s="84"/>
      <c r="NR55" s="84"/>
      <c r="NS55" s="84"/>
      <c r="NT55" s="84"/>
      <c r="NU55" s="84"/>
      <c r="NV55" s="84"/>
      <c r="NW55" s="84"/>
      <c r="NX55" s="84"/>
      <c r="NY55" s="84"/>
      <c r="NZ55" s="84"/>
      <c r="OA55" s="84"/>
      <c r="OB55" s="84"/>
      <c r="OC55" s="84"/>
      <c r="OD55" s="84"/>
      <c r="OE55" s="84"/>
      <c r="OF55" s="84"/>
      <c r="OG55" s="84"/>
      <c r="OH55" s="84"/>
      <c r="OI55" s="84"/>
      <c r="OJ55" s="84"/>
      <c r="OK55" s="84"/>
      <c r="OL55" s="84"/>
      <c r="OM55" s="84"/>
      <c r="ON55" s="84"/>
      <c r="OO55" s="84"/>
      <c r="OP55" s="84"/>
      <c r="OQ55" s="84"/>
      <c r="OR55" s="84"/>
      <c r="OS55" s="84"/>
      <c r="OT55" s="84"/>
      <c r="OU55" s="84"/>
      <c r="OV55" s="84"/>
      <c r="OW55" s="84"/>
      <c r="OX55" s="84"/>
      <c r="OY55" s="84"/>
      <c r="OZ55" s="84"/>
      <c r="PA55" s="84"/>
      <c r="PB55" s="84"/>
      <c r="PC55" s="84"/>
      <c r="PD55" s="84"/>
      <c r="PE55" s="84"/>
      <c r="PF55" s="84"/>
      <c r="PG55" s="84"/>
      <c r="PH55" s="84"/>
      <c r="PI55" s="84"/>
      <c r="PJ55" s="84">
        <v>17000</v>
      </c>
      <c r="PK55" s="84" t="s">
        <v>94</v>
      </c>
      <c r="PL55" s="84">
        <v>17000</v>
      </c>
      <c r="PM55" s="84" t="s">
        <v>94</v>
      </c>
      <c r="PN55" s="84">
        <v>17000</v>
      </c>
      <c r="PO55" s="84" t="s">
        <v>94</v>
      </c>
      <c r="PP55" s="84">
        <v>17000</v>
      </c>
      <c r="PQ55" s="84" t="s">
        <v>94</v>
      </c>
      <c r="PR55" s="84">
        <v>17000</v>
      </c>
      <c r="PS55" s="84" t="s">
        <v>94</v>
      </c>
      <c r="PT55" s="84">
        <v>17000</v>
      </c>
      <c r="PU55" s="84" t="s">
        <v>94</v>
      </c>
      <c r="PV55" s="84">
        <v>17000</v>
      </c>
      <c r="PW55" s="84" t="s">
        <v>94</v>
      </c>
      <c r="PX55" s="84">
        <v>17000</v>
      </c>
      <c r="PY55" s="84" t="s">
        <v>94</v>
      </c>
      <c r="PZ55" s="84">
        <v>17000</v>
      </c>
      <c r="QA55" s="84" t="s">
        <v>94</v>
      </c>
      <c r="QB55" s="84">
        <v>17000</v>
      </c>
      <c r="QC55" s="84" t="s">
        <v>94</v>
      </c>
      <c r="QD55" s="84">
        <v>17000</v>
      </c>
      <c r="QE55" s="84" t="s">
        <v>94</v>
      </c>
      <c r="QF55" s="84">
        <v>17000</v>
      </c>
      <c r="QG55" s="84" t="s">
        <v>94</v>
      </c>
      <c r="QH55" s="84">
        <v>17000</v>
      </c>
      <c r="QI55" s="84" t="s">
        <v>94</v>
      </c>
      <c r="QJ55" s="84">
        <v>17000</v>
      </c>
      <c r="QK55" s="84" t="s">
        <v>94</v>
      </c>
      <c r="QL55" s="84">
        <v>17000</v>
      </c>
      <c r="QM55" s="84" t="s">
        <v>94</v>
      </c>
      <c r="QN55" s="84">
        <v>17000</v>
      </c>
      <c r="QO55" s="84" t="s">
        <v>94</v>
      </c>
      <c r="QP55" s="84">
        <v>17000</v>
      </c>
      <c r="QQ55" s="84" t="s">
        <v>94</v>
      </c>
      <c r="QR55" s="84">
        <v>17000</v>
      </c>
      <c r="QS55" s="84" t="s">
        <v>94</v>
      </c>
      <c r="QT55" s="84">
        <v>17000</v>
      </c>
      <c r="QU55" s="84" t="s">
        <v>94</v>
      </c>
      <c r="QV55" s="84">
        <v>17000</v>
      </c>
      <c r="QW55" s="84" t="s">
        <v>94</v>
      </c>
      <c r="QX55" s="84">
        <v>17000</v>
      </c>
      <c r="QY55" s="84" t="s">
        <v>94</v>
      </c>
      <c r="QZ55" s="84">
        <v>17000</v>
      </c>
      <c r="RA55" s="84" t="s">
        <v>94</v>
      </c>
      <c r="RB55" s="84">
        <v>17000</v>
      </c>
      <c r="RC55" s="84" t="s">
        <v>94</v>
      </c>
      <c r="RD55" s="84">
        <v>17000</v>
      </c>
      <c r="RE55" s="84" t="s">
        <v>94</v>
      </c>
      <c r="RF55" s="84">
        <v>17000</v>
      </c>
      <c r="RG55" s="84" t="s">
        <v>94</v>
      </c>
      <c r="RH55" s="84">
        <v>17000</v>
      </c>
      <c r="RI55" s="84" t="s">
        <v>94</v>
      </c>
      <c r="RJ55" s="84">
        <v>17000</v>
      </c>
      <c r="RK55" s="84" t="s">
        <v>94</v>
      </c>
      <c r="RL55" s="84">
        <v>17000</v>
      </c>
      <c r="RM55" s="84" t="s">
        <v>94</v>
      </c>
      <c r="RN55" s="84">
        <v>17000</v>
      </c>
      <c r="RO55" s="84" t="s">
        <v>94</v>
      </c>
      <c r="RP55" s="84">
        <v>17000</v>
      </c>
      <c r="RQ55" s="84" t="s">
        <v>94</v>
      </c>
      <c r="RR55" s="84">
        <v>17000</v>
      </c>
      <c r="RS55" s="84" t="s">
        <v>94</v>
      </c>
      <c r="RT55" s="84">
        <v>17000</v>
      </c>
      <c r="RU55" s="84" t="s">
        <v>94</v>
      </c>
      <c r="RV55" s="84">
        <v>17000</v>
      </c>
      <c r="RW55" s="84" t="s">
        <v>94</v>
      </c>
      <c r="RX55" s="84">
        <v>17000</v>
      </c>
      <c r="RY55" s="84" t="s">
        <v>94</v>
      </c>
      <c r="RZ55" s="84">
        <v>17000</v>
      </c>
      <c r="SA55" s="84" t="s">
        <v>94</v>
      </c>
      <c r="SB55" s="84">
        <v>17000</v>
      </c>
      <c r="SC55" s="84" t="s">
        <v>94</v>
      </c>
      <c r="SD55" s="84">
        <v>17000</v>
      </c>
      <c r="SE55" s="84" t="s">
        <v>94</v>
      </c>
      <c r="SF55" s="84">
        <v>17000</v>
      </c>
      <c r="SG55" s="84" t="s">
        <v>94</v>
      </c>
      <c r="SH55" s="84">
        <v>17000</v>
      </c>
      <c r="SI55" s="84" t="s">
        <v>94</v>
      </c>
      <c r="SJ55" s="84">
        <v>17000</v>
      </c>
      <c r="SK55" s="84" t="s">
        <v>94</v>
      </c>
      <c r="SL55" s="84">
        <v>17000</v>
      </c>
      <c r="SM55" s="84" t="s">
        <v>94</v>
      </c>
      <c r="SN55" s="84">
        <v>17000</v>
      </c>
      <c r="SO55" s="84" t="s">
        <v>94</v>
      </c>
      <c r="SP55" s="84">
        <v>17000</v>
      </c>
      <c r="SQ55" s="84" t="s">
        <v>94</v>
      </c>
      <c r="SR55" s="84">
        <v>17000</v>
      </c>
      <c r="SS55" s="84" t="s">
        <v>94</v>
      </c>
      <c r="ST55" s="84">
        <v>17000</v>
      </c>
      <c r="SU55" s="84" t="s">
        <v>94</v>
      </c>
      <c r="SV55" s="84">
        <v>17000</v>
      </c>
      <c r="SW55" s="84" t="s">
        <v>94</v>
      </c>
      <c r="SX55" s="84">
        <v>17000</v>
      </c>
      <c r="SY55" s="84" t="s">
        <v>94</v>
      </c>
      <c r="SZ55" s="84">
        <v>17000</v>
      </c>
      <c r="TA55" s="84" t="s">
        <v>94</v>
      </c>
      <c r="TB55" s="84">
        <v>17000</v>
      </c>
      <c r="TC55" s="84" t="s">
        <v>94</v>
      </c>
      <c r="TD55" s="84">
        <v>17000</v>
      </c>
      <c r="TE55" s="84" t="s">
        <v>94</v>
      </c>
      <c r="TF55" s="84">
        <v>17000</v>
      </c>
      <c r="TG55" s="84" t="s">
        <v>94</v>
      </c>
      <c r="TH55" s="84">
        <v>17000</v>
      </c>
      <c r="TI55" s="84" t="s">
        <v>94</v>
      </c>
      <c r="TJ55" s="84"/>
      <c r="TK55" s="84" t="s">
        <v>94</v>
      </c>
      <c r="TL55" s="84"/>
      <c r="TM55" s="84" t="s">
        <v>94</v>
      </c>
      <c r="TN55" s="84"/>
      <c r="TO55" s="84" t="s">
        <v>94</v>
      </c>
      <c r="TP55" s="84"/>
      <c r="TQ55" s="84" t="s">
        <v>94</v>
      </c>
      <c r="TR55" s="84"/>
      <c r="TS55" s="84" t="s">
        <v>94</v>
      </c>
      <c r="TT55" s="84"/>
      <c r="TU55" s="84" t="s">
        <v>94</v>
      </c>
      <c r="TV55" s="84"/>
      <c r="TW55" s="84" t="s">
        <v>94</v>
      </c>
      <c r="TX55" s="84"/>
      <c r="TY55" s="84" t="s">
        <v>94</v>
      </c>
      <c r="TZ55" s="84"/>
      <c r="UA55" s="84" t="s">
        <v>94</v>
      </c>
      <c r="UB55" s="84"/>
      <c r="UC55" s="84" t="s">
        <v>94</v>
      </c>
      <c r="UD55" s="84"/>
      <c r="UE55" s="84" t="s">
        <v>94</v>
      </c>
      <c r="UF55" s="84"/>
      <c r="UG55" s="84" t="s">
        <v>94</v>
      </c>
      <c r="UH55" s="84"/>
      <c r="UI55" s="84" t="s">
        <v>94</v>
      </c>
      <c r="UJ55" s="84"/>
      <c r="UK55" s="84" t="s">
        <v>94</v>
      </c>
      <c r="UL55" s="84"/>
      <c r="UM55" s="84" t="s">
        <v>94</v>
      </c>
      <c r="UN55" s="84"/>
      <c r="UO55" s="84" t="s">
        <v>94</v>
      </c>
      <c r="UP55" s="84"/>
      <c r="UQ55" s="84" t="s">
        <v>94</v>
      </c>
      <c r="UR55" s="84"/>
      <c r="US55" s="84" t="s">
        <v>94</v>
      </c>
      <c r="UT55" s="84"/>
      <c r="UU55" s="84" t="s">
        <v>94</v>
      </c>
      <c r="UV55" s="84"/>
      <c r="UW55" s="84" t="s">
        <v>94</v>
      </c>
      <c r="UX55" s="84"/>
      <c r="UY55" s="84" t="s">
        <v>94</v>
      </c>
      <c r="UZ55" s="84"/>
      <c r="VA55" s="84" t="s">
        <v>94</v>
      </c>
      <c r="VB55" s="84"/>
      <c r="VC55" s="84" t="s">
        <v>94</v>
      </c>
      <c r="VD55" s="84"/>
      <c r="VE55" s="84" t="s">
        <v>94</v>
      </c>
      <c r="VF55" s="84"/>
      <c r="VG55" s="84" t="s">
        <v>94</v>
      </c>
      <c r="VH55" s="84"/>
      <c r="VI55" s="84" t="s">
        <v>94</v>
      </c>
      <c r="VJ55" s="84"/>
      <c r="VK55" s="84" t="s">
        <v>94</v>
      </c>
      <c r="VL55" s="84"/>
      <c r="VM55" s="84" t="s">
        <v>94</v>
      </c>
      <c r="VN55" s="84"/>
      <c r="VO55" s="84" t="s">
        <v>94</v>
      </c>
      <c r="VP55" s="84"/>
      <c r="VQ55" s="84" t="s">
        <v>94</v>
      </c>
      <c r="VR55" s="84"/>
      <c r="VS55" s="84" t="s">
        <v>94</v>
      </c>
      <c r="VT55" s="84"/>
      <c r="VU55" s="84" t="s">
        <v>94</v>
      </c>
      <c r="VV55" s="84"/>
      <c r="VW55" s="84" t="s">
        <v>94</v>
      </c>
      <c r="VX55" s="84"/>
      <c r="VY55" s="84" t="s">
        <v>94</v>
      </c>
      <c r="VZ55" s="84"/>
      <c r="WA55" s="84" t="s">
        <v>94</v>
      </c>
      <c r="WB55" s="84"/>
      <c r="WC55" s="84" t="s">
        <v>94</v>
      </c>
      <c r="WD55" s="84"/>
      <c r="WE55" s="84" t="s">
        <v>94</v>
      </c>
      <c r="WF55" s="84"/>
      <c r="WG55" s="84" t="s">
        <v>94</v>
      </c>
      <c r="WH55" s="84"/>
      <c r="WI55" s="84" t="s">
        <v>94</v>
      </c>
      <c r="WJ55" s="84"/>
      <c r="WK55" s="84" t="s">
        <v>94</v>
      </c>
      <c r="WL55" s="84"/>
      <c r="WM55" s="84" t="s">
        <v>94</v>
      </c>
      <c r="WN55" s="84"/>
      <c r="WO55" s="84" t="s">
        <v>94</v>
      </c>
      <c r="WP55" s="84"/>
      <c r="WQ55" s="84" t="s">
        <v>94</v>
      </c>
      <c r="WR55" s="84"/>
      <c r="WS55" s="84" t="s">
        <v>94</v>
      </c>
      <c r="WT55" s="84"/>
      <c r="WU55" s="84" t="s">
        <v>94</v>
      </c>
      <c r="WV55" s="84"/>
      <c r="WW55" s="84" t="s">
        <v>94</v>
      </c>
      <c r="WX55" s="84"/>
      <c r="WY55" s="84" t="s">
        <v>94</v>
      </c>
      <c r="WZ55" s="84"/>
      <c r="XA55" s="84" t="s">
        <v>94</v>
      </c>
      <c r="XB55" s="84"/>
      <c r="XC55" s="84" t="s">
        <v>94</v>
      </c>
      <c r="XD55" s="84"/>
      <c r="XE55" s="84" t="s">
        <v>94</v>
      </c>
      <c r="XF55" s="84"/>
      <c r="XG55" s="84" t="s">
        <v>94</v>
      </c>
      <c r="XH55" s="84"/>
      <c r="XI55" s="84" t="s">
        <v>94</v>
      </c>
      <c r="XJ55" s="84"/>
      <c r="XK55" s="84" t="s">
        <v>94</v>
      </c>
      <c r="XL55" s="84"/>
      <c r="XM55" s="84" t="s">
        <v>94</v>
      </c>
      <c r="XN55" s="84"/>
      <c r="XO55" s="84" t="s">
        <v>94</v>
      </c>
      <c r="XP55" s="84"/>
      <c r="XQ55" s="84" t="s">
        <v>94</v>
      </c>
      <c r="XR55" s="84"/>
      <c r="XS55" s="84" t="s">
        <v>94</v>
      </c>
      <c r="XT55" s="84"/>
      <c r="XU55" s="84" t="s">
        <v>94</v>
      </c>
      <c r="XV55" s="84"/>
      <c r="XW55" s="84" t="s">
        <v>94</v>
      </c>
      <c r="XX55" s="84"/>
      <c r="XY55" s="84" t="s">
        <v>94</v>
      </c>
      <c r="XZ55" s="84"/>
      <c r="YA55" s="84" t="s">
        <v>94</v>
      </c>
      <c r="YB55" s="84"/>
      <c r="YC55" s="84" t="s">
        <v>94</v>
      </c>
      <c r="YD55" s="84"/>
      <c r="YE55" s="84" t="s">
        <v>94</v>
      </c>
      <c r="YF55" s="84"/>
      <c r="YG55" s="84" t="s">
        <v>94</v>
      </c>
      <c r="YH55" s="84"/>
      <c r="YI55" s="84" t="s">
        <v>94</v>
      </c>
      <c r="YJ55" s="84"/>
      <c r="YK55" s="84" t="s">
        <v>94</v>
      </c>
      <c r="YL55" s="84"/>
      <c r="YM55" s="84" t="s">
        <v>94</v>
      </c>
      <c r="YN55" s="84"/>
      <c r="YO55" s="84" t="s">
        <v>94</v>
      </c>
      <c r="YP55" s="84"/>
      <c r="YQ55" s="84" t="s">
        <v>94</v>
      </c>
      <c r="YR55" s="84"/>
      <c r="YS55" s="84" t="s">
        <v>94</v>
      </c>
      <c r="YT55" s="84"/>
      <c r="YU55" s="84" t="s">
        <v>94</v>
      </c>
      <c r="YV55" s="84"/>
      <c r="YW55" s="84" t="s">
        <v>94</v>
      </c>
      <c r="YX55" s="84"/>
      <c r="YY55" s="84" t="s">
        <v>94</v>
      </c>
      <c r="YZ55" s="84"/>
      <c r="ZA55" s="84" t="s">
        <v>94</v>
      </c>
      <c r="ZB55" s="84"/>
      <c r="ZC55" s="84" t="s">
        <v>94</v>
      </c>
      <c r="ZD55" s="84"/>
      <c r="ZE55" s="84" t="s">
        <v>94</v>
      </c>
      <c r="ZF55" s="84"/>
      <c r="ZG55" s="84" t="s">
        <v>94</v>
      </c>
      <c r="ZH55" s="84"/>
      <c r="ZI55" s="84" t="s">
        <v>94</v>
      </c>
      <c r="ZJ55" s="84"/>
      <c r="ZK55" s="84" t="s">
        <v>94</v>
      </c>
      <c r="ZL55" s="84"/>
      <c r="ZM55" s="84" t="s">
        <v>94</v>
      </c>
      <c r="ZN55" s="84"/>
      <c r="ZO55" s="84" t="s">
        <v>94</v>
      </c>
      <c r="ZP55" s="84"/>
      <c r="ZQ55" s="84" t="s">
        <v>94</v>
      </c>
      <c r="ZR55" s="84"/>
      <c r="ZS55" s="84" t="s">
        <v>94</v>
      </c>
      <c r="ZT55" s="84"/>
      <c r="ZU55" s="84" t="s">
        <v>94</v>
      </c>
      <c r="ZV55" s="84"/>
      <c r="ZW55" s="84" t="s">
        <v>94</v>
      </c>
      <c r="ZX55" s="84"/>
      <c r="ZY55" s="84" t="s">
        <v>94</v>
      </c>
      <c r="ZZ55" s="84"/>
      <c r="AAA55" s="84" t="s">
        <v>94</v>
      </c>
      <c r="AAB55" s="84"/>
      <c r="AAC55" s="84" t="s">
        <v>94</v>
      </c>
      <c r="AAD55" s="84"/>
      <c r="AAE55" s="84" t="s">
        <v>94</v>
      </c>
      <c r="AAF55" s="84"/>
      <c r="AAG55" s="84" t="s">
        <v>94</v>
      </c>
      <c r="AAH55" s="84"/>
      <c r="AAI55" s="84" t="s">
        <v>94</v>
      </c>
      <c r="AAJ55" s="84"/>
      <c r="AAK55" s="84" t="s">
        <v>94</v>
      </c>
      <c r="AAL55" s="84"/>
      <c r="AAM55" s="84" t="s">
        <v>94</v>
      </c>
      <c r="AAN55" s="84"/>
      <c r="AAO55" s="84" t="s">
        <v>94</v>
      </c>
      <c r="AAP55" s="84"/>
      <c r="AAQ55" s="84" t="s">
        <v>94</v>
      </c>
      <c r="AAR55" s="84"/>
      <c r="AAS55" s="84" t="s">
        <v>94</v>
      </c>
      <c r="AAT55" s="84"/>
      <c r="AAU55" s="84" t="s">
        <v>94</v>
      </c>
      <c r="AAV55" s="84"/>
      <c r="AAW55" s="84" t="s">
        <v>94</v>
      </c>
      <c r="AAX55" s="84"/>
      <c r="AAY55" s="84" t="s">
        <v>94</v>
      </c>
      <c r="AAZ55" s="84"/>
      <c r="ABA55" s="84" t="s">
        <v>94</v>
      </c>
      <c r="ABB55" s="84"/>
      <c r="ABC55" s="84" t="s">
        <v>94</v>
      </c>
      <c r="ABD55" s="84"/>
      <c r="ABE55" s="84" t="s">
        <v>94</v>
      </c>
      <c r="ABF55" s="84"/>
      <c r="ABG55" s="84" t="s">
        <v>94</v>
      </c>
      <c r="ABH55" s="84"/>
      <c r="ABI55" s="84" t="s">
        <v>94</v>
      </c>
      <c r="ABJ55" s="84"/>
      <c r="ABK55" s="84" t="s">
        <v>94</v>
      </c>
      <c r="ABL55" s="84"/>
      <c r="ABM55" s="84" t="s">
        <v>94</v>
      </c>
      <c r="ABN55" s="84"/>
      <c r="ABO55" s="84" t="s">
        <v>94</v>
      </c>
      <c r="ABP55" s="84"/>
      <c r="ABQ55" s="84" t="s">
        <v>94</v>
      </c>
      <c r="ABR55" s="84"/>
      <c r="ABS55" s="84" t="s">
        <v>94</v>
      </c>
      <c r="ABT55" s="84"/>
      <c r="ABU55" s="84" t="s">
        <v>94</v>
      </c>
      <c r="ABV55" s="84"/>
      <c r="ABW55" s="84" t="s">
        <v>94</v>
      </c>
      <c r="ABX55" s="84"/>
      <c r="ABY55" s="84" t="s">
        <v>94</v>
      </c>
      <c r="ABZ55" s="84"/>
      <c r="ACA55" s="84" t="s">
        <v>94</v>
      </c>
      <c r="ACB55" s="84"/>
      <c r="ACC55" s="84" t="s">
        <v>94</v>
      </c>
      <c r="ACD55" s="84"/>
      <c r="ACE55" s="84" t="s">
        <v>94</v>
      </c>
      <c r="ACF55" s="84"/>
      <c r="ACG55" s="84" t="s">
        <v>94</v>
      </c>
      <c r="ACH55" s="84"/>
      <c r="ACI55" s="84" t="s">
        <v>94</v>
      </c>
      <c r="ACJ55" s="84"/>
      <c r="ACK55" s="84" t="s">
        <v>94</v>
      </c>
      <c r="ACL55" s="84"/>
      <c r="ACM55" s="84" t="s">
        <v>94</v>
      </c>
      <c r="ACN55" s="84"/>
      <c r="ACO55" s="84" t="s">
        <v>94</v>
      </c>
      <c r="ACP55" s="84"/>
      <c r="ACQ55" s="84" t="s">
        <v>94</v>
      </c>
      <c r="ACR55" s="84"/>
      <c r="ACS55" s="84" t="s">
        <v>94</v>
      </c>
      <c r="ACT55" s="84"/>
      <c r="ACU55" s="84" t="s">
        <v>94</v>
      </c>
      <c r="ACV55" s="84"/>
      <c r="ACW55" s="84" t="s">
        <v>94</v>
      </c>
      <c r="ACX55" s="84"/>
      <c r="ACY55" s="84" t="s">
        <v>94</v>
      </c>
      <c r="ACZ55" s="84"/>
      <c r="ADA55" s="84" t="s">
        <v>94</v>
      </c>
      <c r="ADB55" s="84"/>
      <c r="ADC55" s="84" t="s">
        <v>94</v>
      </c>
      <c r="ADD55" s="84"/>
      <c r="ADE55" s="84" t="s">
        <v>94</v>
      </c>
      <c r="ADF55" s="84"/>
      <c r="ADG55" s="84" t="s">
        <v>94</v>
      </c>
      <c r="ADH55" s="84"/>
      <c r="ADI55" s="84" t="s">
        <v>94</v>
      </c>
      <c r="ADJ55" s="84"/>
      <c r="ADK55" s="84" t="s">
        <v>94</v>
      </c>
      <c r="ADL55" s="84"/>
      <c r="ADM55" s="84" t="s">
        <v>94</v>
      </c>
      <c r="ADN55" s="84"/>
      <c r="ADO55" s="84" t="s">
        <v>94</v>
      </c>
      <c r="ADP55" s="84"/>
      <c r="ADQ55" s="84" t="s">
        <v>94</v>
      </c>
      <c r="ADR55" s="84"/>
      <c r="ADS55" s="84" t="s">
        <v>94</v>
      </c>
      <c r="ADT55" s="84"/>
      <c r="ADU55" s="84" t="s">
        <v>94</v>
      </c>
      <c r="ADV55" s="84"/>
      <c r="ADW55" s="84" t="s">
        <v>94</v>
      </c>
      <c r="ADX55" s="84"/>
      <c r="ADY55" s="84" t="s">
        <v>94</v>
      </c>
      <c r="ADZ55" s="84"/>
      <c r="AEA55" s="84" t="s">
        <v>94</v>
      </c>
      <c r="AEB55" s="84"/>
      <c r="AEC55" s="84" t="s">
        <v>94</v>
      </c>
      <c r="AED55" s="84"/>
      <c r="AEE55" s="84" t="s">
        <v>94</v>
      </c>
      <c r="AEF55" s="84"/>
      <c r="AEG55" s="84" t="s">
        <v>94</v>
      </c>
      <c r="AEH55" s="84"/>
      <c r="AEI55" s="84" t="s">
        <v>94</v>
      </c>
      <c r="AEJ55" s="84"/>
      <c r="AEK55" s="84" t="s">
        <v>94</v>
      </c>
      <c r="AEL55" s="84"/>
      <c r="AEM55" s="84" t="s">
        <v>94</v>
      </c>
      <c r="AEN55" s="84"/>
      <c r="AEO55" s="84" t="s">
        <v>94</v>
      </c>
      <c r="AEP55" s="84"/>
      <c r="AEQ55" s="84" t="s">
        <v>94</v>
      </c>
      <c r="AER55" s="84"/>
      <c r="AES55" s="84" t="s">
        <v>94</v>
      </c>
      <c r="AET55" s="84"/>
      <c r="AEU55" s="84" t="s">
        <v>94</v>
      </c>
      <c r="AEV55" s="84"/>
      <c r="AEW55" s="84" t="s">
        <v>94</v>
      </c>
      <c r="AEX55" s="84"/>
      <c r="AEY55" s="84" t="s">
        <v>94</v>
      </c>
      <c r="AEZ55" s="84"/>
      <c r="AFA55" s="84" t="s">
        <v>94</v>
      </c>
      <c r="AFB55" s="84"/>
      <c r="AFC55" s="84" t="s">
        <v>94</v>
      </c>
      <c r="AFD55" s="84"/>
      <c r="AFE55" s="84" t="s">
        <v>94</v>
      </c>
      <c r="AFF55" s="84"/>
      <c r="AFG55" s="84" t="s">
        <v>94</v>
      </c>
      <c r="AFH55" s="84"/>
      <c r="AFI55" s="84" t="s">
        <v>94</v>
      </c>
      <c r="AFJ55" s="84"/>
      <c r="AFK55" s="84" t="s">
        <v>94</v>
      </c>
      <c r="AFL55" s="84"/>
      <c r="AFM55" s="84" t="s">
        <v>94</v>
      </c>
      <c r="AFN55" s="84"/>
      <c r="AFO55" s="84" t="s">
        <v>94</v>
      </c>
      <c r="AFP55" s="84"/>
      <c r="AFQ55" s="84" t="s">
        <v>94</v>
      </c>
      <c r="AFR55" s="84"/>
      <c r="AFS55" s="84" t="s">
        <v>94</v>
      </c>
      <c r="AFT55" s="84"/>
      <c r="AFU55" s="84" t="s">
        <v>94</v>
      </c>
      <c r="AFV55" s="84"/>
      <c r="AFW55" s="84" t="s">
        <v>94</v>
      </c>
      <c r="AFX55" s="84"/>
      <c r="AFY55" s="84" t="s">
        <v>94</v>
      </c>
      <c r="AFZ55" s="84"/>
      <c r="AGA55" s="84" t="s">
        <v>94</v>
      </c>
      <c r="AGB55" s="84"/>
      <c r="AGC55" s="84" t="s">
        <v>94</v>
      </c>
      <c r="AGD55" s="84"/>
      <c r="AGE55" s="84" t="s">
        <v>94</v>
      </c>
      <c r="AGF55" s="84"/>
      <c r="AGG55" s="84" t="s">
        <v>94</v>
      </c>
      <c r="AGH55" s="84"/>
      <c r="AGI55" s="84" t="s">
        <v>94</v>
      </c>
      <c r="AGJ55" s="84"/>
      <c r="AGK55" s="84" t="s">
        <v>94</v>
      </c>
      <c r="AGL55" s="84"/>
      <c r="AGM55" s="84" t="s">
        <v>94</v>
      </c>
      <c r="AGN55" s="84"/>
      <c r="AGO55" s="84" t="s">
        <v>94</v>
      </c>
      <c r="AGP55" s="84"/>
      <c r="AGQ55" s="84" t="s">
        <v>94</v>
      </c>
      <c r="AGR55" s="84"/>
      <c r="AGS55" s="84" t="s">
        <v>94</v>
      </c>
      <c r="AGT55" s="84"/>
      <c r="AGU55" s="84" t="s">
        <v>94</v>
      </c>
      <c r="AGV55" s="84"/>
      <c r="AGW55" s="84" t="s">
        <v>94</v>
      </c>
      <c r="AGX55" s="84"/>
      <c r="AGY55" s="84" t="s">
        <v>94</v>
      </c>
      <c r="AGZ55" s="84"/>
      <c r="AHA55" s="84" t="s">
        <v>94</v>
      </c>
      <c r="AHB55" s="84"/>
      <c r="AHC55" s="84" t="s">
        <v>94</v>
      </c>
      <c r="AHD55" s="84"/>
      <c r="AHE55" s="84" t="s">
        <v>94</v>
      </c>
      <c r="AHF55" s="84"/>
      <c r="AHG55" s="84" t="s">
        <v>94</v>
      </c>
      <c r="AHH55" s="84"/>
      <c r="AHI55" s="84" t="s">
        <v>94</v>
      </c>
      <c r="AHJ55" s="84"/>
      <c r="AHK55" s="84" t="s">
        <v>94</v>
      </c>
      <c r="AHL55" s="84"/>
      <c r="AHM55" s="84" t="s">
        <v>94</v>
      </c>
      <c r="AHN55" s="84"/>
      <c r="AHO55" s="84" t="s">
        <v>94</v>
      </c>
      <c r="AHP55" s="84"/>
      <c r="AHQ55" s="84" t="s">
        <v>94</v>
      </c>
      <c r="AHR55" s="84"/>
      <c r="AHS55" s="84" t="s">
        <v>94</v>
      </c>
      <c r="AHT55" s="84"/>
      <c r="AHU55" s="84" t="s">
        <v>94</v>
      </c>
      <c r="AHV55" s="84"/>
      <c r="AHW55" s="84" t="s">
        <v>94</v>
      </c>
      <c r="AHX55" s="84"/>
      <c r="AHY55" s="84" t="s">
        <v>94</v>
      </c>
      <c r="AHZ55" s="84"/>
      <c r="AIA55" s="84" t="s">
        <v>94</v>
      </c>
      <c r="AIB55" s="84"/>
      <c r="AIC55" s="84" t="s">
        <v>94</v>
      </c>
      <c r="AID55" s="84"/>
      <c r="AIE55" s="84" t="s">
        <v>94</v>
      </c>
      <c r="AIF55" s="84"/>
      <c r="AIG55" s="84" t="s">
        <v>94</v>
      </c>
      <c r="AIH55" s="84"/>
      <c r="AII55" s="84" t="s">
        <v>94</v>
      </c>
      <c r="AIJ55" s="84"/>
      <c r="AIK55" s="84" t="s">
        <v>94</v>
      </c>
      <c r="AIL55" s="84"/>
      <c r="AIM55" s="84" t="s">
        <v>94</v>
      </c>
      <c r="AIN55" s="84"/>
      <c r="AIO55" s="84" t="s">
        <v>94</v>
      </c>
      <c r="AIP55" s="84"/>
      <c r="AIQ55" s="84" t="s">
        <v>94</v>
      </c>
      <c r="AIR55" s="84"/>
      <c r="AIS55" s="84" t="s">
        <v>94</v>
      </c>
      <c r="AIT55" s="84"/>
      <c r="AIU55" s="84" t="s">
        <v>94</v>
      </c>
      <c r="AIV55" s="84"/>
      <c r="AIW55" s="84" t="s">
        <v>94</v>
      </c>
      <c r="AIX55" s="84"/>
      <c r="AIY55" s="84" t="s">
        <v>94</v>
      </c>
      <c r="AIZ55" s="84"/>
      <c r="AJA55" s="84" t="s">
        <v>94</v>
      </c>
      <c r="AJB55" s="84"/>
      <c r="AJC55" s="84" t="s">
        <v>94</v>
      </c>
      <c r="AJD55" s="84"/>
      <c r="AJE55" s="84" t="s">
        <v>94</v>
      </c>
      <c r="AJF55" s="84"/>
      <c r="AJG55" s="84" t="s">
        <v>94</v>
      </c>
      <c r="AJH55" s="84"/>
      <c r="AJI55" s="84" t="s">
        <v>94</v>
      </c>
      <c r="AJJ55" s="84"/>
      <c r="AJK55" s="84" t="s">
        <v>94</v>
      </c>
      <c r="AJL55" s="84"/>
      <c r="AJM55" s="84" t="s">
        <v>94</v>
      </c>
      <c r="AJN55" s="84"/>
      <c r="AJO55" s="84" t="s">
        <v>94</v>
      </c>
      <c r="AJP55" s="84"/>
      <c r="AJQ55" s="84" t="s">
        <v>94</v>
      </c>
      <c r="AJR55" s="84"/>
      <c r="AJS55" s="84" t="s">
        <v>94</v>
      </c>
      <c r="AJT55" s="84"/>
      <c r="AJU55" s="84" t="s">
        <v>94</v>
      </c>
      <c r="AJV55" s="84"/>
      <c r="AJW55" s="84" t="s">
        <v>94</v>
      </c>
      <c r="AJX55" s="84"/>
      <c r="AJY55" s="84" t="s">
        <v>94</v>
      </c>
      <c r="AJZ55" s="84"/>
      <c r="AKA55" s="84" t="s">
        <v>94</v>
      </c>
      <c r="AKB55" s="84"/>
      <c r="AKC55" s="84" t="s">
        <v>94</v>
      </c>
      <c r="AKD55" s="84"/>
      <c r="AKE55" s="84" t="s">
        <v>94</v>
      </c>
      <c r="AKF55" s="84"/>
      <c r="AKG55" s="84" t="s">
        <v>94</v>
      </c>
      <c r="AKH55" s="84"/>
      <c r="AKI55" s="84" t="s">
        <v>94</v>
      </c>
      <c r="AKJ55" s="84"/>
      <c r="AKK55" s="84" t="s">
        <v>94</v>
      </c>
      <c r="AKL55" s="84"/>
      <c r="AKM55" s="84" t="s">
        <v>94</v>
      </c>
      <c r="AKN55" s="84"/>
      <c r="AKO55" s="84" t="s">
        <v>94</v>
      </c>
      <c r="AKP55" s="84"/>
      <c r="AKQ55" s="84" t="s">
        <v>94</v>
      </c>
      <c r="AKR55" s="84"/>
      <c r="AKS55" s="84" t="s">
        <v>94</v>
      </c>
      <c r="AKT55" s="84"/>
      <c r="AKU55" s="84" t="s">
        <v>94</v>
      </c>
      <c r="AKV55" s="84"/>
      <c r="AKW55" s="84" t="s">
        <v>94</v>
      </c>
      <c r="AKX55" s="84"/>
      <c r="AKY55" s="84" t="s">
        <v>94</v>
      </c>
      <c r="AKZ55" s="84"/>
      <c r="ALA55" s="84" t="s">
        <v>94</v>
      </c>
      <c r="ALB55" s="84"/>
      <c r="ALC55" s="84" t="s">
        <v>94</v>
      </c>
      <c r="ALD55" s="84"/>
      <c r="ALE55" s="84" t="s">
        <v>94</v>
      </c>
      <c r="ALF55" s="84"/>
      <c r="ALG55" s="84" t="s">
        <v>94</v>
      </c>
      <c r="ALH55" s="84"/>
      <c r="ALI55" s="84" t="s">
        <v>94</v>
      </c>
      <c r="ALJ55" s="84"/>
      <c r="ALK55" s="84" t="s">
        <v>94</v>
      </c>
      <c r="ALL55" s="84"/>
      <c r="ALM55" s="84" t="s">
        <v>94</v>
      </c>
      <c r="ALN55" s="84"/>
      <c r="ALO55" s="84" t="s">
        <v>94</v>
      </c>
      <c r="ALP55" s="84"/>
      <c r="ALQ55" s="84" t="s">
        <v>94</v>
      </c>
      <c r="ALR55" s="84"/>
      <c r="ALS55" s="84" t="s">
        <v>94</v>
      </c>
      <c r="ALT55" s="84"/>
      <c r="ALU55" s="84" t="s">
        <v>94</v>
      </c>
      <c r="ALV55" s="84"/>
      <c r="ALW55" s="84" t="s">
        <v>94</v>
      </c>
      <c r="ALX55" s="84"/>
      <c r="ALY55" s="84" t="s">
        <v>94</v>
      </c>
      <c r="ALZ55" s="84"/>
      <c r="AMA55" s="84" t="s">
        <v>94</v>
      </c>
      <c r="AMB55" s="84"/>
      <c r="AMC55" s="84" t="s">
        <v>94</v>
      </c>
      <c r="AMD55" s="84"/>
      <c r="AME55" s="84" t="s">
        <v>94</v>
      </c>
      <c r="AMF55" s="84"/>
      <c r="AMG55" s="84" t="s">
        <v>94</v>
      </c>
      <c r="AMH55" s="84"/>
      <c r="AMI55" s="84" t="s">
        <v>94</v>
      </c>
      <c r="AMJ55" s="84"/>
      <c r="AMK55" s="84" t="s">
        <v>94</v>
      </c>
      <c r="AML55" s="84"/>
      <c r="AMM55" s="84" t="s">
        <v>94</v>
      </c>
      <c r="AMN55" s="84"/>
      <c r="AMO55" s="84" t="s">
        <v>94</v>
      </c>
      <c r="AMP55" s="84"/>
      <c r="AMQ55" s="84" t="s">
        <v>94</v>
      </c>
      <c r="AMR55" s="84"/>
      <c r="AMS55" s="84" t="s">
        <v>94</v>
      </c>
      <c r="AMT55" s="84"/>
      <c r="AMU55" s="84" t="s">
        <v>94</v>
      </c>
      <c r="AMV55" s="84"/>
      <c r="AMW55" s="84" t="s">
        <v>94</v>
      </c>
      <c r="AMX55" s="84"/>
      <c r="AMY55" s="84" t="s">
        <v>94</v>
      </c>
      <c r="AMZ55" s="84"/>
      <c r="ANA55" s="84" t="s">
        <v>94</v>
      </c>
      <c r="ANB55" s="84"/>
      <c r="ANC55" s="84" t="s">
        <v>94</v>
      </c>
      <c r="AND55" s="84"/>
      <c r="ANE55" s="84" t="s">
        <v>94</v>
      </c>
      <c r="ANF55" s="84"/>
      <c r="ANG55" s="84" t="s">
        <v>94</v>
      </c>
      <c r="ANH55" s="84"/>
      <c r="ANI55" s="84" t="s">
        <v>94</v>
      </c>
      <c r="ANJ55" s="84"/>
      <c r="ANK55" s="84" t="s">
        <v>94</v>
      </c>
      <c r="ANL55" s="84"/>
      <c r="ANM55" s="84" t="s">
        <v>94</v>
      </c>
      <c r="ANN55" s="84"/>
      <c r="ANO55" s="84" t="s">
        <v>94</v>
      </c>
      <c r="ANP55" s="84"/>
      <c r="ANQ55" s="84" t="s">
        <v>94</v>
      </c>
      <c r="ANR55" s="84"/>
      <c r="ANS55" s="84" t="s">
        <v>94</v>
      </c>
      <c r="ANT55" s="84"/>
      <c r="ANU55" s="84" t="s">
        <v>94</v>
      </c>
      <c r="ANV55" s="84"/>
      <c r="ANW55" s="84" t="s">
        <v>94</v>
      </c>
      <c r="ANX55" s="84"/>
      <c r="ANY55" s="84" t="s">
        <v>94</v>
      </c>
      <c r="ANZ55" s="84"/>
      <c r="AOA55" s="84" t="s">
        <v>94</v>
      </c>
      <c r="AOB55" s="84"/>
      <c r="AOC55" s="84" t="s">
        <v>94</v>
      </c>
      <c r="AOD55" s="84"/>
      <c r="AOE55" s="84" t="s">
        <v>94</v>
      </c>
      <c r="AOF55" s="84"/>
      <c r="AOG55" s="84" t="s">
        <v>94</v>
      </c>
      <c r="AOH55" s="84"/>
      <c r="AOI55" s="84" t="s">
        <v>94</v>
      </c>
      <c r="AOJ55" s="84"/>
      <c r="AOK55" s="84" t="s">
        <v>94</v>
      </c>
      <c r="AOL55" s="84"/>
      <c r="AOM55" s="84" t="s">
        <v>94</v>
      </c>
      <c r="AON55" s="84"/>
      <c r="AOO55" s="84" t="s">
        <v>94</v>
      </c>
      <c r="AOP55" s="84"/>
      <c r="AOQ55" s="84" t="s">
        <v>94</v>
      </c>
      <c r="AOR55" s="84"/>
      <c r="AOS55" s="84" t="s">
        <v>94</v>
      </c>
      <c r="AOT55" s="84"/>
      <c r="AOU55" s="84" t="s">
        <v>94</v>
      </c>
      <c r="AOV55" s="84"/>
      <c r="AOW55" s="84" t="s">
        <v>94</v>
      </c>
      <c r="AOX55" s="84"/>
      <c r="AOY55" s="84" t="s">
        <v>94</v>
      </c>
      <c r="AOZ55" s="84"/>
      <c r="APA55" s="84" t="s">
        <v>94</v>
      </c>
      <c r="APB55" s="84"/>
      <c r="APC55" s="84" t="s">
        <v>94</v>
      </c>
      <c r="APD55" s="84"/>
      <c r="APE55" s="84" t="s">
        <v>94</v>
      </c>
      <c r="APF55" s="84"/>
      <c r="APG55" s="84" t="s">
        <v>94</v>
      </c>
      <c r="APH55" s="84"/>
      <c r="API55" s="84" t="s">
        <v>94</v>
      </c>
      <c r="APJ55" s="84"/>
      <c r="APK55" s="84" t="s">
        <v>94</v>
      </c>
      <c r="APL55" s="84"/>
      <c r="APM55" s="84" t="s">
        <v>94</v>
      </c>
      <c r="APN55" s="84"/>
      <c r="APO55" s="84" t="s">
        <v>94</v>
      </c>
      <c r="APP55" s="84"/>
      <c r="APQ55" s="84" t="s">
        <v>94</v>
      </c>
      <c r="APR55" s="84"/>
      <c r="APS55" s="84" t="s">
        <v>94</v>
      </c>
      <c r="APT55" s="84"/>
      <c r="APU55" s="84" t="s">
        <v>94</v>
      </c>
      <c r="APV55" s="84"/>
      <c r="APW55" s="84" t="s">
        <v>94</v>
      </c>
      <c r="APX55" s="84"/>
      <c r="APY55" s="84" t="s">
        <v>94</v>
      </c>
      <c r="APZ55" s="84"/>
      <c r="AQA55" s="84" t="s">
        <v>94</v>
      </c>
      <c r="AQB55" s="84"/>
      <c r="AQC55" s="84" t="s">
        <v>94</v>
      </c>
      <c r="AQD55" s="84"/>
      <c r="AQE55" s="86" t="s">
        <v>94</v>
      </c>
      <c r="AQF55" s="84"/>
      <c r="AQG55" s="86" t="s">
        <v>94</v>
      </c>
      <c r="AQH55" s="84"/>
      <c r="AQI55" s="86" t="s">
        <v>94</v>
      </c>
      <c r="AQJ55" s="84"/>
      <c r="AQK55" s="86" t="s">
        <v>94</v>
      </c>
      <c r="AQL55" s="84"/>
      <c r="AQM55" s="86" t="s">
        <v>94</v>
      </c>
      <c r="AQN55" s="84"/>
      <c r="AQO55" s="86" t="s">
        <v>94</v>
      </c>
      <c r="AQP55" s="84"/>
      <c r="AQQ55" s="86" t="s">
        <v>94</v>
      </c>
      <c r="AQR55" s="84"/>
      <c r="AQS55" s="86" t="s">
        <v>94</v>
      </c>
      <c r="AQT55" s="86"/>
      <c r="AQU55" s="86" t="s">
        <v>94</v>
      </c>
      <c r="AQV55" s="86"/>
      <c r="AQW55" s="86" t="s">
        <v>94</v>
      </c>
      <c r="AQX55" s="86"/>
      <c r="AQY55" s="86" t="s">
        <v>94</v>
      </c>
      <c r="AQZ55" s="86"/>
      <c r="ARA55" s="86" t="s">
        <v>94</v>
      </c>
      <c r="ARB55" s="86"/>
      <c r="ARC55" s="86" t="s">
        <v>94</v>
      </c>
      <c r="ARD55" s="86"/>
      <c r="ARE55" s="86" t="s">
        <v>94</v>
      </c>
      <c r="ARF55" s="86"/>
      <c r="ARG55" s="86" t="s">
        <v>94</v>
      </c>
      <c r="ARH55" s="86"/>
      <c r="ARI55" s="86" t="s">
        <v>94</v>
      </c>
      <c r="ARJ55" s="86"/>
      <c r="ARK55" s="86" t="s">
        <v>94</v>
      </c>
      <c r="ARL55" s="86"/>
      <c r="ARM55" s="86" t="s">
        <v>94</v>
      </c>
      <c r="ARN55" s="86"/>
      <c r="ARO55" s="86" t="s">
        <v>94</v>
      </c>
      <c r="ARP55" s="86"/>
      <c r="ARQ55" s="86" t="s">
        <v>94</v>
      </c>
      <c r="ARR55" s="86"/>
      <c r="ARS55" s="86" t="s">
        <v>94</v>
      </c>
      <c r="ART55" s="86"/>
      <c r="ARU55" s="86" t="s">
        <v>94</v>
      </c>
      <c r="ARV55" s="86"/>
      <c r="ARW55" s="86" t="s">
        <v>94</v>
      </c>
      <c r="ARX55" s="86"/>
      <c r="ARY55" s="86" t="s">
        <v>94</v>
      </c>
      <c r="ARZ55" s="86"/>
      <c r="ASA55" s="86" t="s">
        <v>94</v>
      </c>
      <c r="ASB55" s="86"/>
      <c r="ASC55" s="86" t="s">
        <v>94</v>
      </c>
      <c r="ASD55" s="86"/>
      <c r="ASE55" s="86" t="s">
        <v>94</v>
      </c>
      <c r="ASF55" s="86"/>
      <c r="ASG55" s="86" t="s">
        <v>94</v>
      </c>
      <c r="ASH55" s="86"/>
      <c r="ASI55" s="86" t="s">
        <v>94</v>
      </c>
      <c r="ASJ55" s="86"/>
      <c r="ASK55" s="86" t="s">
        <v>94</v>
      </c>
      <c r="ASL55" s="86"/>
      <c r="ASM55" s="86" t="s">
        <v>94</v>
      </c>
      <c r="ASN55" s="86"/>
      <c r="ASO55" s="86" t="s">
        <v>94</v>
      </c>
      <c r="ASP55" s="86"/>
      <c r="ASQ55" s="86" t="s">
        <v>94</v>
      </c>
      <c r="ASR55" s="86"/>
      <c r="ASS55" s="86" t="s">
        <v>94</v>
      </c>
      <c r="AST55" s="86"/>
      <c r="ASU55" s="86" t="s">
        <v>94</v>
      </c>
      <c r="ASV55" s="86"/>
      <c r="ASW55" s="86" t="s">
        <v>94</v>
      </c>
      <c r="ASX55" s="86"/>
      <c r="ASY55" s="86" t="s">
        <v>94</v>
      </c>
      <c r="ASZ55" s="86"/>
      <c r="ATA55" s="86" t="s">
        <v>94</v>
      </c>
      <c r="ATB55" s="86"/>
      <c r="ATC55" s="86" t="s">
        <v>94</v>
      </c>
      <c r="ATD55" s="86"/>
      <c r="ATE55" s="86" t="s">
        <v>94</v>
      </c>
      <c r="ATF55" s="86"/>
      <c r="ATG55" s="86" t="s">
        <v>94</v>
      </c>
      <c r="ATH55" s="86"/>
      <c r="ATI55" s="86" t="s">
        <v>94</v>
      </c>
      <c r="ATJ55" s="86"/>
      <c r="ATK55" s="86" t="s">
        <v>94</v>
      </c>
      <c r="ATL55" s="86"/>
      <c r="ATM55" s="86" t="s">
        <v>94</v>
      </c>
      <c r="ATN55" s="86"/>
      <c r="ATO55" s="86" t="s">
        <v>94</v>
      </c>
      <c r="ATP55" s="86"/>
      <c r="ATQ55" s="86" t="s">
        <v>94</v>
      </c>
      <c r="ATR55" s="86"/>
      <c r="ATS55" s="86" t="s">
        <v>94</v>
      </c>
      <c r="ATT55" s="86"/>
      <c r="ATU55" s="86" t="s">
        <v>94</v>
      </c>
      <c r="ATV55" s="86"/>
      <c r="ATW55" s="86" t="s">
        <v>94</v>
      </c>
      <c r="ATX55" s="86"/>
      <c r="ATY55" s="86" t="s">
        <v>94</v>
      </c>
      <c r="ATZ55" s="86"/>
      <c r="AUA55" s="86" t="s">
        <v>94</v>
      </c>
      <c r="AUB55" s="86"/>
      <c r="AUC55" s="86" t="s">
        <v>94</v>
      </c>
      <c r="AUD55" s="86"/>
      <c r="AUE55" s="86" t="s">
        <v>94</v>
      </c>
      <c r="AUF55" s="86"/>
      <c r="AUG55" s="86" t="s">
        <v>94</v>
      </c>
      <c r="AUH55" s="86"/>
      <c r="AUI55" s="86" t="s">
        <v>94</v>
      </c>
      <c r="AUJ55" s="86"/>
      <c r="AUK55" s="86" t="s">
        <v>94</v>
      </c>
      <c r="AUL55" s="86"/>
      <c r="AUM55" s="86" t="s">
        <v>94</v>
      </c>
      <c r="AUN55" s="86"/>
      <c r="AUO55" s="86" t="s">
        <v>94</v>
      </c>
      <c r="AUP55" s="86"/>
      <c r="AUQ55" s="86" t="s">
        <v>94</v>
      </c>
      <c r="AUR55" s="86"/>
      <c r="AUS55" s="86" t="s">
        <v>94</v>
      </c>
      <c r="AUT55" s="86"/>
      <c r="AUU55" s="86" t="s">
        <v>94</v>
      </c>
      <c r="AUV55" s="86"/>
      <c r="AUW55" s="86" t="s">
        <v>94</v>
      </c>
      <c r="AUX55" s="86"/>
      <c r="AUY55" s="86" t="s">
        <v>94</v>
      </c>
      <c r="AUZ55" s="86"/>
      <c r="AVA55" s="86" t="s">
        <v>94</v>
      </c>
      <c r="AVB55" s="86"/>
      <c r="AVC55" s="86" t="s">
        <v>94</v>
      </c>
      <c r="AVD55" s="86"/>
      <c r="AVE55" s="86" t="s">
        <v>94</v>
      </c>
      <c r="AVF55" s="86"/>
      <c r="AVG55" s="86" t="s">
        <v>94</v>
      </c>
      <c r="AVH55" s="86"/>
      <c r="AVI55" s="86" t="s">
        <v>94</v>
      </c>
      <c r="AVJ55" s="86"/>
      <c r="AVK55" s="86" t="s">
        <v>94</v>
      </c>
      <c r="AVL55" s="86"/>
      <c r="AVM55" s="86" t="s">
        <v>94</v>
      </c>
      <c r="AVN55" s="86"/>
      <c r="AVO55" s="86" t="s">
        <v>94</v>
      </c>
      <c r="AVP55" s="86"/>
      <c r="AVQ55" s="86" t="s">
        <v>94</v>
      </c>
      <c r="AVR55" s="86"/>
      <c r="AVS55" s="86" t="s">
        <v>94</v>
      </c>
      <c r="AVT55" s="86"/>
      <c r="AVU55" s="86" t="s">
        <v>94</v>
      </c>
      <c r="AVV55" s="86"/>
      <c r="AVW55" s="86" t="s">
        <v>94</v>
      </c>
      <c r="AVX55" s="86"/>
      <c r="AVY55" s="86" t="s">
        <v>94</v>
      </c>
      <c r="AVZ55" s="86"/>
      <c r="AWA55" s="86" t="s">
        <v>94</v>
      </c>
      <c r="AWB55" s="86"/>
      <c r="AWC55" s="86" t="s">
        <v>94</v>
      </c>
      <c r="AWD55" s="86"/>
      <c r="AWE55" s="86" t="s">
        <v>94</v>
      </c>
      <c r="AWF55" s="86"/>
      <c r="AWG55" s="86" t="s">
        <v>94</v>
      </c>
      <c r="AWH55" s="86"/>
      <c r="AWI55" s="86" t="s">
        <v>94</v>
      </c>
      <c r="AWJ55" s="86"/>
      <c r="AWK55" s="86" t="s">
        <v>94</v>
      </c>
      <c r="AWL55" s="86"/>
      <c r="AWM55" s="86" t="s">
        <v>94</v>
      </c>
      <c r="AWN55" s="86"/>
      <c r="AWO55" s="86" t="s">
        <v>94</v>
      </c>
      <c r="AWP55" s="86"/>
      <c r="AWQ55" s="86" t="s">
        <v>94</v>
      </c>
      <c r="AWR55" s="86"/>
      <c r="AWS55" s="86" t="s">
        <v>94</v>
      </c>
      <c r="AWT55" s="86"/>
      <c r="AWU55" s="86" t="s">
        <v>94</v>
      </c>
      <c r="AWV55" s="86"/>
      <c r="AWW55" s="86" t="s">
        <v>94</v>
      </c>
      <c r="AWX55" s="86"/>
      <c r="AWY55" s="86" t="s">
        <v>94</v>
      </c>
      <c r="AWZ55" s="103"/>
      <c r="AXA55" s="103" t="s">
        <v>94</v>
      </c>
      <c r="AXB55" s="103"/>
      <c r="AXC55" s="103" t="s">
        <v>94</v>
      </c>
      <c r="AXD55" s="103"/>
      <c r="AXE55" s="103" t="s">
        <v>94</v>
      </c>
      <c r="AXF55" s="103"/>
      <c r="AXG55" s="103" t="s">
        <v>94</v>
      </c>
      <c r="AXH55" s="103"/>
      <c r="AXI55" s="103" t="s">
        <v>94</v>
      </c>
      <c r="AXJ55" s="103"/>
      <c r="AXK55" s="103" t="s">
        <v>94</v>
      </c>
      <c r="AXL55" s="103"/>
      <c r="AXM55" s="103" t="s">
        <v>94</v>
      </c>
      <c r="AXN55" s="103"/>
      <c r="AXO55" s="103" t="s">
        <v>94</v>
      </c>
      <c r="AXP55" s="103"/>
      <c r="AXQ55" s="103" t="s">
        <v>94</v>
      </c>
      <c r="AXR55" s="103"/>
      <c r="AXS55" s="103" t="s">
        <v>94</v>
      </c>
      <c r="AXT55" s="103"/>
      <c r="AXU55" s="103" t="s">
        <v>94</v>
      </c>
      <c r="AXV55" s="103"/>
      <c r="AXW55" s="103" t="s">
        <v>94</v>
      </c>
      <c r="AXX55" s="103"/>
      <c r="AXY55" s="103" t="s">
        <v>94</v>
      </c>
      <c r="AXZ55" s="103"/>
      <c r="AYA55" s="103" t="s">
        <v>94</v>
      </c>
      <c r="AYB55" s="103"/>
      <c r="AYC55" s="103" t="s">
        <v>94</v>
      </c>
      <c r="AYD55" s="103"/>
      <c r="AYE55" s="103" t="s">
        <v>94</v>
      </c>
      <c r="AYF55" s="103"/>
      <c r="AYG55" s="103" t="s">
        <v>94</v>
      </c>
      <c r="AYH55" s="103"/>
      <c r="AYI55" s="103" t="s">
        <v>94</v>
      </c>
      <c r="AYJ55" s="103"/>
      <c r="AYK55" s="103"/>
      <c r="AYL55" s="103"/>
      <c r="AYM55" s="103"/>
      <c r="AYN55" s="103"/>
      <c r="AYO55" s="103"/>
      <c r="AYP55" s="103"/>
      <c r="AYQ55" s="103"/>
      <c r="AYR55" s="103"/>
      <c r="AYS55" s="103"/>
      <c r="AYT55" s="103"/>
      <c r="AYU55" s="103" t="s">
        <v>94</v>
      </c>
      <c r="AYV55" s="103"/>
      <c r="AYW55" s="103" t="s">
        <v>94</v>
      </c>
      <c r="AYX55" s="103"/>
      <c r="AYY55" s="103" t="s">
        <v>94</v>
      </c>
      <c r="AYZ55" s="103"/>
      <c r="AZA55" s="103" t="s">
        <v>94</v>
      </c>
      <c r="AZB55" s="103"/>
      <c r="AZC55" s="103" t="s">
        <v>94</v>
      </c>
      <c r="AZD55" s="103"/>
      <c r="AZE55" s="103" t="s">
        <v>94</v>
      </c>
      <c r="AZF55" s="103"/>
      <c r="AZG55" s="103" t="s">
        <v>94</v>
      </c>
      <c r="AZH55" s="103"/>
      <c r="AZI55" s="103" t="s">
        <v>94</v>
      </c>
      <c r="AZJ55" s="103"/>
      <c r="AZK55" s="103" t="s">
        <v>94</v>
      </c>
      <c r="AZL55" s="103"/>
      <c r="AZM55" s="103" t="s">
        <v>94</v>
      </c>
      <c r="AZN55" s="103"/>
      <c r="AZO55" s="103" t="s">
        <v>94</v>
      </c>
      <c r="AZP55" s="103"/>
      <c r="AZQ55" s="103" t="s">
        <v>94</v>
      </c>
      <c r="AZR55" s="103"/>
      <c r="AZS55" s="103" t="s">
        <v>94</v>
      </c>
      <c r="AZT55" s="103"/>
      <c r="AZU55" s="103" t="s">
        <v>94</v>
      </c>
      <c r="AZV55" s="103"/>
      <c r="AZW55" s="103" t="s">
        <v>94</v>
      </c>
      <c r="AZX55" s="103"/>
      <c r="AZY55" s="103" t="s">
        <v>94</v>
      </c>
      <c r="AZZ55" s="103"/>
      <c r="BAA55" s="103" t="s">
        <v>94</v>
      </c>
      <c r="BAB55" s="103"/>
      <c r="BAC55" s="103" t="s">
        <v>94</v>
      </c>
      <c r="BAD55" s="103"/>
      <c r="BAE55" s="103" t="s">
        <v>94</v>
      </c>
      <c r="BAF55" s="103"/>
      <c r="BAG55" s="103" t="s">
        <v>94</v>
      </c>
      <c r="BAH55" s="103"/>
      <c r="BAI55" s="103" t="s">
        <v>94</v>
      </c>
      <c r="BAJ55" s="103"/>
      <c r="BAK55" s="103" t="s">
        <v>94</v>
      </c>
      <c r="BAL55" s="103"/>
      <c r="BAM55" s="103" t="s">
        <v>94</v>
      </c>
      <c r="BAN55" s="103"/>
      <c r="BAO55" s="103" t="s">
        <v>94</v>
      </c>
      <c r="BAP55" s="103"/>
      <c r="BAQ55" s="103" t="s">
        <v>94</v>
      </c>
      <c r="BAR55" s="103"/>
      <c r="BAS55" s="103" t="s">
        <v>94</v>
      </c>
      <c r="BAT55" s="103"/>
      <c r="BAU55" s="103" t="s">
        <v>94</v>
      </c>
      <c r="BAV55" s="103"/>
      <c r="BAW55" s="103" t="s">
        <v>94</v>
      </c>
      <c r="BAX55" s="103"/>
      <c r="BAY55" s="103" t="s">
        <v>94</v>
      </c>
      <c r="BAZ55" s="103"/>
      <c r="BBA55" s="103" t="s">
        <v>94</v>
      </c>
      <c r="BBB55" s="103"/>
      <c r="BBC55" s="103" t="s">
        <v>94</v>
      </c>
      <c r="BBD55" s="103"/>
      <c r="BBE55" s="103" t="s">
        <v>94</v>
      </c>
      <c r="BBF55" s="103"/>
      <c r="BBG55" s="103" t="s">
        <v>94</v>
      </c>
      <c r="BBH55" s="103"/>
      <c r="BBI55" s="103" t="s">
        <v>94</v>
      </c>
      <c r="BBJ55" s="103"/>
      <c r="BBK55" s="103" t="s">
        <v>94</v>
      </c>
    </row>
    <row r="56" spans="1:1415" s="9" customFormat="1" ht="33" customHeight="1" x14ac:dyDescent="0.35">
      <c r="A56" s="82">
        <v>30</v>
      </c>
      <c r="B56" s="13">
        <v>150000180</v>
      </c>
      <c r="C56" s="89"/>
      <c r="D56" s="90" t="s">
        <v>410</v>
      </c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  <c r="AL56" s="84"/>
      <c r="AM56" s="84"/>
      <c r="AN56" s="84"/>
      <c r="AO56" s="84"/>
      <c r="AP56" s="84"/>
      <c r="AQ56" s="84"/>
      <c r="AR56" s="84"/>
      <c r="AS56" s="84"/>
      <c r="AT56" s="84"/>
      <c r="AU56" s="84"/>
      <c r="AV56" s="84"/>
      <c r="AW56" s="84"/>
      <c r="AX56" s="84"/>
      <c r="AY56" s="84"/>
      <c r="AZ56" s="84"/>
      <c r="BA56" s="84"/>
      <c r="BB56" s="84"/>
      <c r="BC56" s="84"/>
      <c r="BD56" s="84"/>
      <c r="BE56" s="84"/>
      <c r="BF56" s="84"/>
      <c r="BG56" s="84"/>
      <c r="BH56" s="84"/>
      <c r="BI56" s="84"/>
      <c r="BJ56" s="84"/>
      <c r="BK56" s="84"/>
      <c r="BL56" s="84"/>
      <c r="BM56" s="84"/>
      <c r="BN56" s="84"/>
      <c r="BO56" s="84"/>
      <c r="BP56" s="84"/>
      <c r="BQ56" s="84"/>
      <c r="BR56" s="84"/>
      <c r="BS56" s="84"/>
      <c r="BT56" s="84"/>
      <c r="BU56" s="84"/>
      <c r="BV56" s="84"/>
      <c r="BW56" s="84"/>
      <c r="BX56" s="84"/>
      <c r="BY56" s="84"/>
      <c r="BZ56" s="84"/>
      <c r="CA56" s="84"/>
      <c r="CB56" s="84"/>
      <c r="CC56" s="84"/>
      <c r="CD56" s="84"/>
      <c r="CE56" s="84"/>
      <c r="CF56" s="84"/>
      <c r="CG56" s="84"/>
      <c r="CH56" s="84"/>
      <c r="CI56" s="84"/>
      <c r="CJ56" s="84"/>
      <c r="CK56" s="84"/>
      <c r="CL56" s="84"/>
      <c r="CM56" s="84"/>
      <c r="CN56" s="84"/>
      <c r="CO56" s="84"/>
      <c r="CP56" s="84"/>
      <c r="CQ56" s="84"/>
      <c r="CR56" s="84"/>
      <c r="CS56" s="84"/>
      <c r="CT56" s="84"/>
      <c r="CU56" s="84"/>
      <c r="CV56" s="84"/>
      <c r="CW56" s="84"/>
      <c r="CX56" s="84"/>
      <c r="CY56" s="84"/>
      <c r="CZ56" s="84"/>
      <c r="DA56" s="84"/>
      <c r="DB56" s="84"/>
      <c r="DC56" s="84"/>
      <c r="DD56" s="84"/>
      <c r="DE56" s="84"/>
      <c r="DF56" s="84"/>
      <c r="DG56" s="84"/>
      <c r="DH56" s="84"/>
      <c r="DI56" s="84"/>
      <c r="DJ56" s="84"/>
      <c r="DK56" s="84"/>
      <c r="DL56" s="84"/>
      <c r="DM56" s="84"/>
      <c r="DN56" s="84"/>
      <c r="DO56" s="84"/>
      <c r="DP56" s="84"/>
      <c r="DQ56" s="84"/>
      <c r="DR56" s="84"/>
      <c r="DS56" s="84"/>
      <c r="DT56" s="84"/>
      <c r="DU56" s="84"/>
      <c r="DV56" s="84"/>
      <c r="DW56" s="84"/>
      <c r="DX56" s="84"/>
      <c r="DY56" s="84"/>
      <c r="DZ56" s="84"/>
      <c r="EA56" s="84"/>
      <c r="EB56" s="84"/>
      <c r="EC56" s="84"/>
      <c r="ED56" s="84"/>
      <c r="EE56" s="84"/>
      <c r="EF56" s="84"/>
      <c r="EG56" s="84"/>
      <c r="EH56" s="84"/>
      <c r="EI56" s="84"/>
      <c r="EJ56" s="84"/>
      <c r="EK56" s="84"/>
      <c r="EL56" s="84"/>
      <c r="EM56" s="84"/>
      <c r="EN56" s="84"/>
      <c r="EO56" s="84"/>
      <c r="EP56" s="84"/>
      <c r="EQ56" s="84"/>
      <c r="ER56" s="84"/>
      <c r="ES56" s="84"/>
      <c r="ET56" s="84"/>
      <c r="EU56" s="84"/>
      <c r="EV56" s="84"/>
      <c r="EW56" s="84"/>
      <c r="EX56" s="84"/>
      <c r="EY56" s="84"/>
      <c r="EZ56" s="84"/>
      <c r="FA56" s="84"/>
      <c r="FB56" s="84"/>
      <c r="FC56" s="84"/>
      <c r="FD56" s="84"/>
      <c r="FE56" s="84"/>
      <c r="FF56" s="84"/>
      <c r="FG56" s="84"/>
      <c r="FH56" s="84"/>
      <c r="FI56" s="84"/>
      <c r="FJ56" s="84"/>
      <c r="FK56" s="84"/>
      <c r="FL56" s="84"/>
      <c r="FM56" s="84"/>
      <c r="FN56" s="84"/>
      <c r="FO56" s="84"/>
      <c r="FP56" s="84"/>
      <c r="FQ56" s="84"/>
      <c r="FR56" s="84"/>
      <c r="FS56" s="84"/>
      <c r="FT56" s="84"/>
      <c r="FU56" s="84"/>
      <c r="FV56" s="84"/>
      <c r="FW56" s="84"/>
      <c r="FX56" s="84"/>
      <c r="FY56" s="84"/>
      <c r="FZ56" s="84"/>
      <c r="GA56" s="84"/>
      <c r="GB56" s="84"/>
      <c r="GC56" s="84"/>
      <c r="GD56" s="84"/>
      <c r="GE56" s="84"/>
      <c r="GF56" s="84"/>
      <c r="GG56" s="84"/>
      <c r="GH56" s="84"/>
      <c r="GI56" s="84"/>
      <c r="GJ56" s="84"/>
      <c r="GK56" s="84"/>
      <c r="GL56" s="84"/>
      <c r="GM56" s="84"/>
      <c r="GN56" s="84"/>
      <c r="GO56" s="84"/>
      <c r="GP56" s="84"/>
      <c r="GQ56" s="84"/>
      <c r="GR56" s="84"/>
      <c r="GS56" s="84"/>
      <c r="GT56" s="84"/>
      <c r="GU56" s="84"/>
      <c r="GV56" s="84"/>
      <c r="GW56" s="84"/>
      <c r="GX56" s="84"/>
      <c r="GY56" s="84"/>
      <c r="GZ56" s="84"/>
      <c r="HA56" s="84"/>
      <c r="HB56" s="84"/>
      <c r="HC56" s="84"/>
      <c r="HD56" s="84"/>
      <c r="HE56" s="84"/>
      <c r="HF56" s="84"/>
      <c r="HG56" s="84"/>
      <c r="HH56" s="84"/>
      <c r="HI56" s="84"/>
      <c r="HJ56" s="84"/>
      <c r="HK56" s="84"/>
      <c r="HL56" s="84"/>
      <c r="HM56" s="84"/>
      <c r="HN56" s="84"/>
      <c r="HO56" s="84"/>
      <c r="HP56" s="84"/>
      <c r="HQ56" s="84"/>
      <c r="HR56" s="84"/>
      <c r="HS56" s="84"/>
      <c r="HT56" s="84"/>
      <c r="HU56" s="84"/>
      <c r="HV56" s="84"/>
      <c r="HW56" s="84"/>
      <c r="HX56" s="84"/>
      <c r="HY56" s="84"/>
      <c r="HZ56" s="84"/>
      <c r="IA56" s="84"/>
      <c r="IB56" s="84"/>
      <c r="IC56" s="84"/>
      <c r="ID56" s="84"/>
      <c r="IE56" s="84"/>
      <c r="IF56" s="84"/>
      <c r="IG56" s="84"/>
      <c r="IH56" s="84"/>
      <c r="II56" s="84"/>
      <c r="IJ56" s="84"/>
      <c r="IK56" s="84"/>
      <c r="IL56" s="84"/>
      <c r="IM56" s="84"/>
      <c r="IN56" s="84"/>
      <c r="IO56" s="84"/>
      <c r="IP56" s="84"/>
      <c r="IQ56" s="84"/>
      <c r="IR56" s="84"/>
      <c r="IS56" s="84"/>
      <c r="IT56" s="84"/>
      <c r="IU56" s="84"/>
      <c r="IV56" s="84"/>
      <c r="IW56" s="84"/>
      <c r="IX56" s="84"/>
      <c r="IY56" s="84"/>
      <c r="IZ56" s="84"/>
      <c r="JA56" s="84"/>
      <c r="JB56" s="84"/>
      <c r="JC56" s="84"/>
      <c r="JD56" s="84"/>
      <c r="JE56" s="84"/>
      <c r="JF56" s="84"/>
      <c r="JG56" s="84"/>
      <c r="JH56" s="84"/>
      <c r="JI56" s="84"/>
      <c r="JJ56" s="84"/>
      <c r="JK56" s="84"/>
      <c r="JL56" s="84"/>
      <c r="JM56" s="84"/>
      <c r="JN56" s="84"/>
      <c r="JO56" s="84"/>
      <c r="JP56" s="84"/>
      <c r="JQ56" s="84"/>
      <c r="JR56" s="84"/>
      <c r="JS56" s="84"/>
      <c r="JT56" s="84"/>
      <c r="JU56" s="84"/>
      <c r="JV56" s="84"/>
      <c r="JW56" s="84"/>
      <c r="JX56" s="84"/>
      <c r="JY56" s="84"/>
      <c r="JZ56" s="84"/>
      <c r="KA56" s="84"/>
      <c r="KB56" s="84"/>
      <c r="KC56" s="84"/>
      <c r="KD56" s="84"/>
      <c r="KE56" s="84"/>
      <c r="KF56" s="84"/>
      <c r="KG56" s="84"/>
      <c r="KH56" s="84"/>
      <c r="KI56" s="84"/>
      <c r="KJ56" s="84"/>
      <c r="KK56" s="84"/>
      <c r="KL56" s="84"/>
      <c r="KM56" s="84"/>
      <c r="KN56" s="84"/>
      <c r="KO56" s="84"/>
      <c r="KP56" s="84"/>
      <c r="KQ56" s="84"/>
      <c r="KR56" s="84"/>
      <c r="KS56" s="84"/>
      <c r="KT56" s="84"/>
      <c r="KU56" s="84"/>
      <c r="KV56" s="84"/>
      <c r="KW56" s="84"/>
      <c r="KX56" s="84"/>
      <c r="KY56" s="84"/>
      <c r="KZ56" s="84"/>
      <c r="LA56" s="84"/>
      <c r="LB56" s="84"/>
      <c r="LC56" s="84"/>
      <c r="LD56" s="84"/>
      <c r="LE56" s="84"/>
      <c r="LF56" s="84"/>
      <c r="LG56" s="84"/>
      <c r="LH56" s="84"/>
      <c r="LI56" s="84"/>
      <c r="LJ56" s="84"/>
      <c r="LK56" s="84"/>
      <c r="LL56" s="84"/>
      <c r="LM56" s="84"/>
      <c r="LN56" s="84"/>
      <c r="LO56" s="84"/>
      <c r="LP56" s="84"/>
      <c r="LQ56" s="84"/>
      <c r="LR56" s="84"/>
      <c r="LS56" s="84"/>
      <c r="LT56" s="84"/>
      <c r="LU56" s="84"/>
      <c r="LV56" s="84"/>
      <c r="LW56" s="84"/>
      <c r="LX56" s="84"/>
      <c r="LY56" s="84"/>
      <c r="LZ56" s="84"/>
      <c r="MA56" s="84"/>
      <c r="MB56" s="84"/>
      <c r="MC56" s="84"/>
      <c r="MD56" s="84"/>
      <c r="ME56" s="84"/>
      <c r="MF56" s="84"/>
      <c r="MG56" s="84"/>
      <c r="MH56" s="84"/>
      <c r="MI56" s="84"/>
      <c r="MJ56" s="84"/>
      <c r="MK56" s="84"/>
      <c r="ML56" s="84"/>
      <c r="MM56" s="84"/>
      <c r="MN56" s="84"/>
      <c r="MO56" s="84"/>
      <c r="MP56" s="84"/>
      <c r="MQ56" s="84"/>
      <c r="MR56" s="84"/>
      <c r="MS56" s="84"/>
      <c r="MT56" s="84"/>
      <c r="MU56" s="84"/>
      <c r="MV56" s="84"/>
      <c r="MW56" s="84"/>
      <c r="MX56" s="84"/>
      <c r="MY56" s="84"/>
      <c r="MZ56" s="84"/>
      <c r="NA56" s="84"/>
      <c r="NB56" s="84"/>
      <c r="NC56" s="84"/>
      <c r="ND56" s="84"/>
      <c r="NE56" s="84"/>
      <c r="NF56" s="84"/>
      <c r="NG56" s="84"/>
      <c r="NH56" s="84"/>
      <c r="NI56" s="84"/>
      <c r="NJ56" s="84"/>
      <c r="NK56" s="84"/>
      <c r="NL56" s="84"/>
      <c r="NM56" s="84"/>
      <c r="NN56" s="84"/>
      <c r="NO56" s="84"/>
      <c r="NP56" s="84"/>
      <c r="NQ56" s="84"/>
      <c r="NR56" s="84"/>
      <c r="NS56" s="84"/>
      <c r="NT56" s="84"/>
      <c r="NU56" s="84"/>
      <c r="NV56" s="84"/>
      <c r="NW56" s="84"/>
      <c r="NX56" s="84"/>
      <c r="NY56" s="84"/>
      <c r="NZ56" s="84"/>
      <c r="OA56" s="84"/>
      <c r="OB56" s="84"/>
      <c r="OC56" s="84"/>
      <c r="OD56" s="84"/>
      <c r="OE56" s="84"/>
      <c r="OF56" s="84"/>
      <c r="OG56" s="84"/>
      <c r="OH56" s="84"/>
      <c r="OI56" s="84"/>
      <c r="OJ56" s="84"/>
      <c r="OK56" s="84"/>
      <c r="OL56" s="84"/>
      <c r="OM56" s="84"/>
      <c r="ON56" s="84"/>
      <c r="OO56" s="84"/>
      <c r="OP56" s="84"/>
      <c r="OQ56" s="84"/>
      <c r="OR56" s="84"/>
      <c r="OS56" s="84"/>
      <c r="OT56" s="84"/>
      <c r="OU56" s="84"/>
      <c r="OV56" s="84"/>
      <c r="OW56" s="84"/>
      <c r="OX56" s="84"/>
      <c r="OY56" s="84"/>
      <c r="OZ56" s="84"/>
      <c r="PA56" s="84"/>
      <c r="PB56" s="84"/>
      <c r="PC56" s="84"/>
      <c r="PD56" s="84"/>
      <c r="PE56" s="84"/>
      <c r="PF56" s="84"/>
      <c r="PG56" s="84"/>
      <c r="PH56" s="84"/>
      <c r="PI56" s="84"/>
      <c r="PJ56" s="84"/>
      <c r="PK56" s="84"/>
      <c r="PL56" s="84"/>
      <c r="PM56" s="84"/>
      <c r="PN56" s="84"/>
      <c r="PO56" s="84"/>
      <c r="PP56" s="84"/>
      <c r="PQ56" s="84"/>
      <c r="PR56" s="84"/>
      <c r="PS56" s="84"/>
      <c r="PT56" s="84"/>
      <c r="PU56" s="84"/>
      <c r="PV56" s="84"/>
      <c r="PW56" s="84"/>
      <c r="PX56" s="84"/>
      <c r="PY56" s="84"/>
      <c r="PZ56" s="84"/>
      <c r="QA56" s="84"/>
      <c r="QB56" s="84"/>
      <c r="QC56" s="84"/>
      <c r="QD56" s="84"/>
      <c r="QE56" s="84"/>
      <c r="QF56" s="84"/>
      <c r="QG56" s="84"/>
      <c r="QH56" s="84"/>
      <c r="QI56" s="84"/>
      <c r="QJ56" s="84"/>
      <c r="QK56" s="84"/>
      <c r="QL56" s="84"/>
      <c r="QM56" s="84"/>
      <c r="QN56" s="84"/>
      <c r="QO56" s="84"/>
      <c r="QP56" s="84"/>
      <c r="QQ56" s="84"/>
      <c r="QR56" s="84"/>
      <c r="QS56" s="84"/>
      <c r="QT56" s="84"/>
      <c r="QU56" s="84"/>
      <c r="QV56" s="84"/>
      <c r="QW56" s="84"/>
      <c r="QX56" s="84"/>
      <c r="QY56" s="84"/>
      <c r="QZ56" s="84"/>
      <c r="RA56" s="84"/>
      <c r="RB56" s="84"/>
      <c r="RC56" s="84"/>
      <c r="RD56" s="84"/>
      <c r="RE56" s="84"/>
      <c r="RF56" s="84"/>
      <c r="RG56" s="84"/>
      <c r="RH56" s="84"/>
      <c r="RI56" s="84"/>
      <c r="RJ56" s="84"/>
      <c r="RK56" s="84"/>
      <c r="RL56" s="84"/>
      <c r="RM56" s="84"/>
      <c r="RN56" s="84"/>
      <c r="RO56" s="84"/>
      <c r="RP56" s="84"/>
      <c r="RQ56" s="84"/>
      <c r="RR56" s="84"/>
      <c r="RS56" s="84"/>
      <c r="RT56" s="84"/>
      <c r="RU56" s="84"/>
      <c r="RV56" s="84"/>
      <c r="RW56" s="84"/>
      <c r="RX56" s="84"/>
      <c r="RY56" s="84"/>
      <c r="RZ56" s="84"/>
      <c r="SA56" s="84"/>
      <c r="SB56" s="84"/>
      <c r="SC56" s="84"/>
      <c r="SD56" s="84"/>
      <c r="SE56" s="84"/>
      <c r="SF56" s="84"/>
      <c r="SG56" s="84"/>
      <c r="SH56" s="84"/>
      <c r="SI56" s="84"/>
      <c r="SJ56" s="84"/>
      <c r="SK56" s="84"/>
      <c r="SL56" s="84"/>
      <c r="SM56" s="84"/>
      <c r="SN56" s="84"/>
      <c r="SO56" s="84"/>
      <c r="SP56" s="84"/>
      <c r="SQ56" s="84"/>
      <c r="SR56" s="84"/>
      <c r="SS56" s="84"/>
      <c r="ST56" s="84"/>
      <c r="SU56" s="84"/>
      <c r="SV56" s="84"/>
      <c r="SW56" s="84"/>
      <c r="SX56" s="84"/>
      <c r="SY56" s="84"/>
      <c r="SZ56" s="84"/>
      <c r="TA56" s="84"/>
      <c r="TB56" s="84"/>
      <c r="TC56" s="84"/>
      <c r="TD56" s="84"/>
      <c r="TE56" s="84"/>
      <c r="TF56" s="84"/>
      <c r="TG56" s="84"/>
      <c r="TH56" s="84"/>
      <c r="TI56" s="84"/>
      <c r="TJ56" s="84"/>
      <c r="TK56" s="84"/>
      <c r="TL56" s="84"/>
      <c r="TM56" s="84"/>
      <c r="TN56" s="84"/>
      <c r="TO56" s="84"/>
      <c r="TP56" s="84"/>
      <c r="TQ56" s="84"/>
      <c r="TR56" s="84"/>
      <c r="TS56" s="84"/>
      <c r="TT56" s="84"/>
      <c r="TU56" s="84"/>
      <c r="TV56" s="84"/>
      <c r="TW56" s="84"/>
      <c r="TX56" s="84"/>
      <c r="TY56" s="84"/>
      <c r="TZ56" s="84"/>
      <c r="UA56" s="84"/>
      <c r="UB56" s="84"/>
      <c r="UC56" s="84"/>
      <c r="UD56" s="84"/>
      <c r="UE56" s="84"/>
      <c r="UF56" s="84"/>
      <c r="UG56" s="84"/>
      <c r="UH56" s="84"/>
      <c r="UI56" s="84"/>
      <c r="UJ56" s="84"/>
      <c r="UK56" s="84"/>
      <c r="UL56" s="84"/>
      <c r="UM56" s="84"/>
      <c r="UN56" s="84"/>
      <c r="UO56" s="84"/>
      <c r="UP56" s="84"/>
      <c r="UQ56" s="84"/>
      <c r="UR56" s="84"/>
      <c r="US56" s="84"/>
      <c r="UT56" s="84"/>
      <c r="UU56" s="84"/>
      <c r="UV56" s="84"/>
      <c r="UW56" s="84"/>
      <c r="UX56" s="84"/>
      <c r="UY56" s="84"/>
      <c r="UZ56" s="84"/>
      <c r="VA56" s="84"/>
      <c r="VB56" s="84"/>
      <c r="VC56" s="84"/>
      <c r="VD56" s="84"/>
      <c r="VE56" s="84"/>
      <c r="VF56" s="84"/>
      <c r="VG56" s="84"/>
      <c r="VH56" s="84"/>
      <c r="VI56" s="84"/>
      <c r="VJ56" s="84"/>
      <c r="VK56" s="84"/>
      <c r="VL56" s="84"/>
      <c r="VM56" s="84"/>
      <c r="VN56" s="84"/>
      <c r="VO56" s="84"/>
      <c r="VP56" s="84"/>
      <c r="VQ56" s="84"/>
      <c r="VR56" s="84"/>
      <c r="VS56" s="84"/>
      <c r="VT56" s="84"/>
      <c r="VU56" s="84"/>
      <c r="VV56" s="84"/>
      <c r="VW56" s="84"/>
      <c r="VX56" s="84"/>
      <c r="VY56" s="84"/>
      <c r="VZ56" s="84"/>
      <c r="WA56" s="84"/>
      <c r="WB56" s="84"/>
      <c r="WC56" s="84"/>
      <c r="WD56" s="84"/>
      <c r="WE56" s="84"/>
      <c r="WF56" s="84"/>
      <c r="WG56" s="84"/>
      <c r="WH56" s="84"/>
      <c r="WI56" s="84"/>
      <c r="WJ56" s="84"/>
      <c r="WK56" s="84"/>
      <c r="WL56" s="84"/>
      <c r="WM56" s="84"/>
      <c r="WN56" s="84"/>
      <c r="WO56" s="84"/>
      <c r="WP56" s="84"/>
      <c r="WQ56" s="84"/>
      <c r="WR56" s="84"/>
      <c r="WS56" s="84"/>
      <c r="WT56" s="84"/>
      <c r="WU56" s="84"/>
      <c r="WV56" s="84"/>
      <c r="WW56" s="84"/>
      <c r="WX56" s="84"/>
      <c r="WY56" s="84"/>
      <c r="WZ56" s="84"/>
      <c r="XA56" s="84"/>
      <c r="XB56" s="84"/>
      <c r="XC56" s="84"/>
      <c r="XD56" s="84"/>
      <c r="XE56" s="84"/>
      <c r="XF56" s="84"/>
      <c r="XG56" s="84"/>
      <c r="XH56" s="84"/>
      <c r="XI56" s="84"/>
      <c r="XJ56" s="84"/>
      <c r="XK56" s="84"/>
      <c r="XL56" s="84"/>
      <c r="XM56" s="84"/>
      <c r="XN56" s="84"/>
      <c r="XO56" s="84"/>
      <c r="XP56" s="84"/>
      <c r="XQ56" s="84"/>
      <c r="XR56" s="84"/>
      <c r="XS56" s="84"/>
      <c r="XT56" s="84"/>
      <c r="XU56" s="84"/>
      <c r="XV56" s="84"/>
      <c r="XW56" s="84"/>
      <c r="XX56" s="84"/>
      <c r="XY56" s="84"/>
      <c r="XZ56" s="84"/>
      <c r="YA56" s="84"/>
      <c r="YB56" s="84"/>
      <c r="YC56" s="84"/>
      <c r="YD56" s="84"/>
      <c r="YE56" s="84"/>
      <c r="YF56" s="84"/>
      <c r="YG56" s="84"/>
      <c r="YH56" s="84"/>
      <c r="YI56" s="84"/>
      <c r="YJ56" s="84"/>
      <c r="YK56" s="84"/>
      <c r="YL56" s="84"/>
      <c r="YM56" s="84"/>
      <c r="YN56" s="84"/>
      <c r="YO56" s="84"/>
      <c r="YP56" s="84"/>
      <c r="YQ56" s="84"/>
      <c r="YR56" s="84"/>
      <c r="YS56" s="84"/>
      <c r="YT56" s="84"/>
      <c r="YU56" s="84"/>
      <c r="YV56" s="84"/>
      <c r="YW56" s="84"/>
      <c r="YX56" s="84"/>
      <c r="YY56" s="84"/>
      <c r="YZ56" s="84"/>
      <c r="ZA56" s="84"/>
      <c r="ZB56" s="84"/>
      <c r="ZC56" s="84"/>
      <c r="ZD56" s="84"/>
      <c r="ZE56" s="84"/>
      <c r="ZF56" s="84"/>
      <c r="ZG56" s="84"/>
      <c r="ZH56" s="84"/>
      <c r="ZI56" s="84"/>
      <c r="ZJ56" s="84"/>
      <c r="ZK56" s="84"/>
      <c r="ZL56" s="84"/>
      <c r="ZM56" s="84"/>
      <c r="ZN56" s="84"/>
      <c r="ZO56" s="84"/>
      <c r="ZP56" s="84"/>
      <c r="ZQ56" s="84"/>
      <c r="ZR56" s="84"/>
      <c r="ZS56" s="84"/>
      <c r="ZT56" s="84"/>
      <c r="ZU56" s="84"/>
      <c r="ZV56" s="84"/>
      <c r="ZW56" s="84"/>
      <c r="ZX56" s="84"/>
      <c r="ZY56" s="84"/>
      <c r="ZZ56" s="84"/>
      <c r="AAA56" s="84"/>
      <c r="AAB56" s="84"/>
      <c r="AAC56" s="84"/>
      <c r="AAD56" s="84"/>
      <c r="AAE56" s="84"/>
      <c r="AAF56" s="84"/>
      <c r="AAG56" s="84"/>
      <c r="AAH56" s="84"/>
      <c r="AAI56" s="84"/>
      <c r="AAJ56" s="84"/>
      <c r="AAK56" s="84"/>
      <c r="AAL56" s="84"/>
      <c r="AAM56" s="84"/>
      <c r="AAN56" s="84"/>
      <c r="AAO56" s="84"/>
      <c r="AAP56" s="84"/>
      <c r="AAQ56" s="84"/>
      <c r="AAR56" s="84"/>
      <c r="AAS56" s="84"/>
      <c r="AAT56" s="84"/>
      <c r="AAU56" s="84"/>
      <c r="AAV56" s="84"/>
      <c r="AAW56" s="84"/>
      <c r="AAX56" s="84"/>
      <c r="AAY56" s="84"/>
      <c r="AAZ56" s="84"/>
      <c r="ABA56" s="84"/>
      <c r="ABB56" s="84"/>
      <c r="ABC56" s="84"/>
      <c r="ABD56" s="84"/>
      <c r="ABE56" s="84"/>
      <c r="ABF56" s="84"/>
      <c r="ABG56" s="84"/>
      <c r="ABH56" s="84"/>
      <c r="ABI56" s="84"/>
      <c r="ABJ56" s="84"/>
      <c r="ABK56" s="84"/>
      <c r="ABL56" s="84"/>
      <c r="ABM56" s="84"/>
      <c r="ABN56" s="84"/>
      <c r="ABO56" s="84"/>
      <c r="ABP56" s="84"/>
      <c r="ABQ56" s="84"/>
      <c r="ABR56" s="84"/>
      <c r="ABS56" s="84"/>
      <c r="ABT56" s="84"/>
      <c r="ABU56" s="84"/>
      <c r="ABV56" s="84"/>
      <c r="ABW56" s="84"/>
      <c r="ABX56" s="84"/>
      <c r="ABY56" s="84"/>
      <c r="ABZ56" s="84"/>
      <c r="ACA56" s="84"/>
      <c r="ACB56" s="84"/>
      <c r="ACC56" s="84"/>
      <c r="ACD56" s="84"/>
      <c r="ACE56" s="84"/>
      <c r="ACF56" s="84"/>
      <c r="ACG56" s="84"/>
      <c r="ACH56" s="84"/>
      <c r="ACI56" s="84"/>
      <c r="ACJ56" s="84"/>
      <c r="ACK56" s="84"/>
      <c r="ACL56" s="84"/>
      <c r="ACM56" s="84"/>
      <c r="ACN56" s="84"/>
      <c r="ACO56" s="84"/>
      <c r="ACP56" s="84"/>
      <c r="ACQ56" s="84"/>
      <c r="ACR56" s="84"/>
      <c r="ACS56" s="84"/>
      <c r="ACT56" s="84"/>
      <c r="ACU56" s="84"/>
      <c r="ACV56" s="84"/>
      <c r="ACW56" s="84"/>
      <c r="ACX56" s="84"/>
      <c r="ACY56" s="84"/>
      <c r="ACZ56" s="84"/>
      <c r="ADA56" s="84"/>
      <c r="ADB56" s="84"/>
      <c r="ADC56" s="84"/>
      <c r="ADD56" s="84"/>
      <c r="ADE56" s="84"/>
      <c r="ADF56" s="84"/>
      <c r="ADG56" s="84"/>
      <c r="ADH56" s="84"/>
      <c r="ADI56" s="84"/>
      <c r="ADJ56" s="84"/>
      <c r="ADK56" s="84"/>
      <c r="ADL56" s="84"/>
      <c r="ADM56" s="84"/>
      <c r="ADN56" s="84"/>
      <c r="ADO56" s="84"/>
      <c r="ADP56" s="84"/>
      <c r="ADQ56" s="84"/>
      <c r="ADR56" s="84"/>
      <c r="ADS56" s="84"/>
      <c r="ADT56" s="84"/>
      <c r="ADU56" s="84"/>
      <c r="ADV56" s="84"/>
      <c r="ADW56" s="84"/>
      <c r="ADX56" s="84"/>
      <c r="ADY56" s="84"/>
      <c r="ADZ56" s="84"/>
      <c r="AEA56" s="84"/>
      <c r="AEB56" s="84"/>
      <c r="AEC56" s="84"/>
      <c r="AED56" s="84"/>
      <c r="AEE56" s="84"/>
      <c r="AEF56" s="84"/>
      <c r="AEG56" s="84"/>
      <c r="AEH56" s="84"/>
      <c r="AEI56" s="84"/>
      <c r="AEJ56" s="84"/>
      <c r="AEK56" s="84"/>
      <c r="AEL56" s="84"/>
      <c r="AEM56" s="84"/>
      <c r="AEN56" s="84"/>
      <c r="AEO56" s="84"/>
      <c r="AEP56" s="84"/>
      <c r="AEQ56" s="84"/>
      <c r="AER56" s="84"/>
      <c r="AES56" s="84"/>
      <c r="AET56" s="84"/>
      <c r="AEU56" s="84"/>
      <c r="AEV56" s="84"/>
      <c r="AEW56" s="84"/>
      <c r="AEX56" s="84"/>
      <c r="AEY56" s="84"/>
      <c r="AEZ56" s="84"/>
      <c r="AFA56" s="84"/>
      <c r="AFB56" s="84"/>
      <c r="AFC56" s="84"/>
      <c r="AFD56" s="84"/>
      <c r="AFE56" s="84"/>
      <c r="AFF56" s="84"/>
      <c r="AFG56" s="84"/>
      <c r="AFH56" s="84"/>
      <c r="AFI56" s="84"/>
      <c r="AFJ56" s="84"/>
      <c r="AFK56" s="84"/>
      <c r="AFL56" s="84"/>
      <c r="AFM56" s="84"/>
      <c r="AFN56" s="84"/>
      <c r="AFO56" s="84"/>
      <c r="AFP56" s="84"/>
      <c r="AFQ56" s="84"/>
      <c r="AFR56" s="84"/>
      <c r="AFS56" s="84"/>
      <c r="AFT56" s="84"/>
      <c r="AFU56" s="84"/>
      <c r="AFV56" s="84"/>
      <c r="AFW56" s="84"/>
      <c r="AFX56" s="84"/>
      <c r="AFY56" s="84"/>
      <c r="AFZ56" s="84"/>
      <c r="AGA56" s="84"/>
      <c r="AGB56" s="84"/>
      <c r="AGC56" s="84"/>
      <c r="AGD56" s="84"/>
      <c r="AGE56" s="84"/>
      <c r="AGF56" s="84"/>
      <c r="AGG56" s="84"/>
      <c r="AGH56" s="84"/>
      <c r="AGI56" s="84"/>
      <c r="AGJ56" s="84"/>
      <c r="AGK56" s="84"/>
      <c r="AGL56" s="84"/>
      <c r="AGM56" s="84"/>
      <c r="AGN56" s="84"/>
      <c r="AGO56" s="84"/>
      <c r="AGP56" s="84"/>
      <c r="AGQ56" s="84"/>
      <c r="AGR56" s="84"/>
      <c r="AGS56" s="84"/>
      <c r="AGT56" s="84"/>
      <c r="AGU56" s="84"/>
      <c r="AGV56" s="84"/>
      <c r="AGW56" s="84"/>
      <c r="AGX56" s="84"/>
      <c r="AGY56" s="84"/>
      <c r="AGZ56" s="84"/>
      <c r="AHA56" s="84"/>
      <c r="AHB56" s="84"/>
      <c r="AHC56" s="84"/>
      <c r="AHD56" s="84"/>
      <c r="AHE56" s="84"/>
      <c r="AHF56" s="84"/>
      <c r="AHG56" s="84"/>
      <c r="AHH56" s="84"/>
      <c r="AHI56" s="84"/>
      <c r="AHJ56" s="84"/>
      <c r="AHK56" s="84"/>
      <c r="AHL56" s="84"/>
      <c r="AHM56" s="84"/>
      <c r="AHN56" s="84"/>
      <c r="AHO56" s="84"/>
      <c r="AHP56" s="84"/>
      <c r="AHQ56" s="84"/>
      <c r="AHR56" s="84"/>
      <c r="AHS56" s="84"/>
      <c r="AHT56" s="84"/>
      <c r="AHU56" s="84"/>
      <c r="AHV56" s="84"/>
      <c r="AHW56" s="84"/>
      <c r="AHX56" s="84"/>
      <c r="AHY56" s="84"/>
      <c r="AHZ56" s="84"/>
      <c r="AIA56" s="84"/>
      <c r="AIB56" s="84"/>
      <c r="AIC56" s="84"/>
      <c r="AID56" s="84"/>
      <c r="AIE56" s="84"/>
      <c r="AIF56" s="84"/>
      <c r="AIG56" s="84"/>
      <c r="AIH56" s="84"/>
      <c r="AII56" s="84"/>
      <c r="AIJ56" s="84"/>
      <c r="AIK56" s="84"/>
      <c r="AIL56" s="84"/>
      <c r="AIM56" s="84"/>
      <c r="AIN56" s="84"/>
      <c r="AIO56" s="84"/>
      <c r="AIP56" s="84"/>
      <c r="AIQ56" s="84"/>
      <c r="AIR56" s="84"/>
      <c r="AIS56" s="84"/>
      <c r="AIT56" s="84"/>
      <c r="AIU56" s="84"/>
      <c r="AIV56" s="84"/>
      <c r="AIW56" s="84"/>
      <c r="AIX56" s="84"/>
      <c r="AIY56" s="84"/>
      <c r="AIZ56" s="84"/>
      <c r="AJA56" s="84"/>
      <c r="AJB56" s="84"/>
      <c r="AJC56" s="84"/>
      <c r="AJD56" s="84"/>
      <c r="AJE56" s="84"/>
      <c r="AJF56" s="84"/>
      <c r="AJG56" s="84"/>
      <c r="AJH56" s="84"/>
      <c r="AJI56" s="84"/>
      <c r="AJJ56" s="84"/>
      <c r="AJK56" s="84"/>
      <c r="AJL56" s="84"/>
      <c r="AJM56" s="84"/>
      <c r="AJN56" s="84"/>
      <c r="AJO56" s="84"/>
      <c r="AJP56" s="84"/>
      <c r="AJQ56" s="84"/>
      <c r="AJR56" s="84"/>
      <c r="AJS56" s="84"/>
      <c r="AJT56" s="84"/>
      <c r="AJU56" s="84"/>
      <c r="AJV56" s="84"/>
      <c r="AJW56" s="84"/>
      <c r="AJX56" s="84"/>
      <c r="AJY56" s="84"/>
      <c r="AJZ56" s="84"/>
      <c r="AKA56" s="84"/>
      <c r="AKB56" s="84"/>
      <c r="AKC56" s="84"/>
      <c r="AKD56" s="84"/>
      <c r="AKE56" s="84"/>
      <c r="AKF56" s="84"/>
      <c r="AKG56" s="84"/>
      <c r="AKH56" s="84"/>
      <c r="AKI56" s="84"/>
      <c r="AKJ56" s="84"/>
      <c r="AKK56" s="84"/>
      <c r="AKL56" s="84"/>
      <c r="AKM56" s="84"/>
      <c r="AKN56" s="84"/>
      <c r="AKO56" s="84"/>
      <c r="AKP56" s="84"/>
      <c r="AKQ56" s="84"/>
      <c r="AKR56" s="84"/>
      <c r="AKS56" s="84"/>
      <c r="AKT56" s="84"/>
      <c r="AKU56" s="84"/>
      <c r="AKV56" s="84"/>
      <c r="AKW56" s="84"/>
      <c r="AKX56" s="84"/>
      <c r="AKY56" s="84"/>
      <c r="AKZ56" s="84"/>
      <c r="ALA56" s="84"/>
      <c r="ALB56" s="84"/>
      <c r="ALC56" s="84"/>
      <c r="ALD56" s="84"/>
      <c r="ALE56" s="84"/>
      <c r="ALF56" s="84"/>
      <c r="ALG56" s="84"/>
      <c r="ALH56" s="84"/>
      <c r="ALI56" s="84"/>
      <c r="ALJ56" s="84"/>
      <c r="ALK56" s="84"/>
      <c r="ALL56" s="84"/>
      <c r="ALM56" s="84"/>
      <c r="ALN56" s="84"/>
      <c r="ALO56" s="84"/>
      <c r="ALP56" s="84"/>
      <c r="ALQ56" s="84"/>
      <c r="ALR56" s="84"/>
      <c r="ALS56" s="84"/>
      <c r="ALT56" s="84"/>
      <c r="ALU56" s="84"/>
      <c r="ALV56" s="84"/>
      <c r="ALW56" s="84"/>
      <c r="ALX56" s="84"/>
      <c r="ALY56" s="84"/>
      <c r="ALZ56" s="84"/>
      <c r="AMA56" s="84"/>
      <c r="AMB56" s="84"/>
      <c r="AMC56" s="84"/>
      <c r="AMD56" s="84"/>
      <c r="AME56" s="84"/>
      <c r="AMF56" s="84"/>
      <c r="AMG56" s="84"/>
      <c r="AMH56" s="84"/>
      <c r="AMI56" s="84"/>
      <c r="AMJ56" s="84"/>
      <c r="AMK56" s="84"/>
      <c r="AML56" s="84"/>
      <c r="AMM56" s="84"/>
      <c r="AMN56" s="84"/>
      <c r="AMO56" s="84"/>
      <c r="AMP56" s="84"/>
      <c r="AMQ56" s="84"/>
      <c r="AMR56" s="84"/>
      <c r="AMS56" s="84"/>
      <c r="AMT56" s="84"/>
      <c r="AMU56" s="84"/>
      <c r="AMV56" s="84"/>
      <c r="AMW56" s="84"/>
      <c r="AMX56" s="84"/>
      <c r="AMY56" s="84"/>
      <c r="AMZ56" s="84"/>
      <c r="ANA56" s="84"/>
      <c r="ANB56" s="84"/>
      <c r="ANC56" s="84"/>
      <c r="AND56" s="84"/>
      <c r="ANE56" s="84"/>
      <c r="ANF56" s="84"/>
      <c r="ANG56" s="84"/>
      <c r="ANH56" s="84"/>
      <c r="ANI56" s="84"/>
      <c r="ANJ56" s="84"/>
      <c r="ANK56" s="84"/>
      <c r="ANL56" s="84"/>
      <c r="ANM56" s="84"/>
      <c r="ANN56" s="84"/>
      <c r="ANO56" s="84"/>
      <c r="ANP56" s="84"/>
      <c r="ANQ56" s="84"/>
      <c r="ANR56" s="84"/>
      <c r="ANS56" s="84"/>
      <c r="ANT56" s="84"/>
      <c r="ANU56" s="84"/>
      <c r="ANV56" s="84"/>
      <c r="ANW56" s="84"/>
      <c r="ANX56" s="84"/>
      <c r="ANY56" s="84"/>
      <c r="ANZ56" s="84"/>
      <c r="AOA56" s="84"/>
      <c r="AOB56" s="84"/>
      <c r="AOC56" s="84"/>
      <c r="AOD56" s="84"/>
      <c r="AOE56" s="84"/>
      <c r="AOF56" s="84"/>
      <c r="AOG56" s="84"/>
      <c r="AOH56" s="84"/>
      <c r="AOI56" s="84"/>
      <c r="AOJ56" s="84"/>
      <c r="AOK56" s="84"/>
      <c r="AOL56" s="84"/>
      <c r="AOM56" s="84"/>
      <c r="AON56" s="84"/>
      <c r="AOO56" s="84"/>
      <c r="AOP56" s="84"/>
      <c r="AOQ56" s="84"/>
      <c r="AOR56" s="84"/>
      <c r="AOS56" s="84"/>
      <c r="AOT56" s="84"/>
      <c r="AOU56" s="84"/>
      <c r="AOV56" s="84"/>
      <c r="AOW56" s="84"/>
      <c r="AOX56" s="84"/>
      <c r="AOY56" s="84"/>
      <c r="AOZ56" s="84"/>
      <c r="APA56" s="84"/>
      <c r="APB56" s="84"/>
      <c r="APC56" s="84"/>
      <c r="APD56" s="84"/>
      <c r="APE56" s="84"/>
      <c r="APF56" s="84"/>
      <c r="APG56" s="84"/>
      <c r="APH56" s="84"/>
      <c r="API56" s="84"/>
      <c r="APJ56" s="84"/>
      <c r="APK56" s="84"/>
      <c r="APL56" s="84"/>
      <c r="APM56" s="84"/>
      <c r="APN56" s="84"/>
      <c r="APO56" s="84"/>
      <c r="APP56" s="84"/>
      <c r="APQ56" s="84"/>
      <c r="APR56" s="84"/>
      <c r="APS56" s="84"/>
      <c r="APT56" s="84"/>
      <c r="APU56" s="84"/>
      <c r="APV56" s="84"/>
      <c r="APW56" s="84"/>
      <c r="APX56" s="84"/>
      <c r="APY56" s="84"/>
      <c r="APZ56" s="84"/>
      <c r="AQA56" s="84"/>
      <c r="AQB56" s="84"/>
      <c r="AQC56" s="84"/>
      <c r="AQD56" s="84"/>
      <c r="AQE56" s="86"/>
      <c r="AQF56" s="84"/>
      <c r="AQG56" s="86"/>
      <c r="AQH56" s="84"/>
      <c r="AQI56" s="86"/>
      <c r="AQJ56" s="84"/>
      <c r="AQK56" s="86"/>
      <c r="AQL56" s="84"/>
      <c r="AQM56" s="86"/>
      <c r="AQN56" s="84"/>
      <c r="AQO56" s="86"/>
      <c r="AQP56" s="84"/>
      <c r="AQQ56" s="86"/>
      <c r="AQR56" s="84"/>
      <c r="AQS56" s="86"/>
      <c r="AQT56" s="86"/>
      <c r="AQU56" s="86"/>
      <c r="AQV56" s="86"/>
      <c r="AQW56" s="86"/>
      <c r="AQX56" s="86"/>
      <c r="AQY56" s="86"/>
      <c r="AQZ56" s="86"/>
      <c r="ARA56" s="86"/>
      <c r="ARB56" s="86"/>
      <c r="ARC56" s="86"/>
      <c r="ARD56" s="86"/>
      <c r="ARE56" s="86"/>
      <c r="ARF56" s="86"/>
      <c r="ARG56" s="86"/>
      <c r="ARH56" s="86"/>
      <c r="ARI56" s="86"/>
      <c r="ARJ56" s="86"/>
      <c r="ARK56" s="86"/>
      <c r="ARL56" s="86"/>
      <c r="ARM56" s="86"/>
      <c r="ARN56" s="86"/>
      <c r="ARO56" s="86"/>
      <c r="ARP56" s="86"/>
      <c r="ARQ56" s="86"/>
      <c r="ARR56" s="86"/>
      <c r="ARS56" s="86"/>
      <c r="ART56" s="86"/>
      <c r="ARU56" s="86"/>
      <c r="ARV56" s="86"/>
      <c r="ARW56" s="86"/>
      <c r="ARX56" s="86"/>
      <c r="ARY56" s="86"/>
      <c r="ARZ56" s="86"/>
      <c r="ASA56" s="86"/>
      <c r="ASB56" s="86"/>
      <c r="ASC56" s="86"/>
      <c r="ASD56" s="86"/>
      <c r="ASE56" s="86"/>
      <c r="ASF56" s="86"/>
      <c r="ASG56" s="86"/>
      <c r="ASH56" s="86"/>
      <c r="ASI56" s="86"/>
      <c r="ASJ56" s="86"/>
      <c r="ASK56" s="86"/>
      <c r="ASL56" s="86"/>
      <c r="ASM56" s="86"/>
      <c r="ASN56" s="86"/>
      <c r="ASO56" s="86"/>
      <c r="ASP56" s="86"/>
      <c r="ASQ56" s="86"/>
      <c r="ASR56" s="86"/>
      <c r="ASS56" s="86"/>
      <c r="AST56" s="86"/>
      <c r="ASU56" s="86"/>
      <c r="ASV56" s="86"/>
      <c r="ASW56" s="86"/>
      <c r="ASX56" s="86"/>
      <c r="ASY56" s="86"/>
      <c r="ASZ56" s="86"/>
      <c r="ATA56" s="86"/>
      <c r="ATB56" s="86"/>
      <c r="ATC56" s="86"/>
      <c r="ATD56" s="86"/>
      <c r="ATE56" s="86"/>
      <c r="ATF56" s="86"/>
      <c r="ATG56" s="86"/>
      <c r="ATH56" s="86"/>
      <c r="ATI56" s="86"/>
      <c r="ATJ56" s="86"/>
      <c r="ATK56" s="86"/>
      <c r="ATL56" s="86"/>
      <c r="ATM56" s="86"/>
      <c r="ATN56" s="86"/>
      <c r="ATO56" s="86"/>
      <c r="ATP56" s="86"/>
      <c r="ATQ56" s="86"/>
      <c r="ATR56" s="86"/>
      <c r="ATS56" s="86"/>
      <c r="ATT56" s="86"/>
      <c r="ATU56" s="86"/>
      <c r="ATV56" s="86"/>
      <c r="ATW56" s="86"/>
      <c r="ATX56" s="86"/>
      <c r="ATY56" s="86"/>
      <c r="ATZ56" s="86"/>
      <c r="AUA56" s="86"/>
      <c r="AUB56" s="86"/>
      <c r="AUC56" s="86"/>
      <c r="AUD56" s="86"/>
      <c r="AUE56" s="86"/>
      <c r="AUF56" s="86"/>
      <c r="AUG56" s="86"/>
      <c r="AUH56" s="86"/>
      <c r="AUI56" s="86"/>
      <c r="AUJ56" s="86"/>
      <c r="AUK56" s="86"/>
      <c r="AUL56" s="86"/>
      <c r="AUM56" s="86"/>
      <c r="AUN56" s="86"/>
      <c r="AUO56" s="86"/>
      <c r="AUP56" s="86"/>
      <c r="AUQ56" s="86"/>
      <c r="AUR56" s="86"/>
      <c r="AUS56" s="86"/>
      <c r="AUT56" s="86"/>
      <c r="AUU56" s="86"/>
      <c r="AUV56" s="86"/>
      <c r="AUW56" s="86"/>
      <c r="AUX56" s="86"/>
      <c r="AUY56" s="86"/>
      <c r="AUZ56" s="86"/>
      <c r="AVA56" s="86"/>
      <c r="AVB56" s="86"/>
      <c r="AVC56" s="86"/>
      <c r="AVD56" s="86"/>
      <c r="AVE56" s="86"/>
      <c r="AVF56" s="86"/>
      <c r="AVG56" s="86"/>
      <c r="AVH56" s="86"/>
      <c r="AVI56" s="86"/>
      <c r="AVJ56" s="86"/>
      <c r="AVK56" s="86"/>
      <c r="AVL56" s="86"/>
      <c r="AVM56" s="86"/>
      <c r="AVN56" s="86"/>
      <c r="AVO56" s="86"/>
      <c r="AVP56" s="86"/>
      <c r="AVQ56" s="86"/>
      <c r="AVR56" s="86"/>
      <c r="AVS56" s="86"/>
      <c r="AVT56" s="86"/>
      <c r="AVU56" s="86"/>
      <c r="AVV56" s="86"/>
      <c r="AVW56" s="86"/>
      <c r="AVX56" s="86"/>
      <c r="AVY56" s="86"/>
      <c r="AVZ56" s="86"/>
      <c r="AWA56" s="86"/>
      <c r="AWB56" s="86"/>
      <c r="AWC56" s="86"/>
      <c r="AWD56" s="86"/>
      <c r="AWE56" s="86"/>
      <c r="AWF56" s="86"/>
      <c r="AWG56" s="86"/>
      <c r="AWH56" s="86"/>
      <c r="AWI56" s="86"/>
      <c r="AWJ56" s="86"/>
      <c r="AWK56" s="86"/>
      <c r="AWL56" s="86"/>
      <c r="AWM56" s="86"/>
      <c r="AWN56" s="86"/>
      <c r="AWO56" s="86"/>
      <c r="AWP56" s="86"/>
      <c r="AWQ56" s="86"/>
      <c r="AWR56" s="86"/>
      <c r="AWS56" s="86"/>
      <c r="AWT56" s="86"/>
      <c r="AWU56" s="86"/>
      <c r="AWV56" s="86"/>
      <c r="AWW56" s="86"/>
      <c r="AWX56" s="86"/>
      <c r="AWY56" s="86"/>
      <c r="AWZ56" s="103"/>
      <c r="AXA56" s="103"/>
      <c r="AXB56" s="103"/>
      <c r="AXC56" s="103"/>
      <c r="AXD56" s="103"/>
      <c r="AXE56" s="103"/>
      <c r="AXF56" s="103"/>
      <c r="AXG56" s="103"/>
      <c r="AXH56" s="103"/>
      <c r="AXI56" s="103"/>
      <c r="AXJ56" s="103"/>
      <c r="AXK56" s="103"/>
      <c r="AXL56" s="103"/>
      <c r="AXM56" s="103"/>
      <c r="AXN56" s="103"/>
      <c r="AXO56" s="103"/>
      <c r="AXP56" s="103"/>
      <c r="AXQ56" s="103"/>
      <c r="AXR56" s="103"/>
      <c r="AXS56" s="103"/>
      <c r="AXT56" s="103"/>
      <c r="AXU56" s="103"/>
      <c r="AXV56" s="103"/>
      <c r="AXW56" s="103"/>
      <c r="AXX56" s="103"/>
      <c r="AXY56" s="103"/>
      <c r="AXZ56" s="103"/>
      <c r="AYA56" s="103"/>
      <c r="AYB56" s="103"/>
      <c r="AYC56" s="103"/>
      <c r="AYD56" s="103"/>
      <c r="AYE56" s="103"/>
      <c r="AYF56" s="103"/>
      <c r="AYG56" s="103"/>
      <c r="AYH56" s="103"/>
      <c r="AYI56" s="103"/>
      <c r="AYJ56" s="103"/>
      <c r="AYK56" s="103"/>
      <c r="AYL56" s="103"/>
      <c r="AYM56" s="103"/>
      <c r="AYN56" s="103"/>
      <c r="AYO56" s="103"/>
      <c r="AYP56" s="103"/>
      <c r="AYQ56" s="103"/>
      <c r="AYR56" s="103"/>
      <c r="AYS56" s="103"/>
      <c r="AYT56" s="103"/>
      <c r="AYU56" s="103"/>
      <c r="AYV56" s="103"/>
      <c r="AYW56" s="103"/>
      <c r="AYX56" s="103"/>
      <c r="AYY56" s="103"/>
      <c r="AYZ56" s="103"/>
      <c r="AZA56" s="103"/>
      <c r="AZB56" s="103"/>
      <c r="AZC56" s="103"/>
      <c r="AZD56" s="103">
        <v>18500</v>
      </c>
      <c r="AZE56" s="103" t="s">
        <v>94</v>
      </c>
      <c r="AZF56" s="103">
        <v>18500</v>
      </c>
      <c r="AZG56" s="103">
        <v>18500</v>
      </c>
      <c r="AZH56" s="103">
        <v>18500</v>
      </c>
      <c r="AZI56" s="103">
        <v>18500</v>
      </c>
      <c r="AZJ56" s="103">
        <v>18500</v>
      </c>
      <c r="AZK56" s="103">
        <v>18500</v>
      </c>
      <c r="AZL56" s="103">
        <v>18500</v>
      </c>
      <c r="AZM56" s="103">
        <v>18500</v>
      </c>
      <c r="AZN56" s="103">
        <v>18500</v>
      </c>
      <c r="AZO56" s="103">
        <v>18500</v>
      </c>
      <c r="AZP56" s="103">
        <v>18500</v>
      </c>
      <c r="AZQ56" s="103">
        <v>18500</v>
      </c>
      <c r="AZR56" s="103">
        <v>18500</v>
      </c>
      <c r="AZS56" s="103" t="s">
        <v>94</v>
      </c>
      <c r="AZT56" s="103">
        <v>18500</v>
      </c>
      <c r="AZU56" s="103" t="s">
        <v>94</v>
      </c>
      <c r="AZV56" s="103">
        <v>18500</v>
      </c>
      <c r="AZW56" s="103" t="s">
        <v>94</v>
      </c>
      <c r="AZX56" s="103">
        <v>18500</v>
      </c>
      <c r="AZY56" s="103" t="s">
        <v>94</v>
      </c>
      <c r="AZZ56" s="103">
        <v>18500</v>
      </c>
      <c r="BAA56" s="103" t="s">
        <v>94</v>
      </c>
      <c r="BAB56" s="103">
        <v>18500</v>
      </c>
      <c r="BAC56" s="103" t="s">
        <v>94</v>
      </c>
      <c r="BAD56" s="103">
        <v>18500</v>
      </c>
      <c r="BAE56" s="103" t="s">
        <v>94</v>
      </c>
      <c r="BAF56" s="103">
        <v>18500</v>
      </c>
      <c r="BAG56" s="103" t="s">
        <v>94</v>
      </c>
      <c r="BAH56" s="103">
        <v>18500</v>
      </c>
      <c r="BAI56" s="103" t="s">
        <v>94</v>
      </c>
      <c r="BAJ56" s="103">
        <v>18500</v>
      </c>
      <c r="BAK56" s="103" t="s">
        <v>94</v>
      </c>
      <c r="BAL56" s="103">
        <v>18500</v>
      </c>
      <c r="BAM56" s="103" t="s">
        <v>94</v>
      </c>
      <c r="BAN56" s="103">
        <v>18500</v>
      </c>
      <c r="BAO56" s="103" t="s">
        <v>94</v>
      </c>
      <c r="BAP56" s="103">
        <v>18500</v>
      </c>
      <c r="BAQ56" s="103" t="s">
        <v>94</v>
      </c>
      <c r="BAR56" s="103">
        <v>18500</v>
      </c>
      <c r="BAS56" s="103" t="s">
        <v>94</v>
      </c>
      <c r="BAT56" s="103">
        <v>18500</v>
      </c>
      <c r="BAU56" s="103" t="s">
        <v>94</v>
      </c>
      <c r="BAV56" s="103">
        <v>18500</v>
      </c>
      <c r="BAW56" s="103" t="s">
        <v>94</v>
      </c>
      <c r="BAX56" s="103">
        <v>18500</v>
      </c>
      <c r="BAY56" s="103" t="s">
        <v>94</v>
      </c>
      <c r="BAZ56" s="103">
        <v>18500</v>
      </c>
      <c r="BBA56" s="103" t="s">
        <v>94</v>
      </c>
      <c r="BBB56" s="103">
        <v>18500</v>
      </c>
      <c r="BBC56" s="103" t="s">
        <v>94</v>
      </c>
      <c r="BBD56" s="103">
        <v>19000</v>
      </c>
      <c r="BBE56" s="103" t="s">
        <v>94</v>
      </c>
      <c r="BBF56" s="103">
        <v>19000</v>
      </c>
      <c r="BBG56" s="103" t="s">
        <v>94</v>
      </c>
      <c r="BBH56" s="103">
        <v>19000</v>
      </c>
      <c r="BBI56" s="103" t="s">
        <v>94</v>
      </c>
      <c r="BBJ56" s="103">
        <v>19000</v>
      </c>
      <c r="BBK56" s="103">
        <v>19000</v>
      </c>
    </row>
    <row r="57" spans="1:1415" s="9" customFormat="1" ht="33" customHeight="1" x14ac:dyDescent="0.35">
      <c r="A57" s="82">
        <v>31</v>
      </c>
      <c r="B57" s="13" t="s">
        <v>365</v>
      </c>
      <c r="C57" s="89"/>
      <c r="D57" s="90" t="s">
        <v>366</v>
      </c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  <c r="AL57" s="84"/>
      <c r="AM57" s="84"/>
      <c r="AN57" s="84"/>
      <c r="AO57" s="84"/>
      <c r="AP57" s="84"/>
      <c r="AQ57" s="84"/>
      <c r="AR57" s="84"/>
      <c r="AS57" s="84"/>
      <c r="AT57" s="84"/>
      <c r="AU57" s="84"/>
      <c r="AV57" s="84"/>
      <c r="AW57" s="84"/>
      <c r="AX57" s="84"/>
      <c r="AY57" s="84"/>
      <c r="AZ57" s="84"/>
      <c r="BA57" s="84"/>
      <c r="BB57" s="84"/>
      <c r="BC57" s="84"/>
      <c r="BD57" s="84"/>
      <c r="BE57" s="84"/>
      <c r="BF57" s="84"/>
      <c r="BG57" s="84"/>
      <c r="BH57" s="84"/>
      <c r="BI57" s="84"/>
      <c r="BJ57" s="84"/>
      <c r="BK57" s="84"/>
      <c r="BL57" s="84"/>
      <c r="BM57" s="84"/>
      <c r="BN57" s="84"/>
      <c r="BO57" s="84"/>
      <c r="BP57" s="84"/>
      <c r="BQ57" s="84"/>
      <c r="BR57" s="84"/>
      <c r="BS57" s="84"/>
      <c r="BT57" s="84"/>
      <c r="BU57" s="84"/>
      <c r="BV57" s="84"/>
      <c r="BW57" s="84"/>
      <c r="BX57" s="84"/>
      <c r="BY57" s="84"/>
      <c r="BZ57" s="84"/>
      <c r="CA57" s="84"/>
      <c r="CB57" s="84"/>
      <c r="CC57" s="84"/>
      <c r="CD57" s="84"/>
      <c r="CE57" s="84"/>
      <c r="CF57" s="84"/>
      <c r="CG57" s="84"/>
      <c r="CH57" s="84"/>
      <c r="CI57" s="84"/>
      <c r="CJ57" s="84"/>
      <c r="CK57" s="84"/>
      <c r="CL57" s="84"/>
      <c r="CM57" s="84"/>
      <c r="CN57" s="84"/>
      <c r="CO57" s="84"/>
      <c r="CP57" s="84"/>
      <c r="CQ57" s="84"/>
      <c r="CR57" s="84"/>
      <c r="CS57" s="84"/>
      <c r="CT57" s="84"/>
      <c r="CU57" s="84"/>
      <c r="CV57" s="84"/>
      <c r="CW57" s="84"/>
      <c r="CX57" s="84"/>
      <c r="CY57" s="84"/>
      <c r="CZ57" s="84"/>
      <c r="DA57" s="84"/>
      <c r="DB57" s="84"/>
      <c r="DC57" s="84"/>
      <c r="DD57" s="84"/>
      <c r="DE57" s="84"/>
      <c r="DF57" s="84"/>
      <c r="DG57" s="84"/>
      <c r="DH57" s="84"/>
      <c r="DI57" s="84"/>
      <c r="DJ57" s="84"/>
      <c r="DK57" s="84"/>
      <c r="DL57" s="84"/>
      <c r="DM57" s="84"/>
      <c r="DN57" s="84"/>
      <c r="DO57" s="84"/>
      <c r="DP57" s="84"/>
      <c r="DQ57" s="84"/>
      <c r="DR57" s="84"/>
      <c r="DS57" s="84"/>
      <c r="DT57" s="84"/>
      <c r="DU57" s="84"/>
      <c r="DV57" s="84"/>
      <c r="DW57" s="84"/>
      <c r="DX57" s="84"/>
      <c r="DY57" s="84"/>
      <c r="DZ57" s="84"/>
      <c r="EA57" s="84"/>
      <c r="EB57" s="84"/>
      <c r="EC57" s="84"/>
      <c r="ED57" s="84"/>
      <c r="EE57" s="84"/>
      <c r="EF57" s="84"/>
      <c r="EG57" s="84"/>
      <c r="EH57" s="84"/>
      <c r="EI57" s="84"/>
      <c r="EJ57" s="84"/>
      <c r="EK57" s="84"/>
      <c r="EL57" s="84"/>
      <c r="EM57" s="84"/>
      <c r="EN57" s="84"/>
      <c r="EO57" s="84"/>
      <c r="EP57" s="84"/>
      <c r="EQ57" s="84"/>
      <c r="ER57" s="84"/>
      <c r="ES57" s="84"/>
      <c r="ET57" s="84"/>
      <c r="EU57" s="84"/>
      <c r="EV57" s="84"/>
      <c r="EW57" s="84"/>
      <c r="EX57" s="84"/>
      <c r="EY57" s="84"/>
      <c r="EZ57" s="84"/>
      <c r="FA57" s="84"/>
      <c r="FB57" s="84"/>
      <c r="FC57" s="84"/>
      <c r="FD57" s="84"/>
      <c r="FE57" s="84"/>
      <c r="FF57" s="84"/>
      <c r="FG57" s="84"/>
      <c r="FH57" s="84"/>
      <c r="FI57" s="84"/>
      <c r="FJ57" s="84"/>
      <c r="FK57" s="84"/>
      <c r="FL57" s="84"/>
      <c r="FM57" s="84"/>
      <c r="FN57" s="84"/>
      <c r="FO57" s="84"/>
      <c r="FP57" s="84"/>
      <c r="FQ57" s="84"/>
      <c r="FR57" s="84"/>
      <c r="FS57" s="84"/>
      <c r="FT57" s="84"/>
      <c r="FU57" s="84"/>
      <c r="FV57" s="84"/>
      <c r="FW57" s="84"/>
      <c r="FX57" s="84"/>
      <c r="FY57" s="84"/>
      <c r="FZ57" s="84"/>
      <c r="GA57" s="84"/>
      <c r="GB57" s="84"/>
      <c r="GC57" s="84"/>
      <c r="GD57" s="84"/>
      <c r="GE57" s="84"/>
      <c r="GF57" s="84"/>
      <c r="GG57" s="84"/>
      <c r="GH57" s="84"/>
      <c r="GI57" s="84"/>
      <c r="GJ57" s="84"/>
      <c r="GK57" s="84"/>
      <c r="GL57" s="84"/>
      <c r="GM57" s="84"/>
      <c r="GN57" s="84"/>
      <c r="GO57" s="84"/>
      <c r="GP57" s="84"/>
      <c r="GQ57" s="84"/>
      <c r="GR57" s="84"/>
      <c r="GS57" s="84"/>
      <c r="GT57" s="84"/>
      <c r="GU57" s="84"/>
      <c r="GV57" s="84"/>
      <c r="GW57" s="84"/>
      <c r="GX57" s="84"/>
      <c r="GY57" s="84"/>
      <c r="GZ57" s="84"/>
      <c r="HA57" s="84"/>
      <c r="HB57" s="84"/>
      <c r="HC57" s="84"/>
      <c r="HD57" s="84"/>
      <c r="HE57" s="84"/>
      <c r="HF57" s="84"/>
      <c r="HG57" s="84"/>
      <c r="HH57" s="84"/>
      <c r="HI57" s="84"/>
      <c r="HJ57" s="84"/>
      <c r="HK57" s="84"/>
      <c r="HL57" s="84"/>
      <c r="HM57" s="84"/>
      <c r="HN57" s="84"/>
      <c r="HO57" s="84"/>
      <c r="HP57" s="84"/>
      <c r="HQ57" s="84"/>
      <c r="HR57" s="84"/>
      <c r="HS57" s="84"/>
      <c r="HT57" s="84"/>
      <c r="HU57" s="84"/>
      <c r="HV57" s="84"/>
      <c r="HW57" s="84"/>
      <c r="HX57" s="84"/>
      <c r="HY57" s="84"/>
      <c r="HZ57" s="84"/>
      <c r="IA57" s="84"/>
      <c r="IB57" s="84"/>
      <c r="IC57" s="84"/>
      <c r="ID57" s="84"/>
      <c r="IE57" s="84"/>
      <c r="IF57" s="84"/>
      <c r="IG57" s="84"/>
      <c r="IH57" s="84"/>
      <c r="II57" s="84"/>
      <c r="IJ57" s="84"/>
      <c r="IK57" s="84"/>
      <c r="IL57" s="84"/>
      <c r="IM57" s="84"/>
      <c r="IN57" s="84"/>
      <c r="IO57" s="84"/>
      <c r="IP57" s="84"/>
      <c r="IQ57" s="84"/>
      <c r="IR57" s="84"/>
      <c r="IS57" s="84"/>
      <c r="IT57" s="84"/>
      <c r="IU57" s="84"/>
      <c r="IV57" s="84"/>
      <c r="IW57" s="84"/>
      <c r="IX57" s="84"/>
      <c r="IY57" s="84"/>
      <c r="IZ57" s="84"/>
      <c r="JA57" s="84"/>
      <c r="JB57" s="84"/>
      <c r="JC57" s="84"/>
      <c r="JD57" s="84"/>
      <c r="JE57" s="84"/>
      <c r="JF57" s="84"/>
      <c r="JG57" s="84"/>
      <c r="JH57" s="84"/>
      <c r="JI57" s="84"/>
      <c r="JJ57" s="84"/>
      <c r="JK57" s="84"/>
      <c r="JL57" s="84"/>
      <c r="JM57" s="84"/>
      <c r="JN57" s="84"/>
      <c r="JO57" s="84"/>
      <c r="JP57" s="84"/>
      <c r="JQ57" s="84"/>
      <c r="JR57" s="84"/>
      <c r="JS57" s="84"/>
      <c r="JT57" s="84"/>
      <c r="JU57" s="84"/>
      <c r="JV57" s="84"/>
      <c r="JW57" s="84"/>
      <c r="JX57" s="84"/>
      <c r="JY57" s="84"/>
      <c r="JZ57" s="84"/>
      <c r="KA57" s="84"/>
      <c r="KB57" s="84"/>
      <c r="KC57" s="84"/>
      <c r="KD57" s="84"/>
      <c r="KE57" s="84"/>
      <c r="KF57" s="84"/>
      <c r="KG57" s="84"/>
      <c r="KH57" s="84"/>
      <c r="KI57" s="84"/>
      <c r="KJ57" s="84"/>
      <c r="KK57" s="84"/>
      <c r="KL57" s="84"/>
      <c r="KM57" s="84"/>
      <c r="KN57" s="84"/>
      <c r="KO57" s="84"/>
      <c r="KP57" s="84"/>
      <c r="KQ57" s="84"/>
      <c r="KR57" s="84"/>
      <c r="KS57" s="84"/>
      <c r="KT57" s="84"/>
      <c r="KU57" s="84"/>
      <c r="KV57" s="84"/>
      <c r="KW57" s="84"/>
      <c r="KX57" s="84"/>
      <c r="KY57" s="84"/>
      <c r="KZ57" s="84"/>
      <c r="LA57" s="84"/>
      <c r="LB57" s="84"/>
      <c r="LC57" s="84"/>
      <c r="LD57" s="84"/>
      <c r="LE57" s="84"/>
      <c r="LF57" s="84"/>
      <c r="LG57" s="84"/>
      <c r="LH57" s="84"/>
      <c r="LI57" s="84"/>
      <c r="LJ57" s="84"/>
      <c r="LK57" s="84"/>
      <c r="LL57" s="84"/>
      <c r="LM57" s="84"/>
      <c r="LN57" s="84"/>
      <c r="LO57" s="84"/>
      <c r="LP57" s="84"/>
      <c r="LQ57" s="84"/>
      <c r="LR57" s="84"/>
      <c r="LS57" s="84"/>
      <c r="LT57" s="84"/>
      <c r="LU57" s="84"/>
      <c r="LV57" s="84"/>
      <c r="LW57" s="84"/>
      <c r="LX57" s="84"/>
      <c r="LY57" s="84"/>
      <c r="LZ57" s="84"/>
      <c r="MA57" s="84"/>
      <c r="MB57" s="84"/>
      <c r="MC57" s="84"/>
      <c r="MD57" s="84"/>
      <c r="ME57" s="84"/>
      <c r="MF57" s="84"/>
      <c r="MG57" s="84"/>
      <c r="MH57" s="84"/>
      <c r="MI57" s="84"/>
      <c r="MJ57" s="84"/>
      <c r="MK57" s="84"/>
      <c r="ML57" s="84"/>
      <c r="MM57" s="84"/>
      <c r="MN57" s="84"/>
      <c r="MO57" s="84"/>
      <c r="MP57" s="84"/>
      <c r="MQ57" s="84"/>
      <c r="MR57" s="84"/>
      <c r="MS57" s="84"/>
      <c r="MT57" s="84"/>
      <c r="MU57" s="84"/>
      <c r="MV57" s="84"/>
      <c r="MW57" s="84"/>
      <c r="MX57" s="84"/>
      <c r="MY57" s="84"/>
      <c r="MZ57" s="84"/>
      <c r="NA57" s="84"/>
      <c r="NB57" s="84"/>
      <c r="NC57" s="84"/>
      <c r="ND57" s="84"/>
      <c r="NE57" s="84"/>
      <c r="NF57" s="84"/>
      <c r="NG57" s="84"/>
      <c r="NH57" s="84"/>
      <c r="NI57" s="84"/>
      <c r="NJ57" s="84"/>
      <c r="NK57" s="84"/>
      <c r="NL57" s="84"/>
      <c r="NM57" s="84"/>
      <c r="NN57" s="84"/>
      <c r="NO57" s="84"/>
      <c r="NP57" s="84"/>
      <c r="NQ57" s="84"/>
      <c r="NR57" s="84"/>
      <c r="NS57" s="84"/>
      <c r="NT57" s="84"/>
      <c r="NU57" s="84"/>
      <c r="NV57" s="84"/>
      <c r="NW57" s="84"/>
      <c r="NX57" s="84"/>
      <c r="NY57" s="84"/>
      <c r="NZ57" s="84"/>
      <c r="OA57" s="84"/>
      <c r="OB57" s="84"/>
      <c r="OC57" s="84"/>
      <c r="OD57" s="84"/>
      <c r="OE57" s="84"/>
      <c r="OF57" s="84"/>
      <c r="OG57" s="84"/>
      <c r="OH57" s="84"/>
      <c r="OI57" s="84"/>
      <c r="OJ57" s="84"/>
      <c r="OK57" s="84"/>
      <c r="OL57" s="84"/>
      <c r="OM57" s="84"/>
      <c r="ON57" s="84"/>
      <c r="OO57" s="84"/>
      <c r="OP57" s="84"/>
      <c r="OQ57" s="84"/>
      <c r="OR57" s="84"/>
      <c r="OS57" s="84"/>
      <c r="OT57" s="84"/>
      <c r="OU57" s="84"/>
      <c r="OV57" s="84"/>
      <c r="OW57" s="84"/>
      <c r="OX57" s="84"/>
      <c r="OY57" s="84"/>
      <c r="OZ57" s="84"/>
      <c r="PA57" s="84"/>
      <c r="PB57" s="84"/>
      <c r="PC57" s="84"/>
      <c r="PD57" s="84"/>
      <c r="PE57" s="84"/>
      <c r="PF57" s="84"/>
      <c r="PG57" s="84"/>
      <c r="PH57" s="84"/>
      <c r="PI57" s="84"/>
      <c r="PJ57" s="84"/>
      <c r="PK57" s="84"/>
      <c r="PL57" s="84"/>
      <c r="PM57" s="84"/>
      <c r="PN57" s="84"/>
      <c r="PO57" s="84"/>
      <c r="PP57" s="84"/>
      <c r="PQ57" s="84"/>
      <c r="PR57" s="84"/>
      <c r="PS57" s="84"/>
      <c r="PT57" s="84"/>
      <c r="PU57" s="84"/>
      <c r="PV57" s="84"/>
      <c r="PW57" s="84"/>
      <c r="PX57" s="84"/>
      <c r="PY57" s="84"/>
      <c r="PZ57" s="84"/>
      <c r="QA57" s="84"/>
      <c r="QB57" s="84"/>
      <c r="QC57" s="84"/>
      <c r="QD57" s="84"/>
      <c r="QE57" s="84"/>
      <c r="QF57" s="84"/>
      <c r="QG57" s="84"/>
      <c r="QH57" s="84"/>
      <c r="QI57" s="84"/>
      <c r="QJ57" s="84"/>
      <c r="QK57" s="84"/>
      <c r="QL57" s="84"/>
      <c r="QM57" s="84"/>
      <c r="QN57" s="84"/>
      <c r="QO57" s="84"/>
      <c r="QP57" s="84"/>
      <c r="QQ57" s="84"/>
      <c r="QR57" s="84"/>
      <c r="QS57" s="84"/>
      <c r="QT57" s="84"/>
      <c r="QU57" s="84"/>
      <c r="QV57" s="84"/>
      <c r="QW57" s="84"/>
      <c r="QX57" s="84"/>
      <c r="QY57" s="84"/>
      <c r="QZ57" s="84"/>
      <c r="RA57" s="84"/>
      <c r="RB57" s="84"/>
      <c r="RC57" s="84"/>
      <c r="RD57" s="84"/>
      <c r="RE57" s="84"/>
      <c r="RF57" s="84"/>
      <c r="RG57" s="84"/>
      <c r="RH57" s="84"/>
      <c r="RI57" s="84"/>
      <c r="RJ57" s="84"/>
      <c r="RK57" s="84"/>
      <c r="RL57" s="84"/>
      <c r="RM57" s="84"/>
      <c r="RN57" s="84"/>
      <c r="RO57" s="84"/>
      <c r="RP57" s="84"/>
      <c r="RQ57" s="84"/>
      <c r="RR57" s="84"/>
      <c r="RS57" s="84"/>
      <c r="RT57" s="84"/>
      <c r="RU57" s="84"/>
      <c r="RV57" s="84"/>
      <c r="RW57" s="84"/>
      <c r="RX57" s="84"/>
      <c r="RY57" s="84"/>
      <c r="RZ57" s="84"/>
      <c r="SA57" s="84"/>
      <c r="SB57" s="84"/>
      <c r="SC57" s="84"/>
      <c r="SD57" s="84"/>
      <c r="SE57" s="84"/>
      <c r="SF57" s="84"/>
      <c r="SG57" s="84"/>
      <c r="SH57" s="84"/>
      <c r="SI57" s="84"/>
      <c r="SJ57" s="84"/>
      <c r="SK57" s="84"/>
      <c r="SL57" s="84"/>
      <c r="SM57" s="84"/>
      <c r="SN57" s="84"/>
      <c r="SO57" s="84"/>
      <c r="SP57" s="84"/>
      <c r="SQ57" s="84"/>
      <c r="SR57" s="84"/>
      <c r="SS57" s="84"/>
      <c r="ST57" s="84"/>
      <c r="SU57" s="84"/>
      <c r="SV57" s="84"/>
      <c r="SW57" s="84"/>
      <c r="SX57" s="84"/>
      <c r="SY57" s="84"/>
      <c r="SZ57" s="84"/>
      <c r="TA57" s="84"/>
      <c r="TB57" s="84"/>
      <c r="TC57" s="84"/>
      <c r="TD57" s="84"/>
      <c r="TE57" s="84"/>
      <c r="TF57" s="84"/>
      <c r="TG57" s="84"/>
      <c r="TH57" s="84"/>
      <c r="TI57" s="84"/>
      <c r="TJ57" s="84"/>
      <c r="TK57" s="84"/>
      <c r="TL57" s="84"/>
      <c r="TM57" s="84"/>
      <c r="TN57" s="84"/>
      <c r="TO57" s="84"/>
      <c r="TP57" s="84"/>
      <c r="TQ57" s="84"/>
      <c r="TR57" s="84"/>
      <c r="TS57" s="84"/>
      <c r="TT57" s="84"/>
      <c r="TU57" s="84"/>
      <c r="TV57" s="84"/>
      <c r="TW57" s="84"/>
      <c r="TX57" s="84"/>
      <c r="TY57" s="84"/>
      <c r="TZ57" s="84"/>
      <c r="UA57" s="84"/>
      <c r="UB57" s="84"/>
      <c r="UC57" s="84"/>
      <c r="UD57" s="84"/>
      <c r="UE57" s="84"/>
      <c r="UF57" s="84"/>
      <c r="UG57" s="84"/>
      <c r="UH57" s="84"/>
      <c r="UI57" s="84"/>
      <c r="UJ57" s="84"/>
      <c r="UK57" s="84"/>
      <c r="UL57" s="84"/>
      <c r="UM57" s="84"/>
      <c r="UN57" s="84"/>
      <c r="UO57" s="84"/>
      <c r="UP57" s="84"/>
      <c r="UQ57" s="84"/>
      <c r="UR57" s="84"/>
      <c r="US57" s="84"/>
      <c r="UT57" s="84"/>
      <c r="UU57" s="84"/>
      <c r="UV57" s="84"/>
      <c r="UW57" s="84"/>
      <c r="UX57" s="84"/>
      <c r="UY57" s="84"/>
      <c r="UZ57" s="84"/>
      <c r="VA57" s="84"/>
      <c r="VB57" s="84"/>
      <c r="VC57" s="84"/>
      <c r="VD57" s="84"/>
      <c r="VE57" s="84"/>
      <c r="VF57" s="84"/>
      <c r="VG57" s="84"/>
      <c r="VH57" s="84"/>
      <c r="VI57" s="84"/>
      <c r="VJ57" s="84"/>
      <c r="VK57" s="84"/>
      <c r="VL57" s="84"/>
      <c r="VM57" s="84"/>
      <c r="VN57" s="84"/>
      <c r="VO57" s="84"/>
      <c r="VP57" s="84"/>
      <c r="VQ57" s="84"/>
      <c r="VR57" s="84"/>
      <c r="VS57" s="84"/>
      <c r="VT57" s="84"/>
      <c r="VU57" s="84"/>
      <c r="VV57" s="84"/>
      <c r="VW57" s="84"/>
      <c r="VX57" s="84"/>
      <c r="VY57" s="84"/>
      <c r="VZ57" s="84"/>
      <c r="WA57" s="84"/>
      <c r="WB57" s="84"/>
      <c r="WC57" s="84"/>
      <c r="WD57" s="84"/>
      <c r="WE57" s="84"/>
      <c r="WF57" s="84"/>
      <c r="WG57" s="84"/>
      <c r="WH57" s="84"/>
      <c r="WI57" s="84"/>
      <c r="WJ57" s="84"/>
      <c r="WK57" s="84"/>
      <c r="WL57" s="84"/>
      <c r="WM57" s="84"/>
      <c r="WN57" s="84"/>
      <c r="WO57" s="84"/>
      <c r="WP57" s="84"/>
      <c r="WQ57" s="84"/>
      <c r="WR57" s="84"/>
      <c r="WS57" s="84"/>
      <c r="WT57" s="84"/>
      <c r="WU57" s="84"/>
      <c r="WV57" s="84"/>
      <c r="WW57" s="84"/>
      <c r="WX57" s="84"/>
      <c r="WY57" s="84"/>
      <c r="WZ57" s="84"/>
      <c r="XA57" s="84"/>
      <c r="XB57" s="84"/>
      <c r="XC57" s="84"/>
      <c r="XD57" s="84"/>
      <c r="XE57" s="84"/>
      <c r="XF57" s="84"/>
      <c r="XG57" s="84"/>
      <c r="XH57" s="84"/>
      <c r="XI57" s="84"/>
      <c r="XJ57" s="84"/>
      <c r="XK57" s="84"/>
      <c r="XL57" s="84"/>
      <c r="XM57" s="84"/>
      <c r="XN57" s="84"/>
      <c r="XO57" s="84"/>
      <c r="XP57" s="84"/>
      <c r="XQ57" s="84"/>
      <c r="XR57" s="84"/>
      <c r="XS57" s="84"/>
      <c r="XT57" s="84"/>
      <c r="XU57" s="84"/>
      <c r="XV57" s="84"/>
      <c r="XW57" s="84"/>
      <c r="XX57" s="84"/>
      <c r="XY57" s="84"/>
      <c r="XZ57" s="84"/>
      <c r="YA57" s="84"/>
      <c r="YB57" s="84"/>
      <c r="YC57" s="84"/>
      <c r="YD57" s="84"/>
      <c r="YE57" s="84"/>
      <c r="YF57" s="84"/>
      <c r="YG57" s="84"/>
      <c r="YH57" s="84"/>
      <c r="YI57" s="84"/>
      <c r="YJ57" s="84"/>
      <c r="YK57" s="84"/>
      <c r="YL57" s="84"/>
      <c r="YM57" s="84"/>
      <c r="YN57" s="84"/>
      <c r="YO57" s="84"/>
      <c r="YP57" s="84"/>
      <c r="YQ57" s="84"/>
      <c r="YR57" s="84"/>
      <c r="YS57" s="84"/>
      <c r="YT57" s="84"/>
      <c r="YU57" s="84"/>
      <c r="YV57" s="84"/>
      <c r="YW57" s="84"/>
      <c r="YX57" s="84"/>
      <c r="YY57" s="84"/>
      <c r="YZ57" s="84"/>
      <c r="ZA57" s="84"/>
      <c r="ZB57" s="84"/>
      <c r="ZC57" s="84"/>
      <c r="ZD57" s="84"/>
      <c r="ZE57" s="84"/>
      <c r="ZF57" s="84"/>
      <c r="ZG57" s="84"/>
      <c r="ZH57" s="84"/>
      <c r="ZI57" s="84"/>
      <c r="ZJ57" s="84"/>
      <c r="ZK57" s="84"/>
      <c r="ZL57" s="84"/>
      <c r="ZM57" s="84"/>
      <c r="ZN57" s="84"/>
      <c r="ZO57" s="84"/>
      <c r="ZP57" s="84"/>
      <c r="ZQ57" s="84"/>
      <c r="ZR57" s="84"/>
      <c r="ZS57" s="84"/>
      <c r="ZT57" s="84"/>
      <c r="ZU57" s="84"/>
      <c r="ZV57" s="84"/>
      <c r="ZW57" s="84"/>
      <c r="ZX57" s="84"/>
      <c r="ZY57" s="84"/>
      <c r="ZZ57" s="84"/>
      <c r="AAA57" s="84"/>
      <c r="AAB57" s="84"/>
      <c r="AAC57" s="84"/>
      <c r="AAD57" s="84"/>
      <c r="AAE57" s="84"/>
      <c r="AAF57" s="84"/>
      <c r="AAG57" s="84"/>
      <c r="AAH57" s="84"/>
      <c r="AAI57" s="84"/>
      <c r="AAJ57" s="84"/>
      <c r="AAK57" s="84"/>
      <c r="AAL57" s="84"/>
      <c r="AAM57" s="84"/>
      <c r="AAN57" s="84"/>
      <c r="AAO57" s="84"/>
      <c r="AAP57" s="84"/>
      <c r="AAQ57" s="84"/>
      <c r="AAR57" s="84"/>
      <c r="AAS57" s="84"/>
      <c r="AAT57" s="84"/>
      <c r="AAU57" s="84"/>
      <c r="AAV57" s="84"/>
      <c r="AAW57" s="84"/>
      <c r="AAX57" s="84"/>
      <c r="AAY57" s="84"/>
      <c r="AAZ57" s="84"/>
      <c r="ABA57" s="84"/>
      <c r="ABB57" s="84"/>
      <c r="ABC57" s="84"/>
      <c r="ABD57" s="84"/>
      <c r="ABE57" s="84"/>
      <c r="ABF57" s="84"/>
      <c r="ABG57" s="84"/>
      <c r="ABH57" s="84"/>
      <c r="ABI57" s="84"/>
      <c r="ABJ57" s="84"/>
      <c r="ABK57" s="84"/>
      <c r="ABL57" s="84"/>
      <c r="ABM57" s="84"/>
      <c r="ABN57" s="84"/>
      <c r="ABO57" s="84"/>
      <c r="ABP57" s="84"/>
      <c r="ABQ57" s="84"/>
      <c r="ABR57" s="84"/>
      <c r="ABS57" s="84"/>
      <c r="ABT57" s="84"/>
      <c r="ABU57" s="84"/>
      <c r="ABV57" s="84"/>
      <c r="ABW57" s="84"/>
      <c r="ABX57" s="84"/>
      <c r="ABY57" s="84"/>
      <c r="ABZ57" s="84"/>
      <c r="ACA57" s="84"/>
      <c r="ACB57" s="84"/>
      <c r="ACC57" s="84"/>
      <c r="ACD57" s="84"/>
      <c r="ACE57" s="84"/>
      <c r="ACF57" s="84"/>
      <c r="ACG57" s="84"/>
      <c r="ACH57" s="84"/>
      <c r="ACI57" s="84"/>
      <c r="ACJ57" s="84"/>
      <c r="ACK57" s="84"/>
      <c r="ACL57" s="84"/>
      <c r="ACM57" s="84"/>
      <c r="ACN57" s="84"/>
      <c r="ACO57" s="84"/>
      <c r="ACP57" s="84"/>
      <c r="ACQ57" s="84"/>
      <c r="ACR57" s="84"/>
      <c r="ACS57" s="84"/>
      <c r="ACT57" s="84"/>
      <c r="ACU57" s="84"/>
      <c r="ACV57" s="84"/>
      <c r="ACW57" s="84"/>
      <c r="ACX57" s="84"/>
      <c r="ACY57" s="84"/>
      <c r="ACZ57" s="84"/>
      <c r="ADA57" s="84"/>
      <c r="ADB57" s="84"/>
      <c r="ADC57" s="84"/>
      <c r="ADD57" s="84"/>
      <c r="ADE57" s="84"/>
      <c r="ADF57" s="84"/>
      <c r="ADG57" s="84"/>
      <c r="ADH57" s="84"/>
      <c r="ADI57" s="84"/>
      <c r="ADJ57" s="84"/>
      <c r="ADK57" s="84"/>
      <c r="ADL57" s="84"/>
      <c r="ADM57" s="84"/>
      <c r="ADN57" s="84"/>
      <c r="ADO57" s="84"/>
      <c r="ADP57" s="84"/>
      <c r="ADQ57" s="84"/>
      <c r="ADR57" s="84"/>
      <c r="ADS57" s="84"/>
      <c r="ADT57" s="84"/>
      <c r="ADU57" s="84"/>
      <c r="ADV57" s="84"/>
      <c r="ADW57" s="84"/>
      <c r="ADX57" s="84"/>
      <c r="ADY57" s="84"/>
      <c r="ADZ57" s="84"/>
      <c r="AEA57" s="84"/>
      <c r="AEB57" s="84"/>
      <c r="AEC57" s="84"/>
      <c r="AED57" s="84"/>
      <c r="AEE57" s="84"/>
      <c r="AEF57" s="84"/>
      <c r="AEG57" s="84"/>
      <c r="AEH57" s="84"/>
      <c r="AEI57" s="84"/>
      <c r="AEJ57" s="84"/>
      <c r="AEK57" s="84"/>
      <c r="AEL57" s="84"/>
      <c r="AEM57" s="84"/>
      <c r="AEN57" s="84"/>
      <c r="AEO57" s="84"/>
      <c r="AEP57" s="84"/>
      <c r="AEQ57" s="84"/>
      <c r="AER57" s="84"/>
      <c r="AES57" s="84"/>
      <c r="AET57" s="84"/>
      <c r="AEU57" s="84"/>
      <c r="AEV57" s="84"/>
      <c r="AEW57" s="84"/>
      <c r="AEX57" s="84"/>
      <c r="AEY57" s="84"/>
      <c r="AEZ57" s="84"/>
      <c r="AFA57" s="84"/>
      <c r="AFB57" s="84"/>
      <c r="AFC57" s="84"/>
      <c r="AFD57" s="84"/>
      <c r="AFE57" s="84"/>
      <c r="AFF57" s="84"/>
      <c r="AFG57" s="84"/>
      <c r="AFH57" s="84"/>
      <c r="AFI57" s="84"/>
      <c r="AFJ57" s="84"/>
      <c r="AFK57" s="84"/>
      <c r="AFL57" s="84"/>
      <c r="AFM57" s="84"/>
      <c r="AFN57" s="84"/>
      <c r="AFO57" s="84"/>
      <c r="AFP57" s="84"/>
      <c r="AFQ57" s="84"/>
      <c r="AFR57" s="84"/>
      <c r="AFS57" s="84"/>
      <c r="AFT57" s="84"/>
      <c r="AFU57" s="84"/>
      <c r="AFV57" s="84"/>
      <c r="AFW57" s="84"/>
      <c r="AFX57" s="84"/>
      <c r="AFY57" s="84"/>
      <c r="AFZ57" s="84"/>
      <c r="AGA57" s="84"/>
      <c r="AGB57" s="84"/>
      <c r="AGC57" s="84"/>
      <c r="AGD57" s="84"/>
      <c r="AGE57" s="84"/>
      <c r="AGF57" s="84"/>
      <c r="AGG57" s="84"/>
      <c r="AGH57" s="84"/>
      <c r="AGI57" s="84"/>
      <c r="AGJ57" s="84"/>
      <c r="AGK57" s="84"/>
      <c r="AGL57" s="84"/>
      <c r="AGM57" s="84"/>
      <c r="AGN57" s="84"/>
      <c r="AGO57" s="84"/>
      <c r="AGP57" s="84"/>
      <c r="AGQ57" s="84"/>
      <c r="AGR57" s="84"/>
      <c r="AGS57" s="84"/>
      <c r="AGT57" s="84"/>
      <c r="AGU57" s="84"/>
      <c r="AGV57" s="84"/>
      <c r="AGW57" s="84"/>
      <c r="AGX57" s="84"/>
      <c r="AGY57" s="84"/>
      <c r="AGZ57" s="84"/>
      <c r="AHA57" s="84"/>
      <c r="AHB57" s="84"/>
      <c r="AHC57" s="84"/>
      <c r="AHD57" s="84"/>
      <c r="AHE57" s="84"/>
      <c r="AHF57" s="84"/>
      <c r="AHG57" s="84"/>
      <c r="AHH57" s="84"/>
      <c r="AHI57" s="84"/>
      <c r="AHJ57" s="84"/>
      <c r="AHK57" s="84"/>
      <c r="AHL57" s="84"/>
      <c r="AHM57" s="84"/>
      <c r="AHN57" s="84"/>
      <c r="AHO57" s="84"/>
      <c r="AHP57" s="84"/>
      <c r="AHQ57" s="84"/>
      <c r="AHR57" s="84"/>
      <c r="AHS57" s="84"/>
      <c r="AHT57" s="84"/>
      <c r="AHU57" s="84"/>
      <c r="AHV57" s="84"/>
      <c r="AHW57" s="84"/>
      <c r="AHX57" s="84"/>
      <c r="AHY57" s="84"/>
      <c r="AHZ57" s="84"/>
      <c r="AIA57" s="84"/>
      <c r="AIB57" s="84"/>
      <c r="AIC57" s="84"/>
      <c r="AID57" s="84"/>
      <c r="AIE57" s="84"/>
      <c r="AIF57" s="84"/>
      <c r="AIG57" s="84"/>
      <c r="AIH57" s="84"/>
      <c r="AII57" s="84"/>
      <c r="AIJ57" s="84"/>
      <c r="AIK57" s="84"/>
      <c r="AIL57" s="84"/>
      <c r="AIM57" s="84"/>
      <c r="AIN57" s="84"/>
      <c r="AIO57" s="84"/>
      <c r="AIP57" s="84"/>
      <c r="AIQ57" s="84"/>
      <c r="AIR57" s="84"/>
      <c r="AIS57" s="84"/>
      <c r="AIT57" s="84"/>
      <c r="AIU57" s="84"/>
      <c r="AIV57" s="84"/>
      <c r="AIW57" s="84"/>
      <c r="AIX57" s="84"/>
      <c r="AIY57" s="84"/>
      <c r="AIZ57" s="84"/>
      <c r="AJA57" s="84"/>
      <c r="AJB57" s="84"/>
      <c r="AJC57" s="84"/>
      <c r="AJD57" s="84"/>
      <c r="AJE57" s="84"/>
      <c r="AJF57" s="84"/>
      <c r="AJG57" s="84"/>
      <c r="AJH57" s="84"/>
      <c r="AJI57" s="84"/>
      <c r="AJJ57" s="84"/>
      <c r="AJK57" s="84"/>
      <c r="AJL57" s="84"/>
      <c r="AJM57" s="84"/>
      <c r="AJN57" s="84"/>
      <c r="AJO57" s="84"/>
      <c r="AJP57" s="84"/>
      <c r="AJQ57" s="84"/>
      <c r="AJR57" s="84"/>
      <c r="AJS57" s="84"/>
      <c r="AJT57" s="84"/>
      <c r="AJU57" s="84"/>
      <c r="AJV57" s="84"/>
      <c r="AJW57" s="84"/>
      <c r="AJX57" s="84"/>
      <c r="AJY57" s="84"/>
      <c r="AJZ57" s="84"/>
      <c r="AKA57" s="84"/>
      <c r="AKB57" s="84"/>
      <c r="AKC57" s="84"/>
      <c r="AKD57" s="84"/>
      <c r="AKE57" s="84"/>
      <c r="AKF57" s="84"/>
      <c r="AKG57" s="84"/>
      <c r="AKH57" s="84"/>
      <c r="AKI57" s="84"/>
      <c r="AKJ57" s="84"/>
      <c r="AKK57" s="84"/>
      <c r="AKL57" s="84"/>
      <c r="AKM57" s="84"/>
      <c r="AKN57" s="84"/>
      <c r="AKO57" s="84"/>
      <c r="AKP57" s="84"/>
      <c r="AKQ57" s="84"/>
      <c r="AKR57" s="84"/>
      <c r="AKS57" s="84"/>
      <c r="AKT57" s="84"/>
      <c r="AKU57" s="84"/>
      <c r="AKV57" s="84"/>
      <c r="AKW57" s="84"/>
      <c r="AKX57" s="84"/>
      <c r="AKY57" s="84"/>
      <c r="AKZ57" s="84"/>
      <c r="ALA57" s="84"/>
      <c r="ALB57" s="84"/>
      <c r="ALC57" s="84"/>
      <c r="ALD57" s="84"/>
      <c r="ALE57" s="84"/>
      <c r="ALF57" s="84"/>
      <c r="ALG57" s="84"/>
      <c r="ALH57" s="84"/>
      <c r="ALI57" s="84"/>
      <c r="ALJ57" s="84"/>
      <c r="ALK57" s="84"/>
      <c r="ALL57" s="84"/>
      <c r="ALM57" s="84"/>
      <c r="ALN57" s="84"/>
      <c r="ALO57" s="84"/>
      <c r="ALP57" s="84"/>
      <c r="ALQ57" s="84"/>
      <c r="ALR57" s="84"/>
      <c r="ALS57" s="84"/>
      <c r="ALT57" s="84"/>
      <c r="ALU57" s="84"/>
      <c r="ALV57" s="84"/>
      <c r="ALW57" s="84"/>
      <c r="ALX57" s="84"/>
      <c r="ALY57" s="84"/>
      <c r="ALZ57" s="84"/>
      <c r="AMA57" s="84"/>
      <c r="AMB57" s="84"/>
      <c r="AMC57" s="84"/>
      <c r="AMD57" s="84"/>
      <c r="AME57" s="84"/>
      <c r="AMF57" s="84"/>
      <c r="AMG57" s="84"/>
      <c r="AMH57" s="84"/>
      <c r="AMI57" s="84"/>
      <c r="AMJ57" s="84"/>
      <c r="AMK57" s="84"/>
      <c r="AML57" s="84"/>
      <c r="AMM57" s="84"/>
      <c r="AMN57" s="84"/>
      <c r="AMO57" s="84"/>
      <c r="AMP57" s="84"/>
      <c r="AMQ57" s="84"/>
      <c r="AMR57" s="84"/>
      <c r="AMS57" s="84"/>
      <c r="AMT57" s="84"/>
      <c r="AMU57" s="84"/>
      <c r="AMV57" s="84"/>
      <c r="AMW57" s="84"/>
      <c r="AMX57" s="84"/>
      <c r="AMY57" s="84"/>
      <c r="AMZ57" s="84"/>
      <c r="ANA57" s="84"/>
      <c r="ANB57" s="84"/>
      <c r="ANC57" s="84"/>
      <c r="AND57" s="84"/>
      <c r="ANE57" s="84"/>
      <c r="ANF57" s="84"/>
      <c r="ANG57" s="84"/>
      <c r="ANH57" s="84"/>
      <c r="ANI57" s="84"/>
      <c r="ANJ57" s="84"/>
      <c r="ANK57" s="84"/>
      <c r="ANL57" s="84"/>
      <c r="ANM57" s="84"/>
      <c r="ANN57" s="84"/>
      <c r="ANO57" s="84"/>
      <c r="ANP57" s="84"/>
      <c r="ANQ57" s="84"/>
      <c r="ANR57" s="84"/>
      <c r="ANS57" s="84"/>
      <c r="ANT57" s="84"/>
      <c r="ANU57" s="84"/>
      <c r="ANV57" s="84"/>
      <c r="ANW57" s="84"/>
      <c r="ANX57" s="84"/>
      <c r="ANY57" s="84"/>
      <c r="ANZ57" s="84"/>
      <c r="AOA57" s="84"/>
      <c r="AOB57" s="84"/>
      <c r="AOC57" s="84"/>
      <c r="AOD57" s="84"/>
      <c r="AOE57" s="84"/>
      <c r="AOF57" s="84"/>
      <c r="AOG57" s="84"/>
      <c r="AOH57" s="84"/>
      <c r="AOI57" s="84"/>
      <c r="AOJ57" s="84"/>
      <c r="AOK57" s="84"/>
      <c r="AOL57" s="84"/>
      <c r="AOM57" s="84"/>
      <c r="AON57" s="84"/>
      <c r="AOO57" s="84"/>
      <c r="AOP57" s="84"/>
      <c r="AOQ57" s="84"/>
      <c r="AOR57" s="84"/>
      <c r="AOS57" s="84"/>
      <c r="AOT57" s="84"/>
      <c r="AOU57" s="84"/>
      <c r="AOV57" s="84"/>
      <c r="AOW57" s="84"/>
      <c r="AOX57" s="84"/>
      <c r="AOY57" s="84"/>
      <c r="AOZ57" s="84"/>
      <c r="APA57" s="84"/>
      <c r="APB57" s="84"/>
      <c r="APC57" s="84"/>
      <c r="APD57" s="84"/>
      <c r="APE57" s="84"/>
      <c r="APF57" s="84"/>
      <c r="APG57" s="84"/>
      <c r="APH57" s="84"/>
      <c r="API57" s="84"/>
      <c r="APJ57" s="84"/>
      <c r="APK57" s="84"/>
      <c r="APL57" s="84"/>
      <c r="APM57" s="84"/>
      <c r="APN57" s="84"/>
      <c r="APO57" s="84"/>
      <c r="APP57" s="84"/>
      <c r="APQ57" s="84"/>
      <c r="APR57" s="84"/>
      <c r="APS57" s="84"/>
      <c r="APT57" s="84"/>
      <c r="APU57" s="84"/>
      <c r="APV57" s="84"/>
      <c r="APW57" s="84"/>
      <c r="APX57" s="84"/>
      <c r="APY57" s="84"/>
      <c r="APZ57" s="84"/>
      <c r="AQA57" s="84"/>
      <c r="AQB57" s="84"/>
      <c r="AQC57" s="84"/>
      <c r="AQD57" s="84"/>
      <c r="AQE57" s="86"/>
      <c r="AQF57" s="84"/>
      <c r="AQG57" s="86"/>
      <c r="AQH57" s="84"/>
      <c r="AQI57" s="86"/>
      <c r="AQJ57" s="84"/>
      <c r="AQK57" s="86"/>
      <c r="AQL57" s="84"/>
      <c r="AQM57" s="86"/>
      <c r="AQN57" s="84"/>
      <c r="AQO57" s="86"/>
      <c r="AQP57" s="84"/>
      <c r="AQQ57" s="86"/>
      <c r="AQR57" s="84"/>
      <c r="AQS57" s="86"/>
      <c r="AQT57" s="86"/>
      <c r="AQU57" s="86"/>
      <c r="AQV57" s="86"/>
      <c r="AQW57" s="86"/>
      <c r="AQX57" s="86"/>
      <c r="AQY57" s="86"/>
      <c r="AQZ57" s="86"/>
      <c r="ARA57" s="86"/>
      <c r="ARB57" s="86"/>
      <c r="ARC57" s="86"/>
      <c r="ARD57" s="86"/>
      <c r="ARE57" s="86"/>
      <c r="ARF57" s="86"/>
      <c r="ARG57" s="86"/>
      <c r="ARH57" s="86"/>
      <c r="ARI57" s="86"/>
      <c r="ARJ57" s="86"/>
      <c r="ARK57" s="86"/>
      <c r="ARL57" s="86"/>
      <c r="ARM57" s="86"/>
      <c r="ARN57" s="86"/>
      <c r="ARO57" s="86"/>
      <c r="ARP57" s="86"/>
      <c r="ARQ57" s="86"/>
      <c r="ARR57" s="86"/>
      <c r="ARS57" s="86"/>
      <c r="ART57" s="86"/>
      <c r="ARU57" s="86"/>
      <c r="ARV57" s="86"/>
      <c r="ARW57" s="86"/>
      <c r="ARX57" s="86"/>
      <c r="ARY57" s="86"/>
      <c r="ARZ57" s="86"/>
      <c r="ASA57" s="86"/>
      <c r="ASB57" s="86"/>
      <c r="ASC57" s="86"/>
      <c r="ASD57" s="86"/>
      <c r="ASE57" s="86"/>
      <c r="ASF57" s="86"/>
      <c r="ASG57" s="86"/>
      <c r="ASH57" s="86"/>
      <c r="ASI57" s="86"/>
      <c r="ASJ57" s="86"/>
      <c r="ASK57" s="86"/>
      <c r="ASL57" s="86"/>
      <c r="ASM57" s="86"/>
      <c r="ASN57" s="86"/>
      <c r="ASO57" s="86"/>
      <c r="ASP57" s="86"/>
      <c r="ASQ57" s="86"/>
      <c r="ASR57" s="86"/>
      <c r="ASS57" s="86"/>
      <c r="AST57" s="86"/>
      <c r="ASU57" s="86"/>
      <c r="ASV57" s="86"/>
      <c r="ASW57" s="86"/>
      <c r="ASX57" s="86"/>
      <c r="ASY57" s="86" t="s">
        <v>94</v>
      </c>
      <c r="ASZ57" s="86"/>
      <c r="ATA57" s="86" t="s">
        <v>94</v>
      </c>
      <c r="ATB57" s="86"/>
      <c r="ATC57" s="86" t="s">
        <v>94</v>
      </c>
      <c r="ATD57" s="86"/>
      <c r="ATE57" s="86" t="s">
        <v>94</v>
      </c>
      <c r="ATF57" s="86"/>
      <c r="ATG57" s="86" t="s">
        <v>94</v>
      </c>
      <c r="ATH57" s="86"/>
      <c r="ATI57" s="86" t="s">
        <v>94</v>
      </c>
      <c r="ATJ57" s="86"/>
      <c r="ATK57" s="86" t="s">
        <v>94</v>
      </c>
      <c r="ATL57" s="86"/>
      <c r="ATM57" s="86" t="s">
        <v>94</v>
      </c>
      <c r="ATN57" s="86"/>
      <c r="ATO57" s="86" t="s">
        <v>94</v>
      </c>
      <c r="ATP57" s="86"/>
      <c r="ATQ57" s="86" t="s">
        <v>94</v>
      </c>
      <c r="ATR57" s="86"/>
      <c r="ATS57" s="86" t="s">
        <v>94</v>
      </c>
      <c r="ATT57" s="86"/>
      <c r="ATU57" s="86" t="s">
        <v>94</v>
      </c>
      <c r="ATV57" s="86"/>
      <c r="ATW57" s="86" t="s">
        <v>94</v>
      </c>
      <c r="ATX57" s="86"/>
      <c r="ATY57" s="86" t="s">
        <v>94</v>
      </c>
      <c r="ATZ57" s="86"/>
      <c r="AUA57" s="86" t="s">
        <v>94</v>
      </c>
      <c r="AUB57" s="86"/>
      <c r="AUC57" s="86" t="s">
        <v>94</v>
      </c>
      <c r="AUD57" s="86"/>
      <c r="AUE57" s="86" t="s">
        <v>94</v>
      </c>
      <c r="AUF57" s="86"/>
      <c r="AUG57" s="86" t="s">
        <v>94</v>
      </c>
      <c r="AUH57" s="86"/>
      <c r="AUI57" s="86" t="s">
        <v>94</v>
      </c>
      <c r="AUJ57" s="86"/>
      <c r="AUK57" s="86" t="s">
        <v>94</v>
      </c>
      <c r="AUL57" s="86"/>
      <c r="AUM57" s="86" t="s">
        <v>94</v>
      </c>
      <c r="AUN57" s="86"/>
      <c r="AUO57" s="86" t="s">
        <v>94</v>
      </c>
      <c r="AUP57" s="86"/>
      <c r="AUQ57" s="86" t="s">
        <v>94</v>
      </c>
      <c r="AUR57" s="86"/>
      <c r="AUS57" s="86" t="s">
        <v>94</v>
      </c>
      <c r="AUT57" s="86"/>
      <c r="AUU57" s="86" t="s">
        <v>94</v>
      </c>
      <c r="AUV57" s="86"/>
      <c r="AUW57" s="86" t="s">
        <v>94</v>
      </c>
      <c r="AUX57" s="86"/>
      <c r="AUY57" s="86" t="s">
        <v>94</v>
      </c>
      <c r="AUZ57" s="86"/>
      <c r="AVA57" s="86" t="s">
        <v>94</v>
      </c>
      <c r="AVB57" s="86"/>
      <c r="AVC57" s="86" t="s">
        <v>94</v>
      </c>
      <c r="AVD57" s="86"/>
      <c r="AVE57" s="86" t="s">
        <v>94</v>
      </c>
      <c r="AVF57" s="86"/>
      <c r="AVG57" s="86" t="s">
        <v>94</v>
      </c>
      <c r="AVH57" s="86"/>
      <c r="AVI57" s="86" t="s">
        <v>94</v>
      </c>
      <c r="AVJ57" s="86"/>
      <c r="AVK57" s="86" t="s">
        <v>94</v>
      </c>
      <c r="AVL57" s="86"/>
      <c r="AVM57" s="86" t="s">
        <v>94</v>
      </c>
      <c r="AVN57" s="86"/>
      <c r="AVO57" s="86" t="s">
        <v>94</v>
      </c>
      <c r="AVP57" s="86"/>
      <c r="AVQ57" s="86" t="s">
        <v>94</v>
      </c>
      <c r="AVR57" s="86"/>
      <c r="AVS57" s="86" t="s">
        <v>94</v>
      </c>
      <c r="AVT57" s="86"/>
      <c r="AVU57" s="86" t="s">
        <v>94</v>
      </c>
      <c r="AVV57" s="86"/>
      <c r="AVW57" s="86" t="s">
        <v>94</v>
      </c>
      <c r="AVX57" s="86"/>
      <c r="AVY57" s="86" t="s">
        <v>94</v>
      </c>
      <c r="AVZ57" s="86"/>
      <c r="AWA57" s="86" t="s">
        <v>94</v>
      </c>
      <c r="AWB57" s="86"/>
      <c r="AWC57" s="86" t="s">
        <v>94</v>
      </c>
      <c r="AWD57" s="86"/>
      <c r="AWE57" s="86" t="s">
        <v>94</v>
      </c>
      <c r="AWF57" s="86"/>
      <c r="AWG57" s="86" t="s">
        <v>94</v>
      </c>
      <c r="AWH57" s="86"/>
      <c r="AWI57" s="86" t="s">
        <v>94</v>
      </c>
      <c r="AWJ57" s="86"/>
      <c r="AWK57" s="86" t="s">
        <v>94</v>
      </c>
      <c r="AWL57" s="86"/>
      <c r="AWM57" s="86" t="s">
        <v>94</v>
      </c>
      <c r="AWN57" s="86"/>
      <c r="AWO57" s="86" t="s">
        <v>94</v>
      </c>
      <c r="AWP57" s="86"/>
      <c r="AWQ57" s="86" t="s">
        <v>94</v>
      </c>
      <c r="AWR57" s="86"/>
      <c r="AWS57" s="86" t="s">
        <v>94</v>
      </c>
      <c r="AWT57" s="86"/>
      <c r="AWU57" s="86" t="s">
        <v>94</v>
      </c>
      <c r="AWV57" s="86"/>
      <c r="AWW57" s="86" t="s">
        <v>94</v>
      </c>
      <c r="AWX57" s="86"/>
      <c r="AWY57" s="86" t="s">
        <v>94</v>
      </c>
      <c r="AWZ57" s="103"/>
      <c r="AXA57" s="103" t="s">
        <v>94</v>
      </c>
      <c r="AXB57" s="103"/>
      <c r="AXC57" s="103" t="s">
        <v>94</v>
      </c>
      <c r="AXD57" s="103"/>
      <c r="AXE57" s="103" t="s">
        <v>94</v>
      </c>
      <c r="AXF57" s="103"/>
      <c r="AXG57" s="103" t="s">
        <v>94</v>
      </c>
      <c r="AXH57" s="103"/>
      <c r="AXI57" s="103" t="s">
        <v>94</v>
      </c>
      <c r="AXJ57" s="103"/>
      <c r="AXK57" s="103" t="s">
        <v>94</v>
      </c>
      <c r="AXL57" s="103"/>
      <c r="AXM57" s="103" t="s">
        <v>94</v>
      </c>
      <c r="AXN57" s="103"/>
      <c r="AXO57" s="103" t="s">
        <v>94</v>
      </c>
      <c r="AXP57" s="103"/>
      <c r="AXQ57" s="103" t="s">
        <v>94</v>
      </c>
      <c r="AXR57" s="103"/>
      <c r="AXS57" s="103" t="s">
        <v>94</v>
      </c>
      <c r="AXT57" s="103"/>
      <c r="AXU57" s="103" t="s">
        <v>94</v>
      </c>
      <c r="AXV57" s="103"/>
      <c r="AXW57" s="103" t="s">
        <v>94</v>
      </c>
      <c r="AXX57" s="103"/>
      <c r="AXY57" s="103" t="s">
        <v>94</v>
      </c>
      <c r="AXZ57" s="103"/>
      <c r="AYA57" s="103" t="s">
        <v>94</v>
      </c>
      <c r="AYB57" s="103"/>
      <c r="AYC57" s="103" t="s">
        <v>94</v>
      </c>
      <c r="AYD57" s="103"/>
      <c r="AYE57" s="103" t="s">
        <v>94</v>
      </c>
      <c r="AYF57" s="103"/>
      <c r="AYG57" s="103" t="s">
        <v>94</v>
      </c>
      <c r="AYH57" s="103"/>
      <c r="AYI57" s="103" t="s">
        <v>94</v>
      </c>
      <c r="AYJ57" s="103"/>
      <c r="AYK57" s="103"/>
      <c r="AYL57" s="103"/>
      <c r="AYM57" s="103"/>
      <c r="AYN57" s="103"/>
      <c r="AYO57" s="103"/>
      <c r="AYP57" s="103"/>
      <c r="AYQ57" s="103"/>
      <c r="AYR57" s="103"/>
      <c r="AYS57" s="103"/>
      <c r="AYT57" s="103"/>
      <c r="AYU57" s="103" t="s">
        <v>94</v>
      </c>
      <c r="AYV57" s="103"/>
      <c r="AYW57" s="103" t="s">
        <v>94</v>
      </c>
      <c r="AYX57" s="103"/>
      <c r="AYY57" s="103" t="s">
        <v>94</v>
      </c>
      <c r="AYZ57" s="103"/>
      <c r="AZA57" s="103" t="s">
        <v>94</v>
      </c>
      <c r="AZB57" s="103"/>
      <c r="AZC57" s="103" t="s">
        <v>94</v>
      </c>
      <c r="AZD57" s="103"/>
      <c r="AZE57" s="103" t="s">
        <v>94</v>
      </c>
      <c r="AZF57" s="103"/>
      <c r="AZG57" s="103" t="s">
        <v>94</v>
      </c>
      <c r="AZH57" s="103"/>
      <c r="AZI57" s="103" t="s">
        <v>94</v>
      </c>
      <c r="AZJ57" s="103"/>
      <c r="AZK57" s="103" t="s">
        <v>94</v>
      </c>
      <c r="AZL57" s="103"/>
      <c r="AZM57" s="103" t="s">
        <v>94</v>
      </c>
      <c r="AZN57" s="103"/>
      <c r="AZO57" s="103" t="s">
        <v>94</v>
      </c>
      <c r="AZP57" s="103"/>
      <c r="AZQ57" s="103" t="s">
        <v>94</v>
      </c>
      <c r="AZR57" s="103"/>
      <c r="AZS57" s="103" t="s">
        <v>94</v>
      </c>
      <c r="AZT57" s="103"/>
      <c r="AZU57" s="103" t="s">
        <v>94</v>
      </c>
      <c r="AZV57" s="103"/>
      <c r="AZW57" s="103" t="s">
        <v>94</v>
      </c>
      <c r="AZX57" s="103"/>
      <c r="AZY57" s="103" t="s">
        <v>94</v>
      </c>
      <c r="AZZ57" s="103"/>
      <c r="BAA57" s="103" t="s">
        <v>94</v>
      </c>
      <c r="BAB57" s="103"/>
      <c r="BAC57" s="103" t="s">
        <v>94</v>
      </c>
      <c r="BAD57" s="103"/>
      <c r="BAE57" s="103" t="s">
        <v>94</v>
      </c>
      <c r="BAF57" s="103"/>
      <c r="BAG57" s="103" t="s">
        <v>94</v>
      </c>
      <c r="BAH57" s="103"/>
      <c r="BAI57" s="103" t="s">
        <v>94</v>
      </c>
      <c r="BAJ57" s="103"/>
      <c r="BAK57" s="103" t="s">
        <v>94</v>
      </c>
      <c r="BAL57" s="103"/>
      <c r="BAM57" s="103" t="s">
        <v>94</v>
      </c>
      <c r="BAN57" s="103"/>
      <c r="BAO57" s="103" t="s">
        <v>94</v>
      </c>
      <c r="BAP57" s="103"/>
      <c r="BAQ57" s="103" t="s">
        <v>94</v>
      </c>
      <c r="BAR57" s="103"/>
      <c r="BAS57" s="103" t="s">
        <v>94</v>
      </c>
      <c r="BAT57" s="103"/>
      <c r="BAU57" s="103" t="s">
        <v>94</v>
      </c>
      <c r="BAV57" s="103"/>
      <c r="BAW57" s="103" t="s">
        <v>94</v>
      </c>
      <c r="BAX57" s="103"/>
      <c r="BAY57" s="103" t="s">
        <v>94</v>
      </c>
      <c r="BAZ57" s="103"/>
      <c r="BBA57" s="103" t="s">
        <v>94</v>
      </c>
      <c r="BBB57" s="103"/>
      <c r="BBC57" s="103" t="s">
        <v>94</v>
      </c>
      <c r="BBD57" s="103"/>
      <c r="BBE57" s="103" t="s">
        <v>94</v>
      </c>
      <c r="BBF57" s="103"/>
      <c r="BBG57" s="103" t="s">
        <v>94</v>
      </c>
      <c r="BBH57" s="103"/>
      <c r="BBI57" s="103" t="s">
        <v>94</v>
      </c>
      <c r="BBJ57" s="103"/>
      <c r="BBK57" s="103" t="s">
        <v>94</v>
      </c>
    </row>
    <row r="58" spans="1:1415" s="9" customFormat="1" ht="33" customHeight="1" x14ac:dyDescent="0.35">
      <c r="A58" s="82">
        <v>32</v>
      </c>
      <c r="B58" s="13" t="s">
        <v>367</v>
      </c>
      <c r="C58" s="89"/>
      <c r="D58" s="90" t="s">
        <v>368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  <c r="AL58" s="84"/>
      <c r="AM58" s="84"/>
      <c r="AN58" s="84"/>
      <c r="AO58" s="84"/>
      <c r="AP58" s="84"/>
      <c r="AQ58" s="84"/>
      <c r="AR58" s="84"/>
      <c r="AS58" s="84"/>
      <c r="AT58" s="84"/>
      <c r="AU58" s="84"/>
      <c r="AV58" s="84"/>
      <c r="AW58" s="84"/>
      <c r="AX58" s="84"/>
      <c r="AY58" s="84"/>
      <c r="AZ58" s="84"/>
      <c r="BA58" s="84"/>
      <c r="BB58" s="84"/>
      <c r="BC58" s="84"/>
      <c r="BD58" s="84"/>
      <c r="BE58" s="84"/>
      <c r="BF58" s="84"/>
      <c r="BG58" s="84"/>
      <c r="BH58" s="84"/>
      <c r="BI58" s="84"/>
      <c r="BJ58" s="84"/>
      <c r="BK58" s="84"/>
      <c r="BL58" s="84"/>
      <c r="BM58" s="84"/>
      <c r="BN58" s="84"/>
      <c r="BO58" s="84"/>
      <c r="BP58" s="84"/>
      <c r="BQ58" s="84"/>
      <c r="BR58" s="84"/>
      <c r="BS58" s="84"/>
      <c r="BT58" s="84"/>
      <c r="BU58" s="84"/>
      <c r="BV58" s="84"/>
      <c r="BW58" s="84"/>
      <c r="BX58" s="84"/>
      <c r="BY58" s="84"/>
      <c r="BZ58" s="84"/>
      <c r="CA58" s="84"/>
      <c r="CB58" s="84"/>
      <c r="CC58" s="84"/>
      <c r="CD58" s="84"/>
      <c r="CE58" s="84"/>
      <c r="CF58" s="84"/>
      <c r="CG58" s="84"/>
      <c r="CH58" s="84"/>
      <c r="CI58" s="84"/>
      <c r="CJ58" s="84"/>
      <c r="CK58" s="84"/>
      <c r="CL58" s="84"/>
      <c r="CM58" s="84"/>
      <c r="CN58" s="84"/>
      <c r="CO58" s="84"/>
      <c r="CP58" s="84"/>
      <c r="CQ58" s="84"/>
      <c r="CR58" s="84"/>
      <c r="CS58" s="84"/>
      <c r="CT58" s="84"/>
      <c r="CU58" s="84"/>
      <c r="CV58" s="84"/>
      <c r="CW58" s="84"/>
      <c r="CX58" s="84"/>
      <c r="CY58" s="84"/>
      <c r="CZ58" s="84"/>
      <c r="DA58" s="84"/>
      <c r="DB58" s="84"/>
      <c r="DC58" s="84"/>
      <c r="DD58" s="84"/>
      <c r="DE58" s="84"/>
      <c r="DF58" s="84"/>
      <c r="DG58" s="84"/>
      <c r="DH58" s="84"/>
      <c r="DI58" s="84"/>
      <c r="DJ58" s="84"/>
      <c r="DK58" s="84"/>
      <c r="DL58" s="84"/>
      <c r="DM58" s="84"/>
      <c r="DN58" s="84"/>
      <c r="DO58" s="84"/>
      <c r="DP58" s="84"/>
      <c r="DQ58" s="84"/>
      <c r="DR58" s="84"/>
      <c r="DS58" s="84"/>
      <c r="DT58" s="84"/>
      <c r="DU58" s="84"/>
      <c r="DV58" s="84"/>
      <c r="DW58" s="84"/>
      <c r="DX58" s="84"/>
      <c r="DY58" s="84"/>
      <c r="DZ58" s="84"/>
      <c r="EA58" s="84"/>
      <c r="EB58" s="84"/>
      <c r="EC58" s="84"/>
      <c r="ED58" s="84"/>
      <c r="EE58" s="84"/>
      <c r="EF58" s="84"/>
      <c r="EG58" s="84"/>
      <c r="EH58" s="84"/>
      <c r="EI58" s="84"/>
      <c r="EJ58" s="84"/>
      <c r="EK58" s="84"/>
      <c r="EL58" s="84"/>
      <c r="EM58" s="84"/>
      <c r="EN58" s="84"/>
      <c r="EO58" s="84"/>
      <c r="EP58" s="84"/>
      <c r="EQ58" s="84"/>
      <c r="ER58" s="84"/>
      <c r="ES58" s="84"/>
      <c r="ET58" s="84"/>
      <c r="EU58" s="84"/>
      <c r="EV58" s="84"/>
      <c r="EW58" s="84"/>
      <c r="EX58" s="84"/>
      <c r="EY58" s="84"/>
      <c r="EZ58" s="84"/>
      <c r="FA58" s="84"/>
      <c r="FB58" s="84"/>
      <c r="FC58" s="84"/>
      <c r="FD58" s="84"/>
      <c r="FE58" s="84"/>
      <c r="FF58" s="84"/>
      <c r="FG58" s="84"/>
      <c r="FH58" s="84"/>
      <c r="FI58" s="84"/>
      <c r="FJ58" s="84"/>
      <c r="FK58" s="84"/>
      <c r="FL58" s="84"/>
      <c r="FM58" s="84"/>
      <c r="FN58" s="84"/>
      <c r="FO58" s="84"/>
      <c r="FP58" s="84"/>
      <c r="FQ58" s="84"/>
      <c r="FR58" s="84"/>
      <c r="FS58" s="84"/>
      <c r="FT58" s="84"/>
      <c r="FU58" s="84"/>
      <c r="FV58" s="84"/>
      <c r="FW58" s="84"/>
      <c r="FX58" s="84"/>
      <c r="FY58" s="84"/>
      <c r="FZ58" s="84"/>
      <c r="GA58" s="84"/>
      <c r="GB58" s="84"/>
      <c r="GC58" s="84"/>
      <c r="GD58" s="84"/>
      <c r="GE58" s="84"/>
      <c r="GF58" s="84"/>
      <c r="GG58" s="84"/>
      <c r="GH58" s="84"/>
      <c r="GI58" s="84"/>
      <c r="GJ58" s="84"/>
      <c r="GK58" s="84"/>
      <c r="GL58" s="84"/>
      <c r="GM58" s="84"/>
      <c r="GN58" s="84"/>
      <c r="GO58" s="84"/>
      <c r="GP58" s="84"/>
      <c r="GQ58" s="84"/>
      <c r="GR58" s="84"/>
      <c r="GS58" s="84"/>
      <c r="GT58" s="84"/>
      <c r="GU58" s="84"/>
      <c r="GV58" s="84"/>
      <c r="GW58" s="84"/>
      <c r="GX58" s="84"/>
      <c r="GY58" s="84"/>
      <c r="GZ58" s="84"/>
      <c r="HA58" s="84"/>
      <c r="HB58" s="84"/>
      <c r="HC58" s="84"/>
      <c r="HD58" s="84"/>
      <c r="HE58" s="84"/>
      <c r="HF58" s="84"/>
      <c r="HG58" s="84"/>
      <c r="HH58" s="84"/>
      <c r="HI58" s="84"/>
      <c r="HJ58" s="84"/>
      <c r="HK58" s="84"/>
      <c r="HL58" s="84"/>
      <c r="HM58" s="84"/>
      <c r="HN58" s="84"/>
      <c r="HO58" s="84"/>
      <c r="HP58" s="84"/>
      <c r="HQ58" s="84"/>
      <c r="HR58" s="84"/>
      <c r="HS58" s="84"/>
      <c r="HT58" s="84"/>
      <c r="HU58" s="84"/>
      <c r="HV58" s="84"/>
      <c r="HW58" s="84"/>
      <c r="HX58" s="84"/>
      <c r="HY58" s="84"/>
      <c r="HZ58" s="84"/>
      <c r="IA58" s="84"/>
      <c r="IB58" s="84"/>
      <c r="IC58" s="84"/>
      <c r="ID58" s="84"/>
      <c r="IE58" s="84"/>
      <c r="IF58" s="84"/>
      <c r="IG58" s="84"/>
      <c r="IH58" s="84"/>
      <c r="II58" s="84"/>
      <c r="IJ58" s="84"/>
      <c r="IK58" s="84"/>
      <c r="IL58" s="84"/>
      <c r="IM58" s="84"/>
      <c r="IN58" s="84"/>
      <c r="IO58" s="84"/>
      <c r="IP58" s="84"/>
      <c r="IQ58" s="84"/>
      <c r="IR58" s="84"/>
      <c r="IS58" s="84"/>
      <c r="IT58" s="84"/>
      <c r="IU58" s="84"/>
      <c r="IV58" s="84"/>
      <c r="IW58" s="84"/>
      <c r="IX58" s="84"/>
      <c r="IY58" s="84"/>
      <c r="IZ58" s="84"/>
      <c r="JA58" s="84"/>
      <c r="JB58" s="84"/>
      <c r="JC58" s="84"/>
      <c r="JD58" s="84"/>
      <c r="JE58" s="84"/>
      <c r="JF58" s="84"/>
      <c r="JG58" s="84"/>
      <c r="JH58" s="84"/>
      <c r="JI58" s="84"/>
      <c r="JJ58" s="84"/>
      <c r="JK58" s="84"/>
      <c r="JL58" s="84"/>
      <c r="JM58" s="84"/>
      <c r="JN58" s="84"/>
      <c r="JO58" s="84"/>
      <c r="JP58" s="84"/>
      <c r="JQ58" s="84"/>
      <c r="JR58" s="84"/>
      <c r="JS58" s="84"/>
      <c r="JT58" s="84"/>
      <c r="JU58" s="84"/>
      <c r="JV58" s="84"/>
      <c r="JW58" s="84"/>
      <c r="JX58" s="84"/>
      <c r="JY58" s="84"/>
      <c r="JZ58" s="84"/>
      <c r="KA58" s="84"/>
      <c r="KB58" s="84"/>
      <c r="KC58" s="84"/>
      <c r="KD58" s="84"/>
      <c r="KE58" s="84"/>
      <c r="KF58" s="84"/>
      <c r="KG58" s="84"/>
      <c r="KH58" s="84"/>
      <c r="KI58" s="84"/>
      <c r="KJ58" s="84"/>
      <c r="KK58" s="84"/>
      <c r="KL58" s="84"/>
      <c r="KM58" s="84"/>
      <c r="KN58" s="84"/>
      <c r="KO58" s="84"/>
      <c r="KP58" s="84"/>
      <c r="KQ58" s="84"/>
      <c r="KR58" s="84"/>
      <c r="KS58" s="84"/>
      <c r="KT58" s="84"/>
      <c r="KU58" s="84"/>
      <c r="KV58" s="84"/>
      <c r="KW58" s="84"/>
      <c r="KX58" s="84"/>
      <c r="KY58" s="84"/>
      <c r="KZ58" s="84"/>
      <c r="LA58" s="84"/>
      <c r="LB58" s="84"/>
      <c r="LC58" s="84"/>
      <c r="LD58" s="84"/>
      <c r="LE58" s="84"/>
      <c r="LF58" s="84"/>
      <c r="LG58" s="84"/>
      <c r="LH58" s="84"/>
      <c r="LI58" s="84"/>
      <c r="LJ58" s="84"/>
      <c r="LK58" s="84"/>
      <c r="LL58" s="84"/>
      <c r="LM58" s="84"/>
      <c r="LN58" s="84"/>
      <c r="LO58" s="84"/>
      <c r="LP58" s="84"/>
      <c r="LQ58" s="84"/>
      <c r="LR58" s="84"/>
      <c r="LS58" s="84"/>
      <c r="LT58" s="84"/>
      <c r="LU58" s="84"/>
      <c r="LV58" s="84"/>
      <c r="LW58" s="84"/>
      <c r="LX58" s="84"/>
      <c r="LY58" s="84"/>
      <c r="LZ58" s="84"/>
      <c r="MA58" s="84"/>
      <c r="MB58" s="84"/>
      <c r="MC58" s="84"/>
      <c r="MD58" s="84"/>
      <c r="ME58" s="84"/>
      <c r="MF58" s="84"/>
      <c r="MG58" s="84"/>
      <c r="MH58" s="84"/>
      <c r="MI58" s="84"/>
      <c r="MJ58" s="84"/>
      <c r="MK58" s="84"/>
      <c r="ML58" s="84"/>
      <c r="MM58" s="84"/>
      <c r="MN58" s="84"/>
      <c r="MO58" s="84"/>
      <c r="MP58" s="84"/>
      <c r="MQ58" s="84"/>
      <c r="MR58" s="84"/>
      <c r="MS58" s="84"/>
      <c r="MT58" s="84"/>
      <c r="MU58" s="84"/>
      <c r="MV58" s="84"/>
      <c r="MW58" s="84"/>
      <c r="MX58" s="84"/>
      <c r="MY58" s="84"/>
      <c r="MZ58" s="84"/>
      <c r="NA58" s="84"/>
      <c r="NB58" s="84"/>
      <c r="NC58" s="84"/>
      <c r="ND58" s="84"/>
      <c r="NE58" s="84"/>
      <c r="NF58" s="84"/>
      <c r="NG58" s="84"/>
      <c r="NH58" s="84"/>
      <c r="NI58" s="84"/>
      <c r="NJ58" s="84"/>
      <c r="NK58" s="84"/>
      <c r="NL58" s="84"/>
      <c r="NM58" s="84"/>
      <c r="NN58" s="84"/>
      <c r="NO58" s="84"/>
      <c r="NP58" s="84"/>
      <c r="NQ58" s="84"/>
      <c r="NR58" s="84"/>
      <c r="NS58" s="84"/>
      <c r="NT58" s="84"/>
      <c r="NU58" s="84"/>
      <c r="NV58" s="84"/>
      <c r="NW58" s="84"/>
      <c r="NX58" s="84"/>
      <c r="NY58" s="84"/>
      <c r="NZ58" s="84"/>
      <c r="OA58" s="84"/>
      <c r="OB58" s="84"/>
      <c r="OC58" s="84"/>
      <c r="OD58" s="84"/>
      <c r="OE58" s="84"/>
      <c r="OF58" s="84"/>
      <c r="OG58" s="84"/>
      <c r="OH58" s="84"/>
      <c r="OI58" s="84"/>
      <c r="OJ58" s="84"/>
      <c r="OK58" s="84"/>
      <c r="OL58" s="84"/>
      <c r="OM58" s="84"/>
      <c r="ON58" s="84"/>
      <c r="OO58" s="84"/>
      <c r="OP58" s="84"/>
      <c r="OQ58" s="84"/>
      <c r="OR58" s="84"/>
      <c r="OS58" s="84"/>
      <c r="OT58" s="84"/>
      <c r="OU58" s="84"/>
      <c r="OV58" s="84"/>
      <c r="OW58" s="84"/>
      <c r="OX58" s="84"/>
      <c r="OY58" s="84"/>
      <c r="OZ58" s="84"/>
      <c r="PA58" s="84"/>
      <c r="PB58" s="84"/>
      <c r="PC58" s="84"/>
      <c r="PD58" s="84"/>
      <c r="PE58" s="84"/>
      <c r="PF58" s="84"/>
      <c r="PG58" s="84"/>
      <c r="PH58" s="84"/>
      <c r="PI58" s="84"/>
      <c r="PJ58" s="84"/>
      <c r="PK58" s="84"/>
      <c r="PL58" s="84"/>
      <c r="PM58" s="84"/>
      <c r="PN58" s="84"/>
      <c r="PO58" s="84"/>
      <c r="PP58" s="84"/>
      <c r="PQ58" s="84"/>
      <c r="PR58" s="84"/>
      <c r="PS58" s="84"/>
      <c r="PT58" s="84"/>
      <c r="PU58" s="84"/>
      <c r="PV58" s="84"/>
      <c r="PW58" s="84"/>
      <c r="PX58" s="84"/>
      <c r="PY58" s="84"/>
      <c r="PZ58" s="84"/>
      <c r="QA58" s="84"/>
      <c r="QB58" s="84"/>
      <c r="QC58" s="84"/>
      <c r="QD58" s="84"/>
      <c r="QE58" s="84"/>
      <c r="QF58" s="84"/>
      <c r="QG58" s="84"/>
      <c r="QH58" s="84"/>
      <c r="QI58" s="84"/>
      <c r="QJ58" s="84"/>
      <c r="QK58" s="84"/>
      <c r="QL58" s="84"/>
      <c r="QM58" s="84"/>
      <c r="QN58" s="84"/>
      <c r="QO58" s="84"/>
      <c r="QP58" s="84"/>
      <c r="QQ58" s="84"/>
      <c r="QR58" s="84"/>
      <c r="QS58" s="84"/>
      <c r="QT58" s="84"/>
      <c r="QU58" s="84"/>
      <c r="QV58" s="84"/>
      <c r="QW58" s="84"/>
      <c r="QX58" s="84"/>
      <c r="QY58" s="84"/>
      <c r="QZ58" s="84"/>
      <c r="RA58" s="84"/>
      <c r="RB58" s="84"/>
      <c r="RC58" s="84"/>
      <c r="RD58" s="84"/>
      <c r="RE58" s="84"/>
      <c r="RF58" s="84"/>
      <c r="RG58" s="84"/>
      <c r="RH58" s="84"/>
      <c r="RI58" s="84"/>
      <c r="RJ58" s="84"/>
      <c r="RK58" s="84"/>
      <c r="RL58" s="84"/>
      <c r="RM58" s="84"/>
      <c r="RN58" s="84"/>
      <c r="RO58" s="84"/>
      <c r="RP58" s="84"/>
      <c r="RQ58" s="84"/>
      <c r="RR58" s="84"/>
      <c r="RS58" s="84"/>
      <c r="RT58" s="84"/>
      <c r="RU58" s="84"/>
      <c r="RV58" s="84"/>
      <c r="RW58" s="84"/>
      <c r="RX58" s="84"/>
      <c r="RY58" s="84"/>
      <c r="RZ58" s="84"/>
      <c r="SA58" s="84"/>
      <c r="SB58" s="84"/>
      <c r="SC58" s="84"/>
      <c r="SD58" s="84"/>
      <c r="SE58" s="84"/>
      <c r="SF58" s="84"/>
      <c r="SG58" s="84"/>
      <c r="SH58" s="84"/>
      <c r="SI58" s="84"/>
      <c r="SJ58" s="84"/>
      <c r="SK58" s="84"/>
      <c r="SL58" s="84"/>
      <c r="SM58" s="84"/>
      <c r="SN58" s="84"/>
      <c r="SO58" s="84"/>
      <c r="SP58" s="84"/>
      <c r="SQ58" s="84"/>
      <c r="SR58" s="84"/>
      <c r="SS58" s="84"/>
      <c r="ST58" s="84"/>
      <c r="SU58" s="84"/>
      <c r="SV58" s="84"/>
      <c r="SW58" s="84"/>
      <c r="SX58" s="84"/>
      <c r="SY58" s="84"/>
      <c r="SZ58" s="84"/>
      <c r="TA58" s="84"/>
      <c r="TB58" s="84"/>
      <c r="TC58" s="84"/>
      <c r="TD58" s="84"/>
      <c r="TE58" s="84"/>
      <c r="TF58" s="84"/>
      <c r="TG58" s="84"/>
      <c r="TH58" s="84"/>
      <c r="TI58" s="84"/>
      <c r="TJ58" s="84"/>
      <c r="TK58" s="84"/>
      <c r="TL58" s="84"/>
      <c r="TM58" s="84"/>
      <c r="TN58" s="84"/>
      <c r="TO58" s="84"/>
      <c r="TP58" s="84"/>
      <c r="TQ58" s="84"/>
      <c r="TR58" s="84"/>
      <c r="TS58" s="84"/>
      <c r="TT58" s="84"/>
      <c r="TU58" s="84"/>
      <c r="TV58" s="84"/>
      <c r="TW58" s="84"/>
      <c r="TX58" s="84"/>
      <c r="TY58" s="84"/>
      <c r="TZ58" s="84"/>
      <c r="UA58" s="84"/>
      <c r="UB58" s="84"/>
      <c r="UC58" s="84"/>
      <c r="UD58" s="84"/>
      <c r="UE58" s="84"/>
      <c r="UF58" s="84"/>
      <c r="UG58" s="84"/>
      <c r="UH58" s="84"/>
      <c r="UI58" s="84"/>
      <c r="UJ58" s="84"/>
      <c r="UK58" s="84"/>
      <c r="UL58" s="84"/>
      <c r="UM58" s="84"/>
      <c r="UN58" s="84"/>
      <c r="UO58" s="84"/>
      <c r="UP58" s="84"/>
      <c r="UQ58" s="84"/>
      <c r="UR58" s="84"/>
      <c r="US58" s="84"/>
      <c r="UT58" s="84"/>
      <c r="UU58" s="84"/>
      <c r="UV58" s="84"/>
      <c r="UW58" s="84"/>
      <c r="UX58" s="84"/>
      <c r="UY58" s="84"/>
      <c r="UZ58" s="84"/>
      <c r="VA58" s="84"/>
      <c r="VB58" s="84"/>
      <c r="VC58" s="84"/>
      <c r="VD58" s="84"/>
      <c r="VE58" s="84"/>
      <c r="VF58" s="84"/>
      <c r="VG58" s="84"/>
      <c r="VH58" s="84"/>
      <c r="VI58" s="84"/>
      <c r="VJ58" s="84"/>
      <c r="VK58" s="84"/>
      <c r="VL58" s="84"/>
      <c r="VM58" s="84"/>
      <c r="VN58" s="84"/>
      <c r="VO58" s="84"/>
      <c r="VP58" s="84"/>
      <c r="VQ58" s="84"/>
      <c r="VR58" s="84"/>
      <c r="VS58" s="84"/>
      <c r="VT58" s="84"/>
      <c r="VU58" s="84"/>
      <c r="VV58" s="84"/>
      <c r="VW58" s="84"/>
      <c r="VX58" s="84"/>
      <c r="VY58" s="84"/>
      <c r="VZ58" s="84"/>
      <c r="WA58" s="84"/>
      <c r="WB58" s="84"/>
      <c r="WC58" s="84"/>
      <c r="WD58" s="84"/>
      <c r="WE58" s="84"/>
      <c r="WF58" s="84"/>
      <c r="WG58" s="84"/>
      <c r="WH58" s="84"/>
      <c r="WI58" s="84"/>
      <c r="WJ58" s="84"/>
      <c r="WK58" s="84"/>
      <c r="WL58" s="84"/>
      <c r="WM58" s="84"/>
      <c r="WN58" s="84"/>
      <c r="WO58" s="84"/>
      <c r="WP58" s="84"/>
      <c r="WQ58" s="84"/>
      <c r="WR58" s="84"/>
      <c r="WS58" s="84"/>
      <c r="WT58" s="84"/>
      <c r="WU58" s="84"/>
      <c r="WV58" s="84"/>
      <c r="WW58" s="84"/>
      <c r="WX58" s="84"/>
      <c r="WY58" s="84"/>
      <c r="WZ58" s="84"/>
      <c r="XA58" s="84"/>
      <c r="XB58" s="84"/>
      <c r="XC58" s="84"/>
      <c r="XD58" s="84"/>
      <c r="XE58" s="84"/>
      <c r="XF58" s="84"/>
      <c r="XG58" s="84"/>
      <c r="XH58" s="84"/>
      <c r="XI58" s="84"/>
      <c r="XJ58" s="84"/>
      <c r="XK58" s="84"/>
      <c r="XL58" s="84"/>
      <c r="XM58" s="84"/>
      <c r="XN58" s="84"/>
      <c r="XO58" s="84"/>
      <c r="XP58" s="84"/>
      <c r="XQ58" s="84"/>
      <c r="XR58" s="84"/>
      <c r="XS58" s="84"/>
      <c r="XT58" s="84"/>
      <c r="XU58" s="84"/>
      <c r="XV58" s="84"/>
      <c r="XW58" s="84"/>
      <c r="XX58" s="84"/>
      <c r="XY58" s="84"/>
      <c r="XZ58" s="84"/>
      <c r="YA58" s="84"/>
      <c r="YB58" s="84"/>
      <c r="YC58" s="84"/>
      <c r="YD58" s="84"/>
      <c r="YE58" s="84"/>
      <c r="YF58" s="84"/>
      <c r="YG58" s="84"/>
      <c r="YH58" s="84"/>
      <c r="YI58" s="84"/>
      <c r="YJ58" s="84"/>
      <c r="YK58" s="84"/>
      <c r="YL58" s="84"/>
      <c r="YM58" s="84"/>
      <c r="YN58" s="84"/>
      <c r="YO58" s="84"/>
      <c r="YP58" s="84"/>
      <c r="YQ58" s="84"/>
      <c r="YR58" s="84"/>
      <c r="YS58" s="84"/>
      <c r="YT58" s="84"/>
      <c r="YU58" s="84"/>
      <c r="YV58" s="84"/>
      <c r="YW58" s="84"/>
      <c r="YX58" s="84"/>
      <c r="YY58" s="84"/>
      <c r="YZ58" s="84"/>
      <c r="ZA58" s="84"/>
      <c r="ZB58" s="84"/>
      <c r="ZC58" s="84"/>
      <c r="ZD58" s="84"/>
      <c r="ZE58" s="84"/>
      <c r="ZF58" s="84"/>
      <c r="ZG58" s="84"/>
      <c r="ZH58" s="84"/>
      <c r="ZI58" s="84"/>
      <c r="ZJ58" s="84"/>
      <c r="ZK58" s="84"/>
      <c r="ZL58" s="84"/>
      <c r="ZM58" s="84"/>
      <c r="ZN58" s="84"/>
      <c r="ZO58" s="84"/>
      <c r="ZP58" s="84"/>
      <c r="ZQ58" s="84"/>
      <c r="ZR58" s="84"/>
      <c r="ZS58" s="84"/>
      <c r="ZT58" s="84"/>
      <c r="ZU58" s="84"/>
      <c r="ZV58" s="84"/>
      <c r="ZW58" s="84"/>
      <c r="ZX58" s="84"/>
      <c r="ZY58" s="84"/>
      <c r="ZZ58" s="84"/>
      <c r="AAA58" s="84"/>
      <c r="AAB58" s="84"/>
      <c r="AAC58" s="84"/>
      <c r="AAD58" s="84"/>
      <c r="AAE58" s="84"/>
      <c r="AAF58" s="84"/>
      <c r="AAG58" s="84"/>
      <c r="AAH58" s="84"/>
      <c r="AAI58" s="84"/>
      <c r="AAJ58" s="84"/>
      <c r="AAK58" s="84"/>
      <c r="AAL58" s="84"/>
      <c r="AAM58" s="84"/>
      <c r="AAN58" s="84"/>
      <c r="AAO58" s="84"/>
      <c r="AAP58" s="84"/>
      <c r="AAQ58" s="84"/>
      <c r="AAR58" s="84"/>
      <c r="AAS58" s="84"/>
      <c r="AAT58" s="84"/>
      <c r="AAU58" s="84"/>
      <c r="AAV58" s="84"/>
      <c r="AAW58" s="84"/>
      <c r="AAX58" s="84"/>
      <c r="AAY58" s="84"/>
      <c r="AAZ58" s="84"/>
      <c r="ABA58" s="84"/>
      <c r="ABB58" s="84"/>
      <c r="ABC58" s="84"/>
      <c r="ABD58" s="84"/>
      <c r="ABE58" s="84"/>
      <c r="ABF58" s="84"/>
      <c r="ABG58" s="84"/>
      <c r="ABH58" s="84"/>
      <c r="ABI58" s="84"/>
      <c r="ABJ58" s="84"/>
      <c r="ABK58" s="84"/>
      <c r="ABL58" s="84"/>
      <c r="ABM58" s="84"/>
      <c r="ABN58" s="84"/>
      <c r="ABO58" s="84"/>
      <c r="ABP58" s="84"/>
      <c r="ABQ58" s="84"/>
      <c r="ABR58" s="84"/>
      <c r="ABS58" s="84"/>
      <c r="ABT58" s="84"/>
      <c r="ABU58" s="84"/>
      <c r="ABV58" s="84"/>
      <c r="ABW58" s="84"/>
      <c r="ABX58" s="84"/>
      <c r="ABY58" s="84"/>
      <c r="ABZ58" s="84"/>
      <c r="ACA58" s="84"/>
      <c r="ACB58" s="84"/>
      <c r="ACC58" s="84"/>
      <c r="ACD58" s="84"/>
      <c r="ACE58" s="84"/>
      <c r="ACF58" s="84"/>
      <c r="ACG58" s="84"/>
      <c r="ACH58" s="84"/>
      <c r="ACI58" s="84"/>
      <c r="ACJ58" s="84"/>
      <c r="ACK58" s="84"/>
      <c r="ACL58" s="84"/>
      <c r="ACM58" s="84"/>
      <c r="ACN58" s="84"/>
      <c r="ACO58" s="84"/>
      <c r="ACP58" s="84"/>
      <c r="ACQ58" s="84"/>
      <c r="ACR58" s="84"/>
      <c r="ACS58" s="84"/>
      <c r="ACT58" s="84"/>
      <c r="ACU58" s="84"/>
      <c r="ACV58" s="84"/>
      <c r="ACW58" s="84"/>
      <c r="ACX58" s="84"/>
      <c r="ACY58" s="84"/>
      <c r="ACZ58" s="84"/>
      <c r="ADA58" s="84"/>
      <c r="ADB58" s="84"/>
      <c r="ADC58" s="84"/>
      <c r="ADD58" s="84"/>
      <c r="ADE58" s="84"/>
      <c r="ADF58" s="84"/>
      <c r="ADG58" s="84"/>
      <c r="ADH58" s="84"/>
      <c r="ADI58" s="84"/>
      <c r="ADJ58" s="84"/>
      <c r="ADK58" s="84"/>
      <c r="ADL58" s="84"/>
      <c r="ADM58" s="84"/>
      <c r="ADN58" s="84"/>
      <c r="ADO58" s="84"/>
      <c r="ADP58" s="84"/>
      <c r="ADQ58" s="84"/>
      <c r="ADR58" s="84"/>
      <c r="ADS58" s="84"/>
      <c r="ADT58" s="84"/>
      <c r="ADU58" s="84"/>
      <c r="ADV58" s="84"/>
      <c r="ADW58" s="84"/>
      <c r="ADX58" s="84"/>
      <c r="ADY58" s="84"/>
      <c r="ADZ58" s="84"/>
      <c r="AEA58" s="84"/>
      <c r="AEB58" s="84"/>
      <c r="AEC58" s="84"/>
      <c r="AED58" s="84"/>
      <c r="AEE58" s="84"/>
      <c r="AEF58" s="84"/>
      <c r="AEG58" s="84"/>
      <c r="AEH58" s="84"/>
      <c r="AEI58" s="84"/>
      <c r="AEJ58" s="84"/>
      <c r="AEK58" s="84"/>
      <c r="AEL58" s="84"/>
      <c r="AEM58" s="84"/>
      <c r="AEN58" s="84"/>
      <c r="AEO58" s="84"/>
      <c r="AEP58" s="84"/>
      <c r="AEQ58" s="84"/>
      <c r="AER58" s="84"/>
      <c r="AES58" s="84"/>
      <c r="AET58" s="84"/>
      <c r="AEU58" s="84"/>
      <c r="AEV58" s="84"/>
      <c r="AEW58" s="84"/>
      <c r="AEX58" s="84"/>
      <c r="AEY58" s="84"/>
      <c r="AEZ58" s="84"/>
      <c r="AFA58" s="84"/>
      <c r="AFB58" s="84"/>
      <c r="AFC58" s="84"/>
      <c r="AFD58" s="84"/>
      <c r="AFE58" s="84"/>
      <c r="AFF58" s="84"/>
      <c r="AFG58" s="84"/>
      <c r="AFH58" s="84"/>
      <c r="AFI58" s="84"/>
      <c r="AFJ58" s="84"/>
      <c r="AFK58" s="84"/>
      <c r="AFL58" s="84"/>
      <c r="AFM58" s="84"/>
      <c r="AFN58" s="84"/>
      <c r="AFO58" s="84"/>
      <c r="AFP58" s="84"/>
      <c r="AFQ58" s="84"/>
      <c r="AFR58" s="84"/>
      <c r="AFS58" s="84"/>
      <c r="AFT58" s="84"/>
      <c r="AFU58" s="84"/>
      <c r="AFV58" s="84"/>
      <c r="AFW58" s="84"/>
      <c r="AFX58" s="84"/>
      <c r="AFY58" s="84"/>
      <c r="AFZ58" s="84"/>
      <c r="AGA58" s="84"/>
      <c r="AGB58" s="84"/>
      <c r="AGC58" s="84"/>
      <c r="AGD58" s="84"/>
      <c r="AGE58" s="84"/>
      <c r="AGF58" s="84"/>
      <c r="AGG58" s="84"/>
      <c r="AGH58" s="84"/>
      <c r="AGI58" s="84"/>
      <c r="AGJ58" s="84"/>
      <c r="AGK58" s="84"/>
      <c r="AGL58" s="84"/>
      <c r="AGM58" s="84"/>
      <c r="AGN58" s="84"/>
      <c r="AGO58" s="84"/>
      <c r="AGP58" s="84"/>
      <c r="AGQ58" s="84"/>
      <c r="AGR58" s="84"/>
      <c r="AGS58" s="84"/>
      <c r="AGT58" s="84"/>
      <c r="AGU58" s="84"/>
      <c r="AGV58" s="84"/>
      <c r="AGW58" s="84"/>
      <c r="AGX58" s="84"/>
      <c r="AGY58" s="84"/>
      <c r="AGZ58" s="84"/>
      <c r="AHA58" s="84"/>
      <c r="AHB58" s="84"/>
      <c r="AHC58" s="84"/>
      <c r="AHD58" s="84"/>
      <c r="AHE58" s="84"/>
      <c r="AHF58" s="84"/>
      <c r="AHG58" s="84"/>
      <c r="AHH58" s="84"/>
      <c r="AHI58" s="84"/>
      <c r="AHJ58" s="84"/>
      <c r="AHK58" s="84"/>
      <c r="AHL58" s="84"/>
      <c r="AHM58" s="84"/>
      <c r="AHN58" s="84"/>
      <c r="AHO58" s="84"/>
      <c r="AHP58" s="84"/>
      <c r="AHQ58" s="84"/>
      <c r="AHR58" s="84"/>
      <c r="AHS58" s="84"/>
      <c r="AHT58" s="84"/>
      <c r="AHU58" s="84"/>
      <c r="AHV58" s="84"/>
      <c r="AHW58" s="84"/>
      <c r="AHX58" s="84"/>
      <c r="AHY58" s="84"/>
      <c r="AHZ58" s="84"/>
      <c r="AIA58" s="84"/>
      <c r="AIB58" s="84"/>
      <c r="AIC58" s="84"/>
      <c r="AID58" s="84"/>
      <c r="AIE58" s="84"/>
      <c r="AIF58" s="84"/>
      <c r="AIG58" s="84"/>
      <c r="AIH58" s="84"/>
      <c r="AII58" s="84"/>
      <c r="AIJ58" s="84"/>
      <c r="AIK58" s="84"/>
      <c r="AIL58" s="84"/>
      <c r="AIM58" s="84"/>
      <c r="AIN58" s="84"/>
      <c r="AIO58" s="84"/>
      <c r="AIP58" s="84"/>
      <c r="AIQ58" s="84"/>
      <c r="AIR58" s="84"/>
      <c r="AIS58" s="84"/>
      <c r="AIT58" s="84"/>
      <c r="AIU58" s="84"/>
      <c r="AIV58" s="84"/>
      <c r="AIW58" s="84"/>
      <c r="AIX58" s="84"/>
      <c r="AIY58" s="84"/>
      <c r="AIZ58" s="84"/>
      <c r="AJA58" s="84"/>
      <c r="AJB58" s="84"/>
      <c r="AJC58" s="84"/>
      <c r="AJD58" s="84"/>
      <c r="AJE58" s="84"/>
      <c r="AJF58" s="84"/>
      <c r="AJG58" s="84"/>
      <c r="AJH58" s="84"/>
      <c r="AJI58" s="84"/>
      <c r="AJJ58" s="84"/>
      <c r="AJK58" s="84"/>
      <c r="AJL58" s="84"/>
      <c r="AJM58" s="84"/>
      <c r="AJN58" s="84"/>
      <c r="AJO58" s="84"/>
      <c r="AJP58" s="84"/>
      <c r="AJQ58" s="84"/>
      <c r="AJR58" s="84"/>
      <c r="AJS58" s="84"/>
      <c r="AJT58" s="84"/>
      <c r="AJU58" s="84"/>
      <c r="AJV58" s="84"/>
      <c r="AJW58" s="84"/>
      <c r="AJX58" s="84"/>
      <c r="AJY58" s="84"/>
      <c r="AJZ58" s="84"/>
      <c r="AKA58" s="84"/>
      <c r="AKB58" s="84"/>
      <c r="AKC58" s="84"/>
      <c r="AKD58" s="84"/>
      <c r="AKE58" s="84"/>
      <c r="AKF58" s="84"/>
      <c r="AKG58" s="84"/>
      <c r="AKH58" s="84"/>
      <c r="AKI58" s="84"/>
      <c r="AKJ58" s="84"/>
      <c r="AKK58" s="84"/>
      <c r="AKL58" s="84"/>
      <c r="AKM58" s="84"/>
      <c r="AKN58" s="84"/>
      <c r="AKO58" s="84"/>
      <c r="AKP58" s="84"/>
      <c r="AKQ58" s="84"/>
      <c r="AKR58" s="84"/>
      <c r="AKS58" s="84"/>
      <c r="AKT58" s="84"/>
      <c r="AKU58" s="84"/>
      <c r="AKV58" s="84"/>
      <c r="AKW58" s="84"/>
      <c r="AKX58" s="84"/>
      <c r="AKY58" s="84"/>
      <c r="AKZ58" s="84"/>
      <c r="ALA58" s="84"/>
      <c r="ALB58" s="84"/>
      <c r="ALC58" s="84"/>
      <c r="ALD58" s="84"/>
      <c r="ALE58" s="84"/>
      <c r="ALF58" s="84"/>
      <c r="ALG58" s="84"/>
      <c r="ALH58" s="84"/>
      <c r="ALI58" s="84"/>
      <c r="ALJ58" s="84"/>
      <c r="ALK58" s="84"/>
      <c r="ALL58" s="84"/>
      <c r="ALM58" s="84"/>
      <c r="ALN58" s="84"/>
      <c r="ALO58" s="84"/>
      <c r="ALP58" s="84"/>
      <c r="ALQ58" s="84"/>
      <c r="ALR58" s="84"/>
      <c r="ALS58" s="84"/>
      <c r="ALT58" s="84"/>
      <c r="ALU58" s="84"/>
      <c r="ALV58" s="84"/>
      <c r="ALW58" s="84"/>
      <c r="ALX58" s="84"/>
      <c r="ALY58" s="84"/>
      <c r="ALZ58" s="84"/>
      <c r="AMA58" s="84"/>
      <c r="AMB58" s="84"/>
      <c r="AMC58" s="84"/>
      <c r="AMD58" s="84"/>
      <c r="AME58" s="84"/>
      <c r="AMF58" s="84"/>
      <c r="AMG58" s="84"/>
      <c r="AMH58" s="84"/>
      <c r="AMI58" s="84"/>
      <c r="AMJ58" s="84"/>
      <c r="AMK58" s="84"/>
      <c r="AML58" s="84"/>
      <c r="AMM58" s="84"/>
      <c r="AMN58" s="84"/>
      <c r="AMO58" s="84"/>
      <c r="AMP58" s="84"/>
      <c r="AMQ58" s="84"/>
      <c r="AMR58" s="84"/>
      <c r="AMS58" s="84"/>
      <c r="AMT58" s="84"/>
      <c r="AMU58" s="84"/>
      <c r="AMV58" s="84"/>
      <c r="AMW58" s="84"/>
      <c r="AMX58" s="84"/>
      <c r="AMY58" s="84"/>
      <c r="AMZ58" s="84"/>
      <c r="ANA58" s="84"/>
      <c r="ANB58" s="84"/>
      <c r="ANC58" s="84"/>
      <c r="AND58" s="84"/>
      <c r="ANE58" s="84"/>
      <c r="ANF58" s="84"/>
      <c r="ANG58" s="84"/>
      <c r="ANH58" s="84"/>
      <c r="ANI58" s="84"/>
      <c r="ANJ58" s="84"/>
      <c r="ANK58" s="84"/>
      <c r="ANL58" s="84"/>
      <c r="ANM58" s="84"/>
      <c r="ANN58" s="84"/>
      <c r="ANO58" s="84"/>
      <c r="ANP58" s="84"/>
      <c r="ANQ58" s="84"/>
      <c r="ANR58" s="84"/>
      <c r="ANS58" s="84"/>
      <c r="ANT58" s="84"/>
      <c r="ANU58" s="84"/>
      <c r="ANV58" s="84"/>
      <c r="ANW58" s="84"/>
      <c r="ANX58" s="84"/>
      <c r="ANY58" s="84"/>
      <c r="ANZ58" s="84"/>
      <c r="AOA58" s="84"/>
      <c r="AOB58" s="84"/>
      <c r="AOC58" s="84"/>
      <c r="AOD58" s="84"/>
      <c r="AOE58" s="84"/>
      <c r="AOF58" s="84"/>
      <c r="AOG58" s="84"/>
      <c r="AOH58" s="84"/>
      <c r="AOI58" s="84"/>
      <c r="AOJ58" s="84"/>
      <c r="AOK58" s="84"/>
      <c r="AOL58" s="84"/>
      <c r="AOM58" s="84"/>
      <c r="AON58" s="84"/>
      <c r="AOO58" s="84"/>
      <c r="AOP58" s="84"/>
      <c r="AOQ58" s="84"/>
      <c r="AOR58" s="84"/>
      <c r="AOS58" s="84"/>
      <c r="AOT58" s="84"/>
      <c r="AOU58" s="84"/>
      <c r="AOV58" s="84"/>
      <c r="AOW58" s="84"/>
      <c r="AOX58" s="84"/>
      <c r="AOY58" s="84"/>
      <c r="AOZ58" s="84"/>
      <c r="APA58" s="84"/>
      <c r="APB58" s="84"/>
      <c r="APC58" s="84"/>
      <c r="APD58" s="84"/>
      <c r="APE58" s="84"/>
      <c r="APF58" s="84"/>
      <c r="APG58" s="84"/>
      <c r="APH58" s="84"/>
      <c r="API58" s="84"/>
      <c r="APJ58" s="84"/>
      <c r="APK58" s="84"/>
      <c r="APL58" s="84"/>
      <c r="APM58" s="84"/>
      <c r="APN58" s="84"/>
      <c r="APO58" s="84"/>
      <c r="APP58" s="84"/>
      <c r="APQ58" s="84"/>
      <c r="APR58" s="84"/>
      <c r="APS58" s="84"/>
      <c r="APT58" s="84"/>
      <c r="APU58" s="84"/>
      <c r="APV58" s="84"/>
      <c r="APW58" s="84"/>
      <c r="APX58" s="84"/>
      <c r="APY58" s="84"/>
      <c r="APZ58" s="84"/>
      <c r="AQA58" s="84"/>
      <c r="AQB58" s="84"/>
      <c r="AQC58" s="84"/>
      <c r="AQD58" s="84"/>
      <c r="AQE58" s="86"/>
      <c r="AQF58" s="84"/>
      <c r="AQG58" s="86"/>
      <c r="AQH58" s="84"/>
      <c r="AQI58" s="86"/>
      <c r="AQJ58" s="84"/>
      <c r="AQK58" s="86"/>
      <c r="AQL58" s="84"/>
      <c r="AQM58" s="86"/>
      <c r="AQN58" s="84"/>
      <c r="AQO58" s="86"/>
      <c r="AQP58" s="84"/>
      <c r="AQQ58" s="86"/>
      <c r="AQR58" s="84"/>
      <c r="AQS58" s="86"/>
      <c r="AQT58" s="86"/>
      <c r="AQU58" s="86"/>
      <c r="AQV58" s="86"/>
      <c r="AQW58" s="86"/>
      <c r="AQX58" s="86"/>
      <c r="AQY58" s="86"/>
      <c r="AQZ58" s="86"/>
      <c r="ARA58" s="86"/>
      <c r="ARB58" s="86"/>
      <c r="ARC58" s="86"/>
      <c r="ARD58" s="86"/>
      <c r="ARE58" s="86"/>
      <c r="ARF58" s="86"/>
      <c r="ARG58" s="86"/>
      <c r="ARH58" s="86"/>
      <c r="ARI58" s="86"/>
      <c r="ARJ58" s="86"/>
      <c r="ARK58" s="86"/>
      <c r="ARL58" s="86"/>
      <c r="ARM58" s="86"/>
      <c r="ARN58" s="86"/>
      <c r="ARO58" s="86"/>
      <c r="ARP58" s="86"/>
      <c r="ARQ58" s="86"/>
      <c r="ARR58" s="86"/>
      <c r="ARS58" s="86"/>
      <c r="ART58" s="86"/>
      <c r="ARU58" s="86"/>
      <c r="ARV58" s="86"/>
      <c r="ARW58" s="86"/>
      <c r="ARX58" s="86"/>
      <c r="ARY58" s="86"/>
      <c r="ARZ58" s="86"/>
      <c r="ASA58" s="86"/>
      <c r="ASB58" s="86"/>
      <c r="ASC58" s="86"/>
      <c r="ASD58" s="86"/>
      <c r="ASE58" s="86"/>
      <c r="ASF58" s="86"/>
      <c r="ASG58" s="86"/>
      <c r="ASH58" s="86"/>
      <c r="ASI58" s="86"/>
      <c r="ASJ58" s="86"/>
      <c r="ASK58" s="86"/>
      <c r="ASL58" s="86"/>
      <c r="ASM58" s="86"/>
      <c r="ASN58" s="86"/>
      <c r="ASO58" s="86"/>
      <c r="ASP58" s="86"/>
      <c r="ASQ58" s="86"/>
      <c r="ASR58" s="86"/>
      <c r="ASS58" s="86"/>
      <c r="AST58" s="86"/>
      <c r="ASU58" s="86"/>
      <c r="ASV58" s="86"/>
      <c r="ASW58" s="86"/>
      <c r="ASX58" s="86">
        <v>17500</v>
      </c>
      <c r="ASY58" s="86" t="s">
        <v>94</v>
      </c>
      <c r="ASZ58" s="86">
        <v>17500</v>
      </c>
      <c r="ATA58" s="86" t="s">
        <v>94</v>
      </c>
      <c r="ATB58" s="86">
        <v>17500</v>
      </c>
      <c r="ATC58" s="86" t="s">
        <v>94</v>
      </c>
      <c r="ATD58" s="86">
        <v>17500</v>
      </c>
      <c r="ATE58" s="86" t="s">
        <v>94</v>
      </c>
      <c r="ATF58" s="86">
        <v>17500</v>
      </c>
      <c r="ATG58" s="86" t="s">
        <v>94</v>
      </c>
      <c r="ATH58" s="86">
        <v>17500</v>
      </c>
      <c r="ATI58" s="86" t="s">
        <v>94</v>
      </c>
      <c r="ATJ58" s="86">
        <v>17500</v>
      </c>
      <c r="ATK58" s="86" t="s">
        <v>94</v>
      </c>
      <c r="ATL58" s="86">
        <v>17500</v>
      </c>
      <c r="ATM58" s="86" t="s">
        <v>94</v>
      </c>
      <c r="ATN58" s="86">
        <v>17500</v>
      </c>
      <c r="ATO58" s="86" t="s">
        <v>94</v>
      </c>
      <c r="ATP58" s="86">
        <v>17500</v>
      </c>
      <c r="ATQ58" s="86" t="s">
        <v>94</v>
      </c>
      <c r="ATR58" s="86">
        <v>17500</v>
      </c>
      <c r="ATS58" s="86" t="s">
        <v>94</v>
      </c>
      <c r="ATT58" s="86">
        <v>17500</v>
      </c>
      <c r="ATU58" s="86" t="s">
        <v>94</v>
      </c>
      <c r="ATV58" s="86">
        <v>17500</v>
      </c>
      <c r="ATW58" s="86" t="s">
        <v>94</v>
      </c>
      <c r="ATX58" s="86">
        <v>17500</v>
      </c>
      <c r="ATY58" s="86" t="s">
        <v>94</v>
      </c>
      <c r="ATZ58" s="86">
        <v>17500</v>
      </c>
      <c r="AUA58" s="86" t="s">
        <v>94</v>
      </c>
      <c r="AUB58" s="86">
        <v>17500</v>
      </c>
      <c r="AUC58" s="86" t="s">
        <v>94</v>
      </c>
      <c r="AUD58" s="86">
        <v>17500</v>
      </c>
      <c r="AUE58" s="86" t="s">
        <v>94</v>
      </c>
      <c r="AUF58" s="86">
        <v>17500</v>
      </c>
      <c r="AUG58" s="86" t="s">
        <v>94</v>
      </c>
      <c r="AUH58" s="86">
        <v>17500</v>
      </c>
      <c r="AUI58" s="86" t="s">
        <v>94</v>
      </c>
      <c r="AUJ58" s="86">
        <v>17500</v>
      </c>
      <c r="AUK58" s="86" t="s">
        <v>94</v>
      </c>
      <c r="AUL58" s="86">
        <v>17500</v>
      </c>
      <c r="AUM58" s="86" t="s">
        <v>94</v>
      </c>
      <c r="AUN58" s="86">
        <v>17500</v>
      </c>
      <c r="AUO58" s="86" t="s">
        <v>94</v>
      </c>
      <c r="AUP58" s="86">
        <v>17500</v>
      </c>
      <c r="AUQ58" s="86" t="s">
        <v>94</v>
      </c>
      <c r="AUR58" s="86">
        <v>17500</v>
      </c>
      <c r="AUS58" s="86" t="s">
        <v>94</v>
      </c>
      <c r="AUT58" s="86">
        <v>17500</v>
      </c>
      <c r="AUU58" s="86" t="s">
        <v>94</v>
      </c>
      <c r="AUV58" s="86">
        <v>17500</v>
      </c>
      <c r="AUW58" s="86" t="s">
        <v>94</v>
      </c>
      <c r="AUX58" s="86">
        <v>17500</v>
      </c>
      <c r="AUY58" s="86" t="s">
        <v>94</v>
      </c>
      <c r="AUZ58" s="86">
        <v>17500</v>
      </c>
      <c r="AVA58" s="86" t="s">
        <v>94</v>
      </c>
      <c r="AVB58" s="86">
        <v>17500</v>
      </c>
      <c r="AVC58" s="86" t="s">
        <v>94</v>
      </c>
      <c r="AVD58" s="86">
        <v>17500</v>
      </c>
      <c r="AVE58" s="86" t="s">
        <v>94</v>
      </c>
      <c r="AVF58" s="86">
        <v>17500</v>
      </c>
      <c r="AVG58" s="86" t="s">
        <v>94</v>
      </c>
      <c r="AVH58" s="86">
        <v>17500</v>
      </c>
      <c r="AVI58" s="86" t="s">
        <v>94</v>
      </c>
      <c r="AVJ58" s="86">
        <v>17500</v>
      </c>
      <c r="AVK58" s="86" t="s">
        <v>94</v>
      </c>
      <c r="AVL58" s="86">
        <v>17500</v>
      </c>
      <c r="AVM58" s="86" t="s">
        <v>94</v>
      </c>
      <c r="AVN58" s="86">
        <v>17500</v>
      </c>
      <c r="AVO58" s="86" t="s">
        <v>94</v>
      </c>
      <c r="AVP58" s="86">
        <v>17500</v>
      </c>
      <c r="AVQ58" s="86" t="s">
        <v>94</v>
      </c>
      <c r="AVR58" s="86">
        <v>17500</v>
      </c>
      <c r="AVS58" s="86" t="s">
        <v>94</v>
      </c>
      <c r="AVT58" s="86">
        <v>17500</v>
      </c>
      <c r="AVU58" s="86" t="s">
        <v>94</v>
      </c>
      <c r="AVV58" s="86">
        <v>17500</v>
      </c>
      <c r="AVW58" s="86" t="s">
        <v>94</v>
      </c>
      <c r="AVX58" s="86">
        <v>17500</v>
      </c>
      <c r="AVY58" s="86" t="s">
        <v>94</v>
      </c>
      <c r="AVZ58" s="86">
        <v>17500</v>
      </c>
      <c r="AWA58" s="86" t="s">
        <v>94</v>
      </c>
      <c r="AWB58" s="86">
        <v>17500</v>
      </c>
      <c r="AWC58" s="86" t="s">
        <v>94</v>
      </c>
      <c r="AWD58" s="86">
        <v>17500</v>
      </c>
      <c r="AWE58" s="86" t="s">
        <v>94</v>
      </c>
      <c r="AWF58" s="86">
        <v>17500</v>
      </c>
      <c r="AWG58" s="86" t="s">
        <v>94</v>
      </c>
      <c r="AWH58" s="86">
        <v>17500</v>
      </c>
      <c r="AWI58" s="86" t="s">
        <v>94</v>
      </c>
      <c r="AWJ58" s="86">
        <v>17500</v>
      </c>
      <c r="AWK58" s="86" t="s">
        <v>94</v>
      </c>
      <c r="AWL58" s="86">
        <v>17500</v>
      </c>
      <c r="AWM58" s="86" t="s">
        <v>94</v>
      </c>
      <c r="AWN58" s="86">
        <v>17500</v>
      </c>
      <c r="AWO58" s="86" t="s">
        <v>94</v>
      </c>
      <c r="AWP58" s="86">
        <v>17500</v>
      </c>
      <c r="AWQ58" s="86" t="s">
        <v>94</v>
      </c>
      <c r="AWR58" s="86">
        <v>17500</v>
      </c>
      <c r="AWS58" s="86" t="s">
        <v>94</v>
      </c>
      <c r="AWT58" s="86">
        <v>17500</v>
      </c>
      <c r="AWU58" s="86" t="s">
        <v>94</v>
      </c>
      <c r="AWV58" s="86">
        <v>17500</v>
      </c>
      <c r="AWW58" s="86" t="s">
        <v>94</v>
      </c>
      <c r="AWX58" s="86">
        <v>17500</v>
      </c>
      <c r="AWY58" s="86" t="s">
        <v>94</v>
      </c>
      <c r="AWZ58" s="103">
        <v>17500</v>
      </c>
      <c r="AXA58" s="103" t="s">
        <v>94</v>
      </c>
      <c r="AXB58" s="103">
        <v>17500</v>
      </c>
      <c r="AXC58" s="103" t="s">
        <v>94</v>
      </c>
      <c r="AXD58" s="103">
        <v>17500</v>
      </c>
      <c r="AXE58" s="103" t="s">
        <v>94</v>
      </c>
      <c r="AXF58" s="103">
        <v>17500</v>
      </c>
      <c r="AXG58" s="103" t="s">
        <v>94</v>
      </c>
      <c r="AXH58" s="103">
        <v>17500</v>
      </c>
      <c r="AXI58" s="103" t="s">
        <v>94</v>
      </c>
      <c r="AXJ58" s="103">
        <v>17500</v>
      </c>
      <c r="AXK58" s="103" t="s">
        <v>94</v>
      </c>
      <c r="AXL58" s="103">
        <v>17500</v>
      </c>
      <c r="AXM58" s="103" t="s">
        <v>94</v>
      </c>
      <c r="AXN58" s="103">
        <v>17500</v>
      </c>
      <c r="AXO58" s="103" t="s">
        <v>94</v>
      </c>
      <c r="AXP58" s="103">
        <v>17500</v>
      </c>
      <c r="AXQ58" s="103" t="s">
        <v>94</v>
      </c>
      <c r="AXR58" s="103">
        <v>17500</v>
      </c>
      <c r="AXS58" s="103" t="s">
        <v>94</v>
      </c>
      <c r="AXT58" s="103">
        <v>17500</v>
      </c>
      <c r="AXU58" s="103" t="s">
        <v>94</v>
      </c>
      <c r="AXV58" s="103">
        <v>17500</v>
      </c>
      <c r="AXW58" s="103" t="s">
        <v>94</v>
      </c>
      <c r="AXX58" s="103">
        <v>17500</v>
      </c>
      <c r="AXY58" s="103" t="s">
        <v>94</v>
      </c>
      <c r="AXZ58" s="103">
        <v>17500</v>
      </c>
      <c r="AYA58" s="103" t="s">
        <v>94</v>
      </c>
      <c r="AYB58" s="103">
        <v>17500</v>
      </c>
      <c r="AYC58" s="103" t="s">
        <v>94</v>
      </c>
      <c r="AYD58" s="103">
        <v>17500</v>
      </c>
      <c r="AYE58" s="103" t="s">
        <v>94</v>
      </c>
      <c r="AYF58" s="103">
        <v>17500</v>
      </c>
      <c r="AYG58" s="103" t="s">
        <v>94</v>
      </c>
      <c r="AYH58" s="103">
        <v>17500</v>
      </c>
      <c r="AYI58" s="103" t="s">
        <v>94</v>
      </c>
      <c r="AYJ58" s="103">
        <v>17500</v>
      </c>
      <c r="AYK58" s="103"/>
      <c r="AYL58" s="103">
        <v>17500</v>
      </c>
      <c r="AYM58" s="103"/>
      <c r="AYN58" s="103">
        <v>17500</v>
      </c>
      <c r="AYO58" s="103"/>
      <c r="AYP58" s="103">
        <v>17500</v>
      </c>
      <c r="AYQ58" s="103"/>
      <c r="AYR58" s="103">
        <v>17500</v>
      </c>
      <c r="AYS58" s="103"/>
      <c r="AYT58" s="103">
        <v>17500</v>
      </c>
      <c r="AYU58" s="103" t="s">
        <v>94</v>
      </c>
      <c r="AYV58" s="103">
        <v>17500</v>
      </c>
      <c r="AYW58" s="103" t="s">
        <v>94</v>
      </c>
      <c r="AYX58" s="103">
        <v>17500</v>
      </c>
      <c r="AYY58" s="103" t="s">
        <v>94</v>
      </c>
      <c r="AYZ58" s="103">
        <v>17500</v>
      </c>
      <c r="AZA58" s="103" t="s">
        <v>94</v>
      </c>
      <c r="AZB58" s="103">
        <v>17500</v>
      </c>
      <c r="AZC58" s="103" t="s">
        <v>94</v>
      </c>
      <c r="AZD58" s="103">
        <v>17500</v>
      </c>
      <c r="AZE58" s="103" t="s">
        <v>94</v>
      </c>
      <c r="AZF58" s="103">
        <v>17500</v>
      </c>
      <c r="AZG58" s="103" t="s">
        <v>94</v>
      </c>
      <c r="AZH58" s="103">
        <v>17500</v>
      </c>
      <c r="AZI58" s="103" t="s">
        <v>94</v>
      </c>
      <c r="AZJ58" s="103">
        <v>17500</v>
      </c>
      <c r="AZK58" s="103" t="s">
        <v>94</v>
      </c>
      <c r="AZL58" s="103">
        <v>17500</v>
      </c>
      <c r="AZM58" s="103" t="s">
        <v>94</v>
      </c>
      <c r="AZN58" s="103">
        <v>17500</v>
      </c>
      <c r="AZO58" s="103" t="s">
        <v>94</v>
      </c>
      <c r="AZP58" s="103">
        <v>17500</v>
      </c>
      <c r="AZQ58" s="103" t="s">
        <v>94</v>
      </c>
      <c r="AZR58" s="103">
        <v>17500</v>
      </c>
      <c r="AZS58" s="103" t="s">
        <v>94</v>
      </c>
      <c r="AZT58" s="103">
        <v>17500</v>
      </c>
      <c r="AZU58" s="103" t="s">
        <v>94</v>
      </c>
      <c r="AZV58" s="103">
        <v>17500</v>
      </c>
      <c r="AZW58" s="103" t="s">
        <v>94</v>
      </c>
      <c r="AZX58" s="103">
        <v>17500</v>
      </c>
      <c r="AZY58" s="103" t="s">
        <v>94</v>
      </c>
      <c r="AZZ58" s="103">
        <v>17500</v>
      </c>
      <c r="BAA58" s="103" t="s">
        <v>94</v>
      </c>
      <c r="BAB58" s="103">
        <v>17500</v>
      </c>
      <c r="BAC58" s="103" t="s">
        <v>94</v>
      </c>
      <c r="BAD58" s="103">
        <v>17500</v>
      </c>
      <c r="BAE58" s="103" t="s">
        <v>94</v>
      </c>
      <c r="BAF58" s="103">
        <v>17500</v>
      </c>
      <c r="BAG58" s="103" t="s">
        <v>94</v>
      </c>
      <c r="BAH58" s="103">
        <v>17500</v>
      </c>
      <c r="BAI58" s="103" t="s">
        <v>94</v>
      </c>
      <c r="BAJ58" s="103">
        <v>17500</v>
      </c>
      <c r="BAK58" s="103" t="s">
        <v>94</v>
      </c>
      <c r="BAL58" s="103">
        <v>17500</v>
      </c>
      <c r="BAM58" s="103" t="s">
        <v>94</v>
      </c>
      <c r="BAN58" s="103">
        <v>17500</v>
      </c>
      <c r="BAO58" s="103" t="s">
        <v>94</v>
      </c>
      <c r="BAP58" s="103">
        <v>17500</v>
      </c>
      <c r="BAQ58" s="103" t="s">
        <v>94</v>
      </c>
      <c r="BAR58" s="103">
        <v>17500</v>
      </c>
      <c r="BAS58" s="103" t="s">
        <v>94</v>
      </c>
      <c r="BAT58" s="103">
        <v>17500</v>
      </c>
      <c r="BAU58" s="103" t="s">
        <v>94</v>
      </c>
      <c r="BAV58" s="103">
        <v>17500</v>
      </c>
      <c r="BAW58" s="103" t="s">
        <v>94</v>
      </c>
      <c r="BAX58" s="103">
        <v>17500</v>
      </c>
      <c r="BAY58" s="103" t="s">
        <v>94</v>
      </c>
      <c r="BAZ58" s="103">
        <v>17500</v>
      </c>
      <c r="BBA58" s="103" t="s">
        <v>94</v>
      </c>
      <c r="BBB58" s="103">
        <v>17500</v>
      </c>
      <c r="BBC58" s="103" t="s">
        <v>94</v>
      </c>
      <c r="BBD58" s="103">
        <v>17500</v>
      </c>
      <c r="BBE58" s="103" t="s">
        <v>94</v>
      </c>
      <c r="BBF58" s="103">
        <v>17500</v>
      </c>
      <c r="BBG58" s="103" t="s">
        <v>94</v>
      </c>
      <c r="BBH58" s="103">
        <v>17500</v>
      </c>
      <c r="BBI58" s="103" t="s">
        <v>94</v>
      </c>
      <c r="BBJ58" s="103">
        <v>17500</v>
      </c>
      <c r="BBK58" s="103" t="s">
        <v>94</v>
      </c>
    </row>
    <row r="59" spans="1:1415" s="9" customFormat="1" ht="33" customHeight="1" x14ac:dyDescent="0.35">
      <c r="A59" s="82">
        <v>33</v>
      </c>
      <c r="B59" s="13">
        <v>150000087</v>
      </c>
      <c r="C59" s="89"/>
      <c r="D59" s="90" t="s">
        <v>373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84"/>
      <c r="AW59" s="84"/>
      <c r="AX59" s="84"/>
      <c r="AY59" s="84"/>
      <c r="AZ59" s="84"/>
      <c r="BA59" s="84"/>
      <c r="BB59" s="84"/>
      <c r="BC59" s="84"/>
      <c r="BD59" s="84"/>
      <c r="BE59" s="84"/>
      <c r="BF59" s="84"/>
      <c r="BG59" s="84"/>
      <c r="BH59" s="84"/>
      <c r="BI59" s="84"/>
      <c r="BJ59" s="84"/>
      <c r="BK59" s="84"/>
      <c r="BL59" s="84"/>
      <c r="BM59" s="84"/>
      <c r="BN59" s="84"/>
      <c r="BO59" s="84"/>
      <c r="BP59" s="84"/>
      <c r="BQ59" s="84"/>
      <c r="BR59" s="84"/>
      <c r="BS59" s="84"/>
      <c r="BT59" s="84"/>
      <c r="BU59" s="84"/>
      <c r="BV59" s="84"/>
      <c r="BW59" s="84"/>
      <c r="BX59" s="84"/>
      <c r="BY59" s="84"/>
      <c r="BZ59" s="84"/>
      <c r="CA59" s="84"/>
      <c r="CB59" s="84"/>
      <c r="CC59" s="84"/>
      <c r="CD59" s="84"/>
      <c r="CE59" s="84"/>
      <c r="CF59" s="84"/>
      <c r="CG59" s="84"/>
      <c r="CH59" s="84"/>
      <c r="CI59" s="84"/>
      <c r="CJ59" s="84"/>
      <c r="CK59" s="84"/>
      <c r="CL59" s="84"/>
      <c r="CM59" s="84"/>
      <c r="CN59" s="84"/>
      <c r="CO59" s="84"/>
      <c r="CP59" s="84"/>
      <c r="CQ59" s="84"/>
      <c r="CR59" s="84"/>
      <c r="CS59" s="84"/>
      <c r="CT59" s="84"/>
      <c r="CU59" s="84"/>
      <c r="CV59" s="84"/>
      <c r="CW59" s="84"/>
      <c r="CX59" s="84"/>
      <c r="CY59" s="84"/>
      <c r="CZ59" s="84"/>
      <c r="DA59" s="84"/>
      <c r="DB59" s="84"/>
      <c r="DC59" s="84"/>
      <c r="DD59" s="84"/>
      <c r="DE59" s="84"/>
      <c r="DF59" s="84"/>
      <c r="DG59" s="84"/>
      <c r="DH59" s="84"/>
      <c r="DI59" s="84"/>
      <c r="DJ59" s="84"/>
      <c r="DK59" s="84"/>
      <c r="DL59" s="84"/>
      <c r="DM59" s="84"/>
      <c r="DN59" s="84"/>
      <c r="DO59" s="84"/>
      <c r="DP59" s="84"/>
      <c r="DQ59" s="84"/>
      <c r="DR59" s="84"/>
      <c r="DS59" s="84"/>
      <c r="DT59" s="84"/>
      <c r="DU59" s="84"/>
      <c r="DV59" s="84"/>
      <c r="DW59" s="84"/>
      <c r="DX59" s="84"/>
      <c r="DY59" s="84"/>
      <c r="DZ59" s="84"/>
      <c r="EA59" s="84"/>
      <c r="EB59" s="84"/>
      <c r="EC59" s="84"/>
      <c r="ED59" s="84"/>
      <c r="EE59" s="84"/>
      <c r="EF59" s="84"/>
      <c r="EG59" s="84"/>
      <c r="EH59" s="84"/>
      <c r="EI59" s="84"/>
      <c r="EJ59" s="84"/>
      <c r="EK59" s="84"/>
      <c r="EL59" s="84"/>
      <c r="EM59" s="84"/>
      <c r="EN59" s="84"/>
      <c r="EO59" s="84"/>
      <c r="EP59" s="84"/>
      <c r="EQ59" s="84"/>
      <c r="ER59" s="84"/>
      <c r="ES59" s="84"/>
      <c r="ET59" s="84"/>
      <c r="EU59" s="84"/>
      <c r="EV59" s="84"/>
      <c r="EW59" s="84"/>
      <c r="EX59" s="84"/>
      <c r="EY59" s="84"/>
      <c r="EZ59" s="84"/>
      <c r="FA59" s="84"/>
      <c r="FB59" s="84"/>
      <c r="FC59" s="84"/>
      <c r="FD59" s="84"/>
      <c r="FE59" s="84"/>
      <c r="FF59" s="84"/>
      <c r="FG59" s="84"/>
      <c r="FH59" s="84"/>
      <c r="FI59" s="84"/>
      <c r="FJ59" s="84"/>
      <c r="FK59" s="84"/>
      <c r="FL59" s="84"/>
      <c r="FM59" s="84"/>
      <c r="FN59" s="84"/>
      <c r="FO59" s="84"/>
      <c r="FP59" s="84"/>
      <c r="FQ59" s="84"/>
      <c r="FR59" s="84"/>
      <c r="FS59" s="84"/>
      <c r="FT59" s="84"/>
      <c r="FU59" s="84"/>
      <c r="FV59" s="84"/>
      <c r="FW59" s="84"/>
      <c r="FX59" s="84"/>
      <c r="FY59" s="84"/>
      <c r="FZ59" s="84"/>
      <c r="GA59" s="84"/>
      <c r="GB59" s="84"/>
      <c r="GC59" s="84"/>
      <c r="GD59" s="84"/>
      <c r="GE59" s="84"/>
      <c r="GF59" s="84"/>
      <c r="GG59" s="84"/>
      <c r="GH59" s="84"/>
      <c r="GI59" s="84"/>
      <c r="GJ59" s="84"/>
      <c r="GK59" s="84"/>
      <c r="GL59" s="84"/>
      <c r="GM59" s="84"/>
      <c r="GN59" s="84"/>
      <c r="GO59" s="84"/>
      <c r="GP59" s="84"/>
      <c r="GQ59" s="84"/>
      <c r="GR59" s="84"/>
      <c r="GS59" s="84"/>
      <c r="GT59" s="84"/>
      <c r="GU59" s="84"/>
      <c r="GV59" s="84"/>
      <c r="GW59" s="84"/>
      <c r="GX59" s="84"/>
      <c r="GY59" s="84"/>
      <c r="GZ59" s="84"/>
      <c r="HA59" s="84"/>
      <c r="HB59" s="84"/>
      <c r="HC59" s="84"/>
      <c r="HD59" s="84"/>
      <c r="HE59" s="84"/>
      <c r="HF59" s="84"/>
      <c r="HG59" s="84"/>
      <c r="HH59" s="84"/>
      <c r="HI59" s="84"/>
      <c r="HJ59" s="84"/>
      <c r="HK59" s="84"/>
      <c r="HL59" s="84"/>
      <c r="HM59" s="84"/>
      <c r="HN59" s="84"/>
      <c r="HO59" s="84"/>
      <c r="HP59" s="84"/>
      <c r="HQ59" s="84"/>
      <c r="HR59" s="84"/>
      <c r="HS59" s="84"/>
      <c r="HT59" s="84"/>
      <c r="HU59" s="84"/>
      <c r="HV59" s="84"/>
      <c r="HW59" s="84"/>
      <c r="HX59" s="84"/>
      <c r="HY59" s="84"/>
      <c r="HZ59" s="84"/>
      <c r="IA59" s="84"/>
      <c r="IB59" s="84"/>
      <c r="IC59" s="84"/>
      <c r="ID59" s="84"/>
      <c r="IE59" s="84"/>
      <c r="IF59" s="84"/>
      <c r="IG59" s="84"/>
      <c r="IH59" s="84"/>
      <c r="II59" s="84"/>
      <c r="IJ59" s="84"/>
      <c r="IK59" s="84"/>
      <c r="IL59" s="84"/>
      <c r="IM59" s="84"/>
      <c r="IN59" s="84"/>
      <c r="IO59" s="84"/>
      <c r="IP59" s="84"/>
      <c r="IQ59" s="84"/>
      <c r="IR59" s="84"/>
      <c r="IS59" s="84"/>
      <c r="IT59" s="84"/>
      <c r="IU59" s="84"/>
      <c r="IV59" s="84"/>
      <c r="IW59" s="84"/>
      <c r="IX59" s="84"/>
      <c r="IY59" s="84"/>
      <c r="IZ59" s="84"/>
      <c r="JA59" s="84"/>
      <c r="JB59" s="84"/>
      <c r="JC59" s="84"/>
      <c r="JD59" s="84"/>
      <c r="JE59" s="84"/>
      <c r="JF59" s="84"/>
      <c r="JG59" s="84"/>
      <c r="JH59" s="84"/>
      <c r="JI59" s="84"/>
      <c r="JJ59" s="84"/>
      <c r="JK59" s="84"/>
      <c r="JL59" s="84"/>
      <c r="JM59" s="84"/>
      <c r="JN59" s="84"/>
      <c r="JO59" s="84"/>
      <c r="JP59" s="84"/>
      <c r="JQ59" s="84"/>
      <c r="JR59" s="84"/>
      <c r="JS59" s="84"/>
      <c r="JT59" s="84"/>
      <c r="JU59" s="84"/>
      <c r="JV59" s="84"/>
      <c r="JW59" s="84"/>
      <c r="JX59" s="84"/>
      <c r="JY59" s="84"/>
      <c r="JZ59" s="84"/>
      <c r="KA59" s="84"/>
      <c r="KB59" s="84"/>
      <c r="KC59" s="84"/>
      <c r="KD59" s="84"/>
      <c r="KE59" s="84"/>
      <c r="KF59" s="84"/>
      <c r="KG59" s="84"/>
      <c r="KH59" s="84"/>
      <c r="KI59" s="84"/>
      <c r="KJ59" s="84"/>
      <c r="KK59" s="84"/>
      <c r="KL59" s="84"/>
      <c r="KM59" s="84"/>
      <c r="KN59" s="84"/>
      <c r="KO59" s="84"/>
      <c r="KP59" s="84"/>
      <c r="KQ59" s="84"/>
      <c r="KR59" s="84"/>
      <c r="KS59" s="84"/>
      <c r="KT59" s="84"/>
      <c r="KU59" s="84"/>
      <c r="KV59" s="84"/>
      <c r="KW59" s="84"/>
      <c r="KX59" s="84"/>
      <c r="KY59" s="84"/>
      <c r="KZ59" s="84"/>
      <c r="LA59" s="84"/>
      <c r="LB59" s="84"/>
      <c r="LC59" s="84"/>
      <c r="LD59" s="84"/>
      <c r="LE59" s="84"/>
      <c r="LF59" s="84"/>
      <c r="LG59" s="84"/>
      <c r="LH59" s="84"/>
      <c r="LI59" s="84"/>
      <c r="LJ59" s="84"/>
      <c r="LK59" s="84"/>
      <c r="LL59" s="84"/>
      <c r="LM59" s="84"/>
      <c r="LN59" s="84"/>
      <c r="LO59" s="84"/>
      <c r="LP59" s="84"/>
      <c r="LQ59" s="84"/>
      <c r="LR59" s="84"/>
      <c r="LS59" s="84"/>
      <c r="LT59" s="84"/>
      <c r="LU59" s="84"/>
      <c r="LV59" s="84"/>
      <c r="LW59" s="84"/>
      <c r="LX59" s="84"/>
      <c r="LY59" s="84"/>
      <c r="LZ59" s="84"/>
      <c r="MA59" s="84"/>
      <c r="MB59" s="84"/>
      <c r="MC59" s="84"/>
      <c r="MD59" s="84"/>
      <c r="ME59" s="84"/>
      <c r="MF59" s="84"/>
      <c r="MG59" s="84"/>
      <c r="MH59" s="84"/>
      <c r="MI59" s="84"/>
      <c r="MJ59" s="84"/>
      <c r="MK59" s="84"/>
      <c r="ML59" s="84"/>
      <c r="MM59" s="84"/>
      <c r="MN59" s="84"/>
      <c r="MO59" s="84"/>
      <c r="MP59" s="84"/>
      <c r="MQ59" s="84"/>
      <c r="MR59" s="84"/>
      <c r="MS59" s="84"/>
      <c r="MT59" s="84"/>
      <c r="MU59" s="84"/>
      <c r="MV59" s="84"/>
      <c r="MW59" s="84"/>
      <c r="MX59" s="84"/>
      <c r="MY59" s="84"/>
      <c r="MZ59" s="84"/>
      <c r="NA59" s="84"/>
      <c r="NB59" s="84"/>
      <c r="NC59" s="84"/>
      <c r="ND59" s="84"/>
      <c r="NE59" s="84"/>
      <c r="NF59" s="84"/>
      <c r="NG59" s="84"/>
      <c r="NH59" s="84"/>
      <c r="NI59" s="84"/>
      <c r="NJ59" s="84"/>
      <c r="NK59" s="84"/>
      <c r="NL59" s="84"/>
      <c r="NM59" s="84"/>
      <c r="NN59" s="84"/>
      <c r="NO59" s="84"/>
      <c r="NP59" s="84"/>
      <c r="NQ59" s="84"/>
      <c r="NR59" s="84"/>
      <c r="NS59" s="84"/>
      <c r="NT59" s="84"/>
      <c r="NU59" s="84"/>
      <c r="NV59" s="84"/>
      <c r="NW59" s="84"/>
      <c r="NX59" s="84"/>
      <c r="NY59" s="84"/>
      <c r="NZ59" s="84"/>
      <c r="OA59" s="84"/>
      <c r="OB59" s="84"/>
      <c r="OC59" s="84"/>
      <c r="OD59" s="84"/>
      <c r="OE59" s="84"/>
      <c r="OF59" s="84"/>
      <c r="OG59" s="84"/>
      <c r="OH59" s="84"/>
      <c r="OI59" s="84"/>
      <c r="OJ59" s="84"/>
      <c r="OK59" s="84"/>
      <c r="OL59" s="84"/>
      <c r="OM59" s="84"/>
      <c r="ON59" s="84"/>
      <c r="OO59" s="84"/>
      <c r="OP59" s="84"/>
      <c r="OQ59" s="84"/>
      <c r="OR59" s="84"/>
      <c r="OS59" s="84"/>
      <c r="OT59" s="84"/>
      <c r="OU59" s="84"/>
      <c r="OV59" s="84"/>
      <c r="OW59" s="84"/>
      <c r="OX59" s="84"/>
      <c r="OY59" s="84"/>
      <c r="OZ59" s="84"/>
      <c r="PA59" s="84"/>
      <c r="PB59" s="84"/>
      <c r="PC59" s="84"/>
      <c r="PD59" s="84"/>
      <c r="PE59" s="84"/>
      <c r="PF59" s="84"/>
      <c r="PG59" s="84"/>
      <c r="PH59" s="84"/>
      <c r="PI59" s="84"/>
      <c r="PJ59" s="84"/>
      <c r="PK59" s="84"/>
      <c r="PL59" s="84"/>
      <c r="PM59" s="84"/>
      <c r="PN59" s="84"/>
      <c r="PO59" s="84"/>
      <c r="PP59" s="84"/>
      <c r="PQ59" s="84"/>
      <c r="PR59" s="84"/>
      <c r="PS59" s="84"/>
      <c r="PT59" s="84"/>
      <c r="PU59" s="84"/>
      <c r="PV59" s="84"/>
      <c r="PW59" s="84"/>
      <c r="PX59" s="84"/>
      <c r="PY59" s="84"/>
      <c r="PZ59" s="84"/>
      <c r="QA59" s="84"/>
      <c r="QB59" s="84"/>
      <c r="QC59" s="84"/>
      <c r="QD59" s="84"/>
      <c r="QE59" s="84"/>
      <c r="QF59" s="84"/>
      <c r="QG59" s="84"/>
      <c r="QH59" s="84"/>
      <c r="QI59" s="84"/>
      <c r="QJ59" s="84"/>
      <c r="QK59" s="84"/>
      <c r="QL59" s="84"/>
      <c r="QM59" s="84"/>
      <c r="QN59" s="84"/>
      <c r="QO59" s="84"/>
      <c r="QP59" s="84"/>
      <c r="QQ59" s="84"/>
      <c r="QR59" s="84"/>
      <c r="QS59" s="84"/>
      <c r="QT59" s="84"/>
      <c r="QU59" s="84"/>
      <c r="QV59" s="84"/>
      <c r="QW59" s="84"/>
      <c r="QX59" s="84"/>
      <c r="QY59" s="84"/>
      <c r="QZ59" s="84"/>
      <c r="RA59" s="84"/>
      <c r="RB59" s="84"/>
      <c r="RC59" s="84"/>
      <c r="RD59" s="84"/>
      <c r="RE59" s="84"/>
      <c r="RF59" s="84"/>
      <c r="RG59" s="84"/>
      <c r="RH59" s="84"/>
      <c r="RI59" s="84"/>
      <c r="RJ59" s="84"/>
      <c r="RK59" s="84"/>
      <c r="RL59" s="84"/>
      <c r="RM59" s="84"/>
      <c r="RN59" s="84"/>
      <c r="RO59" s="84"/>
      <c r="RP59" s="84"/>
      <c r="RQ59" s="84"/>
      <c r="RR59" s="84"/>
      <c r="RS59" s="84"/>
      <c r="RT59" s="84"/>
      <c r="RU59" s="84"/>
      <c r="RV59" s="84"/>
      <c r="RW59" s="84"/>
      <c r="RX59" s="84"/>
      <c r="RY59" s="84"/>
      <c r="RZ59" s="84"/>
      <c r="SA59" s="84"/>
      <c r="SB59" s="84"/>
      <c r="SC59" s="84"/>
      <c r="SD59" s="84"/>
      <c r="SE59" s="84"/>
      <c r="SF59" s="84"/>
      <c r="SG59" s="84"/>
      <c r="SH59" s="84"/>
      <c r="SI59" s="84"/>
      <c r="SJ59" s="84"/>
      <c r="SK59" s="84"/>
      <c r="SL59" s="84"/>
      <c r="SM59" s="84"/>
      <c r="SN59" s="84"/>
      <c r="SO59" s="84"/>
      <c r="SP59" s="84"/>
      <c r="SQ59" s="84"/>
      <c r="SR59" s="84"/>
      <c r="SS59" s="84"/>
      <c r="ST59" s="84"/>
      <c r="SU59" s="84"/>
      <c r="SV59" s="84"/>
      <c r="SW59" s="84"/>
      <c r="SX59" s="84"/>
      <c r="SY59" s="84"/>
      <c r="SZ59" s="84"/>
      <c r="TA59" s="84"/>
      <c r="TB59" s="84"/>
      <c r="TC59" s="84"/>
      <c r="TD59" s="84"/>
      <c r="TE59" s="84"/>
      <c r="TF59" s="84"/>
      <c r="TG59" s="84"/>
      <c r="TH59" s="84"/>
      <c r="TI59" s="84"/>
      <c r="TJ59" s="84"/>
      <c r="TK59" s="84"/>
      <c r="TL59" s="84"/>
      <c r="TM59" s="84"/>
      <c r="TN59" s="84"/>
      <c r="TO59" s="84"/>
      <c r="TP59" s="84"/>
      <c r="TQ59" s="84"/>
      <c r="TR59" s="84"/>
      <c r="TS59" s="84"/>
      <c r="TT59" s="84"/>
      <c r="TU59" s="84"/>
      <c r="TV59" s="84"/>
      <c r="TW59" s="84"/>
      <c r="TX59" s="84"/>
      <c r="TY59" s="84"/>
      <c r="TZ59" s="84"/>
      <c r="UA59" s="84"/>
      <c r="UB59" s="84"/>
      <c r="UC59" s="84"/>
      <c r="UD59" s="84"/>
      <c r="UE59" s="84"/>
      <c r="UF59" s="84"/>
      <c r="UG59" s="84"/>
      <c r="UH59" s="84"/>
      <c r="UI59" s="84"/>
      <c r="UJ59" s="84"/>
      <c r="UK59" s="84"/>
      <c r="UL59" s="84"/>
      <c r="UM59" s="84"/>
      <c r="UN59" s="84"/>
      <c r="UO59" s="84"/>
      <c r="UP59" s="84"/>
      <c r="UQ59" s="84"/>
      <c r="UR59" s="84"/>
      <c r="US59" s="84"/>
      <c r="UT59" s="84"/>
      <c r="UU59" s="84"/>
      <c r="UV59" s="84"/>
      <c r="UW59" s="84"/>
      <c r="UX59" s="84"/>
      <c r="UY59" s="84"/>
      <c r="UZ59" s="84"/>
      <c r="VA59" s="84"/>
      <c r="VB59" s="84"/>
      <c r="VC59" s="84"/>
      <c r="VD59" s="84"/>
      <c r="VE59" s="84"/>
      <c r="VF59" s="84"/>
      <c r="VG59" s="84"/>
      <c r="VH59" s="84"/>
      <c r="VI59" s="84"/>
      <c r="VJ59" s="84"/>
      <c r="VK59" s="84"/>
      <c r="VL59" s="84"/>
      <c r="VM59" s="84"/>
      <c r="VN59" s="84"/>
      <c r="VO59" s="84"/>
      <c r="VP59" s="84"/>
      <c r="VQ59" s="84"/>
      <c r="VR59" s="84"/>
      <c r="VS59" s="84"/>
      <c r="VT59" s="84"/>
      <c r="VU59" s="84"/>
      <c r="VV59" s="84"/>
      <c r="VW59" s="84"/>
      <c r="VX59" s="84"/>
      <c r="VY59" s="84"/>
      <c r="VZ59" s="84"/>
      <c r="WA59" s="84"/>
      <c r="WB59" s="84"/>
      <c r="WC59" s="84"/>
      <c r="WD59" s="84"/>
      <c r="WE59" s="84"/>
      <c r="WF59" s="84"/>
      <c r="WG59" s="84"/>
      <c r="WH59" s="84"/>
      <c r="WI59" s="84"/>
      <c r="WJ59" s="84"/>
      <c r="WK59" s="84"/>
      <c r="WL59" s="84"/>
      <c r="WM59" s="84"/>
      <c r="WN59" s="84"/>
      <c r="WO59" s="84"/>
      <c r="WP59" s="84"/>
      <c r="WQ59" s="84"/>
      <c r="WR59" s="84"/>
      <c r="WS59" s="84"/>
      <c r="WT59" s="84"/>
      <c r="WU59" s="84"/>
      <c r="WV59" s="84"/>
      <c r="WW59" s="84"/>
      <c r="WX59" s="84"/>
      <c r="WY59" s="84"/>
      <c r="WZ59" s="84"/>
      <c r="XA59" s="84"/>
      <c r="XB59" s="84"/>
      <c r="XC59" s="84"/>
      <c r="XD59" s="84"/>
      <c r="XE59" s="84"/>
      <c r="XF59" s="84"/>
      <c r="XG59" s="84"/>
      <c r="XH59" s="84"/>
      <c r="XI59" s="84"/>
      <c r="XJ59" s="84"/>
      <c r="XK59" s="84"/>
      <c r="XL59" s="84"/>
      <c r="XM59" s="84"/>
      <c r="XN59" s="84"/>
      <c r="XO59" s="84"/>
      <c r="XP59" s="84"/>
      <c r="XQ59" s="84"/>
      <c r="XR59" s="84"/>
      <c r="XS59" s="84"/>
      <c r="XT59" s="84"/>
      <c r="XU59" s="84"/>
      <c r="XV59" s="84"/>
      <c r="XW59" s="84"/>
      <c r="XX59" s="84"/>
      <c r="XY59" s="84"/>
      <c r="XZ59" s="84"/>
      <c r="YA59" s="84"/>
      <c r="YB59" s="84"/>
      <c r="YC59" s="84"/>
      <c r="YD59" s="84"/>
      <c r="YE59" s="84"/>
      <c r="YF59" s="84"/>
      <c r="YG59" s="84"/>
      <c r="YH59" s="84"/>
      <c r="YI59" s="84"/>
      <c r="YJ59" s="84"/>
      <c r="YK59" s="84"/>
      <c r="YL59" s="84"/>
      <c r="YM59" s="84"/>
      <c r="YN59" s="84"/>
      <c r="YO59" s="84"/>
      <c r="YP59" s="84"/>
      <c r="YQ59" s="84"/>
      <c r="YR59" s="84"/>
      <c r="YS59" s="84"/>
      <c r="YT59" s="84"/>
      <c r="YU59" s="84"/>
      <c r="YV59" s="84"/>
      <c r="YW59" s="84"/>
      <c r="YX59" s="84"/>
      <c r="YY59" s="84"/>
      <c r="YZ59" s="84"/>
      <c r="ZA59" s="84"/>
      <c r="ZB59" s="84"/>
      <c r="ZC59" s="84"/>
      <c r="ZD59" s="84"/>
      <c r="ZE59" s="84"/>
      <c r="ZF59" s="84"/>
      <c r="ZG59" s="84"/>
      <c r="ZH59" s="84"/>
      <c r="ZI59" s="84"/>
      <c r="ZJ59" s="84"/>
      <c r="ZK59" s="84"/>
      <c r="ZL59" s="84"/>
      <c r="ZM59" s="84"/>
      <c r="ZN59" s="84"/>
      <c r="ZO59" s="84"/>
      <c r="ZP59" s="84"/>
      <c r="ZQ59" s="84"/>
      <c r="ZR59" s="84"/>
      <c r="ZS59" s="84"/>
      <c r="ZT59" s="84"/>
      <c r="ZU59" s="84"/>
      <c r="ZV59" s="84"/>
      <c r="ZW59" s="84"/>
      <c r="ZX59" s="84"/>
      <c r="ZY59" s="84"/>
      <c r="ZZ59" s="84"/>
      <c r="AAA59" s="84"/>
      <c r="AAB59" s="84"/>
      <c r="AAC59" s="84"/>
      <c r="AAD59" s="84"/>
      <c r="AAE59" s="84"/>
      <c r="AAF59" s="84"/>
      <c r="AAG59" s="84"/>
      <c r="AAH59" s="84"/>
      <c r="AAI59" s="84"/>
      <c r="AAJ59" s="84"/>
      <c r="AAK59" s="84"/>
      <c r="AAL59" s="84"/>
      <c r="AAM59" s="84"/>
      <c r="AAN59" s="84"/>
      <c r="AAO59" s="84"/>
      <c r="AAP59" s="84"/>
      <c r="AAQ59" s="84"/>
      <c r="AAR59" s="84"/>
      <c r="AAS59" s="84"/>
      <c r="AAT59" s="84"/>
      <c r="AAU59" s="84"/>
      <c r="AAV59" s="84"/>
      <c r="AAW59" s="84"/>
      <c r="AAX59" s="84"/>
      <c r="AAY59" s="84"/>
      <c r="AAZ59" s="84"/>
      <c r="ABA59" s="84"/>
      <c r="ABB59" s="84"/>
      <c r="ABC59" s="84"/>
      <c r="ABD59" s="84"/>
      <c r="ABE59" s="84"/>
      <c r="ABF59" s="84"/>
      <c r="ABG59" s="84"/>
      <c r="ABH59" s="84"/>
      <c r="ABI59" s="84"/>
      <c r="ABJ59" s="84"/>
      <c r="ABK59" s="84"/>
      <c r="ABL59" s="84"/>
      <c r="ABM59" s="84"/>
      <c r="ABN59" s="84"/>
      <c r="ABO59" s="84"/>
      <c r="ABP59" s="84"/>
      <c r="ABQ59" s="84"/>
      <c r="ABR59" s="84"/>
      <c r="ABS59" s="84"/>
      <c r="ABT59" s="84"/>
      <c r="ABU59" s="84"/>
      <c r="ABV59" s="84"/>
      <c r="ABW59" s="84"/>
      <c r="ABX59" s="84"/>
      <c r="ABY59" s="84"/>
      <c r="ABZ59" s="84"/>
      <c r="ACA59" s="84"/>
      <c r="ACB59" s="84"/>
      <c r="ACC59" s="84"/>
      <c r="ACD59" s="84"/>
      <c r="ACE59" s="84"/>
      <c r="ACF59" s="84"/>
      <c r="ACG59" s="84"/>
      <c r="ACH59" s="84"/>
      <c r="ACI59" s="84"/>
      <c r="ACJ59" s="84"/>
      <c r="ACK59" s="84"/>
      <c r="ACL59" s="84"/>
      <c r="ACM59" s="84"/>
      <c r="ACN59" s="84"/>
      <c r="ACO59" s="84"/>
      <c r="ACP59" s="84"/>
      <c r="ACQ59" s="84"/>
      <c r="ACR59" s="84"/>
      <c r="ACS59" s="84"/>
      <c r="ACT59" s="84"/>
      <c r="ACU59" s="84"/>
      <c r="ACV59" s="84"/>
      <c r="ACW59" s="84"/>
      <c r="ACX59" s="84"/>
      <c r="ACY59" s="84"/>
      <c r="ACZ59" s="84"/>
      <c r="ADA59" s="84"/>
      <c r="ADB59" s="84"/>
      <c r="ADC59" s="84"/>
      <c r="ADD59" s="84"/>
      <c r="ADE59" s="84"/>
      <c r="ADF59" s="84"/>
      <c r="ADG59" s="84"/>
      <c r="ADH59" s="84"/>
      <c r="ADI59" s="84"/>
      <c r="ADJ59" s="84"/>
      <c r="ADK59" s="84"/>
      <c r="ADL59" s="84"/>
      <c r="ADM59" s="84"/>
      <c r="ADN59" s="84"/>
      <c r="ADO59" s="84"/>
      <c r="ADP59" s="84"/>
      <c r="ADQ59" s="84"/>
      <c r="ADR59" s="84"/>
      <c r="ADS59" s="84"/>
      <c r="ADT59" s="84"/>
      <c r="ADU59" s="84"/>
      <c r="ADV59" s="84"/>
      <c r="ADW59" s="84"/>
      <c r="ADX59" s="84"/>
      <c r="ADY59" s="84"/>
      <c r="ADZ59" s="84"/>
      <c r="AEA59" s="84"/>
      <c r="AEB59" s="84"/>
      <c r="AEC59" s="84"/>
      <c r="AED59" s="84"/>
      <c r="AEE59" s="84"/>
      <c r="AEF59" s="84"/>
      <c r="AEG59" s="84"/>
      <c r="AEH59" s="84"/>
      <c r="AEI59" s="84"/>
      <c r="AEJ59" s="84"/>
      <c r="AEK59" s="84"/>
      <c r="AEL59" s="84"/>
      <c r="AEM59" s="84"/>
      <c r="AEN59" s="84"/>
      <c r="AEO59" s="84"/>
      <c r="AEP59" s="84"/>
      <c r="AEQ59" s="84"/>
      <c r="AER59" s="84"/>
      <c r="AES59" s="84"/>
      <c r="AET59" s="84"/>
      <c r="AEU59" s="84"/>
      <c r="AEV59" s="84"/>
      <c r="AEW59" s="84"/>
      <c r="AEX59" s="84"/>
      <c r="AEY59" s="84"/>
      <c r="AEZ59" s="84"/>
      <c r="AFA59" s="84"/>
      <c r="AFB59" s="84"/>
      <c r="AFC59" s="84"/>
      <c r="AFD59" s="84"/>
      <c r="AFE59" s="84"/>
      <c r="AFF59" s="84"/>
      <c r="AFG59" s="84"/>
      <c r="AFH59" s="84"/>
      <c r="AFI59" s="84"/>
      <c r="AFJ59" s="84"/>
      <c r="AFK59" s="84"/>
      <c r="AFL59" s="84"/>
      <c r="AFM59" s="84"/>
      <c r="AFN59" s="84"/>
      <c r="AFO59" s="84"/>
      <c r="AFP59" s="84"/>
      <c r="AFQ59" s="84"/>
      <c r="AFR59" s="84"/>
      <c r="AFS59" s="84"/>
      <c r="AFT59" s="84"/>
      <c r="AFU59" s="84"/>
      <c r="AFV59" s="84"/>
      <c r="AFW59" s="84"/>
      <c r="AFX59" s="84"/>
      <c r="AFY59" s="84"/>
      <c r="AFZ59" s="84"/>
      <c r="AGA59" s="84"/>
      <c r="AGB59" s="84"/>
      <c r="AGC59" s="84"/>
      <c r="AGD59" s="84"/>
      <c r="AGE59" s="84"/>
      <c r="AGF59" s="84"/>
      <c r="AGG59" s="84"/>
      <c r="AGH59" s="84"/>
      <c r="AGI59" s="84"/>
      <c r="AGJ59" s="84"/>
      <c r="AGK59" s="84"/>
      <c r="AGL59" s="84"/>
      <c r="AGM59" s="84"/>
      <c r="AGN59" s="84"/>
      <c r="AGO59" s="84"/>
      <c r="AGP59" s="84"/>
      <c r="AGQ59" s="84"/>
      <c r="AGR59" s="84"/>
      <c r="AGS59" s="84"/>
      <c r="AGT59" s="84"/>
      <c r="AGU59" s="84"/>
      <c r="AGV59" s="84"/>
      <c r="AGW59" s="84"/>
      <c r="AGX59" s="84"/>
      <c r="AGY59" s="84"/>
      <c r="AGZ59" s="84"/>
      <c r="AHA59" s="84"/>
      <c r="AHB59" s="84"/>
      <c r="AHC59" s="84"/>
      <c r="AHD59" s="84"/>
      <c r="AHE59" s="84"/>
      <c r="AHF59" s="84"/>
      <c r="AHG59" s="84"/>
      <c r="AHH59" s="84"/>
      <c r="AHI59" s="84"/>
      <c r="AHJ59" s="84"/>
      <c r="AHK59" s="84"/>
      <c r="AHL59" s="84"/>
      <c r="AHM59" s="84"/>
      <c r="AHN59" s="84"/>
      <c r="AHO59" s="84"/>
      <c r="AHP59" s="84"/>
      <c r="AHQ59" s="84"/>
      <c r="AHR59" s="84"/>
      <c r="AHS59" s="84"/>
      <c r="AHT59" s="84"/>
      <c r="AHU59" s="84"/>
      <c r="AHV59" s="84"/>
      <c r="AHW59" s="84"/>
      <c r="AHX59" s="84"/>
      <c r="AHY59" s="84"/>
      <c r="AHZ59" s="84"/>
      <c r="AIA59" s="84"/>
      <c r="AIB59" s="84"/>
      <c r="AIC59" s="84"/>
      <c r="AID59" s="84"/>
      <c r="AIE59" s="84"/>
      <c r="AIF59" s="84"/>
      <c r="AIG59" s="84"/>
      <c r="AIH59" s="84"/>
      <c r="AII59" s="84"/>
      <c r="AIJ59" s="84"/>
      <c r="AIK59" s="84"/>
      <c r="AIL59" s="84"/>
      <c r="AIM59" s="84"/>
      <c r="AIN59" s="84"/>
      <c r="AIO59" s="84"/>
      <c r="AIP59" s="84"/>
      <c r="AIQ59" s="84"/>
      <c r="AIR59" s="84"/>
      <c r="AIS59" s="84"/>
      <c r="AIT59" s="84"/>
      <c r="AIU59" s="84"/>
      <c r="AIV59" s="84"/>
      <c r="AIW59" s="84"/>
      <c r="AIX59" s="84"/>
      <c r="AIY59" s="84"/>
      <c r="AIZ59" s="84"/>
      <c r="AJA59" s="84"/>
      <c r="AJB59" s="84"/>
      <c r="AJC59" s="84"/>
      <c r="AJD59" s="84"/>
      <c r="AJE59" s="84"/>
      <c r="AJF59" s="84"/>
      <c r="AJG59" s="84"/>
      <c r="AJH59" s="84"/>
      <c r="AJI59" s="84"/>
      <c r="AJJ59" s="84"/>
      <c r="AJK59" s="84"/>
      <c r="AJL59" s="84"/>
      <c r="AJM59" s="84"/>
      <c r="AJN59" s="84"/>
      <c r="AJO59" s="84"/>
      <c r="AJP59" s="84"/>
      <c r="AJQ59" s="84"/>
      <c r="AJR59" s="84"/>
      <c r="AJS59" s="84"/>
      <c r="AJT59" s="84"/>
      <c r="AJU59" s="84"/>
      <c r="AJV59" s="84"/>
      <c r="AJW59" s="84"/>
      <c r="AJX59" s="84"/>
      <c r="AJY59" s="84"/>
      <c r="AJZ59" s="84"/>
      <c r="AKA59" s="84"/>
      <c r="AKB59" s="84"/>
      <c r="AKC59" s="84"/>
      <c r="AKD59" s="84"/>
      <c r="AKE59" s="84"/>
      <c r="AKF59" s="84"/>
      <c r="AKG59" s="84"/>
      <c r="AKH59" s="84"/>
      <c r="AKI59" s="84"/>
      <c r="AKJ59" s="84"/>
      <c r="AKK59" s="84"/>
      <c r="AKL59" s="84"/>
      <c r="AKM59" s="84"/>
      <c r="AKN59" s="84"/>
      <c r="AKO59" s="84"/>
      <c r="AKP59" s="84"/>
      <c r="AKQ59" s="84"/>
      <c r="AKR59" s="84"/>
      <c r="AKS59" s="84"/>
      <c r="AKT59" s="84"/>
      <c r="AKU59" s="84"/>
      <c r="AKV59" s="84"/>
      <c r="AKW59" s="84"/>
      <c r="AKX59" s="84"/>
      <c r="AKY59" s="84"/>
      <c r="AKZ59" s="84"/>
      <c r="ALA59" s="84"/>
      <c r="ALB59" s="84"/>
      <c r="ALC59" s="84"/>
      <c r="ALD59" s="84"/>
      <c r="ALE59" s="84"/>
      <c r="ALF59" s="84"/>
      <c r="ALG59" s="84"/>
      <c r="ALH59" s="84"/>
      <c r="ALI59" s="84"/>
      <c r="ALJ59" s="84"/>
      <c r="ALK59" s="84"/>
      <c r="ALL59" s="84"/>
      <c r="ALM59" s="84"/>
      <c r="ALN59" s="84"/>
      <c r="ALO59" s="84"/>
      <c r="ALP59" s="84"/>
      <c r="ALQ59" s="84"/>
      <c r="ALR59" s="84"/>
      <c r="ALS59" s="84"/>
      <c r="ALT59" s="84"/>
      <c r="ALU59" s="84"/>
      <c r="ALV59" s="84"/>
      <c r="ALW59" s="84"/>
      <c r="ALX59" s="84"/>
      <c r="ALY59" s="84"/>
      <c r="ALZ59" s="84"/>
      <c r="AMA59" s="84"/>
      <c r="AMB59" s="84"/>
      <c r="AMC59" s="84"/>
      <c r="AMD59" s="84"/>
      <c r="AME59" s="84"/>
      <c r="AMF59" s="84"/>
      <c r="AMG59" s="84"/>
      <c r="AMH59" s="84"/>
      <c r="AMI59" s="84"/>
      <c r="AMJ59" s="84"/>
      <c r="AMK59" s="84"/>
      <c r="AML59" s="84"/>
      <c r="AMM59" s="84"/>
      <c r="AMN59" s="84"/>
      <c r="AMO59" s="84"/>
      <c r="AMP59" s="84"/>
      <c r="AMQ59" s="84"/>
      <c r="AMR59" s="84"/>
      <c r="AMS59" s="84"/>
      <c r="AMT59" s="84"/>
      <c r="AMU59" s="84"/>
      <c r="AMV59" s="84"/>
      <c r="AMW59" s="84"/>
      <c r="AMX59" s="84"/>
      <c r="AMY59" s="84"/>
      <c r="AMZ59" s="84"/>
      <c r="ANA59" s="84"/>
      <c r="ANB59" s="84"/>
      <c r="ANC59" s="84"/>
      <c r="AND59" s="84"/>
      <c r="ANE59" s="84"/>
      <c r="ANF59" s="84"/>
      <c r="ANG59" s="84"/>
      <c r="ANH59" s="84"/>
      <c r="ANI59" s="84"/>
      <c r="ANJ59" s="84"/>
      <c r="ANK59" s="84"/>
      <c r="ANL59" s="84"/>
      <c r="ANM59" s="84"/>
      <c r="ANN59" s="84"/>
      <c r="ANO59" s="84"/>
      <c r="ANP59" s="84"/>
      <c r="ANQ59" s="84"/>
      <c r="ANR59" s="84"/>
      <c r="ANS59" s="84"/>
      <c r="ANT59" s="84"/>
      <c r="ANU59" s="84"/>
      <c r="ANV59" s="84"/>
      <c r="ANW59" s="84"/>
      <c r="ANX59" s="84"/>
      <c r="ANY59" s="84"/>
      <c r="ANZ59" s="84"/>
      <c r="AOA59" s="84"/>
      <c r="AOB59" s="84"/>
      <c r="AOC59" s="84"/>
      <c r="AOD59" s="84"/>
      <c r="AOE59" s="84"/>
      <c r="AOF59" s="84"/>
      <c r="AOG59" s="84"/>
      <c r="AOH59" s="84"/>
      <c r="AOI59" s="84"/>
      <c r="AOJ59" s="84"/>
      <c r="AOK59" s="84"/>
      <c r="AOL59" s="84"/>
      <c r="AOM59" s="84"/>
      <c r="AON59" s="84"/>
      <c r="AOO59" s="84"/>
      <c r="AOP59" s="84"/>
      <c r="AOQ59" s="84"/>
      <c r="AOR59" s="84"/>
      <c r="AOS59" s="84"/>
      <c r="AOT59" s="84"/>
      <c r="AOU59" s="84"/>
      <c r="AOV59" s="84"/>
      <c r="AOW59" s="84"/>
      <c r="AOX59" s="84"/>
      <c r="AOY59" s="84"/>
      <c r="AOZ59" s="84"/>
      <c r="APA59" s="84"/>
      <c r="APB59" s="84"/>
      <c r="APC59" s="84"/>
      <c r="APD59" s="84"/>
      <c r="APE59" s="84"/>
      <c r="APF59" s="84"/>
      <c r="APG59" s="84"/>
      <c r="APH59" s="84"/>
      <c r="API59" s="84"/>
      <c r="APJ59" s="84"/>
      <c r="APK59" s="84"/>
      <c r="APL59" s="84"/>
      <c r="APM59" s="84"/>
      <c r="APN59" s="84"/>
      <c r="APO59" s="84"/>
      <c r="APP59" s="84"/>
      <c r="APQ59" s="84"/>
      <c r="APR59" s="84"/>
      <c r="APS59" s="84"/>
      <c r="APT59" s="84"/>
      <c r="APU59" s="84"/>
      <c r="APV59" s="84"/>
      <c r="APW59" s="84"/>
      <c r="APX59" s="84"/>
      <c r="APY59" s="84"/>
      <c r="APZ59" s="84"/>
      <c r="AQA59" s="84"/>
      <c r="AQB59" s="84"/>
      <c r="AQC59" s="84"/>
      <c r="AQD59" s="84"/>
      <c r="AQE59" s="86"/>
      <c r="AQF59" s="84"/>
      <c r="AQG59" s="86"/>
      <c r="AQH59" s="84"/>
      <c r="AQI59" s="86"/>
      <c r="AQJ59" s="84"/>
      <c r="AQK59" s="86"/>
      <c r="AQL59" s="84"/>
      <c r="AQM59" s="86"/>
      <c r="AQN59" s="84"/>
      <c r="AQO59" s="86"/>
      <c r="AQP59" s="84"/>
      <c r="AQQ59" s="86"/>
      <c r="AQR59" s="84"/>
      <c r="AQS59" s="86"/>
      <c r="AQT59" s="86"/>
      <c r="AQU59" s="86"/>
      <c r="AQV59" s="86"/>
      <c r="AQW59" s="86"/>
      <c r="AQX59" s="86"/>
      <c r="AQY59" s="86"/>
      <c r="AQZ59" s="86"/>
      <c r="ARA59" s="86"/>
      <c r="ARB59" s="86"/>
      <c r="ARC59" s="86"/>
      <c r="ARD59" s="86"/>
      <c r="ARE59" s="86"/>
      <c r="ARF59" s="86"/>
      <c r="ARG59" s="86"/>
      <c r="ARH59" s="86"/>
      <c r="ARI59" s="86"/>
      <c r="ARJ59" s="86"/>
      <c r="ARK59" s="86"/>
      <c r="ARL59" s="86"/>
      <c r="ARM59" s="86"/>
      <c r="ARN59" s="86"/>
      <c r="ARO59" s="86"/>
      <c r="ARP59" s="86"/>
      <c r="ARQ59" s="86"/>
      <c r="ARR59" s="86"/>
      <c r="ARS59" s="86"/>
      <c r="ART59" s="86"/>
      <c r="ARU59" s="86"/>
      <c r="ARV59" s="86"/>
      <c r="ARW59" s="86"/>
      <c r="ARX59" s="86"/>
      <c r="ARY59" s="86"/>
      <c r="ARZ59" s="86"/>
      <c r="ASA59" s="86"/>
      <c r="ASB59" s="86"/>
      <c r="ASC59" s="86"/>
      <c r="ASD59" s="86"/>
      <c r="ASE59" s="86"/>
      <c r="ASF59" s="86"/>
      <c r="ASG59" s="86"/>
      <c r="ASH59" s="86"/>
      <c r="ASI59" s="86"/>
      <c r="ASJ59" s="86"/>
      <c r="ASK59" s="86"/>
      <c r="ASL59" s="86"/>
      <c r="ASM59" s="86"/>
      <c r="ASN59" s="86"/>
      <c r="ASO59" s="86"/>
      <c r="ASP59" s="86"/>
      <c r="ASQ59" s="86"/>
      <c r="ASR59" s="86"/>
      <c r="ASS59" s="86"/>
      <c r="AST59" s="86"/>
      <c r="ASU59" s="86"/>
      <c r="ASV59" s="86"/>
      <c r="ASW59" s="86"/>
      <c r="ASX59" s="86">
        <v>17500</v>
      </c>
      <c r="ASY59" s="86" t="s">
        <v>94</v>
      </c>
      <c r="ASZ59" s="86">
        <v>17500</v>
      </c>
      <c r="ATA59" s="86" t="s">
        <v>94</v>
      </c>
      <c r="ATB59" s="86">
        <v>17500</v>
      </c>
      <c r="ATC59" s="86" t="s">
        <v>94</v>
      </c>
      <c r="ATD59" s="86">
        <v>17500</v>
      </c>
      <c r="ATE59" s="86" t="s">
        <v>94</v>
      </c>
      <c r="ATF59" s="86">
        <v>17500</v>
      </c>
      <c r="ATG59" s="86" t="s">
        <v>94</v>
      </c>
      <c r="ATH59" s="86">
        <v>17500</v>
      </c>
      <c r="ATI59" s="86" t="s">
        <v>94</v>
      </c>
      <c r="ATJ59" s="86">
        <v>17500</v>
      </c>
      <c r="ATK59" s="86" t="s">
        <v>94</v>
      </c>
      <c r="ATL59" s="86">
        <v>17500</v>
      </c>
      <c r="ATM59" s="86" t="s">
        <v>94</v>
      </c>
      <c r="ATN59" s="86">
        <v>17500</v>
      </c>
      <c r="ATO59" s="86" t="s">
        <v>94</v>
      </c>
      <c r="ATP59" s="86">
        <v>17500</v>
      </c>
      <c r="ATQ59" s="86" t="s">
        <v>94</v>
      </c>
      <c r="ATR59" s="86">
        <v>17500</v>
      </c>
      <c r="ATS59" s="86" t="s">
        <v>94</v>
      </c>
      <c r="ATT59" s="86">
        <v>17500</v>
      </c>
      <c r="ATU59" s="86" t="s">
        <v>94</v>
      </c>
      <c r="ATV59" s="86">
        <v>17500</v>
      </c>
      <c r="ATW59" s="86" t="s">
        <v>94</v>
      </c>
      <c r="ATX59" s="86">
        <v>17500</v>
      </c>
      <c r="ATY59" s="86" t="s">
        <v>94</v>
      </c>
      <c r="ATZ59" s="86">
        <v>17500</v>
      </c>
      <c r="AUA59" s="86" t="s">
        <v>94</v>
      </c>
      <c r="AUB59" s="86">
        <v>17500</v>
      </c>
      <c r="AUC59" s="86" t="s">
        <v>94</v>
      </c>
      <c r="AUD59" s="86">
        <v>17500</v>
      </c>
      <c r="AUE59" s="86" t="s">
        <v>94</v>
      </c>
      <c r="AUF59" s="86">
        <v>17500</v>
      </c>
      <c r="AUG59" s="86" t="s">
        <v>94</v>
      </c>
      <c r="AUH59" s="86">
        <v>17500</v>
      </c>
      <c r="AUI59" s="86" t="s">
        <v>94</v>
      </c>
      <c r="AUJ59" s="86">
        <v>17500</v>
      </c>
      <c r="AUK59" s="86" t="s">
        <v>94</v>
      </c>
      <c r="AUL59" s="86">
        <v>17500</v>
      </c>
      <c r="AUM59" s="86" t="s">
        <v>94</v>
      </c>
      <c r="AUN59" s="86">
        <v>17500</v>
      </c>
      <c r="AUO59" s="86" t="s">
        <v>94</v>
      </c>
      <c r="AUP59" s="86">
        <v>17500</v>
      </c>
      <c r="AUQ59" s="86" t="s">
        <v>94</v>
      </c>
      <c r="AUR59" s="86">
        <v>17500</v>
      </c>
      <c r="AUS59" s="86" t="s">
        <v>94</v>
      </c>
      <c r="AUT59" s="86">
        <v>17500</v>
      </c>
      <c r="AUU59" s="86" t="s">
        <v>94</v>
      </c>
      <c r="AUV59" s="86">
        <v>17500</v>
      </c>
      <c r="AUW59" s="86" t="s">
        <v>94</v>
      </c>
      <c r="AUX59" s="86">
        <v>17500</v>
      </c>
      <c r="AUY59" s="86" t="s">
        <v>94</v>
      </c>
      <c r="AUZ59" s="86">
        <v>17500</v>
      </c>
      <c r="AVA59" s="86" t="s">
        <v>94</v>
      </c>
      <c r="AVB59" s="86">
        <v>17500</v>
      </c>
      <c r="AVC59" s="86" t="s">
        <v>94</v>
      </c>
      <c r="AVD59" s="86">
        <v>17500</v>
      </c>
      <c r="AVE59" s="86" t="s">
        <v>94</v>
      </c>
      <c r="AVF59" s="86">
        <v>17500</v>
      </c>
      <c r="AVG59" s="86" t="s">
        <v>94</v>
      </c>
      <c r="AVH59" s="86">
        <v>17500</v>
      </c>
      <c r="AVI59" s="86" t="s">
        <v>94</v>
      </c>
      <c r="AVJ59" s="86">
        <v>17500</v>
      </c>
      <c r="AVK59" s="86" t="s">
        <v>94</v>
      </c>
      <c r="AVL59" s="86">
        <v>17500</v>
      </c>
      <c r="AVM59" s="86" t="s">
        <v>94</v>
      </c>
      <c r="AVN59" s="86">
        <v>17500</v>
      </c>
      <c r="AVO59" s="86" t="s">
        <v>94</v>
      </c>
      <c r="AVP59" s="86">
        <v>17500</v>
      </c>
      <c r="AVQ59" s="86" t="s">
        <v>94</v>
      </c>
      <c r="AVR59" s="86">
        <v>17500</v>
      </c>
      <c r="AVS59" s="86" t="s">
        <v>94</v>
      </c>
      <c r="AVT59" s="86">
        <v>17500</v>
      </c>
      <c r="AVU59" s="86" t="s">
        <v>94</v>
      </c>
      <c r="AVV59" s="86">
        <v>17500</v>
      </c>
      <c r="AVW59" s="86" t="s">
        <v>94</v>
      </c>
      <c r="AVX59" s="86">
        <v>17500</v>
      </c>
      <c r="AVY59" s="86" t="s">
        <v>94</v>
      </c>
      <c r="AVZ59" s="86">
        <v>17500</v>
      </c>
      <c r="AWA59" s="86" t="s">
        <v>94</v>
      </c>
      <c r="AWB59" s="86">
        <v>17500</v>
      </c>
      <c r="AWC59" s="86" t="s">
        <v>94</v>
      </c>
      <c r="AWD59" s="86">
        <v>17500</v>
      </c>
      <c r="AWE59" s="86" t="s">
        <v>94</v>
      </c>
      <c r="AWF59" s="86">
        <v>17500</v>
      </c>
      <c r="AWG59" s="86" t="s">
        <v>94</v>
      </c>
      <c r="AWH59" s="86">
        <v>17500</v>
      </c>
      <c r="AWI59" s="86" t="s">
        <v>94</v>
      </c>
      <c r="AWJ59" s="86">
        <v>17500</v>
      </c>
      <c r="AWK59" s="86" t="s">
        <v>94</v>
      </c>
      <c r="AWL59" s="86">
        <v>17500</v>
      </c>
      <c r="AWM59" s="86" t="s">
        <v>94</v>
      </c>
      <c r="AWN59" s="86">
        <v>17500</v>
      </c>
      <c r="AWO59" s="86" t="s">
        <v>94</v>
      </c>
      <c r="AWP59" s="86">
        <v>17500</v>
      </c>
      <c r="AWQ59" s="86" t="s">
        <v>94</v>
      </c>
      <c r="AWR59" s="86">
        <v>17500</v>
      </c>
      <c r="AWS59" s="86" t="s">
        <v>94</v>
      </c>
      <c r="AWT59" s="86">
        <v>17500</v>
      </c>
      <c r="AWU59" s="86" t="s">
        <v>94</v>
      </c>
      <c r="AWV59" s="86">
        <v>17500</v>
      </c>
      <c r="AWW59" s="86" t="s">
        <v>94</v>
      </c>
      <c r="AWX59" s="86">
        <v>17500</v>
      </c>
      <c r="AWY59" s="86" t="s">
        <v>94</v>
      </c>
      <c r="AWZ59" s="103">
        <v>17500</v>
      </c>
      <c r="AXA59" s="103" t="s">
        <v>94</v>
      </c>
      <c r="AXB59" s="103">
        <v>17500</v>
      </c>
      <c r="AXC59" s="103" t="s">
        <v>94</v>
      </c>
      <c r="AXD59" s="103">
        <v>17500</v>
      </c>
      <c r="AXE59" s="103" t="s">
        <v>94</v>
      </c>
      <c r="AXF59" s="103">
        <v>17500</v>
      </c>
      <c r="AXG59" s="103" t="s">
        <v>94</v>
      </c>
      <c r="AXH59" s="103">
        <v>17500</v>
      </c>
      <c r="AXI59" s="103" t="s">
        <v>94</v>
      </c>
      <c r="AXJ59" s="103">
        <v>17500</v>
      </c>
      <c r="AXK59" s="103" t="s">
        <v>94</v>
      </c>
      <c r="AXL59" s="103">
        <v>17500</v>
      </c>
      <c r="AXM59" s="103" t="s">
        <v>94</v>
      </c>
      <c r="AXN59" s="103">
        <v>17500</v>
      </c>
      <c r="AXO59" s="103" t="s">
        <v>94</v>
      </c>
      <c r="AXP59" s="103">
        <v>17500</v>
      </c>
      <c r="AXQ59" s="103" t="s">
        <v>94</v>
      </c>
      <c r="AXR59" s="103">
        <v>17500</v>
      </c>
      <c r="AXS59" s="103" t="s">
        <v>94</v>
      </c>
      <c r="AXT59" s="103">
        <v>17500</v>
      </c>
      <c r="AXU59" s="103" t="s">
        <v>94</v>
      </c>
      <c r="AXV59" s="103">
        <v>17500</v>
      </c>
      <c r="AXW59" s="103" t="s">
        <v>94</v>
      </c>
      <c r="AXX59" s="103">
        <v>17500</v>
      </c>
      <c r="AXY59" s="103" t="s">
        <v>94</v>
      </c>
      <c r="AXZ59" s="103">
        <v>17500</v>
      </c>
      <c r="AYA59" s="103" t="s">
        <v>94</v>
      </c>
      <c r="AYB59" s="103">
        <v>17500</v>
      </c>
      <c r="AYC59" s="103" t="s">
        <v>94</v>
      </c>
      <c r="AYD59" s="103">
        <v>17500</v>
      </c>
      <c r="AYE59" s="103" t="s">
        <v>94</v>
      </c>
      <c r="AYF59" s="103">
        <v>17500</v>
      </c>
      <c r="AYG59" s="103" t="s">
        <v>94</v>
      </c>
      <c r="AYH59" s="103">
        <v>17500</v>
      </c>
      <c r="AYI59" s="103" t="s">
        <v>94</v>
      </c>
      <c r="AYJ59" s="103">
        <v>17500</v>
      </c>
      <c r="AYK59" s="103"/>
      <c r="AYL59" s="103">
        <v>17500</v>
      </c>
      <c r="AYM59" s="103"/>
      <c r="AYN59" s="103">
        <v>17500</v>
      </c>
      <c r="AYO59" s="103"/>
      <c r="AYP59" s="103">
        <v>17500</v>
      </c>
      <c r="AYQ59" s="103"/>
      <c r="AYR59" s="103">
        <v>17500</v>
      </c>
      <c r="AYS59" s="103"/>
      <c r="AYT59" s="103">
        <v>17500</v>
      </c>
      <c r="AYU59" s="103" t="s">
        <v>94</v>
      </c>
      <c r="AYV59" s="103">
        <v>17500</v>
      </c>
      <c r="AYW59" s="103" t="s">
        <v>94</v>
      </c>
      <c r="AYX59" s="103">
        <v>17500</v>
      </c>
      <c r="AYY59" s="103" t="s">
        <v>94</v>
      </c>
      <c r="AYZ59" s="103">
        <v>17500</v>
      </c>
      <c r="AZA59" s="103" t="s">
        <v>94</v>
      </c>
      <c r="AZB59" s="103">
        <v>17500</v>
      </c>
      <c r="AZC59" s="103" t="s">
        <v>94</v>
      </c>
      <c r="AZD59" s="103">
        <v>17500</v>
      </c>
      <c r="AZE59" s="103" t="s">
        <v>94</v>
      </c>
      <c r="AZF59" s="103">
        <v>17500</v>
      </c>
      <c r="AZG59" s="103" t="s">
        <v>94</v>
      </c>
      <c r="AZH59" s="103">
        <v>17500</v>
      </c>
      <c r="AZI59" s="103" t="s">
        <v>94</v>
      </c>
      <c r="AZJ59" s="103">
        <v>17500</v>
      </c>
      <c r="AZK59" s="103" t="s">
        <v>94</v>
      </c>
      <c r="AZL59" s="103">
        <v>17500</v>
      </c>
      <c r="AZM59" s="103" t="s">
        <v>94</v>
      </c>
      <c r="AZN59" s="103">
        <v>17500</v>
      </c>
      <c r="AZO59" s="103" t="s">
        <v>94</v>
      </c>
      <c r="AZP59" s="103">
        <v>17500</v>
      </c>
      <c r="AZQ59" s="103" t="s">
        <v>94</v>
      </c>
      <c r="AZR59" s="103">
        <v>17500</v>
      </c>
      <c r="AZS59" s="103" t="s">
        <v>94</v>
      </c>
      <c r="AZT59" s="103">
        <v>17500</v>
      </c>
      <c r="AZU59" s="103" t="s">
        <v>94</v>
      </c>
      <c r="AZV59" s="103">
        <v>17500</v>
      </c>
      <c r="AZW59" s="103" t="s">
        <v>94</v>
      </c>
      <c r="AZX59" s="103">
        <v>17500</v>
      </c>
      <c r="AZY59" s="103" t="s">
        <v>94</v>
      </c>
      <c r="AZZ59" s="103">
        <v>17500</v>
      </c>
      <c r="BAA59" s="103" t="s">
        <v>94</v>
      </c>
      <c r="BAB59" s="103">
        <v>17500</v>
      </c>
      <c r="BAC59" s="103" t="s">
        <v>94</v>
      </c>
      <c r="BAD59" s="103">
        <v>17500</v>
      </c>
      <c r="BAE59" s="103" t="s">
        <v>94</v>
      </c>
      <c r="BAF59" s="103">
        <v>17500</v>
      </c>
      <c r="BAG59" s="103" t="s">
        <v>94</v>
      </c>
      <c r="BAH59" s="103">
        <v>17500</v>
      </c>
      <c r="BAI59" s="103" t="s">
        <v>94</v>
      </c>
      <c r="BAJ59" s="103">
        <v>17500</v>
      </c>
      <c r="BAK59" s="103" t="s">
        <v>94</v>
      </c>
      <c r="BAL59" s="103">
        <v>17500</v>
      </c>
      <c r="BAM59" s="103" t="s">
        <v>94</v>
      </c>
      <c r="BAN59" s="103">
        <v>17500</v>
      </c>
      <c r="BAO59" s="103" t="s">
        <v>94</v>
      </c>
      <c r="BAP59" s="103">
        <v>17500</v>
      </c>
      <c r="BAQ59" s="103" t="s">
        <v>94</v>
      </c>
      <c r="BAR59" s="103">
        <v>17500</v>
      </c>
      <c r="BAS59" s="103" t="s">
        <v>94</v>
      </c>
      <c r="BAT59" s="103">
        <v>17500</v>
      </c>
      <c r="BAU59" s="103" t="s">
        <v>94</v>
      </c>
      <c r="BAV59" s="103">
        <v>17500</v>
      </c>
      <c r="BAW59" s="103" t="s">
        <v>94</v>
      </c>
      <c r="BAX59" s="103">
        <v>17500</v>
      </c>
      <c r="BAY59" s="103" t="s">
        <v>94</v>
      </c>
      <c r="BAZ59" s="103">
        <v>17500</v>
      </c>
      <c r="BBA59" s="103" t="s">
        <v>94</v>
      </c>
      <c r="BBB59" s="103">
        <v>17500</v>
      </c>
      <c r="BBC59" s="103" t="s">
        <v>94</v>
      </c>
      <c r="BBD59" s="103">
        <v>17500</v>
      </c>
      <c r="BBE59" s="103" t="s">
        <v>94</v>
      </c>
      <c r="BBF59" s="103">
        <v>17500</v>
      </c>
      <c r="BBG59" s="103" t="s">
        <v>94</v>
      </c>
      <c r="BBH59" s="103">
        <v>17500</v>
      </c>
      <c r="BBI59" s="103" t="s">
        <v>94</v>
      </c>
      <c r="BBJ59" s="103">
        <v>17500</v>
      </c>
      <c r="BBK59" s="103" t="s">
        <v>94</v>
      </c>
    </row>
    <row r="60" spans="1:1415" s="9" customFormat="1" ht="33" customHeight="1" x14ac:dyDescent="0.35">
      <c r="A60" s="82">
        <v>34</v>
      </c>
      <c r="B60" s="13" t="s">
        <v>317</v>
      </c>
      <c r="C60" s="89"/>
      <c r="D60" s="90" t="s">
        <v>144</v>
      </c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  <c r="AL60" s="84"/>
      <c r="AM60" s="84"/>
      <c r="AN60" s="84"/>
      <c r="AO60" s="84"/>
      <c r="AP60" s="84"/>
      <c r="AQ60" s="84"/>
      <c r="AR60" s="84"/>
      <c r="AS60" s="84"/>
      <c r="AT60" s="84"/>
      <c r="AU60" s="84"/>
      <c r="AV60" s="84"/>
      <c r="AW60" s="84"/>
      <c r="AX60" s="84"/>
      <c r="AY60" s="84"/>
      <c r="AZ60" s="84"/>
      <c r="BA60" s="84"/>
      <c r="BB60" s="84"/>
      <c r="BC60" s="84"/>
      <c r="BD60" s="84"/>
      <c r="BE60" s="84"/>
      <c r="BF60" s="84"/>
      <c r="BG60" s="84"/>
      <c r="BH60" s="84"/>
      <c r="BI60" s="84"/>
      <c r="BJ60" s="84"/>
      <c r="BK60" s="84"/>
      <c r="BL60" s="84"/>
      <c r="BM60" s="84"/>
      <c r="BN60" s="84"/>
      <c r="BO60" s="84"/>
      <c r="BP60" s="84"/>
      <c r="BQ60" s="84"/>
      <c r="BR60" s="84"/>
      <c r="BS60" s="84"/>
      <c r="BT60" s="84"/>
      <c r="BU60" s="84"/>
      <c r="BV60" s="84"/>
      <c r="BW60" s="84"/>
      <c r="BX60" s="84"/>
      <c r="BY60" s="84"/>
      <c r="BZ60" s="84"/>
      <c r="CA60" s="84"/>
      <c r="CB60" s="84"/>
      <c r="CC60" s="84"/>
      <c r="CD60" s="84"/>
      <c r="CE60" s="84"/>
      <c r="CF60" s="84"/>
      <c r="CG60" s="84"/>
      <c r="CH60" s="84"/>
      <c r="CI60" s="84"/>
      <c r="CJ60" s="84"/>
      <c r="CK60" s="84"/>
      <c r="CL60" s="84"/>
      <c r="CM60" s="84"/>
      <c r="CN60" s="84"/>
      <c r="CO60" s="84"/>
      <c r="CP60" s="84"/>
      <c r="CQ60" s="84"/>
      <c r="CR60" s="84"/>
      <c r="CS60" s="84"/>
      <c r="CT60" s="84"/>
      <c r="CU60" s="84"/>
      <c r="CV60" s="84"/>
      <c r="CW60" s="84"/>
      <c r="CX60" s="84"/>
      <c r="CY60" s="84"/>
      <c r="CZ60" s="84"/>
      <c r="DA60" s="84"/>
      <c r="DB60" s="84"/>
      <c r="DC60" s="84"/>
      <c r="DD60" s="84"/>
      <c r="DE60" s="84"/>
      <c r="DF60" s="84"/>
      <c r="DG60" s="84"/>
      <c r="DH60" s="84"/>
      <c r="DI60" s="84"/>
      <c r="DJ60" s="84"/>
      <c r="DK60" s="84"/>
      <c r="DL60" s="84"/>
      <c r="DM60" s="84"/>
      <c r="DN60" s="84"/>
      <c r="DO60" s="84"/>
      <c r="DP60" s="84"/>
      <c r="DQ60" s="84"/>
      <c r="DR60" s="84"/>
      <c r="DS60" s="84"/>
      <c r="DT60" s="84"/>
      <c r="DU60" s="84"/>
      <c r="DV60" s="84"/>
      <c r="DW60" s="84"/>
      <c r="DX60" s="84"/>
      <c r="DY60" s="84"/>
      <c r="DZ60" s="84"/>
      <c r="EA60" s="84"/>
      <c r="EB60" s="84"/>
      <c r="EC60" s="84"/>
      <c r="ED60" s="84"/>
      <c r="EE60" s="84"/>
      <c r="EF60" s="84"/>
      <c r="EG60" s="84"/>
      <c r="EH60" s="84"/>
      <c r="EI60" s="84"/>
      <c r="EJ60" s="84"/>
      <c r="EK60" s="84"/>
      <c r="EL60" s="84"/>
      <c r="EM60" s="84"/>
      <c r="EN60" s="84"/>
      <c r="EO60" s="84"/>
      <c r="EP60" s="84"/>
      <c r="EQ60" s="84"/>
      <c r="ER60" s="84"/>
      <c r="ES60" s="84"/>
      <c r="ET60" s="84"/>
      <c r="EU60" s="84"/>
      <c r="EV60" s="84"/>
      <c r="EW60" s="84"/>
      <c r="EX60" s="84"/>
      <c r="EY60" s="84"/>
      <c r="EZ60" s="84"/>
      <c r="FA60" s="84"/>
      <c r="FB60" s="84"/>
      <c r="FC60" s="84"/>
      <c r="FD60" s="84"/>
      <c r="FE60" s="84"/>
      <c r="FF60" s="84"/>
      <c r="FG60" s="84"/>
      <c r="FH60" s="84"/>
      <c r="FI60" s="84"/>
      <c r="FJ60" s="84"/>
      <c r="FK60" s="84"/>
      <c r="FL60" s="84"/>
      <c r="FM60" s="84"/>
      <c r="FN60" s="84"/>
      <c r="FO60" s="84"/>
      <c r="FP60" s="84"/>
      <c r="FQ60" s="84"/>
      <c r="FR60" s="84"/>
      <c r="FS60" s="84"/>
      <c r="FT60" s="84"/>
      <c r="FU60" s="84"/>
      <c r="FV60" s="84"/>
      <c r="FW60" s="84"/>
      <c r="FX60" s="84"/>
      <c r="FY60" s="84"/>
      <c r="FZ60" s="84"/>
      <c r="GA60" s="84"/>
      <c r="GB60" s="84"/>
      <c r="GC60" s="84"/>
      <c r="GD60" s="84"/>
      <c r="GE60" s="84"/>
      <c r="GF60" s="84"/>
      <c r="GG60" s="84"/>
      <c r="GH60" s="84"/>
      <c r="GI60" s="84"/>
      <c r="GJ60" s="84"/>
      <c r="GK60" s="84"/>
      <c r="GL60" s="84"/>
      <c r="GM60" s="84"/>
      <c r="GN60" s="84"/>
      <c r="GO60" s="84"/>
      <c r="GP60" s="84"/>
      <c r="GQ60" s="84"/>
      <c r="GR60" s="84"/>
      <c r="GS60" s="84"/>
      <c r="GT60" s="84"/>
      <c r="GU60" s="84"/>
      <c r="GV60" s="84"/>
      <c r="GW60" s="84"/>
      <c r="GX60" s="84"/>
      <c r="GY60" s="84"/>
      <c r="GZ60" s="84"/>
      <c r="HA60" s="84"/>
      <c r="HB60" s="84"/>
      <c r="HC60" s="84"/>
      <c r="HD60" s="84"/>
      <c r="HE60" s="84"/>
      <c r="HF60" s="84"/>
      <c r="HG60" s="84"/>
      <c r="HH60" s="84"/>
      <c r="HI60" s="84"/>
      <c r="HJ60" s="84"/>
      <c r="HK60" s="84"/>
      <c r="HL60" s="84"/>
      <c r="HM60" s="84"/>
      <c r="HN60" s="84"/>
      <c r="HO60" s="84"/>
      <c r="HP60" s="84"/>
      <c r="HQ60" s="84"/>
      <c r="HR60" s="84"/>
      <c r="HS60" s="84"/>
      <c r="HT60" s="84"/>
      <c r="HU60" s="84"/>
      <c r="HV60" s="84"/>
      <c r="HW60" s="84"/>
      <c r="HX60" s="84"/>
      <c r="HY60" s="84"/>
      <c r="HZ60" s="84"/>
      <c r="IA60" s="84"/>
      <c r="IB60" s="84"/>
      <c r="IC60" s="84"/>
      <c r="ID60" s="84"/>
      <c r="IE60" s="84"/>
      <c r="IF60" s="84"/>
      <c r="IG60" s="84"/>
      <c r="IH60" s="84"/>
      <c r="II60" s="84"/>
      <c r="IJ60" s="84"/>
      <c r="IK60" s="84"/>
      <c r="IL60" s="84"/>
      <c r="IM60" s="84"/>
      <c r="IN60" s="84"/>
      <c r="IO60" s="84"/>
      <c r="IP60" s="84"/>
      <c r="IQ60" s="84"/>
      <c r="IR60" s="84"/>
      <c r="IS60" s="84"/>
      <c r="IT60" s="84"/>
      <c r="IU60" s="84"/>
      <c r="IV60" s="84"/>
      <c r="IW60" s="84"/>
      <c r="IX60" s="84"/>
      <c r="IY60" s="84"/>
      <c r="IZ60" s="84"/>
      <c r="JA60" s="84"/>
      <c r="JB60" s="84"/>
      <c r="JC60" s="84"/>
      <c r="JD60" s="84"/>
      <c r="JE60" s="84"/>
      <c r="JF60" s="84"/>
      <c r="JG60" s="84"/>
      <c r="JH60" s="84"/>
      <c r="JI60" s="84"/>
      <c r="JJ60" s="84"/>
      <c r="JK60" s="84"/>
      <c r="JL60" s="84"/>
      <c r="JM60" s="84"/>
      <c r="JN60" s="84"/>
      <c r="JO60" s="84"/>
      <c r="JP60" s="84"/>
      <c r="JQ60" s="84"/>
      <c r="JR60" s="84"/>
      <c r="JS60" s="84"/>
      <c r="JT60" s="84"/>
      <c r="JU60" s="84"/>
      <c r="JV60" s="84"/>
      <c r="JW60" s="84"/>
      <c r="JX60" s="84"/>
      <c r="JY60" s="84"/>
      <c r="JZ60" s="84"/>
      <c r="KA60" s="84"/>
      <c r="KB60" s="84"/>
      <c r="KC60" s="84"/>
      <c r="KD60" s="84"/>
      <c r="KE60" s="84"/>
      <c r="KF60" s="84"/>
      <c r="KG60" s="84"/>
      <c r="KH60" s="84"/>
      <c r="KI60" s="84"/>
      <c r="KJ60" s="84"/>
      <c r="KK60" s="84"/>
      <c r="KL60" s="84"/>
      <c r="KM60" s="84"/>
      <c r="KN60" s="84"/>
      <c r="KO60" s="84"/>
      <c r="KP60" s="84"/>
      <c r="KQ60" s="84"/>
      <c r="KR60" s="84"/>
      <c r="KS60" s="84"/>
      <c r="KT60" s="84"/>
      <c r="KU60" s="84"/>
      <c r="KV60" s="84"/>
      <c r="KW60" s="84"/>
      <c r="KX60" s="84"/>
      <c r="KY60" s="84"/>
      <c r="KZ60" s="84"/>
      <c r="LA60" s="84"/>
      <c r="LB60" s="84"/>
      <c r="LC60" s="84"/>
      <c r="LD60" s="84"/>
      <c r="LE60" s="84"/>
      <c r="LF60" s="84"/>
      <c r="LG60" s="84"/>
      <c r="LH60" s="84"/>
      <c r="LI60" s="84"/>
      <c r="LJ60" s="84"/>
      <c r="LK60" s="84"/>
      <c r="LL60" s="84"/>
      <c r="LM60" s="84"/>
      <c r="LN60" s="84"/>
      <c r="LO60" s="84"/>
      <c r="LP60" s="84"/>
      <c r="LQ60" s="84"/>
      <c r="LR60" s="84"/>
      <c r="LS60" s="84"/>
      <c r="LT60" s="84"/>
      <c r="LU60" s="84"/>
      <c r="LV60" s="84"/>
      <c r="LW60" s="84"/>
      <c r="LX60" s="84"/>
      <c r="LY60" s="84"/>
      <c r="LZ60" s="84"/>
      <c r="MA60" s="84"/>
      <c r="MB60" s="84"/>
      <c r="MC60" s="84"/>
      <c r="MD60" s="84"/>
      <c r="ME60" s="84"/>
      <c r="MF60" s="84"/>
      <c r="MG60" s="84"/>
      <c r="MH60" s="84"/>
      <c r="MI60" s="84"/>
      <c r="MJ60" s="84"/>
      <c r="MK60" s="84"/>
      <c r="ML60" s="84"/>
      <c r="MM60" s="84"/>
      <c r="MN60" s="84"/>
      <c r="MO60" s="84"/>
      <c r="MP60" s="84"/>
      <c r="MQ60" s="84"/>
      <c r="MR60" s="84"/>
      <c r="MS60" s="84"/>
      <c r="MT60" s="84"/>
      <c r="MU60" s="84"/>
      <c r="MV60" s="84"/>
      <c r="MW60" s="84"/>
      <c r="MX60" s="84"/>
      <c r="MY60" s="84"/>
      <c r="MZ60" s="84"/>
      <c r="NA60" s="84"/>
      <c r="NB60" s="84"/>
      <c r="NC60" s="84"/>
      <c r="ND60" s="84"/>
      <c r="NE60" s="84"/>
      <c r="NF60" s="84"/>
      <c r="NG60" s="84"/>
      <c r="NH60" s="84"/>
      <c r="NI60" s="84"/>
      <c r="NJ60" s="84"/>
      <c r="NK60" s="84"/>
      <c r="NL60" s="84"/>
      <c r="NM60" s="84"/>
      <c r="NN60" s="84"/>
      <c r="NO60" s="84"/>
      <c r="NP60" s="84"/>
      <c r="NQ60" s="84"/>
      <c r="NR60" s="84"/>
      <c r="NS60" s="84"/>
      <c r="NT60" s="84"/>
      <c r="NU60" s="84"/>
      <c r="NV60" s="84"/>
      <c r="NW60" s="84"/>
      <c r="NX60" s="84"/>
      <c r="NY60" s="84"/>
      <c r="NZ60" s="84"/>
      <c r="OA60" s="84"/>
      <c r="OB60" s="84"/>
      <c r="OC60" s="84"/>
      <c r="OD60" s="84"/>
      <c r="OE60" s="84"/>
      <c r="OF60" s="84"/>
      <c r="OG60" s="84"/>
      <c r="OH60" s="84"/>
      <c r="OI60" s="84"/>
      <c r="OJ60" s="84"/>
      <c r="OK60" s="84"/>
      <c r="OL60" s="84"/>
      <c r="OM60" s="84"/>
      <c r="ON60" s="84"/>
      <c r="OO60" s="84"/>
      <c r="OP60" s="84"/>
      <c r="OQ60" s="84"/>
      <c r="OR60" s="84"/>
      <c r="OS60" s="84"/>
      <c r="OT60" s="84"/>
      <c r="OU60" s="84"/>
      <c r="OV60" s="84"/>
      <c r="OW60" s="84"/>
      <c r="OX60" s="84"/>
      <c r="OY60" s="84"/>
      <c r="OZ60" s="84"/>
      <c r="PA60" s="84"/>
      <c r="PB60" s="84"/>
      <c r="PC60" s="84"/>
      <c r="PD60" s="84"/>
      <c r="PE60" s="84"/>
      <c r="PF60" s="84"/>
      <c r="PG60" s="84"/>
      <c r="PH60" s="84"/>
      <c r="PI60" s="84"/>
      <c r="PJ60" s="84"/>
      <c r="PK60" s="84"/>
      <c r="PL60" s="84"/>
      <c r="PM60" s="84"/>
      <c r="PN60" s="84"/>
      <c r="PO60" s="84"/>
      <c r="PP60" s="84"/>
      <c r="PQ60" s="84"/>
      <c r="PR60" s="84"/>
      <c r="PS60" s="84"/>
      <c r="PT60" s="84"/>
      <c r="PU60" s="84"/>
      <c r="PV60" s="84"/>
      <c r="PW60" s="84"/>
      <c r="PX60" s="84"/>
      <c r="PY60" s="84"/>
      <c r="PZ60" s="84"/>
      <c r="QA60" s="84"/>
      <c r="QB60" s="84"/>
      <c r="QC60" s="84"/>
      <c r="QD60" s="84"/>
      <c r="QE60" s="84"/>
      <c r="QF60" s="84"/>
      <c r="QG60" s="84"/>
      <c r="QH60" s="84"/>
      <c r="QI60" s="84"/>
      <c r="QJ60" s="84"/>
      <c r="QK60" s="84"/>
      <c r="QL60" s="84"/>
      <c r="QM60" s="84"/>
      <c r="QN60" s="84"/>
      <c r="QO60" s="84"/>
      <c r="QP60" s="84"/>
      <c r="QQ60" s="84"/>
      <c r="QR60" s="84"/>
      <c r="QS60" s="84"/>
      <c r="QT60" s="84"/>
      <c r="QU60" s="84"/>
      <c r="QV60" s="84"/>
      <c r="QW60" s="84"/>
      <c r="QX60" s="84"/>
      <c r="QY60" s="84"/>
      <c r="QZ60" s="84"/>
      <c r="RA60" s="84"/>
      <c r="RB60" s="84"/>
      <c r="RC60" s="84"/>
      <c r="RD60" s="84"/>
      <c r="RE60" s="84"/>
      <c r="RF60" s="84"/>
      <c r="RG60" s="84"/>
      <c r="RH60" s="84"/>
      <c r="RI60" s="84"/>
      <c r="RJ60" s="84"/>
      <c r="RK60" s="84"/>
      <c r="RL60" s="84"/>
      <c r="RM60" s="84"/>
      <c r="RN60" s="84"/>
      <c r="RO60" s="84"/>
      <c r="RP60" s="84"/>
      <c r="RQ60" s="84"/>
      <c r="RR60" s="84"/>
      <c r="RS60" s="84"/>
      <c r="RT60" s="84"/>
      <c r="RU60" s="84"/>
      <c r="RV60" s="84"/>
      <c r="RW60" s="84"/>
      <c r="RX60" s="84"/>
      <c r="RY60" s="84"/>
      <c r="RZ60" s="84"/>
      <c r="SA60" s="84"/>
      <c r="SB60" s="84"/>
      <c r="SC60" s="84"/>
      <c r="SD60" s="84"/>
      <c r="SE60" s="84"/>
      <c r="SF60" s="84"/>
      <c r="SG60" s="84"/>
      <c r="SH60" s="84"/>
      <c r="SI60" s="84"/>
      <c r="SJ60" s="84"/>
      <c r="SK60" s="84"/>
      <c r="SL60" s="84"/>
      <c r="SM60" s="84"/>
      <c r="SN60" s="84"/>
      <c r="SO60" s="84"/>
      <c r="SP60" s="84"/>
      <c r="SQ60" s="84"/>
      <c r="SR60" s="84"/>
      <c r="SS60" s="84"/>
      <c r="ST60" s="84"/>
      <c r="SU60" s="84"/>
      <c r="SV60" s="84"/>
      <c r="SW60" s="84"/>
      <c r="SX60" s="84"/>
      <c r="SY60" s="84"/>
      <c r="SZ60" s="84"/>
      <c r="TA60" s="84"/>
      <c r="TB60" s="84"/>
      <c r="TC60" s="84"/>
      <c r="TD60" s="84"/>
      <c r="TE60" s="84"/>
      <c r="TF60" s="84"/>
      <c r="TG60" s="84"/>
      <c r="TH60" s="84"/>
      <c r="TI60" s="84"/>
      <c r="TJ60" s="84"/>
      <c r="TK60" s="84"/>
      <c r="TL60" s="84"/>
      <c r="TM60" s="84"/>
      <c r="TN60" s="84"/>
      <c r="TO60" s="84"/>
      <c r="TP60" s="84"/>
      <c r="TQ60" s="84"/>
      <c r="TR60" s="84"/>
      <c r="TS60" s="84"/>
      <c r="TT60" s="84"/>
      <c r="TU60" s="84"/>
      <c r="TV60" s="84"/>
      <c r="TW60" s="84"/>
      <c r="TX60" s="84"/>
      <c r="TY60" s="84"/>
      <c r="TZ60" s="84"/>
      <c r="UA60" s="84"/>
      <c r="UB60" s="84"/>
      <c r="UC60" s="84"/>
      <c r="UD60" s="84"/>
      <c r="UE60" s="84"/>
      <c r="UF60" s="84"/>
      <c r="UG60" s="84"/>
      <c r="UH60" s="84"/>
      <c r="UI60" s="84"/>
      <c r="UJ60" s="84"/>
      <c r="UK60" s="84"/>
      <c r="UL60" s="84"/>
      <c r="UM60" s="84"/>
      <c r="UN60" s="84"/>
      <c r="UO60" s="84"/>
      <c r="UP60" s="84"/>
      <c r="UQ60" s="84"/>
      <c r="UR60" s="84"/>
      <c r="US60" s="84"/>
      <c r="UT60" s="84"/>
      <c r="UU60" s="84"/>
      <c r="UV60" s="84"/>
      <c r="UW60" s="84"/>
      <c r="UX60" s="84"/>
      <c r="UY60" s="84"/>
      <c r="UZ60" s="84"/>
      <c r="VA60" s="84"/>
      <c r="VB60" s="84"/>
      <c r="VC60" s="84"/>
      <c r="VD60" s="84"/>
      <c r="VE60" s="84"/>
      <c r="VF60" s="84"/>
      <c r="VG60" s="84"/>
      <c r="VH60" s="84"/>
      <c r="VI60" s="84"/>
      <c r="VJ60" s="84"/>
      <c r="VK60" s="84"/>
      <c r="VL60" s="84"/>
      <c r="VM60" s="84"/>
      <c r="VN60" s="84"/>
      <c r="VO60" s="84"/>
      <c r="VP60" s="84"/>
      <c r="VQ60" s="84"/>
      <c r="VR60" s="84"/>
      <c r="VS60" s="84"/>
      <c r="VT60" s="84"/>
      <c r="VU60" s="84"/>
      <c r="VV60" s="84"/>
      <c r="VW60" s="84"/>
      <c r="VX60" s="84"/>
      <c r="VY60" s="84"/>
      <c r="VZ60" s="84"/>
      <c r="WA60" s="84"/>
      <c r="WB60" s="84"/>
      <c r="WC60" s="84"/>
      <c r="WD60" s="84"/>
      <c r="WE60" s="84"/>
      <c r="WF60" s="84"/>
      <c r="WG60" s="84"/>
      <c r="WH60" s="84"/>
      <c r="WI60" s="84"/>
      <c r="WJ60" s="84"/>
      <c r="WK60" s="84"/>
      <c r="WL60" s="84"/>
      <c r="WM60" s="84"/>
      <c r="WN60" s="84"/>
      <c r="WO60" s="84"/>
      <c r="WP60" s="84"/>
      <c r="WQ60" s="84"/>
      <c r="WR60" s="84"/>
      <c r="WS60" s="84"/>
      <c r="WT60" s="84"/>
      <c r="WU60" s="84"/>
      <c r="WV60" s="84"/>
      <c r="WW60" s="84"/>
      <c r="WX60" s="84"/>
      <c r="WY60" s="84"/>
      <c r="WZ60" s="84"/>
      <c r="XA60" s="84"/>
      <c r="XB60" s="84"/>
      <c r="XC60" s="84"/>
      <c r="XD60" s="84"/>
      <c r="XE60" s="84"/>
      <c r="XF60" s="84"/>
      <c r="XG60" s="84"/>
      <c r="XH60" s="84"/>
      <c r="XI60" s="84"/>
      <c r="XJ60" s="84"/>
      <c r="XK60" s="84"/>
      <c r="XL60" s="84"/>
      <c r="XM60" s="84"/>
      <c r="XN60" s="84"/>
      <c r="XO60" s="84"/>
      <c r="XP60" s="84"/>
      <c r="XQ60" s="84"/>
      <c r="XR60" s="84"/>
      <c r="XS60" s="84"/>
      <c r="XT60" s="84"/>
      <c r="XU60" s="84"/>
      <c r="XV60" s="84"/>
      <c r="XW60" s="84"/>
      <c r="XX60" s="84"/>
      <c r="XY60" s="84"/>
      <c r="XZ60" s="84"/>
      <c r="YA60" s="84"/>
      <c r="YB60" s="84"/>
      <c r="YC60" s="84"/>
      <c r="YD60" s="84"/>
      <c r="YE60" s="84"/>
      <c r="YF60" s="84"/>
      <c r="YG60" s="84"/>
      <c r="YH60" s="84"/>
      <c r="YI60" s="84"/>
      <c r="YJ60" s="84"/>
      <c r="YK60" s="84"/>
      <c r="YL60" s="84"/>
      <c r="YM60" s="84"/>
      <c r="YN60" s="84"/>
      <c r="YO60" s="84"/>
      <c r="YP60" s="84"/>
      <c r="YQ60" s="84"/>
      <c r="YR60" s="84"/>
      <c r="YS60" s="84"/>
      <c r="YT60" s="84"/>
      <c r="YU60" s="84"/>
      <c r="YV60" s="84"/>
      <c r="YW60" s="84"/>
      <c r="YX60" s="84"/>
      <c r="YY60" s="84"/>
      <c r="YZ60" s="84"/>
      <c r="ZA60" s="84"/>
      <c r="ZB60" s="84"/>
      <c r="ZC60" s="84"/>
      <c r="ZD60" s="84"/>
      <c r="ZE60" s="84"/>
      <c r="ZF60" s="84"/>
      <c r="ZG60" s="84"/>
      <c r="ZH60" s="84"/>
      <c r="ZI60" s="84"/>
      <c r="ZJ60" s="84"/>
      <c r="ZK60" s="84"/>
      <c r="ZL60" s="84"/>
      <c r="ZM60" s="84"/>
      <c r="ZN60" s="84"/>
      <c r="ZO60" s="84"/>
      <c r="ZP60" s="84"/>
      <c r="ZQ60" s="84"/>
      <c r="ZR60" s="84"/>
      <c r="ZS60" s="84"/>
      <c r="ZT60" s="84"/>
      <c r="ZU60" s="84"/>
      <c r="ZV60" s="84"/>
      <c r="ZW60" s="84"/>
      <c r="ZX60" s="84"/>
      <c r="ZY60" s="84"/>
      <c r="ZZ60" s="84"/>
      <c r="AAA60" s="84"/>
      <c r="AAB60" s="84"/>
      <c r="AAC60" s="84"/>
      <c r="AAD60" s="84"/>
      <c r="AAE60" s="84"/>
      <c r="AAF60" s="84"/>
      <c r="AAG60" s="84"/>
      <c r="AAH60" s="84"/>
      <c r="AAI60" s="84"/>
      <c r="AAJ60" s="84"/>
      <c r="AAK60" s="84"/>
      <c r="AAL60" s="84"/>
      <c r="AAM60" s="84"/>
      <c r="AAN60" s="84"/>
      <c r="AAO60" s="84"/>
      <c r="AAP60" s="84"/>
      <c r="AAQ60" s="84"/>
      <c r="AAR60" s="84"/>
      <c r="AAS60" s="84"/>
      <c r="AAT60" s="84"/>
      <c r="AAU60" s="84"/>
      <c r="AAV60" s="84"/>
      <c r="AAW60" s="84"/>
      <c r="AAX60" s="84"/>
      <c r="AAY60" s="84"/>
      <c r="AAZ60" s="84"/>
      <c r="ABA60" s="84"/>
      <c r="ABB60" s="84"/>
      <c r="ABC60" s="84"/>
      <c r="ABD60" s="84"/>
      <c r="ABE60" s="84"/>
      <c r="ABF60" s="84"/>
      <c r="ABG60" s="84"/>
      <c r="ABH60" s="84"/>
      <c r="ABI60" s="84"/>
      <c r="ABJ60" s="84"/>
      <c r="ABK60" s="84"/>
      <c r="ABL60" s="84"/>
      <c r="ABM60" s="84"/>
      <c r="ABN60" s="84"/>
      <c r="ABO60" s="84"/>
      <c r="ABP60" s="84"/>
      <c r="ABQ60" s="84"/>
      <c r="ABR60" s="84"/>
      <c r="ABS60" s="84"/>
      <c r="ABT60" s="84"/>
      <c r="ABU60" s="84"/>
      <c r="ABV60" s="84"/>
      <c r="ABW60" s="84"/>
      <c r="ABX60" s="84"/>
      <c r="ABY60" s="84"/>
      <c r="ABZ60" s="84"/>
      <c r="ACA60" s="84"/>
      <c r="ACB60" s="84"/>
      <c r="ACC60" s="84"/>
      <c r="ACD60" s="84"/>
      <c r="ACE60" s="84"/>
      <c r="ACF60" s="84"/>
      <c r="ACG60" s="84"/>
      <c r="ACH60" s="84"/>
      <c r="ACI60" s="84"/>
      <c r="ACJ60" s="84"/>
      <c r="ACK60" s="84"/>
      <c r="ACL60" s="84"/>
      <c r="ACM60" s="84"/>
      <c r="ACN60" s="84"/>
      <c r="ACO60" s="84"/>
      <c r="ACP60" s="84"/>
      <c r="ACQ60" s="84"/>
      <c r="ACR60" s="84"/>
      <c r="ACS60" s="84"/>
      <c r="ACT60" s="84"/>
      <c r="ACU60" s="84"/>
      <c r="ACV60" s="84"/>
      <c r="ACW60" s="84"/>
      <c r="ACX60" s="84"/>
      <c r="ACY60" s="84"/>
      <c r="ACZ60" s="84"/>
      <c r="ADA60" s="84"/>
      <c r="ADB60" s="84"/>
      <c r="ADC60" s="84"/>
      <c r="ADD60" s="84"/>
      <c r="ADE60" s="84"/>
      <c r="ADF60" s="84"/>
      <c r="ADG60" s="84"/>
      <c r="ADH60" s="84"/>
      <c r="ADI60" s="84"/>
      <c r="ADJ60" s="84"/>
      <c r="ADK60" s="84"/>
      <c r="ADL60" s="84"/>
      <c r="ADM60" s="84"/>
      <c r="ADN60" s="84"/>
      <c r="ADO60" s="84"/>
      <c r="ADP60" s="84"/>
      <c r="ADQ60" s="84"/>
      <c r="ADR60" s="84"/>
      <c r="ADS60" s="84"/>
      <c r="ADT60" s="84"/>
      <c r="ADU60" s="84"/>
      <c r="ADV60" s="84"/>
      <c r="ADW60" s="84"/>
      <c r="ADX60" s="84"/>
      <c r="ADY60" s="84"/>
      <c r="ADZ60" s="84"/>
      <c r="AEA60" s="84"/>
      <c r="AEB60" s="84"/>
      <c r="AEC60" s="84"/>
      <c r="AED60" s="84"/>
      <c r="AEE60" s="84"/>
      <c r="AEF60" s="84"/>
      <c r="AEG60" s="84"/>
      <c r="AEH60" s="84"/>
      <c r="AEI60" s="84"/>
      <c r="AEJ60" s="84"/>
      <c r="AEK60" s="84"/>
      <c r="AEL60" s="84"/>
      <c r="AEM60" s="84"/>
      <c r="AEN60" s="84"/>
      <c r="AEO60" s="84"/>
      <c r="AEP60" s="84"/>
      <c r="AEQ60" s="84"/>
      <c r="AER60" s="84"/>
      <c r="AES60" s="84"/>
      <c r="AET60" s="84"/>
      <c r="AEU60" s="84"/>
      <c r="AEV60" s="84"/>
      <c r="AEW60" s="84"/>
      <c r="AEX60" s="84"/>
      <c r="AEY60" s="84"/>
      <c r="AEZ60" s="84"/>
      <c r="AFA60" s="84"/>
      <c r="AFB60" s="84"/>
      <c r="AFC60" s="84"/>
      <c r="AFD60" s="84"/>
      <c r="AFE60" s="84"/>
      <c r="AFF60" s="84"/>
      <c r="AFG60" s="84"/>
      <c r="AFH60" s="84"/>
      <c r="AFI60" s="84"/>
      <c r="AFJ60" s="84"/>
      <c r="AFK60" s="84"/>
      <c r="AFL60" s="84"/>
      <c r="AFM60" s="84"/>
      <c r="AFN60" s="84"/>
      <c r="AFO60" s="84"/>
      <c r="AFP60" s="84"/>
      <c r="AFQ60" s="84"/>
      <c r="AFR60" s="84"/>
      <c r="AFS60" s="84"/>
      <c r="AFT60" s="84"/>
      <c r="AFU60" s="84"/>
      <c r="AFV60" s="84"/>
      <c r="AFW60" s="84"/>
      <c r="AFX60" s="84"/>
      <c r="AFY60" s="84"/>
      <c r="AFZ60" s="84"/>
      <c r="AGA60" s="84"/>
      <c r="AGB60" s="84"/>
      <c r="AGC60" s="84"/>
      <c r="AGD60" s="84"/>
      <c r="AGE60" s="84"/>
      <c r="AGF60" s="84"/>
      <c r="AGG60" s="84"/>
      <c r="AGH60" s="84"/>
      <c r="AGI60" s="84"/>
      <c r="AGJ60" s="84"/>
      <c r="AGK60" s="84"/>
      <c r="AGL60" s="84"/>
      <c r="AGM60" s="84"/>
      <c r="AGN60" s="84"/>
      <c r="AGO60" s="84"/>
      <c r="AGP60" s="84"/>
      <c r="AGQ60" s="84"/>
      <c r="AGR60" s="84"/>
      <c r="AGS60" s="84"/>
      <c r="AGT60" s="84"/>
      <c r="AGU60" s="84"/>
      <c r="AGV60" s="84"/>
      <c r="AGW60" s="84"/>
      <c r="AGX60" s="84"/>
      <c r="AGY60" s="84"/>
      <c r="AGZ60" s="84"/>
      <c r="AHA60" s="84"/>
      <c r="AHB60" s="84"/>
      <c r="AHC60" s="84"/>
      <c r="AHD60" s="84"/>
      <c r="AHE60" s="84"/>
      <c r="AHF60" s="84"/>
      <c r="AHG60" s="84"/>
      <c r="AHH60" s="84"/>
      <c r="AHI60" s="84"/>
      <c r="AHJ60" s="84"/>
      <c r="AHK60" s="84"/>
      <c r="AHL60" s="84"/>
      <c r="AHM60" s="84"/>
      <c r="AHN60" s="84"/>
      <c r="AHO60" s="84"/>
      <c r="AHP60" s="84"/>
      <c r="AHQ60" s="84"/>
      <c r="AHR60" s="84"/>
      <c r="AHS60" s="84"/>
      <c r="AHT60" s="84"/>
      <c r="AHU60" s="84"/>
      <c r="AHV60" s="84"/>
      <c r="AHW60" s="84"/>
      <c r="AHX60" s="84"/>
      <c r="AHY60" s="84"/>
      <c r="AHZ60" s="84"/>
      <c r="AIA60" s="84"/>
      <c r="AIB60" s="84"/>
      <c r="AIC60" s="84"/>
      <c r="AID60" s="84"/>
      <c r="AIE60" s="84"/>
      <c r="AIF60" s="84"/>
      <c r="AIG60" s="84"/>
      <c r="AIH60" s="84"/>
      <c r="AII60" s="84"/>
      <c r="AIJ60" s="84"/>
      <c r="AIK60" s="84"/>
      <c r="AIL60" s="84"/>
      <c r="AIM60" s="84"/>
      <c r="AIN60" s="84"/>
      <c r="AIO60" s="84"/>
      <c r="AIP60" s="84"/>
      <c r="AIQ60" s="84"/>
      <c r="AIR60" s="84"/>
      <c r="AIS60" s="84"/>
      <c r="AIT60" s="84"/>
      <c r="AIU60" s="84"/>
      <c r="AIV60" s="84"/>
      <c r="AIW60" s="84"/>
      <c r="AIX60" s="84"/>
      <c r="AIY60" s="84"/>
      <c r="AIZ60" s="84"/>
      <c r="AJA60" s="84"/>
      <c r="AJB60" s="84"/>
      <c r="AJC60" s="84"/>
      <c r="AJD60" s="84"/>
      <c r="AJE60" s="84"/>
      <c r="AJF60" s="84"/>
      <c r="AJG60" s="84"/>
      <c r="AJH60" s="84"/>
      <c r="AJI60" s="84"/>
      <c r="AJJ60" s="84"/>
      <c r="AJK60" s="84"/>
      <c r="AJL60" s="84"/>
      <c r="AJM60" s="84"/>
      <c r="AJN60" s="84"/>
      <c r="AJO60" s="84"/>
      <c r="AJP60" s="84"/>
      <c r="AJQ60" s="84"/>
      <c r="AJR60" s="84"/>
      <c r="AJS60" s="84"/>
      <c r="AJT60" s="84"/>
      <c r="AJU60" s="84"/>
      <c r="AJV60" s="84"/>
      <c r="AJW60" s="84"/>
      <c r="AJX60" s="84"/>
      <c r="AJY60" s="84"/>
      <c r="AJZ60" s="84"/>
      <c r="AKA60" s="84"/>
      <c r="AKB60" s="84"/>
      <c r="AKC60" s="84"/>
      <c r="AKD60" s="84"/>
      <c r="AKE60" s="84"/>
      <c r="AKF60" s="84"/>
      <c r="AKG60" s="84"/>
      <c r="AKH60" s="84"/>
      <c r="AKI60" s="84"/>
      <c r="AKJ60" s="84"/>
      <c r="AKK60" s="84"/>
      <c r="AKL60" s="84"/>
      <c r="AKM60" s="84"/>
      <c r="AKN60" s="84"/>
      <c r="AKO60" s="84"/>
      <c r="AKP60" s="84"/>
      <c r="AKQ60" s="84"/>
      <c r="AKR60" s="84"/>
      <c r="AKS60" s="84"/>
      <c r="AKT60" s="84"/>
      <c r="AKU60" s="84"/>
      <c r="AKV60" s="84"/>
      <c r="AKW60" s="84"/>
      <c r="AKX60" s="84"/>
      <c r="AKY60" s="84"/>
      <c r="AKZ60" s="84"/>
      <c r="ALA60" s="84"/>
      <c r="ALB60" s="84"/>
      <c r="ALC60" s="84"/>
      <c r="ALD60" s="84"/>
      <c r="ALE60" s="84"/>
      <c r="ALF60" s="84"/>
      <c r="ALG60" s="84"/>
      <c r="ALH60" s="84"/>
      <c r="ALI60" s="84"/>
      <c r="ALJ60" s="84"/>
      <c r="ALK60" s="84"/>
      <c r="ALL60" s="84"/>
      <c r="ALM60" s="84"/>
      <c r="ALN60" s="84"/>
      <c r="ALO60" s="84"/>
      <c r="ALP60" s="84"/>
      <c r="ALQ60" s="84"/>
      <c r="ALR60" s="84"/>
      <c r="ALS60" s="84"/>
      <c r="ALT60" s="84"/>
      <c r="ALU60" s="84"/>
      <c r="ALV60" s="84"/>
      <c r="ALW60" s="84"/>
      <c r="ALX60" s="84"/>
      <c r="ALY60" s="84"/>
      <c r="ALZ60" s="84"/>
      <c r="AMA60" s="84"/>
      <c r="AMB60" s="84"/>
      <c r="AMC60" s="84"/>
      <c r="AMD60" s="84"/>
      <c r="AME60" s="84"/>
      <c r="AMF60" s="84"/>
      <c r="AMG60" s="84"/>
      <c r="AMH60" s="84"/>
      <c r="AMI60" s="84"/>
      <c r="AMJ60" s="84"/>
      <c r="AMK60" s="84"/>
      <c r="AML60" s="84"/>
      <c r="AMM60" s="84"/>
      <c r="AMN60" s="84"/>
      <c r="AMO60" s="84"/>
      <c r="AMP60" s="84"/>
      <c r="AMQ60" s="84"/>
      <c r="AMR60" s="84"/>
      <c r="AMS60" s="84"/>
      <c r="AMT60" s="84"/>
      <c r="AMU60" s="84"/>
      <c r="AMV60" s="84"/>
      <c r="AMW60" s="84"/>
      <c r="AMX60" s="84"/>
      <c r="AMY60" s="84"/>
      <c r="AMZ60" s="84"/>
      <c r="ANA60" s="84"/>
      <c r="ANB60" s="84"/>
      <c r="ANC60" s="84"/>
      <c r="AND60" s="84"/>
      <c r="ANE60" s="84"/>
      <c r="ANF60" s="84"/>
      <c r="ANG60" s="84"/>
      <c r="ANH60" s="84"/>
      <c r="ANI60" s="84"/>
      <c r="ANJ60" s="84"/>
      <c r="ANK60" s="84"/>
      <c r="ANL60" s="84"/>
      <c r="ANM60" s="84"/>
      <c r="ANN60" s="84"/>
      <c r="ANO60" s="84"/>
      <c r="ANP60" s="84"/>
      <c r="ANQ60" s="84"/>
      <c r="ANR60" s="84"/>
      <c r="ANS60" s="84"/>
      <c r="ANT60" s="84"/>
      <c r="ANU60" s="84"/>
      <c r="ANV60" s="84"/>
      <c r="ANW60" s="84"/>
      <c r="ANX60" s="84"/>
      <c r="ANY60" s="84"/>
      <c r="ANZ60" s="84"/>
      <c r="AOA60" s="84"/>
      <c r="AOB60" s="84"/>
      <c r="AOC60" s="84"/>
      <c r="AOD60" s="84"/>
      <c r="AOE60" s="84"/>
      <c r="AOF60" s="84"/>
      <c r="AOG60" s="84"/>
      <c r="AOH60" s="84"/>
      <c r="AOI60" s="84"/>
      <c r="AOJ60" s="84"/>
      <c r="AOK60" s="84"/>
      <c r="AOL60" s="84"/>
      <c r="AOM60" s="84"/>
      <c r="AON60" s="84"/>
      <c r="AOO60" s="84"/>
      <c r="AOP60" s="84"/>
      <c r="AOQ60" s="84"/>
      <c r="AOR60" s="84"/>
      <c r="AOS60" s="84"/>
      <c r="AOT60" s="84"/>
      <c r="AOU60" s="84"/>
      <c r="AOV60" s="84"/>
      <c r="AOW60" s="84"/>
      <c r="AOX60" s="84"/>
      <c r="AOY60" s="84"/>
      <c r="AOZ60" s="84"/>
      <c r="APA60" s="84"/>
      <c r="APB60" s="84"/>
      <c r="APC60" s="84"/>
      <c r="APD60" s="84"/>
      <c r="APE60" s="84"/>
      <c r="APF60" s="84"/>
      <c r="APG60" s="84"/>
      <c r="APH60" s="84"/>
      <c r="API60" s="84"/>
      <c r="APJ60" s="84"/>
      <c r="APK60" s="84"/>
      <c r="APL60" s="84"/>
      <c r="APM60" s="84"/>
      <c r="APN60" s="84"/>
      <c r="APO60" s="84"/>
      <c r="APP60" s="84"/>
      <c r="APQ60" s="84"/>
      <c r="APR60" s="84"/>
      <c r="APS60" s="84"/>
      <c r="APT60" s="84"/>
      <c r="APU60" s="84"/>
      <c r="APV60" s="84"/>
      <c r="APW60" s="84"/>
      <c r="APX60" s="84"/>
      <c r="APY60" s="84"/>
      <c r="APZ60" s="84"/>
      <c r="AQA60" s="84"/>
      <c r="AQB60" s="84"/>
      <c r="AQC60" s="84"/>
      <c r="AQD60" s="84"/>
      <c r="AQE60" s="86"/>
      <c r="AQF60" s="84"/>
      <c r="AQG60" s="86"/>
      <c r="AQH60" s="84"/>
      <c r="AQI60" s="86"/>
      <c r="AQJ60" s="84"/>
      <c r="AQK60" s="86"/>
      <c r="AQL60" s="84"/>
      <c r="AQM60" s="86"/>
      <c r="AQN60" s="84"/>
      <c r="AQO60" s="86"/>
      <c r="AQP60" s="84"/>
      <c r="AQQ60" s="86" t="s">
        <v>94</v>
      </c>
      <c r="AQR60" s="84"/>
      <c r="AQS60" s="86" t="s">
        <v>94</v>
      </c>
      <c r="AQT60" s="86"/>
      <c r="AQU60" s="86" t="s">
        <v>94</v>
      </c>
      <c r="AQV60" s="86"/>
      <c r="AQW60" s="86" t="s">
        <v>94</v>
      </c>
      <c r="AQX60" s="86"/>
      <c r="AQY60" s="86" t="s">
        <v>94</v>
      </c>
      <c r="AQZ60" s="86"/>
      <c r="ARA60" s="86" t="s">
        <v>94</v>
      </c>
      <c r="ARB60" s="86">
        <v>16000</v>
      </c>
      <c r="ARC60" s="86">
        <v>16000</v>
      </c>
      <c r="ARD60" s="86">
        <v>16000</v>
      </c>
      <c r="ARE60" s="86" t="s">
        <v>94</v>
      </c>
      <c r="ARF60" s="86">
        <v>16000</v>
      </c>
      <c r="ARG60" s="86" t="s">
        <v>94</v>
      </c>
      <c r="ARH60" s="86">
        <v>16000</v>
      </c>
      <c r="ARI60" s="86">
        <v>16000</v>
      </c>
      <c r="ARJ60" s="86">
        <v>16000</v>
      </c>
      <c r="ARK60" s="86" t="s">
        <v>94</v>
      </c>
      <c r="ARL60" s="86">
        <v>16000</v>
      </c>
      <c r="ARM60" s="86">
        <v>16000</v>
      </c>
      <c r="ARN60" s="86">
        <v>16000</v>
      </c>
      <c r="ARO60" s="86" t="s">
        <v>94</v>
      </c>
      <c r="ARP60" s="86">
        <v>16000</v>
      </c>
      <c r="ARQ60" s="86" t="s">
        <v>94</v>
      </c>
      <c r="ARR60" s="86">
        <v>16000</v>
      </c>
      <c r="ARS60" s="86" t="s">
        <v>94</v>
      </c>
      <c r="ART60" s="86">
        <v>16000</v>
      </c>
      <c r="ARU60" s="86" t="s">
        <v>94</v>
      </c>
      <c r="ARV60" s="86">
        <v>16000</v>
      </c>
      <c r="ARW60" s="86" t="s">
        <v>94</v>
      </c>
      <c r="ARX60" s="86">
        <v>16000</v>
      </c>
      <c r="ARY60" s="86" t="s">
        <v>94</v>
      </c>
      <c r="ARZ60" s="86">
        <v>16000</v>
      </c>
      <c r="ASA60" s="86" t="s">
        <v>94</v>
      </c>
      <c r="ASB60" s="86">
        <v>16000</v>
      </c>
      <c r="ASC60" s="86" t="s">
        <v>94</v>
      </c>
      <c r="ASD60" s="86">
        <v>16000</v>
      </c>
      <c r="ASE60" s="86" t="s">
        <v>94</v>
      </c>
      <c r="ASF60" s="86">
        <v>16000</v>
      </c>
      <c r="ASG60" s="86" t="s">
        <v>94</v>
      </c>
      <c r="ASH60" s="86">
        <v>16000</v>
      </c>
      <c r="ASI60" s="86" t="s">
        <v>94</v>
      </c>
      <c r="ASJ60" s="86">
        <v>16000</v>
      </c>
      <c r="ASK60" s="86" t="s">
        <v>94</v>
      </c>
      <c r="ASL60" s="86">
        <v>16000</v>
      </c>
      <c r="ASM60" s="86" t="s">
        <v>94</v>
      </c>
      <c r="ASN60" s="86">
        <v>16000</v>
      </c>
      <c r="ASO60" s="86" t="s">
        <v>94</v>
      </c>
      <c r="ASP60" s="86">
        <v>16000</v>
      </c>
      <c r="ASQ60" s="86" t="s">
        <v>94</v>
      </c>
      <c r="ASR60" s="86">
        <v>16000</v>
      </c>
      <c r="ASS60" s="86" t="s">
        <v>94</v>
      </c>
      <c r="AST60" s="86">
        <v>16000</v>
      </c>
      <c r="ASU60" s="86" t="s">
        <v>94</v>
      </c>
      <c r="ASV60" s="86">
        <v>16000</v>
      </c>
      <c r="ASW60" s="86" t="s">
        <v>94</v>
      </c>
      <c r="ASX60" s="86">
        <v>16000</v>
      </c>
      <c r="ASY60" s="86" t="s">
        <v>94</v>
      </c>
      <c r="ASZ60" s="86">
        <v>16000</v>
      </c>
      <c r="ATA60" s="86" t="s">
        <v>94</v>
      </c>
      <c r="ATB60" s="86">
        <v>16000</v>
      </c>
      <c r="ATC60" s="86" t="s">
        <v>94</v>
      </c>
      <c r="ATD60" s="86">
        <v>16000</v>
      </c>
      <c r="ATE60" s="86" t="s">
        <v>94</v>
      </c>
      <c r="ATF60" s="86">
        <v>16000</v>
      </c>
      <c r="ATG60" s="86" t="s">
        <v>94</v>
      </c>
      <c r="ATH60" s="86">
        <v>16000</v>
      </c>
      <c r="ATI60" s="86" t="s">
        <v>94</v>
      </c>
      <c r="ATJ60" s="86">
        <v>16000</v>
      </c>
      <c r="ATK60" s="86" t="s">
        <v>94</v>
      </c>
      <c r="ATL60" s="86">
        <v>16000</v>
      </c>
      <c r="ATM60" s="86" t="s">
        <v>94</v>
      </c>
      <c r="ATN60" s="86">
        <v>16000</v>
      </c>
      <c r="ATO60" s="86" t="s">
        <v>94</v>
      </c>
      <c r="ATP60" s="86">
        <v>16000</v>
      </c>
      <c r="ATQ60" s="86" t="s">
        <v>94</v>
      </c>
      <c r="ATR60" s="86">
        <v>16000</v>
      </c>
      <c r="ATS60" s="86" t="s">
        <v>94</v>
      </c>
      <c r="ATT60" s="86">
        <v>16000</v>
      </c>
      <c r="ATU60" s="86" t="s">
        <v>94</v>
      </c>
      <c r="ATV60" s="86">
        <v>16000</v>
      </c>
      <c r="ATW60" s="86" t="s">
        <v>94</v>
      </c>
      <c r="ATX60" s="86">
        <v>16000</v>
      </c>
      <c r="ATY60" s="86" t="s">
        <v>94</v>
      </c>
      <c r="ATZ60" s="86">
        <v>16000</v>
      </c>
      <c r="AUA60" s="86" t="s">
        <v>94</v>
      </c>
      <c r="AUB60" s="86">
        <v>16000</v>
      </c>
      <c r="AUC60" s="86" t="s">
        <v>94</v>
      </c>
      <c r="AUD60" s="86">
        <v>16000</v>
      </c>
      <c r="AUE60" s="86" t="s">
        <v>94</v>
      </c>
      <c r="AUF60" s="86">
        <v>16000</v>
      </c>
      <c r="AUG60" s="86" t="s">
        <v>94</v>
      </c>
      <c r="AUH60" s="86">
        <v>16000</v>
      </c>
      <c r="AUI60" s="86" t="s">
        <v>94</v>
      </c>
      <c r="AUJ60" s="86">
        <v>16000</v>
      </c>
      <c r="AUK60" s="86" t="s">
        <v>94</v>
      </c>
      <c r="AUL60" s="86">
        <v>16000</v>
      </c>
      <c r="AUM60" s="86" t="s">
        <v>94</v>
      </c>
      <c r="AUN60" s="86">
        <v>16000</v>
      </c>
      <c r="AUO60" s="86" t="s">
        <v>94</v>
      </c>
      <c r="AUP60" s="86">
        <v>16000</v>
      </c>
      <c r="AUQ60" s="86" t="s">
        <v>94</v>
      </c>
      <c r="AUR60" s="86">
        <v>16000</v>
      </c>
      <c r="AUS60" s="86" t="s">
        <v>94</v>
      </c>
      <c r="AUT60" s="86">
        <v>16000</v>
      </c>
      <c r="AUU60" s="86" t="s">
        <v>94</v>
      </c>
      <c r="AUV60" s="86">
        <v>16000</v>
      </c>
      <c r="AUW60" s="86" t="s">
        <v>94</v>
      </c>
      <c r="AUX60" s="86">
        <v>16000</v>
      </c>
      <c r="AUY60" s="86" t="s">
        <v>94</v>
      </c>
      <c r="AUZ60" s="86">
        <v>16000</v>
      </c>
      <c r="AVA60" s="86" t="s">
        <v>94</v>
      </c>
      <c r="AVB60" s="86">
        <v>16000</v>
      </c>
      <c r="AVC60" s="86" t="s">
        <v>94</v>
      </c>
      <c r="AVD60" s="86">
        <v>16000</v>
      </c>
      <c r="AVE60" s="86" t="s">
        <v>94</v>
      </c>
      <c r="AVF60" s="86">
        <v>16000</v>
      </c>
      <c r="AVG60" s="86" t="s">
        <v>94</v>
      </c>
      <c r="AVH60" s="86">
        <v>16000</v>
      </c>
      <c r="AVI60" s="86" t="s">
        <v>94</v>
      </c>
      <c r="AVJ60" s="86">
        <v>16000</v>
      </c>
      <c r="AVK60" s="86" t="s">
        <v>94</v>
      </c>
      <c r="AVL60" s="86">
        <v>16000</v>
      </c>
      <c r="AVM60" s="86" t="s">
        <v>94</v>
      </c>
      <c r="AVN60" s="86">
        <v>16000</v>
      </c>
      <c r="AVO60" s="86" t="s">
        <v>94</v>
      </c>
      <c r="AVP60" s="86">
        <v>16000</v>
      </c>
      <c r="AVQ60" s="86" t="s">
        <v>94</v>
      </c>
      <c r="AVR60" s="86">
        <v>16000</v>
      </c>
      <c r="AVS60" s="86" t="s">
        <v>94</v>
      </c>
      <c r="AVT60" s="86">
        <v>16000</v>
      </c>
      <c r="AVU60" s="86" t="s">
        <v>94</v>
      </c>
      <c r="AVV60" s="86">
        <v>16000</v>
      </c>
      <c r="AVW60" s="86" t="s">
        <v>94</v>
      </c>
      <c r="AVX60" s="86">
        <v>16000</v>
      </c>
      <c r="AVY60" s="86" t="s">
        <v>94</v>
      </c>
      <c r="AVZ60" s="86">
        <v>16000</v>
      </c>
      <c r="AWA60" s="86" t="s">
        <v>94</v>
      </c>
      <c r="AWB60" s="86">
        <v>16000</v>
      </c>
      <c r="AWC60" s="86" t="s">
        <v>94</v>
      </c>
      <c r="AWD60" s="86">
        <v>16000</v>
      </c>
      <c r="AWE60" s="86" t="s">
        <v>94</v>
      </c>
      <c r="AWF60" s="86">
        <v>16000</v>
      </c>
      <c r="AWG60" s="86" t="s">
        <v>94</v>
      </c>
      <c r="AWH60" s="86">
        <v>16000</v>
      </c>
      <c r="AWI60" s="86" t="s">
        <v>94</v>
      </c>
      <c r="AWJ60" s="86">
        <v>16000</v>
      </c>
      <c r="AWK60" s="86" t="s">
        <v>94</v>
      </c>
      <c r="AWL60" s="86">
        <v>16000</v>
      </c>
      <c r="AWM60" s="86" t="s">
        <v>94</v>
      </c>
      <c r="AWN60" s="86">
        <v>16000</v>
      </c>
      <c r="AWO60" s="86" t="s">
        <v>94</v>
      </c>
      <c r="AWP60" s="86">
        <v>16000</v>
      </c>
      <c r="AWQ60" s="86" t="s">
        <v>94</v>
      </c>
      <c r="AWR60" s="86">
        <v>16000</v>
      </c>
      <c r="AWS60" s="86" t="s">
        <v>94</v>
      </c>
      <c r="AWT60" s="86">
        <v>16000</v>
      </c>
      <c r="AWU60" s="86" t="s">
        <v>94</v>
      </c>
      <c r="AWV60" s="86">
        <v>16000</v>
      </c>
      <c r="AWW60" s="86" t="s">
        <v>94</v>
      </c>
      <c r="AWX60" s="86">
        <v>16000</v>
      </c>
      <c r="AWY60" s="86" t="s">
        <v>94</v>
      </c>
      <c r="AWZ60" s="103">
        <v>16000</v>
      </c>
      <c r="AXA60" s="103" t="s">
        <v>94</v>
      </c>
      <c r="AXB60" s="103">
        <v>16000</v>
      </c>
      <c r="AXC60" s="103" t="s">
        <v>94</v>
      </c>
      <c r="AXD60" s="103">
        <v>16000</v>
      </c>
      <c r="AXE60" s="103" t="s">
        <v>94</v>
      </c>
      <c r="AXF60" s="103">
        <v>16000</v>
      </c>
      <c r="AXG60" s="103" t="s">
        <v>94</v>
      </c>
      <c r="AXH60" s="103">
        <v>16000</v>
      </c>
      <c r="AXI60" s="103" t="s">
        <v>94</v>
      </c>
      <c r="AXJ60" s="103">
        <v>16000</v>
      </c>
      <c r="AXK60" s="103" t="s">
        <v>94</v>
      </c>
      <c r="AXL60" s="103">
        <v>16000</v>
      </c>
      <c r="AXM60" s="103" t="s">
        <v>94</v>
      </c>
      <c r="AXN60" s="103">
        <v>16000</v>
      </c>
      <c r="AXO60" s="103" t="s">
        <v>94</v>
      </c>
      <c r="AXP60" s="103">
        <v>16000</v>
      </c>
      <c r="AXQ60" s="103" t="s">
        <v>94</v>
      </c>
      <c r="AXR60" s="103">
        <v>16000</v>
      </c>
      <c r="AXS60" s="103" t="s">
        <v>94</v>
      </c>
      <c r="AXT60" s="103">
        <v>16000</v>
      </c>
      <c r="AXU60" s="103" t="s">
        <v>94</v>
      </c>
      <c r="AXV60" s="103">
        <v>16000</v>
      </c>
      <c r="AXW60" s="103" t="s">
        <v>94</v>
      </c>
      <c r="AXX60" s="103">
        <v>16000</v>
      </c>
      <c r="AXY60" s="103" t="s">
        <v>94</v>
      </c>
      <c r="AXZ60" s="103">
        <v>16000</v>
      </c>
      <c r="AYA60" s="103" t="s">
        <v>94</v>
      </c>
      <c r="AYB60" s="103">
        <v>16000</v>
      </c>
      <c r="AYC60" s="103" t="s">
        <v>94</v>
      </c>
      <c r="AYD60" s="103">
        <v>16000</v>
      </c>
      <c r="AYE60" s="103" t="s">
        <v>94</v>
      </c>
      <c r="AYF60" s="103">
        <v>16000</v>
      </c>
      <c r="AYG60" s="103" t="s">
        <v>94</v>
      </c>
      <c r="AYH60" s="103">
        <v>16000</v>
      </c>
      <c r="AYI60" s="103" t="s">
        <v>94</v>
      </c>
      <c r="AYJ60" s="103">
        <v>16000</v>
      </c>
      <c r="AYK60" s="103"/>
      <c r="AYL60" s="103">
        <v>16000</v>
      </c>
      <c r="AYM60" s="103"/>
      <c r="AYN60" s="103">
        <v>16000</v>
      </c>
      <c r="AYO60" s="103"/>
      <c r="AYP60" s="103">
        <v>16000</v>
      </c>
      <c r="AYQ60" s="103"/>
      <c r="AYR60" s="103">
        <v>16000</v>
      </c>
      <c r="AYS60" s="103"/>
      <c r="AYT60" s="103">
        <v>16000</v>
      </c>
      <c r="AYU60" s="103" t="s">
        <v>94</v>
      </c>
      <c r="AYV60" s="103">
        <v>16000</v>
      </c>
      <c r="AYW60" s="103" t="s">
        <v>94</v>
      </c>
      <c r="AYX60" s="103">
        <v>16000</v>
      </c>
      <c r="AYY60" s="103" t="s">
        <v>94</v>
      </c>
      <c r="AYZ60" s="103">
        <v>16000</v>
      </c>
      <c r="AZA60" s="103" t="s">
        <v>94</v>
      </c>
      <c r="AZB60" s="103">
        <v>16000</v>
      </c>
      <c r="AZC60" s="103" t="s">
        <v>94</v>
      </c>
      <c r="AZD60" s="103">
        <v>16000</v>
      </c>
      <c r="AZE60" s="103" t="s">
        <v>94</v>
      </c>
      <c r="AZF60" s="103">
        <v>16000</v>
      </c>
      <c r="AZG60" s="103" t="s">
        <v>94</v>
      </c>
      <c r="AZH60" s="103">
        <v>16000</v>
      </c>
      <c r="AZI60" s="103" t="s">
        <v>94</v>
      </c>
      <c r="AZJ60" s="103">
        <v>16000</v>
      </c>
      <c r="AZK60" s="103" t="s">
        <v>94</v>
      </c>
      <c r="AZL60" s="103">
        <v>16000</v>
      </c>
      <c r="AZM60" s="103" t="s">
        <v>94</v>
      </c>
      <c r="AZN60" s="103">
        <v>16000</v>
      </c>
      <c r="AZO60" s="103" t="s">
        <v>94</v>
      </c>
      <c r="AZP60" s="103">
        <v>16000</v>
      </c>
      <c r="AZQ60" s="103" t="s">
        <v>94</v>
      </c>
      <c r="AZR60" s="103">
        <v>16000</v>
      </c>
      <c r="AZS60" s="103" t="s">
        <v>94</v>
      </c>
      <c r="AZT60" s="103">
        <v>16000</v>
      </c>
      <c r="AZU60" s="103" t="s">
        <v>94</v>
      </c>
      <c r="AZV60" s="103">
        <v>16000</v>
      </c>
      <c r="AZW60" s="103" t="s">
        <v>94</v>
      </c>
      <c r="AZX60" s="103">
        <v>16000</v>
      </c>
      <c r="AZY60" s="103" t="s">
        <v>94</v>
      </c>
      <c r="AZZ60" s="103">
        <v>16000</v>
      </c>
      <c r="BAA60" s="103" t="s">
        <v>94</v>
      </c>
      <c r="BAB60" s="103">
        <v>16000</v>
      </c>
      <c r="BAC60" s="103" t="s">
        <v>94</v>
      </c>
      <c r="BAD60" s="103">
        <v>16000</v>
      </c>
      <c r="BAE60" s="103" t="s">
        <v>94</v>
      </c>
      <c r="BAF60" s="103">
        <v>16000</v>
      </c>
      <c r="BAG60" s="103" t="s">
        <v>94</v>
      </c>
      <c r="BAH60" s="103">
        <v>16000</v>
      </c>
      <c r="BAI60" s="103" t="s">
        <v>94</v>
      </c>
      <c r="BAJ60" s="103">
        <v>16000</v>
      </c>
      <c r="BAK60" s="103" t="s">
        <v>94</v>
      </c>
      <c r="BAL60" s="103">
        <v>16000</v>
      </c>
      <c r="BAM60" s="103" t="s">
        <v>94</v>
      </c>
      <c r="BAN60" s="103">
        <v>16000</v>
      </c>
      <c r="BAO60" s="103" t="s">
        <v>94</v>
      </c>
      <c r="BAP60" s="103">
        <v>16000</v>
      </c>
      <c r="BAQ60" s="103" t="s">
        <v>94</v>
      </c>
      <c r="BAR60" s="103">
        <v>16000</v>
      </c>
      <c r="BAS60" s="103" t="s">
        <v>94</v>
      </c>
      <c r="BAT60" s="103">
        <v>16000</v>
      </c>
      <c r="BAU60" s="103" t="s">
        <v>94</v>
      </c>
      <c r="BAV60" s="103">
        <v>16000</v>
      </c>
      <c r="BAW60" s="103" t="s">
        <v>94</v>
      </c>
      <c r="BAX60" s="103">
        <v>16000</v>
      </c>
      <c r="BAY60" s="103" t="s">
        <v>94</v>
      </c>
      <c r="BAZ60" s="103">
        <v>16000</v>
      </c>
      <c r="BBA60" s="103" t="s">
        <v>94</v>
      </c>
      <c r="BBB60" s="103">
        <v>16000</v>
      </c>
      <c r="BBC60" s="103" t="s">
        <v>94</v>
      </c>
      <c r="BBD60" s="103">
        <v>16000</v>
      </c>
      <c r="BBE60" s="103" t="s">
        <v>94</v>
      </c>
      <c r="BBF60" s="103">
        <v>16000</v>
      </c>
      <c r="BBG60" s="103" t="s">
        <v>94</v>
      </c>
      <c r="BBH60" s="103">
        <v>16000</v>
      </c>
      <c r="BBI60" s="103" t="s">
        <v>94</v>
      </c>
      <c r="BBJ60" s="103">
        <v>16000</v>
      </c>
      <c r="BBK60" s="103" t="s">
        <v>94</v>
      </c>
    </row>
    <row r="61" spans="1:1415" s="9" customFormat="1" ht="33" customHeight="1" x14ac:dyDescent="0.35">
      <c r="A61" s="82">
        <v>35</v>
      </c>
      <c r="B61" s="13" t="s">
        <v>369</v>
      </c>
      <c r="C61" s="89"/>
      <c r="D61" s="90" t="s">
        <v>370</v>
      </c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  <c r="AL61" s="84"/>
      <c r="AM61" s="84"/>
      <c r="AN61" s="84"/>
      <c r="AO61" s="84"/>
      <c r="AP61" s="84"/>
      <c r="AQ61" s="84"/>
      <c r="AR61" s="84"/>
      <c r="AS61" s="84"/>
      <c r="AT61" s="84"/>
      <c r="AU61" s="84"/>
      <c r="AV61" s="84"/>
      <c r="AW61" s="84"/>
      <c r="AX61" s="84"/>
      <c r="AY61" s="84"/>
      <c r="AZ61" s="84"/>
      <c r="BA61" s="84"/>
      <c r="BB61" s="84"/>
      <c r="BC61" s="84"/>
      <c r="BD61" s="84"/>
      <c r="BE61" s="84"/>
      <c r="BF61" s="84"/>
      <c r="BG61" s="84"/>
      <c r="BH61" s="84"/>
      <c r="BI61" s="84"/>
      <c r="BJ61" s="84"/>
      <c r="BK61" s="84"/>
      <c r="BL61" s="84"/>
      <c r="BM61" s="84"/>
      <c r="BN61" s="84"/>
      <c r="BO61" s="84"/>
      <c r="BP61" s="84"/>
      <c r="BQ61" s="84"/>
      <c r="BR61" s="84"/>
      <c r="BS61" s="84"/>
      <c r="BT61" s="84"/>
      <c r="BU61" s="84"/>
      <c r="BV61" s="84"/>
      <c r="BW61" s="84"/>
      <c r="BX61" s="84"/>
      <c r="BY61" s="84"/>
      <c r="BZ61" s="84"/>
      <c r="CA61" s="84"/>
      <c r="CB61" s="84"/>
      <c r="CC61" s="84"/>
      <c r="CD61" s="84"/>
      <c r="CE61" s="84"/>
      <c r="CF61" s="84"/>
      <c r="CG61" s="84"/>
      <c r="CH61" s="84"/>
      <c r="CI61" s="84"/>
      <c r="CJ61" s="84"/>
      <c r="CK61" s="84"/>
      <c r="CL61" s="84"/>
      <c r="CM61" s="84"/>
      <c r="CN61" s="84"/>
      <c r="CO61" s="84"/>
      <c r="CP61" s="84"/>
      <c r="CQ61" s="84"/>
      <c r="CR61" s="84"/>
      <c r="CS61" s="84"/>
      <c r="CT61" s="84"/>
      <c r="CU61" s="84"/>
      <c r="CV61" s="84"/>
      <c r="CW61" s="84"/>
      <c r="CX61" s="84"/>
      <c r="CY61" s="84"/>
      <c r="CZ61" s="84"/>
      <c r="DA61" s="84"/>
      <c r="DB61" s="84"/>
      <c r="DC61" s="84"/>
      <c r="DD61" s="84"/>
      <c r="DE61" s="84"/>
      <c r="DF61" s="84"/>
      <c r="DG61" s="84"/>
      <c r="DH61" s="84"/>
      <c r="DI61" s="84"/>
      <c r="DJ61" s="84"/>
      <c r="DK61" s="84"/>
      <c r="DL61" s="84"/>
      <c r="DM61" s="84"/>
      <c r="DN61" s="84"/>
      <c r="DO61" s="84"/>
      <c r="DP61" s="84"/>
      <c r="DQ61" s="84"/>
      <c r="DR61" s="84"/>
      <c r="DS61" s="84"/>
      <c r="DT61" s="84"/>
      <c r="DU61" s="84"/>
      <c r="DV61" s="84"/>
      <c r="DW61" s="84"/>
      <c r="DX61" s="84"/>
      <c r="DY61" s="84"/>
      <c r="DZ61" s="84"/>
      <c r="EA61" s="84"/>
      <c r="EB61" s="84"/>
      <c r="EC61" s="84"/>
      <c r="ED61" s="84"/>
      <c r="EE61" s="84"/>
      <c r="EF61" s="84"/>
      <c r="EG61" s="84"/>
      <c r="EH61" s="84"/>
      <c r="EI61" s="84"/>
      <c r="EJ61" s="84"/>
      <c r="EK61" s="84"/>
      <c r="EL61" s="84"/>
      <c r="EM61" s="84"/>
      <c r="EN61" s="84"/>
      <c r="EO61" s="84"/>
      <c r="EP61" s="84"/>
      <c r="EQ61" s="84"/>
      <c r="ER61" s="84"/>
      <c r="ES61" s="84"/>
      <c r="ET61" s="84"/>
      <c r="EU61" s="84"/>
      <c r="EV61" s="84"/>
      <c r="EW61" s="84"/>
      <c r="EX61" s="84"/>
      <c r="EY61" s="84"/>
      <c r="EZ61" s="84"/>
      <c r="FA61" s="84"/>
      <c r="FB61" s="84"/>
      <c r="FC61" s="84"/>
      <c r="FD61" s="84"/>
      <c r="FE61" s="84"/>
      <c r="FF61" s="84"/>
      <c r="FG61" s="84"/>
      <c r="FH61" s="84"/>
      <c r="FI61" s="84"/>
      <c r="FJ61" s="84"/>
      <c r="FK61" s="84"/>
      <c r="FL61" s="84"/>
      <c r="FM61" s="84"/>
      <c r="FN61" s="84"/>
      <c r="FO61" s="84"/>
      <c r="FP61" s="84"/>
      <c r="FQ61" s="84"/>
      <c r="FR61" s="84"/>
      <c r="FS61" s="84"/>
      <c r="FT61" s="84"/>
      <c r="FU61" s="84"/>
      <c r="FV61" s="84"/>
      <c r="FW61" s="84"/>
      <c r="FX61" s="84"/>
      <c r="FY61" s="84"/>
      <c r="FZ61" s="84"/>
      <c r="GA61" s="84"/>
      <c r="GB61" s="84"/>
      <c r="GC61" s="84"/>
      <c r="GD61" s="84"/>
      <c r="GE61" s="84"/>
      <c r="GF61" s="84"/>
      <c r="GG61" s="84"/>
      <c r="GH61" s="84"/>
      <c r="GI61" s="84"/>
      <c r="GJ61" s="84"/>
      <c r="GK61" s="84"/>
      <c r="GL61" s="84"/>
      <c r="GM61" s="84"/>
      <c r="GN61" s="84"/>
      <c r="GO61" s="84"/>
      <c r="GP61" s="84"/>
      <c r="GQ61" s="84"/>
      <c r="GR61" s="84"/>
      <c r="GS61" s="84"/>
      <c r="GT61" s="84"/>
      <c r="GU61" s="84"/>
      <c r="GV61" s="84"/>
      <c r="GW61" s="84"/>
      <c r="GX61" s="84"/>
      <c r="GY61" s="84"/>
      <c r="GZ61" s="84"/>
      <c r="HA61" s="84"/>
      <c r="HB61" s="84"/>
      <c r="HC61" s="84"/>
      <c r="HD61" s="84"/>
      <c r="HE61" s="84"/>
      <c r="HF61" s="84"/>
      <c r="HG61" s="84"/>
      <c r="HH61" s="84"/>
      <c r="HI61" s="84"/>
      <c r="HJ61" s="84"/>
      <c r="HK61" s="84"/>
      <c r="HL61" s="84"/>
      <c r="HM61" s="84"/>
      <c r="HN61" s="84"/>
      <c r="HO61" s="84"/>
      <c r="HP61" s="84"/>
      <c r="HQ61" s="84"/>
      <c r="HR61" s="84"/>
      <c r="HS61" s="84"/>
      <c r="HT61" s="84"/>
      <c r="HU61" s="84"/>
      <c r="HV61" s="84"/>
      <c r="HW61" s="84"/>
      <c r="HX61" s="84"/>
      <c r="HY61" s="84"/>
      <c r="HZ61" s="84"/>
      <c r="IA61" s="84"/>
      <c r="IB61" s="84"/>
      <c r="IC61" s="84"/>
      <c r="ID61" s="84"/>
      <c r="IE61" s="84"/>
      <c r="IF61" s="84"/>
      <c r="IG61" s="84"/>
      <c r="IH61" s="84"/>
      <c r="II61" s="84"/>
      <c r="IJ61" s="84"/>
      <c r="IK61" s="84"/>
      <c r="IL61" s="84"/>
      <c r="IM61" s="84"/>
      <c r="IN61" s="84"/>
      <c r="IO61" s="84"/>
      <c r="IP61" s="84"/>
      <c r="IQ61" s="84"/>
      <c r="IR61" s="84"/>
      <c r="IS61" s="84"/>
      <c r="IT61" s="84"/>
      <c r="IU61" s="84"/>
      <c r="IV61" s="84"/>
      <c r="IW61" s="84"/>
      <c r="IX61" s="84"/>
      <c r="IY61" s="84"/>
      <c r="IZ61" s="84"/>
      <c r="JA61" s="84"/>
      <c r="JB61" s="84"/>
      <c r="JC61" s="84"/>
      <c r="JD61" s="84"/>
      <c r="JE61" s="84"/>
      <c r="JF61" s="84"/>
      <c r="JG61" s="84"/>
      <c r="JH61" s="84"/>
      <c r="JI61" s="84"/>
      <c r="JJ61" s="84"/>
      <c r="JK61" s="84"/>
      <c r="JL61" s="84"/>
      <c r="JM61" s="84"/>
      <c r="JN61" s="84"/>
      <c r="JO61" s="84"/>
      <c r="JP61" s="84"/>
      <c r="JQ61" s="84"/>
      <c r="JR61" s="84"/>
      <c r="JS61" s="84"/>
      <c r="JT61" s="84"/>
      <c r="JU61" s="84"/>
      <c r="JV61" s="84"/>
      <c r="JW61" s="84"/>
      <c r="JX61" s="84"/>
      <c r="JY61" s="84"/>
      <c r="JZ61" s="84"/>
      <c r="KA61" s="84"/>
      <c r="KB61" s="84"/>
      <c r="KC61" s="84"/>
      <c r="KD61" s="84"/>
      <c r="KE61" s="84"/>
      <c r="KF61" s="84"/>
      <c r="KG61" s="84"/>
      <c r="KH61" s="84"/>
      <c r="KI61" s="84"/>
      <c r="KJ61" s="84"/>
      <c r="KK61" s="84"/>
      <c r="KL61" s="84"/>
      <c r="KM61" s="84"/>
      <c r="KN61" s="84"/>
      <c r="KO61" s="84"/>
      <c r="KP61" s="84"/>
      <c r="KQ61" s="84"/>
      <c r="KR61" s="84"/>
      <c r="KS61" s="84"/>
      <c r="KT61" s="84"/>
      <c r="KU61" s="84"/>
      <c r="KV61" s="84"/>
      <c r="KW61" s="84"/>
      <c r="KX61" s="84"/>
      <c r="KY61" s="84"/>
      <c r="KZ61" s="84"/>
      <c r="LA61" s="84"/>
      <c r="LB61" s="84"/>
      <c r="LC61" s="84"/>
      <c r="LD61" s="84"/>
      <c r="LE61" s="84"/>
      <c r="LF61" s="84"/>
      <c r="LG61" s="84"/>
      <c r="LH61" s="84"/>
      <c r="LI61" s="84"/>
      <c r="LJ61" s="84"/>
      <c r="LK61" s="84"/>
      <c r="LL61" s="84"/>
      <c r="LM61" s="84"/>
      <c r="LN61" s="84"/>
      <c r="LO61" s="84"/>
      <c r="LP61" s="84"/>
      <c r="LQ61" s="84"/>
      <c r="LR61" s="84"/>
      <c r="LS61" s="84"/>
      <c r="LT61" s="84"/>
      <c r="LU61" s="84"/>
      <c r="LV61" s="84"/>
      <c r="LW61" s="84"/>
      <c r="LX61" s="84"/>
      <c r="LY61" s="84"/>
      <c r="LZ61" s="84"/>
      <c r="MA61" s="84"/>
      <c r="MB61" s="84"/>
      <c r="MC61" s="84"/>
      <c r="MD61" s="84"/>
      <c r="ME61" s="84"/>
      <c r="MF61" s="84"/>
      <c r="MG61" s="84"/>
      <c r="MH61" s="84"/>
      <c r="MI61" s="84"/>
      <c r="MJ61" s="84"/>
      <c r="MK61" s="84"/>
      <c r="ML61" s="84"/>
      <c r="MM61" s="84"/>
      <c r="MN61" s="84"/>
      <c r="MO61" s="84"/>
      <c r="MP61" s="84"/>
      <c r="MQ61" s="84"/>
      <c r="MR61" s="84"/>
      <c r="MS61" s="84"/>
      <c r="MT61" s="84"/>
      <c r="MU61" s="84"/>
      <c r="MV61" s="84"/>
      <c r="MW61" s="84"/>
      <c r="MX61" s="84"/>
      <c r="MY61" s="84"/>
      <c r="MZ61" s="84"/>
      <c r="NA61" s="84"/>
      <c r="NB61" s="84"/>
      <c r="NC61" s="84"/>
      <c r="ND61" s="84"/>
      <c r="NE61" s="84"/>
      <c r="NF61" s="84"/>
      <c r="NG61" s="84"/>
      <c r="NH61" s="84"/>
      <c r="NI61" s="84"/>
      <c r="NJ61" s="84"/>
      <c r="NK61" s="84"/>
      <c r="NL61" s="84"/>
      <c r="NM61" s="84"/>
      <c r="NN61" s="84"/>
      <c r="NO61" s="84"/>
      <c r="NP61" s="84"/>
      <c r="NQ61" s="84"/>
      <c r="NR61" s="84"/>
      <c r="NS61" s="84"/>
      <c r="NT61" s="84"/>
      <c r="NU61" s="84"/>
      <c r="NV61" s="84"/>
      <c r="NW61" s="84"/>
      <c r="NX61" s="84"/>
      <c r="NY61" s="84"/>
      <c r="NZ61" s="84"/>
      <c r="OA61" s="84"/>
      <c r="OB61" s="84"/>
      <c r="OC61" s="84"/>
      <c r="OD61" s="84"/>
      <c r="OE61" s="84"/>
      <c r="OF61" s="84"/>
      <c r="OG61" s="84"/>
      <c r="OH61" s="84"/>
      <c r="OI61" s="84"/>
      <c r="OJ61" s="84"/>
      <c r="OK61" s="84"/>
      <c r="OL61" s="84"/>
      <c r="OM61" s="84"/>
      <c r="ON61" s="84"/>
      <c r="OO61" s="84"/>
      <c r="OP61" s="84"/>
      <c r="OQ61" s="84"/>
      <c r="OR61" s="84"/>
      <c r="OS61" s="84"/>
      <c r="OT61" s="84"/>
      <c r="OU61" s="84"/>
      <c r="OV61" s="84"/>
      <c r="OW61" s="84"/>
      <c r="OX61" s="84"/>
      <c r="OY61" s="84"/>
      <c r="OZ61" s="84"/>
      <c r="PA61" s="84"/>
      <c r="PB61" s="84"/>
      <c r="PC61" s="84"/>
      <c r="PD61" s="84"/>
      <c r="PE61" s="84"/>
      <c r="PF61" s="84"/>
      <c r="PG61" s="84"/>
      <c r="PH61" s="84"/>
      <c r="PI61" s="84"/>
      <c r="PJ61" s="84"/>
      <c r="PK61" s="84"/>
      <c r="PL61" s="84"/>
      <c r="PM61" s="84"/>
      <c r="PN61" s="84"/>
      <c r="PO61" s="84"/>
      <c r="PP61" s="84"/>
      <c r="PQ61" s="84"/>
      <c r="PR61" s="84"/>
      <c r="PS61" s="84"/>
      <c r="PT61" s="84"/>
      <c r="PU61" s="84"/>
      <c r="PV61" s="84"/>
      <c r="PW61" s="84"/>
      <c r="PX61" s="84"/>
      <c r="PY61" s="84"/>
      <c r="PZ61" s="84"/>
      <c r="QA61" s="84"/>
      <c r="QB61" s="84"/>
      <c r="QC61" s="84"/>
      <c r="QD61" s="84"/>
      <c r="QE61" s="84"/>
      <c r="QF61" s="84"/>
      <c r="QG61" s="84"/>
      <c r="QH61" s="84"/>
      <c r="QI61" s="84"/>
      <c r="QJ61" s="84"/>
      <c r="QK61" s="84"/>
      <c r="QL61" s="84"/>
      <c r="QM61" s="84"/>
      <c r="QN61" s="84"/>
      <c r="QO61" s="84"/>
      <c r="QP61" s="84"/>
      <c r="QQ61" s="84"/>
      <c r="QR61" s="84"/>
      <c r="QS61" s="84"/>
      <c r="QT61" s="84"/>
      <c r="QU61" s="84"/>
      <c r="QV61" s="84"/>
      <c r="QW61" s="84"/>
      <c r="QX61" s="84"/>
      <c r="QY61" s="84"/>
      <c r="QZ61" s="84"/>
      <c r="RA61" s="84"/>
      <c r="RB61" s="84"/>
      <c r="RC61" s="84"/>
      <c r="RD61" s="84"/>
      <c r="RE61" s="84"/>
      <c r="RF61" s="84"/>
      <c r="RG61" s="84"/>
      <c r="RH61" s="84"/>
      <c r="RI61" s="84"/>
      <c r="RJ61" s="84"/>
      <c r="RK61" s="84"/>
      <c r="RL61" s="84"/>
      <c r="RM61" s="84"/>
      <c r="RN61" s="84"/>
      <c r="RO61" s="84"/>
      <c r="RP61" s="84"/>
      <c r="RQ61" s="84"/>
      <c r="RR61" s="84"/>
      <c r="RS61" s="84"/>
      <c r="RT61" s="84"/>
      <c r="RU61" s="84"/>
      <c r="RV61" s="84"/>
      <c r="RW61" s="84"/>
      <c r="RX61" s="84"/>
      <c r="RY61" s="84"/>
      <c r="RZ61" s="84"/>
      <c r="SA61" s="84"/>
      <c r="SB61" s="84"/>
      <c r="SC61" s="84"/>
      <c r="SD61" s="84"/>
      <c r="SE61" s="84"/>
      <c r="SF61" s="84"/>
      <c r="SG61" s="84"/>
      <c r="SH61" s="84"/>
      <c r="SI61" s="84"/>
      <c r="SJ61" s="84"/>
      <c r="SK61" s="84"/>
      <c r="SL61" s="84"/>
      <c r="SM61" s="84"/>
      <c r="SN61" s="84"/>
      <c r="SO61" s="84"/>
      <c r="SP61" s="84"/>
      <c r="SQ61" s="84"/>
      <c r="SR61" s="84"/>
      <c r="SS61" s="84"/>
      <c r="ST61" s="84"/>
      <c r="SU61" s="84"/>
      <c r="SV61" s="84"/>
      <c r="SW61" s="84"/>
      <c r="SX61" s="84"/>
      <c r="SY61" s="84"/>
      <c r="SZ61" s="84"/>
      <c r="TA61" s="84"/>
      <c r="TB61" s="84"/>
      <c r="TC61" s="84"/>
      <c r="TD61" s="84"/>
      <c r="TE61" s="84"/>
      <c r="TF61" s="84"/>
      <c r="TG61" s="84"/>
      <c r="TH61" s="84"/>
      <c r="TI61" s="84"/>
      <c r="TJ61" s="84"/>
      <c r="TK61" s="84"/>
      <c r="TL61" s="84"/>
      <c r="TM61" s="84"/>
      <c r="TN61" s="84"/>
      <c r="TO61" s="84"/>
      <c r="TP61" s="84"/>
      <c r="TQ61" s="84"/>
      <c r="TR61" s="84"/>
      <c r="TS61" s="84"/>
      <c r="TT61" s="84"/>
      <c r="TU61" s="84"/>
      <c r="TV61" s="84"/>
      <c r="TW61" s="84"/>
      <c r="TX61" s="84"/>
      <c r="TY61" s="84"/>
      <c r="TZ61" s="84"/>
      <c r="UA61" s="84"/>
      <c r="UB61" s="84"/>
      <c r="UC61" s="84"/>
      <c r="UD61" s="84"/>
      <c r="UE61" s="84"/>
      <c r="UF61" s="84"/>
      <c r="UG61" s="84"/>
      <c r="UH61" s="84"/>
      <c r="UI61" s="84"/>
      <c r="UJ61" s="84"/>
      <c r="UK61" s="84"/>
      <c r="UL61" s="84"/>
      <c r="UM61" s="84"/>
      <c r="UN61" s="84"/>
      <c r="UO61" s="84"/>
      <c r="UP61" s="84"/>
      <c r="UQ61" s="84"/>
      <c r="UR61" s="84"/>
      <c r="US61" s="84"/>
      <c r="UT61" s="84"/>
      <c r="UU61" s="84"/>
      <c r="UV61" s="84"/>
      <c r="UW61" s="84"/>
      <c r="UX61" s="84"/>
      <c r="UY61" s="84"/>
      <c r="UZ61" s="84"/>
      <c r="VA61" s="84"/>
      <c r="VB61" s="84"/>
      <c r="VC61" s="84"/>
      <c r="VD61" s="84"/>
      <c r="VE61" s="84"/>
      <c r="VF61" s="84"/>
      <c r="VG61" s="84"/>
      <c r="VH61" s="84"/>
      <c r="VI61" s="84"/>
      <c r="VJ61" s="84"/>
      <c r="VK61" s="84"/>
      <c r="VL61" s="84"/>
      <c r="VM61" s="84"/>
      <c r="VN61" s="84"/>
      <c r="VO61" s="84"/>
      <c r="VP61" s="84"/>
      <c r="VQ61" s="84"/>
      <c r="VR61" s="84"/>
      <c r="VS61" s="84"/>
      <c r="VT61" s="84"/>
      <c r="VU61" s="84"/>
      <c r="VV61" s="84"/>
      <c r="VW61" s="84"/>
      <c r="VX61" s="84"/>
      <c r="VY61" s="84"/>
      <c r="VZ61" s="84"/>
      <c r="WA61" s="84"/>
      <c r="WB61" s="84"/>
      <c r="WC61" s="84"/>
      <c r="WD61" s="84"/>
      <c r="WE61" s="84"/>
      <c r="WF61" s="84"/>
      <c r="WG61" s="84"/>
      <c r="WH61" s="84"/>
      <c r="WI61" s="84"/>
      <c r="WJ61" s="84"/>
      <c r="WK61" s="84"/>
      <c r="WL61" s="84"/>
      <c r="WM61" s="84"/>
      <c r="WN61" s="84"/>
      <c r="WO61" s="84"/>
      <c r="WP61" s="84"/>
      <c r="WQ61" s="84"/>
      <c r="WR61" s="84"/>
      <c r="WS61" s="84"/>
      <c r="WT61" s="84"/>
      <c r="WU61" s="84"/>
      <c r="WV61" s="84"/>
      <c r="WW61" s="84"/>
      <c r="WX61" s="84"/>
      <c r="WY61" s="84"/>
      <c r="WZ61" s="84"/>
      <c r="XA61" s="84"/>
      <c r="XB61" s="84"/>
      <c r="XC61" s="84"/>
      <c r="XD61" s="84"/>
      <c r="XE61" s="84"/>
      <c r="XF61" s="84"/>
      <c r="XG61" s="84"/>
      <c r="XH61" s="84"/>
      <c r="XI61" s="84"/>
      <c r="XJ61" s="84"/>
      <c r="XK61" s="84"/>
      <c r="XL61" s="84"/>
      <c r="XM61" s="84"/>
      <c r="XN61" s="84"/>
      <c r="XO61" s="84"/>
      <c r="XP61" s="84"/>
      <c r="XQ61" s="84"/>
      <c r="XR61" s="84"/>
      <c r="XS61" s="84"/>
      <c r="XT61" s="84"/>
      <c r="XU61" s="84"/>
      <c r="XV61" s="84"/>
      <c r="XW61" s="84"/>
      <c r="XX61" s="84"/>
      <c r="XY61" s="84"/>
      <c r="XZ61" s="84"/>
      <c r="YA61" s="84"/>
      <c r="YB61" s="84"/>
      <c r="YC61" s="84"/>
      <c r="YD61" s="84"/>
      <c r="YE61" s="84"/>
      <c r="YF61" s="84"/>
      <c r="YG61" s="84"/>
      <c r="YH61" s="84"/>
      <c r="YI61" s="84"/>
      <c r="YJ61" s="84"/>
      <c r="YK61" s="84"/>
      <c r="YL61" s="84"/>
      <c r="YM61" s="84"/>
      <c r="YN61" s="84"/>
      <c r="YO61" s="84"/>
      <c r="YP61" s="84"/>
      <c r="YQ61" s="84"/>
      <c r="YR61" s="84"/>
      <c r="YS61" s="84"/>
      <c r="YT61" s="84"/>
      <c r="YU61" s="84"/>
      <c r="YV61" s="84"/>
      <c r="YW61" s="84"/>
      <c r="YX61" s="84"/>
      <c r="YY61" s="84"/>
      <c r="YZ61" s="84"/>
      <c r="ZA61" s="84"/>
      <c r="ZB61" s="84"/>
      <c r="ZC61" s="84"/>
      <c r="ZD61" s="84"/>
      <c r="ZE61" s="84"/>
      <c r="ZF61" s="84"/>
      <c r="ZG61" s="84"/>
      <c r="ZH61" s="84"/>
      <c r="ZI61" s="84"/>
      <c r="ZJ61" s="84"/>
      <c r="ZK61" s="84"/>
      <c r="ZL61" s="84"/>
      <c r="ZM61" s="84"/>
      <c r="ZN61" s="84"/>
      <c r="ZO61" s="84"/>
      <c r="ZP61" s="84"/>
      <c r="ZQ61" s="84"/>
      <c r="ZR61" s="84"/>
      <c r="ZS61" s="84"/>
      <c r="ZT61" s="84"/>
      <c r="ZU61" s="84"/>
      <c r="ZV61" s="84"/>
      <c r="ZW61" s="84"/>
      <c r="ZX61" s="84"/>
      <c r="ZY61" s="84"/>
      <c r="ZZ61" s="84"/>
      <c r="AAA61" s="84"/>
      <c r="AAB61" s="84"/>
      <c r="AAC61" s="84"/>
      <c r="AAD61" s="84"/>
      <c r="AAE61" s="84"/>
      <c r="AAF61" s="84"/>
      <c r="AAG61" s="84"/>
      <c r="AAH61" s="84"/>
      <c r="AAI61" s="84"/>
      <c r="AAJ61" s="84"/>
      <c r="AAK61" s="84"/>
      <c r="AAL61" s="84"/>
      <c r="AAM61" s="84"/>
      <c r="AAN61" s="84"/>
      <c r="AAO61" s="84"/>
      <c r="AAP61" s="84"/>
      <c r="AAQ61" s="84"/>
      <c r="AAR61" s="84"/>
      <c r="AAS61" s="84"/>
      <c r="AAT61" s="84"/>
      <c r="AAU61" s="84"/>
      <c r="AAV61" s="84"/>
      <c r="AAW61" s="84"/>
      <c r="AAX61" s="84"/>
      <c r="AAY61" s="84"/>
      <c r="AAZ61" s="84"/>
      <c r="ABA61" s="84"/>
      <c r="ABB61" s="84"/>
      <c r="ABC61" s="84"/>
      <c r="ABD61" s="84"/>
      <c r="ABE61" s="84"/>
      <c r="ABF61" s="84"/>
      <c r="ABG61" s="84"/>
      <c r="ABH61" s="84"/>
      <c r="ABI61" s="84"/>
      <c r="ABJ61" s="84"/>
      <c r="ABK61" s="84"/>
      <c r="ABL61" s="84"/>
      <c r="ABM61" s="84"/>
      <c r="ABN61" s="84"/>
      <c r="ABO61" s="84"/>
      <c r="ABP61" s="84"/>
      <c r="ABQ61" s="84"/>
      <c r="ABR61" s="84"/>
      <c r="ABS61" s="84"/>
      <c r="ABT61" s="84"/>
      <c r="ABU61" s="84"/>
      <c r="ABV61" s="84"/>
      <c r="ABW61" s="84"/>
      <c r="ABX61" s="84"/>
      <c r="ABY61" s="84"/>
      <c r="ABZ61" s="84"/>
      <c r="ACA61" s="84"/>
      <c r="ACB61" s="84"/>
      <c r="ACC61" s="84"/>
      <c r="ACD61" s="84"/>
      <c r="ACE61" s="84"/>
      <c r="ACF61" s="84"/>
      <c r="ACG61" s="84"/>
      <c r="ACH61" s="84"/>
      <c r="ACI61" s="84"/>
      <c r="ACJ61" s="84"/>
      <c r="ACK61" s="84"/>
      <c r="ACL61" s="84"/>
      <c r="ACM61" s="84"/>
      <c r="ACN61" s="84"/>
      <c r="ACO61" s="84"/>
      <c r="ACP61" s="84"/>
      <c r="ACQ61" s="84"/>
      <c r="ACR61" s="84"/>
      <c r="ACS61" s="84"/>
      <c r="ACT61" s="84"/>
      <c r="ACU61" s="84"/>
      <c r="ACV61" s="84"/>
      <c r="ACW61" s="84"/>
      <c r="ACX61" s="84"/>
      <c r="ACY61" s="84"/>
      <c r="ACZ61" s="84"/>
      <c r="ADA61" s="84"/>
      <c r="ADB61" s="84"/>
      <c r="ADC61" s="84"/>
      <c r="ADD61" s="84"/>
      <c r="ADE61" s="84"/>
      <c r="ADF61" s="84"/>
      <c r="ADG61" s="84"/>
      <c r="ADH61" s="84"/>
      <c r="ADI61" s="84"/>
      <c r="ADJ61" s="84"/>
      <c r="ADK61" s="84"/>
      <c r="ADL61" s="84"/>
      <c r="ADM61" s="84"/>
      <c r="ADN61" s="84"/>
      <c r="ADO61" s="84"/>
      <c r="ADP61" s="84"/>
      <c r="ADQ61" s="84"/>
      <c r="ADR61" s="84"/>
      <c r="ADS61" s="84"/>
      <c r="ADT61" s="84"/>
      <c r="ADU61" s="84"/>
      <c r="ADV61" s="84"/>
      <c r="ADW61" s="84"/>
      <c r="ADX61" s="84"/>
      <c r="ADY61" s="84"/>
      <c r="ADZ61" s="84"/>
      <c r="AEA61" s="84"/>
      <c r="AEB61" s="84"/>
      <c r="AEC61" s="84"/>
      <c r="AED61" s="84"/>
      <c r="AEE61" s="84"/>
      <c r="AEF61" s="84"/>
      <c r="AEG61" s="84"/>
      <c r="AEH61" s="84"/>
      <c r="AEI61" s="84"/>
      <c r="AEJ61" s="84"/>
      <c r="AEK61" s="84"/>
      <c r="AEL61" s="84"/>
      <c r="AEM61" s="84"/>
      <c r="AEN61" s="84"/>
      <c r="AEO61" s="84"/>
      <c r="AEP61" s="84"/>
      <c r="AEQ61" s="84"/>
      <c r="AER61" s="84"/>
      <c r="AES61" s="84"/>
      <c r="AET61" s="84"/>
      <c r="AEU61" s="84"/>
      <c r="AEV61" s="84"/>
      <c r="AEW61" s="84"/>
      <c r="AEX61" s="84"/>
      <c r="AEY61" s="84"/>
      <c r="AEZ61" s="84"/>
      <c r="AFA61" s="84"/>
      <c r="AFB61" s="84"/>
      <c r="AFC61" s="84"/>
      <c r="AFD61" s="84"/>
      <c r="AFE61" s="84"/>
      <c r="AFF61" s="84"/>
      <c r="AFG61" s="84"/>
      <c r="AFH61" s="84"/>
      <c r="AFI61" s="84"/>
      <c r="AFJ61" s="84"/>
      <c r="AFK61" s="84"/>
      <c r="AFL61" s="84"/>
      <c r="AFM61" s="84"/>
      <c r="AFN61" s="84"/>
      <c r="AFO61" s="84"/>
      <c r="AFP61" s="84"/>
      <c r="AFQ61" s="84"/>
      <c r="AFR61" s="84"/>
      <c r="AFS61" s="84"/>
      <c r="AFT61" s="84"/>
      <c r="AFU61" s="84"/>
      <c r="AFV61" s="84"/>
      <c r="AFW61" s="84"/>
      <c r="AFX61" s="84"/>
      <c r="AFY61" s="84"/>
      <c r="AFZ61" s="84"/>
      <c r="AGA61" s="84"/>
      <c r="AGB61" s="84"/>
      <c r="AGC61" s="84"/>
      <c r="AGD61" s="84"/>
      <c r="AGE61" s="84"/>
      <c r="AGF61" s="84"/>
      <c r="AGG61" s="84"/>
      <c r="AGH61" s="84"/>
      <c r="AGI61" s="84"/>
      <c r="AGJ61" s="84"/>
      <c r="AGK61" s="84"/>
      <c r="AGL61" s="84"/>
      <c r="AGM61" s="84"/>
      <c r="AGN61" s="84"/>
      <c r="AGO61" s="84"/>
      <c r="AGP61" s="84"/>
      <c r="AGQ61" s="84"/>
      <c r="AGR61" s="84"/>
      <c r="AGS61" s="84"/>
      <c r="AGT61" s="84"/>
      <c r="AGU61" s="84"/>
      <c r="AGV61" s="84"/>
      <c r="AGW61" s="84"/>
      <c r="AGX61" s="84"/>
      <c r="AGY61" s="84"/>
      <c r="AGZ61" s="84"/>
      <c r="AHA61" s="84"/>
      <c r="AHB61" s="84"/>
      <c r="AHC61" s="84"/>
      <c r="AHD61" s="84"/>
      <c r="AHE61" s="84"/>
      <c r="AHF61" s="84"/>
      <c r="AHG61" s="84"/>
      <c r="AHH61" s="84"/>
      <c r="AHI61" s="84"/>
      <c r="AHJ61" s="84"/>
      <c r="AHK61" s="84"/>
      <c r="AHL61" s="84"/>
      <c r="AHM61" s="84"/>
      <c r="AHN61" s="84"/>
      <c r="AHO61" s="84"/>
      <c r="AHP61" s="84"/>
      <c r="AHQ61" s="84"/>
      <c r="AHR61" s="84"/>
      <c r="AHS61" s="84"/>
      <c r="AHT61" s="84"/>
      <c r="AHU61" s="84"/>
      <c r="AHV61" s="84"/>
      <c r="AHW61" s="84"/>
      <c r="AHX61" s="84"/>
      <c r="AHY61" s="84"/>
      <c r="AHZ61" s="84"/>
      <c r="AIA61" s="84"/>
      <c r="AIB61" s="84"/>
      <c r="AIC61" s="84"/>
      <c r="AID61" s="84"/>
      <c r="AIE61" s="84"/>
      <c r="AIF61" s="84"/>
      <c r="AIG61" s="84"/>
      <c r="AIH61" s="84"/>
      <c r="AII61" s="84"/>
      <c r="AIJ61" s="84"/>
      <c r="AIK61" s="84"/>
      <c r="AIL61" s="84"/>
      <c r="AIM61" s="84"/>
      <c r="AIN61" s="84"/>
      <c r="AIO61" s="84"/>
      <c r="AIP61" s="84"/>
      <c r="AIQ61" s="84"/>
      <c r="AIR61" s="84"/>
      <c r="AIS61" s="84"/>
      <c r="AIT61" s="84"/>
      <c r="AIU61" s="84"/>
      <c r="AIV61" s="84"/>
      <c r="AIW61" s="84"/>
      <c r="AIX61" s="84"/>
      <c r="AIY61" s="84"/>
      <c r="AIZ61" s="84"/>
      <c r="AJA61" s="84"/>
      <c r="AJB61" s="84"/>
      <c r="AJC61" s="84"/>
      <c r="AJD61" s="84"/>
      <c r="AJE61" s="84"/>
      <c r="AJF61" s="84"/>
      <c r="AJG61" s="84"/>
      <c r="AJH61" s="84"/>
      <c r="AJI61" s="84"/>
      <c r="AJJ61" s="84"/>
      <c r="AJK61" s="84"/>
      <c r="AJL61" s="84"/>
      <c r="AJM61" s="84"/>
      <c r="AJN61" s="84"/>
      <c r="AJO61" s="84"/>
      <c r="AJP61" s="84"/>
      <c r="AJQ61" s="84"/>
      <c r="AJR61" s="84"/>
      <c r="AJS61" s="84"/>
      <c r="AJT61" s="84"/>
      <c r="AJU61" s="84"/>
      <c r="AJV61" s="84"/>
      <c r="AJW61" s="84"/>
      <c r="AJX61" s="84"/>
      <c r="AJY61" s="84"/>
      <c r="AJZ61" s="84"/>
      <c r="AKA61" s="84"/>
      <c r="AKB61" s="84"/>
      <c r="AKC61" s="84"/>
      <c r="AKD61" s="84"/>
      <c r="AKE61" s="84"/>
      <c r="AKF61" s="84"/>
      <c r="AKG61" s="84"/>
      <c r="AKH61" s="84"/>
      <c r="AKI61" s="84"/>
      <c r="AKJ61" s="84"/>
      <c r="AKK61" s="84"/>
      <c r="AKL61" s="84"/>
      <c r="AKM61" s="84"/>
      <c r="AKN61" s="84"/>
      <c r="AKO61" s="84"/>
      <c r="AKP61" s="84"/>
      <c r="AKQ61" s="84"/>
      <c r="AKR61" s="84"/>
      <c r="AKS61" s="84"/>
      <c r="AKT61" s="84"/>
      <c r="AKU61" s="84"/>
      <c r="AKV61" s="84"/>
      <c r="AKW61" s="84"/>
      <c r="AKX61" s="84"/>
      <c r="AKY61" s="84"/>
      <c r="AKZ61" s="84"/>
      <c r="ALA61" s="84"/>
      <c r="ALB61" s="84"/>
      <c r="ALC61" s="84"/>
      <c r="ALD61" s="84"/>
      <c r="ALE61" s="84"/>
      <c r="ALF61" s="84"/>
      <c r="ALG61" s="84"/>
      <c r="ALH61" s="84"/>
      <c r="ALI61" s="84"/>
      <c r="ALJ61" s="84"/>
      <c r="ALK61" s="84"/>
      <c r="ALL61" s="84"/>
      <c r="ALM61" s="84"/>
      <c r="ALN61" s="84"/>
      <c r="ALO61" s="84"/>
      <c r="ALP61" s="84"/>
      <c r="ALQ61" s="84"/>
      <c r="ALR61" s="84"/>
      <c r="ALS61" s="84"/>
      <c r="ALT61" s="84"/>
      <c r="ALU61" s="84"/>
      <c r="ALV61" s="84"/>
      <c r="ALW61" s="84"/>
      <c r="ALX61" s="84"/>
      <c r="ALY61" s="84"/>
      <c r="ALZ61" s="84"/>
      <c r="AMA61" s="84"/>
      <c r="AMB61" s="84"/>
      <c r="AMC61" s="84"/>
      <c r="AMD61" s="84"/>
      <c r="AME61" s="84"/>
      <c r="AMF61" s="84"/>
      <c r="AMG61" s="84"/>
      <c r="AMH61" s="84"/>
      <c r="AMI61" s="84"/>
      <c r="AMJ61" s="84"/>
      <c r="AMK61" s="84"/>
      <c r="AML61" s="84"/>
      <c r="AMM61" s="84"/>
      <c r="AMN61" s="84"/>
      <c r="AMO61" s="84"/>
      <c r="AMP61" s="84"/>
      <c r="AMQ61" s="84"/>
      <c r="AMR61" s="84"/>
      <c r="AMS61" s="84"/>
      <c r="AMT61" s="84"/>
      <c r="AMU61" s="84"/>
      <c r="AMV61" s="84"/>
      <c r="AMW61" s="84"/>
      <c r="AMX61" s="84"/>
      <c r="AMY61" s="84"/>
      <c r="AMZ61" s="84"/>
      <c r="ANA61" s="84"/>
      <c r="ANB61" s="84"/>
      <c r="ANC61" s="84"/>
      <c r="AND61" s="84"/>
      <c r="ANE61" s="84"/>
      <c r="ANF61" s="84"/>
      <c r="ANG61" s="84"/>
      <c r="ANH61" s="84"/>
      <c r="ANI61" s="84"/>
      <c r="ANJ61" s="84"/>
      <c r="ANK61" s="84"/>
      <c r="ANL61" s="84"/>
      <c r="ANM61" s="84"/>
      <c r="ANN61" s="84"/>
      <c r="ANO61" s="84"/>
      <c r="ANP61" s="84"/>
      <c r="ANQ61" s="84"/>
      <c r="ANR61" s="84"/>
      <c r="ANS61" s="84"/>
      <c r="ANT61" s="84"/>
      <c r="ANU61" s="84"/>
      <c r="ANV61" s="84"/>
      <c r="ANW61" s="84"/>
      <c r="ANX61" s="84"/>
      <c r="ANY61" s="84"/>
      <c r="ANZ61" s="84"/>
      <c r="AOA61" s="84"/>
      <c r="AOB61" s="84"/>
      <c r="AOC61" s="84"/>
      <c r="AOD61" s="84"/>
      <c r="AOE61" s="84"/>
      <c r="AOF61" s="84"/>
      <c r="AOG61" s="84"/>
      <c r="AOH61" s="84"/>
      <c r="AOI61" s="84"/>
      <c r="AOJ61" s="84"/>
      <c r="AOK61" s="84"/>
      <c r="AOL61" s="84"/>
      <c r="AOM61" s="84"/>
      <c r="AON61" s="84"/>
      <c r="AOO61" s="84"/>
      <c r="AOP61" s="84"/>
      <c r="AOQ61" s="84"/>
      <c r="AOR61" s="84"/>
      <c r="AOS61" s="84"/>
      <c r="AOT61" s="84"/>
      <c r="AOU61" s="84"/>
      <c r="AOV61" s="84"/>
      <c r="AOW61" s="84"/>
      <c r="AOX61" s="84"/>
      <c r="AOY61" s="84"/>
      <c r="AOZ61" s="84"/>
      <c r="APA61" s="84"/>
      <c r="APB61" s="84"/>
      <c r="APC61" s="84"/>
      <c r="APD61" s="84"/>
      <c r="APE61" s="84"/>
      <c r="APF61" s="84"/>
      <c r="APG61" s="84"/>
      <c r="APH61" s="84"/>
      <c r="API61" s="84"/>
      <c r="APJ61" s="84"/>
      <c r="APK61" s="84"/>
      <c r="APL61" s="84"/>
      <c r="APM61" s="84"/>
      <c r="APN61" s="84"/>
      <c r="APO61" s="84"/>
      <c r="APP61" s="84"/>
      <c r="APQ61" s="84"/>
      <c r="APR61" s="84"/>
      <c r="APS61" s="84"/>
      <c r="APT61" s="84"/>
      <c r="APU61" s="84"/>
      <c r="APV61" s="84"/>
      <c r="APW61" s="84"/>
      <c r="APX61" s="84"/>
      <c r="APY61" s="84"/>
      <c r="APZ61" s="84"/>
      <c r="AQA61" s="84"/>
      <c r="AQB61" s="84"/>
      <c r="AQC61" s="84"/>
      <c r="AQD61" s="84"/>
      <c r="AQE61" s="86"/>
      <c r="AQF61" s="84"/>
      <c r="AQG61" s="86"/>
      <c r="AQH61" s="84"/>
      <c r="AQI61" s="86"/>
      <c r="AQJ61" s="84"/>
      <c r="AQK61" s="86"/>
      <c r="AQL61" s="84"/>
      <c r="AQM61" s="86"/>
      <c r="AQN61" s="84"/>
      <c r="AQO61" s="86"/>
      <c r="AQP61" s="84"/>
      <c r="AQQ61" s="86"/>
      <c r="AQR61" s="84"/>
      <c r="AQS61" s="86"/>
      <c r="AQT61" s="86"/>
      <c r="AQU61" s="86"/>
      <c r="AQV61" s="86">
        <v>18250</v>
      </c>
      <c r="AQW61" s="86" t="s">
        <v>94</v>
      </c>
      <c r="AQX61" s="86">
        <v>18250</v>
      </c>
      <c r="AQY61" s="86" t="s">
        <v>94</v>
      </c>
      <c r="AQZ61" s="86">
        <v>18250</v>
      </c>
      <c r="ARA61" s="86" t="s">
        <v>94</v>
      </c>
      <c r="ARB61" s="86">
        <v>18250</v>
      </c>
      <c r="ARC61" s="86" t="s">
        <v>94</v>
      </c>
      <c r="ARD61" s="86">
        <v>18250</v>
      </c>
      <c r="ARE61" s="86" t="s">
        <v>94</v>
      </c>
      <c r="ARF61" s="86">
        <v>18250</v>
      </c>
      <c r="ARG61" s="86" t="s">
        <v>94</v>
      </c>
      <c r="ARH61" s="86">
        <v>18250</v>
      </c>
      <c r="ARI61" s="86" t="s">
        <v>94</v>
      </c>
      <c r="ARJ61" s="86">
        <v>18250</v>
      </c>
      <c r="ARK61" s="86" t="s">
        <v>94</v>
      </c>
      <c r="ARL61" s="86">
        <v>18250</v>
      </c>
      <c r="ARM61" s="86" t="s">
        <v>94</v>
      </c>
      <c r="ARN61" s="86">
        <v>18250</v>
      </c>
      <c r="ARO61" s="86" t="s">
        <v>94</v>
      </c>
      <c r="ARP61" s="86">
        <v>18250</v>
      </c>
      <c r="ARQ61" s="86" t="s">
        <v>94</v>
      </c>
      <c r="ARR61" s="86">
        <v>18250</v>
      </c>
      <c r="ARS61" s="86" t="s">
        <v>94</v>
      </c>
      <c r="ART61" s="86">
        <v>18250</v>
      </c>
      <c r="ARU61" s="86">
        <v>18250</v>
      </c>
      <c r="ARV61" s="86">
        <v>18250</v>
      </c>
      <c r="ARW61" s="86" t="s">
        <v>94</v>
      </c>
      <c r="ARX61" s="86">
        <v>18250</v>
      </c>
      <c r="ARY61" s="86" t="s">
        <v>94</v>
      </c>
      <c r="ARZ61" s="86">
        <v>18250</v>
      </c>
      <c r="ASA61" s="86" t="s">
        <v>94</v>
      </c>
      <c r="ASB61" s="86">
        <v>18250</v>
      </c>
      <c r="ASC61" s="86" t="s">
        <v>94</v>
      </c>
      <c r="ASD61" s="86">
        <v>18250</v>
      </c>
      <c r="ASE61" s="86" t="s">
        <v>94</v>
      </c>
      <c r="ASF61" s="86">
        <v>18250</v>
      </c>
      <c r="ASG61" s="86" t="s">
        <v>94</v>
      </c>
      <c r="ASH61" s="86">
        <v>18250</v>
      </c>
      <c r="ASI61" s="86" t="s">
        <v>94</v>
      </c>
      <c r="ASJ61" s="86">
        <v>18250</v>
      </c>
      <c r="ASK61" s="86" t="s">
        <v>94</v>
      </c>
      <c r="ASL61" s="86">
        <v>18250</v>
      </c>
      <c r="ASM61" s="86" t="s">
        <v>94</v>
      </c>
      <c r="ASN61" s="86">
        <v>18250</v>
      </c>
      <c r="ASO61" s="86" t="s">
        <v>94</v>
      </c>
      <c r="ASP61" s="86">
        <v>18250</v>
      </c>
      <c r="ASQ61" s="86">
        <v>18250</v>
      </c>
      <c r="ASR61" s="86">
        <v>18250</v>
      </c>
      <c r="ASS61" s="86" t="s">
        <v>94</v>
      </c>
      <c r="AST61" s="86">
        <v>18250</v>
      </c>
      <c r="ASU61" s="86" t="s">
        <v>94</v>
      </c>
      <c r="ASV61" s="86">
        <v>18250</v>
      </c>
      <c r="ASW61" s="86" t="s">
        <v>94</v>
      </c>
      <c r="ASX61" s="86">
        <v>18250</v>
      </c>
      <c r="ASY61" s="86" t="s">
        <v>94</v>
      </c>
      <c r="ASZ61" s="86">
        <v>18250</v>
      </c>
      <c r="ATA61" s="86" t="s">
        <v>94</v>
      </c>
      <c r="ATB61" s="86">
        <v>18250</v>
      </c>
      <c r="ATC61" s="86" t="s">
        <v>94</v>
      </c>
      <c r="ATD61" s="86">
        <v>18250</v>
      </c>
      <c r="ATE61" s="86" t="s">
        <v>94</v>
      </c>
      <c r="ATF61" s="86">
        <v>18250</v>
      </c>
      <c r="ATG61" s="86" t="s">
        <v>94</v>
      </c>
      <c r="ATH61" s="86">
        <v>18250</v>
      </c>
      <c r="ATI61" s="86" t="s">
        <v>94</v>
      </c>
      <c r="ATJ61" s="86">
        <v>18250</v>
      </c>
      <c r="ATK61" s="86" t="s">
        <v>94</v>
      </c>
      <c r="ATL61" s="86">
        <v>18250</v>
      </c>
      <c r="ATM61" s="86" t="s">
        <v>94</v>
      </c>
      <c r="ATN61" s="86">
        <v>18250</v>
      </c>
      <c r="ATO61" s="86" t="s">
        <v>94</v>
      </c>
      <c r="ATP61" s="86">
        <v>18250</v>
      </c>
      <c r="ATQ61" s="86" t="s">
        <v>94</v>
      </c>
      <c r="ATR61" s="86">
        <v>18250</v>
      </c>
      <c r="ATS61" s="86" t="s">
        <v>94</v>
      </c>
      <c r="ATT61" s="86">
        <v>18250</v>
      </c>
      <c r="ATU61" s="86" t="s">
        <v>94</v>
      </c>
      <c r="ATV61" s="86">
        <v>18250</v>
      </c>
      <c r="ATW61" s="86" t="s">
        <v>94</v>
      </c>
      <c r="ATX61" s="86">
        <v>18250</v>
      </c>
      <c r="ATY61" s="86" t="s">
        <v>94</v>
      </c>
      <c r="ATZ61" s="86">
        <v>18250</v>
      </c>
      <c r="AUA61" s="86" t="s">
        <v>94</v>
      </c>
      <c r="AUB61" s="86">
        <v>18250</v>
      </c>
      <c r="AUC61" s="86" t="s">
        <v>94</v>
      </c>
      <c r="AUD61" s="86">
        <v>18250</v>
      </c>
      <c r="AUE61" s="86" t="s">
        <v>94</v>
      </c>
      <c r="AUF61" s="86">
        <v>18250</v>
      </c>
      <c r="AUG61" s="86" t="s">
        <v>94</v>
      </c>
      <c r="AUH61" s="86">
        <v>18250</v>
      </c>
      <c r="AUI61" s="86" t="s">
        <v>94</v>
      </c>
      <c r="AUJ61" s="86">
        <v>18250</v>
      </c>
      <c r="AUK61" s="86">
        <v>18250</v>
      </c>
      <c r="AUL61" s="86">
        <v>18250</v>
      </c>
      <c r="AUM61" s="86">
        <v>18250</v>
      </c>
      <c r="AUN61" s="86">
        <v>18250</v>
      </c>
      <c r="AUO61" s="86" t="s">
        <v>94</v>
      </c>
      <c r="AUP61" s="86">
        <v>18250</v>
      </c>
      <c r="AUQ61" s="86">
        <v>18250</v>
      </c>
      <c r="AUR61" s="86">
        <v>18250</v>
      </c>
      <c r="AUS61" s="86" t="s">
        <v>94</v>
      </c>
      <c r="AUT61" s="86">
        <v>18250</v>
      </c>
      <c r="AUU61" s="86" t="s">
        <v>94</v>
      </c>
      <c r="AUV61" s="86">
        <v>18250</v>
      </c>
      <c r="AUW61" s="86" t="s">
        <v>94</v>
      </c>
      <c r="AUX61" s="86">
        <v>18250</v>
      </c>
      <c r="AUY61" s="86" t="s">
        <v>94</v>
      </c>
      <c r="AUZ61" s="86">
        <v>18250</v>
      </c>
      <c r="AVA61" s="86" t="s">
        <v>94</v>
      </c>
      <c r="AVB61" s="86">
        <v>18250</v>
      </c>
      <c r="AVC61" s="86" t="s">
        <v>94</v>
      </c>
      <c r="AVD61" s="86">
        <v>18250</v>
      </c>
      <c r="AVE61" s="86" t="s">
        <v>94</v>
      </c>
      <c r="AVF61" s="86">
        <v>18250</v>
      </c>
      <c r="AVG61" s="86" t="s">
        <v>94</v>
      </c>
      <c r="AVH61" s="86">
        <v>18250</v>
      </c>
      <c r="AVI61" s="86" t="s">
        <v>94</v>
      </c>
      <c r="AVJ61" s="86">
        <v>18250</v>
      </c>
      <c r="AVK61" s="86" t="s">
        <v>94</v>
      </c>
      <c r="AVL61" s="86">
        <v>18250</v>
      </c>
      <c r="AVM61" s="86" t="s">
        <v>94</v>
      </c>
      <c r="AVN61" s="86">
        <v>18250</v>
      </c>
      <c r="AVO61" s="86" t="s">
        <v>94</v>
      </c>
      <c r="AVP61" s="86">
        <v>18250</v>
      </c>
      <c r="AVQ61" s="86" t="s">
        <v>94</v>
      </c>
      <c r="AVR61" s="86">
        <v>18250</v>
      </c>
      <c r="AVS61" s="86" t="s">
        <v>94</v>
      </c>
      <c r="AVT61" s="86">
        <v>18250</v>
      </c>
      <c r="AVU61" s="86" t="s">
        <v>94</v>
      </c>
      <c r="AVV61" s="86">
        <v>18250</v>
      </c>
      <c r="AVW61" s="86" t="s">
        <v>94</v>
      </c>
      <c r="AVX61" s="86">
        <v>18250</v>
      </c>
      <c r="AVY61" s="86" t="s">
        <v>94</v>
      </c>
      <c r="AVZ61" s="86">
        <v>18250</v>
      </c>
      <c r="AWA61" s="86" t="s">
        <v>94</v>
      </c>
      <c r="AWB61" s="86">
        <v>18250</v>
      </c>
      <c r="AWC61" s="86" t="s">
        <v>94</v>
      </c>
      <c r="AWD61" s="86">
        <v>18250</v>
      </c>
      <c r="AWE61" s="86" t="s">
        <v>94</v>
      </c>
      <c r="AWF61" s="86">
        <v>18250</v>
      </c>
      <c r="AWG61" s="86" t="s">
        <v>94</v>
      </c>
      <c r="AWH61" s="86">
        <v>18250</v>
      </c>
      <c r="AWI61" s="86" t="s">
        <v>94</v>
      </c>
      <c r="AWJ61" s="86">
        <v>18250</v>
      </c>
      <c r="AWK61" s="86" t="s">
        <v>94</v>
      </c>
      <c r="AWL61" s="86">
        <v>18250</v>
      </c>
      <c r="AWM61" s="86" t="s">
        <v>94</v>
      </c>
      <c r="AWN61" s="86">
        <v>18250</v>
      </c>
      <c r="AWO61" s="86" t="s">
        <v>94</v>
      </c>
      <c r="AWP61" s="86">
        <v>18250</v>
      </c>
      <c r="AWQ61" s="86" t="s">
        <v>94</v>
      </c>
      <c r="AWR61" s="86">
        <v>18250</v>
      </c>
      <c r="AWS61" s="86" t="s">
        <v>94</v>
      </c>
      <c r="AWT61" s="86">
        <v>18250</v>
      </c>
      <c r="AWU61" s="86" t="s">
        <v>94</v>
      </c>
      <c r="AWV61" s="86">
        <v>18250</v>
      </c>
      <c r="AWW61" s="86" t="s">
        <v>94</v>
      </c>
      <c r="AWX61" s="86">
        <v>18250</v>
      </c>
      <c r="AWY61" s="86" t="s">
        <v>94</v>
      </c>
      <c r="AWZ61" s="103">
        <v>18250</v>
      </c>
      <c r="AXA61" s="103" t="s">
        <v>94</v>
      </c>
      <c r="AXB61" s="103">
        <v>18250</v>
      </c>
      <c r="AXC61" s="103" t="s">
        <v>94</v>
      </c>
      <c r="AXD61" s="103">
        <v>18250</v>
      </c>
      <c r="AXE61" s="103" t="s">
        <v>94</v>
      </c>
      <c r="AXF61" s="103">
        <v>18250</v>
      </c>
      <c r="AXG61" s="103" t="s">
        <v>94</v>
      </c>
      <c r="AXH61" s="103">
        <v>18250</v>
      </c>
      <c r="AXI61" s="103" t="s">
        <v>94</v>
      </c>
      <c r="AXJ61" s="103">
        <v>18250</v>
      </c>
      <c r="AXK61" s="103" t="s">
        <v>94</v>
      </c>
      <c r="AXL61" s="103">
        <v>18250</v>
      </c>
      <c r="AXM61" s="103" t="s">
        <v>94</v>
      </c>
      <c r="AXN61" s="103">
        <v>18250</v>
      </c>
      <c r="AXO61" s="103" t="s">
        <v>94</v>
      </c>
      <c r="AXP61" s="103">
        <v>18250</v>
      </c>
      <c r="AXQ61" s="103" t="s">
        <v>94</v>
      </c>
      <c r="AXR61" s="103">
        <v>18250</v>
      </c>
      <c r="AXS61" s="103" t="s">
        <v>94</v>
      </c>
      <c r="AXT61" s="103">
        <v>18250</v>
      </c>
      <c r="AXU61" s="103" t="s">
        <v>94</v>
      </c>
      <c r="AXV61" s="103">
        <v>18250</v>
      </c>
      <c r="AXW61" s="103" t="s">
        <v>94</v>
      </c>
      <c r="AXX61" s="103">
        <v>18250</v>
      </c>
      <c r="AXY61" s="103" t="s">
        <v>94</v>
      </c>
      <c r="AXZ61" s="103">
        <v>18250</v>
      </c>
      <c r="AYA61" s="103" t="s">
        <v>94</v>
      </c>
      <c r="AYB61" s="103">
        <v>18250</v>
      </c>
      <c r="AYC61" s="103" t="s">
        <v>94</v>
      </c>
      <c r="AYD61" s="103">
        <v>18250</v>
      </c>
      <c r="AYE61" s="103" t="s">
        <v>94</v>
      </c>
      <c r="AYF61" s="103">
        <v>18250</v>
      </c>
      <c r="AYG61" s="103" t="s">
        <v>94</v>
      </c>
      <c r="AYH61" s="103">
        <v>18250</v>
      </c>
      <c r="AYI61" s="103" t="s">
        <v>94</v>
      </c>
      <c r="AYJ61" s="103">
        <v>18250</v>
      </c>
      <c r="AYK61" s="103"/>
      <c r="AYL61" s="103">
        <v>18250</v>
      </c>
      <c r="AYM61" s="103"/>
      <c r="AYN61" s="103">
        <v>18250</v>
      </c>
      <c r="AYO61" s="103"/>
      <c r="AYP61" s="103">
        <v>18250</v>
      </c>
      <c r="AYQ61" s="103"/>
      <c r="AYR61" s="103">
        <v>18250</v>
      </c>
      <c r="AYS61" s="103"/>
      <c r="AYT61" s="103">
        <v>18250</v>
      </c>
      <c r="AYU61" s="103" t="s">
        <v>94</v>
      </c>
      <c r="AYV61" s="103">
        <v>18250</v>
      </c>
      <c r="AYW61" s="103" t="s">
        <v>94</v>
      </c>
      <c r="AYX61" s="103">
        <v>18250</v>
      </c>
      <c r="AYY61" s="103" t="s">
        <v>94</v>
      </c>
      <c r="AYZ61" s="103">
        <v>18250</v>
      </c>
      <c r="AZA61" s="103" t="s">
        <v>94</v>
      </c>
      <c r="AZB61" s="103">
        <v>18250</v>
      </c>
      <c r="AZC61" s="103" t="s">
        <v>94</v>
      </c>
      <c r="AZD61" s="103">
        <v>18250</v>
      </c>
      <c r="AZE61" s="103" t="s">
        <v>94</v>
      </c>
      <c r="AZF61" s="103">
        <v>18250</v>
      </c>
      <c r="AZG61" s="103" t="s">
        <v>94</v>
      </c>
      <c r="AZH61" s="103">
        <v>18250</v>
      </c>
      <c r="AZI61" s="103" t="s">
        <v>94</v>
      </c>
      <c r="AZJ61" s="103">
        <v>18250</v>
      </c>
      <c r="AZK61" s="103" t="s">
        <v>94</v>
      </c>
      <c r="AZL61" s="103">
        <v>18250</v>
      </c>
      <c r="AZM61" s="103" t="s">
        <v>94</v>
      </c>
      <c r="AZN61" s="103">
        <v>18250</v>
      </c>
      <c r="AZO61" s="103" t="s">
        <v>94</v>
      </c>
      <c r="AZP61" s="103">
        <v>18250</v>
      </c>
      <c r="AZQ61" s="103" t="s">
        <v>94</v>
      </c>
      <c r="AZR61" s="103">
        <v>18250</v>
      </c>
      <c r="AZS61" s="103" t="s">
        <v>94</v>
      </c>
      <c r="AZT61" s="103">
        <v>18250</v>
      </c>
      <c r="AZU61" s="103" t="s">
        <v>94</v>
      </c>
      <c r="AZV61" s="103">
        <v>18250</v>
      </c>
      <c r="AZW61" s="103" t="s">
        <v>94</v>
      </c>
      <c r="AZX61" s="103">
        <v>18250</v>
      </c>
      <c r="AZY61" s="103" t="s">
        <v>94</v>
      </c>
      <c r="AZZ61" s="103">
        <v>18250</v>
      </c>
      <c r="BAA61" s="103" t="s">
        <v>94</v>
      </c>
      <c r="BAB61" s="103">
        <v>18250</v>
      </c>
      <c r="BAC61" s="103" t="s">
        <v>94</v>
      </c>
      <c r="BAD61" s="103">
        <v>18250</v>
      </c>
      <c r="BAE61" s="103" t="s">
        <v>94</v>
      </c>
      <c r="BAF61" s="103">
        <v>18250</v>
      </c>
      <c r="BAG61" s="103" t="s">
        <v>94</v>
      </c>
      <c r="BAH61" s="103">
        <v>18250</v>
      </c>
      <c r="BAI61" s="103" t="s">
        <v>94</v>
      </c>
      <c r="BAJ61" s="103">
        <v>18250</v>
      </c>
      <c r="BAK61" s="103" t="s">
        <v>94</v>
      </c>
      <c r="BAL61" s="103">
        <v>18250</v>
      </c>
      <c r="BAM61" s="103" t="s">
        <v>94</v>
      </c>
      <c r="BAN61" s="103">
        <v>18250</v>
      </c>
      <c r="BAO61" s="103" t="s">
        <v>94</v>
      </c>
      <c r="BAP61" s="103">
        <v>18250</v>
      </c>
      <c r="BAQ61" s="103" t="s">
        <v>94</v>
      </c>
      <c r="BAR61" s="103">
        <v>18250</v>
      </c>
      <c r="BAS61" s="103" t="s">
        <v>94</v>
      </c>
      <c r="BAT61" s="103">
        <v>18250</v>
      </c>
      <c r="BAU61" s="103" t="s">
        <v>94</v>
      </c>
      <c r="BAV61" s="103">
        <v>18250</v>
      </c>
      <c r="BAW61" s="103" t="s">
        <v>94</v>
      </c>
      <c r="BAX61" s="103">
        <v>18250</v>
      </c>
      <c r="BAY61" s="103" t="s">
        <v>94</v>
      </c>
      <c r="BAZ61" s="103">
        <v>18250</v>
      </c>
      <c r="BBA61" s="103" t="s">
        <v>94</v>
      </c>
      <c r="BBB61" s="103">
        <v>18250</v>
      </c>
      <c r="BBC61" s="103" t="s">
        <v>94</v>
      </c>
      <c r="BBD61" s="103">
        <v>18250</v>
      </c>
      <c r="BBE61" s="103" t="s">
        <v>94</v>
      </c>
      <c r="BBF61" s="103">
        <v>18250</v>
      </c>
      <c r="BBG61" s="103" t="s">
        <v>94</v>
      </c>
      <c r="BBH61" s="103">
        <v>18250</v>
      </c>
      <c r="BBI61" s="103" t="s">
        <v>94</v>
      </c>
      <c r="BBJ61" s="103">
        <v>18250</v>
      </c>
      <c r="BBK61" s="103" t="s">
        <v>94</v>
      </c>
    </row>
    <row r="62" spans="1:1415" s="9" customFormat="1" ht="33" customHeight="1" x14ac:dyDescent="0.35">
      <c r="A62" s="82">
        <v>36</v>
      </c>
      <c r="B62" s="13" t="s">
        <v>399</v>
      </c>
      <c r="C62" s="89"/>
      <c r="D62" s="90" t="s">
        <v>398</v>
      </c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84"/>
      <c r="BD62" s="84"/>
      <c r="BE62" s="84"/>
      <c r="BF62" s="84"/>
      <c r="BG62" s="84"/>
      <c r="BH62" s="84"/>
      <c r="BI62" s="84"/>
      <c r="BJ62" s="84"/>
      <c r="BK62" s="84"/>
      <c r="BL62" s="84"/>
      <c r="BM62" s="84"/>
      <c r="BN62" s="84"/>
      <c r="BO62" s="84"/>
      <c r="BP62" s="84"/>
      <c r="BQ62" s="84"/>
      <c r="BR62" s="84"/>
      <c r="BS62" s="84"/>
      <c r="BT62" s="84"/>
      <c r="BU62" s="84"/>
      <c r="BV62" s="84"/>
      <c r="BW62" s="84"/>
      <c r="BX62" s="84"/>
      <c r="BY62" s="84"/>
      <c r="BZ62" s="84"/>
      <c r="CA62" s="84"/>
      <c r="CB62" s="84"/>
      <c r="CC62" s="84"/>
      <c r="CD62" s="84"/>
      <c r="CE62" s="84"/>
      <c r="CF62" s="84"/>
      <c r="CG62" s="84"/>
      <c r="CH62" s="84"/>
      <c r="CI62" s="84"/>
      <c r="CJ62" s="84"/>
      <c r="CK62" s="84"/>
      <c r="CL62" s="84"/>
      <c r="CM62" s="84"/>
      <c r="CN62" s="84"/>
      <c r="CO62" s="84"/>
      <c r="CP62" s="84"/>
      <c r="CQ62" s="84"/>
      <c r="CR62" s="84"/>
      <c r="CS62" s="84"/>
      <c r="CT62" s="84"/>
      <c r="CU62" s="84"/>
      <c r="CV62" s="84"/>
      <c r="CW62" s="84"/>
      <c r="CX62" s="84"/>
      <c r="CY62" s="84"/>
      <c r="CZ62" s="84"/>
      <c r="DA62" s="84"/>
      <c r="DB62" s="84"/>
      <c r="DC62" s="84"/>
      <c r="DD62" s="84"/>
      <c r="DE62" s="84"/>
      <c r="DF62" s="84"/>
      <c r="DG62" s="84"/>
      <c r="DH62" s="84"/>
      <c r="DI62" s="84"/>
      <c r="DJ62" s="84"/>
      <c r="DK62" s="84"/>
      <c r="DL62" s="84"/>
      <c r="DM62" s="84"/>
      <c r="DN62" s="84"/>
      <c r="DO62" s="84"/>
      <c r="DP62" s="84"/>
      <c r="DQ62" s="84"/>
      <c r="DR62" s="84"/>
      <c r="DS62" s="84"/>
      <c r="DT62" s="84"/>
      <c r="DU62" s="84"/>
      <c r="DV62" s="84"/>
      <c r="DW62" s="84"/>
      <c r="DX62" s="84"/>
      <c r="DY62" s="84"/>
      <c r="DZ62" s="84"/>
      <c r="EA62" s="84"/>
      <c r="EB62" s="84"/>
      <c r="EC62" s="84"/>
      <c r="ED62" s="84"/>
      <c r="EE62" s="84"/>
      <c r="EF62" s="84"/>
      <c r="EG62" s="84"/>
      <c r="EH62" s="84"/>
      <c r="EI62" s="84"/>
      <c r="EJ62" s="84"/>
      <c r="EK62" s="84"/>
      <c r="EL62" s="84"/>
      <c r="EM62" s="84"/>
      <c r="EN62" s="84"/>
      <c r="EO62" s="84"/>
      <c r="EP62" s="84"/>
      <c r="EQ62" s="84"/>
      <c r="ER62" s="84"/>
      <c r="ES62" s="84"/>
      <c r="ET62" s="84"/>
      <c r="EU62" s="84"/>
      <c r="EV62" s="84"/>
      <c r="EW62" s="84"/>
      <c r="EX62" s="84"/>
      <c r="EY62" s="84"/>
      <c r="EZ62" s="84"/>
      <c r="FA62" s="84"/>
      <c r="FB62" s="84"/>
      <c r="FC62" s="84"/>
      <c r="FD62" s="84"/>
      <c r="FE62" s="84"/>
      <c r="FF62" s="84"/>
      <c r="FG62" s="84"/>
      <c r="FH62" s="84"/>
      <c r="FI62" s="84"/>
      <c r="FJ62" s="84"/>
      <c r="FK62" s="84"/>
      <c r="FL62" s="84"/>
      <c r="FM62" s="84"/>
      <c r="FN62" s="84"/>
      <c r="FO62" s="84"/>
      <c r="FP62" s="84"/>
      <c r="FQ62" s="84"/>
      <c r="FR62" s="84"/>
      <c r="FS62" s="84"/>
      <c r="FT62" s="84"/>
      <c r="FU62" s="84"/>
      <c r="FV62" s="84"/>
      <c r="FW62" s="84"/>
      <c r="FX62" s="84"/>
      <c r="FY62" s="84"/>
      <c r="FZ62" s="84"/>
      <c r="GA62" s="84"/>
      <c r="GB62" s="84"/>
      <c r="GC62" s="84"/>
      <c r="GD62" s="84"/>
      <c r="GE62" s="84"/>
      <c r="GF62" s="84"/>
      <c r="GG62" s="84"/>
      <c r="GH62" s="84"/>
      <c r="GI62" s="84"/>
      <c r="GJ62" s="84"/>
      <c r="GK62" s="84"/>
      <c r="GL62" s="84"/>
      <c r="GM62" s="84"/>
      <c r="GN62" s="84"/>
      <c r="GO62" s="84"/>
      <c r="GP62" s="84"/>
      <c r="GQ62" s="84"/>
      <c r="GR62" s="84"/>
      <c r="GS62" s="84"/>
      <c r="GT62" s="84"/>
      <c r="GU62" s="84"/>
      <c r="GV62" s="84"/>
      <c r="GW62" s="84"/>
      <c r="GX62" s="84"/>
      <c r="GY62" s="84"/>
      <c r="GZ62" s="84"/>
      <c r="HA62" s="84"/>
      <c r="HB62" s="84"/>
      <c r="HC62" s="84"/>
      <c r="HD62" s="84"/>
      <c r="HE62" s="84"/>
      <c r="HF62" s="84"/>
      <c r="HG62" s="84"/>
      <c r="HH62" s="84"/>
      <c r="HI62" s="84"/>
      <c r="HJ62" s="84"/>
      <c r="HK62" s="84"/>
      <c r="HL62" s="84"/>
      <c r="HM62" s="84"/>
      <c r="HN62" s="84"/>
      <c r="HO62" s="84"/>
      <c r="HP62" s="84"/>
      <c r="HQ62" s="84"/>
      <c r="HR62" s="84"/>
      <c r="HS62" s="84"/>
      <c r="HT62" s="84"/>
      <c r="HU62" s="84"/>
      <c r="HV62" s="84"/>
      <c r="HW62" s="84"/>
      <c r="HX62" s="84"/>
      <c r="HY62" s="84"/>
      <c r="HZ62" s="84"/>
      <c r="IA62" s="84"/>
      <c r="IB62" s="84"/>
      <c r="IC62" s="84"/>
      <c r="ID62" s="84"/>
      <c r="IE62" s="84"/>
      <c r="IF62" s="84"/>
      <c r="IG62" s="84"/>
      <c r="IH62" s="84"/>
      <c r="II62" s="84"/>
      <c r="IJ62" s="84"/>
      <c r="IK62" s="84"/>
      <c r="IL62" s="84"/>
      <c r="IM62" s="84"/>
      <c r="IN62" s="84"/>
      <c r="IO62" s="84"/>
      <c r="IP62" s="84"/>
      <c r="IQ62" s="84"/>
      <c r="IR62" s="84"/>
      <c r="IS62" s="84"/>
      <c r="IT62" s="84"/>
      <c r="IU62" s="84"/>
      <c r="IV62" s="84"/>
      <c r="IW62" s="84"/>
      <c r="IX62" s="84"/>
      <c r="IY62" s="84"/>
      <c r="IZ62" s="84"/>
      <c r="JA62" s="84"/>
      <c r="JB62" s="84"/>
      <c r="JC62" s="84"/>
      <c r="JD62" s="84"/>
      <c r="JE62" s="84"/>
      <c r="JF62" s="84"/>
      <c r="JG62" s="84"/>
      <c r="JH62" s="84"/>
      <c r="JI62" s="84"/>
      <c r="JJ62" s="84"/>
      <c r="JK62" s="84"/>
      <c r="JL62" s="84"/>
      <c r="JM62" s="84"/>
      <c r="JN62" s="84"/>
      <c r="JO62" s="84"/>
      <c r="JP62" s="84"/>
      <c r="JQ62" s="84"/>
      <c r="JR62" s="84"/>
      <c r="JS62" s="84"/>
      <c r="JT62" s="84"/>
      <c r="JU62" s="84"/>
      <c r="JV62" s="84"/>
      <c r="JW62" s="84"/>
      <c r="JX62" s="84"/>
      <c r="JY62" s="84"/>
      <c r="JZ62" s="84"/>
      <c r="KA62" s="84"/>
      <c r="KB62" s="84"/>
      <c r="KC62" s="84"/>
      <c r="KD62" s="84"/>
      <c r="KE62" s="84"/>
      <c r="KF62" s="84"/>
      <c r="KG62" s="84"/>
      <c r="KH62" s="84"/>
      <c r="KI62" s="84"/>
      <c r="KJ62" s="84"/>
      <c r="KK62" s="84"/>
      <c r="KL62" s="84"/>
      <c r="KM62" s="84"/>
      <c r="KN62" s="84"/>
      <c r="KO62" s="84"/>
      <c r="KP62" s="84"/>
      <c r="KQ62" s="84"/>
      <c r="KR62" s="84"/>
      <c r="KS62" s="84"/>
      <c r="KT62" s="84"/>
      <c r="KU62" s="84"/>
      <c r="KV62" s="84"/>
      <c r="KW62" s="84"/>
      <c r="KX62" s="84"/>
      <c r="KY62" s="84"/>
      <c r="KZ62" s="84"/>
      <c r="LA62" s="84"/>
      <c r="LB62" s="84"/>
      <c r="LC62" s="84"/>
      <c r="LD62" s="84"/>
      <c r="LE62" s="84"/>
      <c r="LF62" s="84"/>
      <c r="LG62" s="84"/>
      <c r="LH62" s="84"/>
      <c r="LI62" s="84"/>
      <c r="LJ62" s="84"/>
      <c r="LK62" s="84"/>
      <c r="LL62" s="84"/>
      <c r="LM62" s="84"/>
      <c r="LN62" s="84"/>
      <c r="LO62" s="84"/>
      <c r="LP62" s="84"/>
      <c r="LQ62" s="84"/>
      <c r="LR62" s="84"/>
      <c r="LS62" s="84"/>
      <c r="LT62" s="84"/>
      <c r="LU62" s="84"/>
      <c r="LV62" s="84"/>
      <c r="LW62" s="84"/>
      <c r="LX62" s="84"/>
      <c r="LY62" s="84"/>
      <c r="LZ62" s="84"/>
      <c r="MA62" s="84"/>
      <c r="MB62" s="84"/>
      <c r="MC62" s="84"/>
      <c r="MD62" s="84"/>
      <c r="ME62" s="84"/>
      <c r="MF62" s="84"/>
      <c r="MG62" s="84"/>
      <c r="MH62" s="84"/>
      <c r="MI62" s="84"/>
      <c r="MJ62" s="84"/>
      <c r="MK62" s="84"/>
      <c r="ML62" s="84"/>
      <c r="MM62" s="84"/>
      <c r="MN62" s="84"/>
      <c r="MO62" s="84"/>
      <c r="MP62" s="84"/>
      <c r="MQ62" s="84"/>
      <c r="MR62" s="84"/>
      <c r="MS62" s="84"/>
      <c r="MT62" s="84"/>
      <c r="MU62" s="84"/>
      <c r="MV62" s="84"/>
      <c r="MW62" s="84"/>
      <c r="MX62" s="84"/>
      <c r="MY62" s="84"/>
      <c r="MZ62" s="84"/>
      <c r="NA62" s="84"/>
      <c r="NB62" s="84"/>
      <c r="NC62" s="84"/>
      <c r="ND62" s="84"/>
      <c r="NE62" s="84"/>
      <c r="NF62" s="84"/>
      <c r="NG62" s="84"/>
      <c r="NH62" s="84"/>
      <c r="NI62" s="84"/>
      <c r="NJ62" s="84"/>
      <c r="NK62" s="84"/>
      <c r="NL62" s="84"/>
      <c r="NM62" s="84"/>
      <c r="NN62" s="84"/>
      <c r="NO62" s="84"/>
      <c r="NP62" s="84"/>
      <c r="NQ62" s="84"/>
      <c r="NR62" s="84"/>
      <c r="NS62" s="84"/>
      <c r="NT62" s="84"/>
      <c r="NU62" s="84"/>
      <c r="NV62" s="84"/>
      <c r="NW62" s="84"/>
      <c r="NX62" s="84"/>
      <c r="NY62" s="84"/>
      <c r="NZ62" s="84"/>
      <c r="OA62" s="84"/>
      <c r="OB62" s="84"/>
      <c r="OC62" s="84"/>
      <c r="OD62" s="84"/>
      <c r="OE62" s="84"/>
      <c r="OF62" s="84"/>
      <c r="OG62" s="84"/>
      <c r="OH62" s="84"/>
      <c r="OI62" s="84"/>
      <c r="OJ62" s="84"/>
      <c r="OK62" s="84"/>
      <c r="OL62" s="84"/>
      <c r="OM62" s="84"/>
      <c r="ON62" s="84"/>
      <c r="OO62" s="84"/>
      <c r="OP62" s="84"/>
      <c r="OQ62" s="84"/>
      <c r="OR62" s="84"/>
      <c r="OS62" s="84"/>
      <c r="OT62" s="84"/>
      <c r="OU62" s="84"/>
      <c r="OV62" s="84"/>
      <c r="OW62" s="84"/>
      <c r="OX62" s="84"/>
      <c r="OY62" s="84"/>
      <c r="OZ62" s="84"/>
      <c r="PA62" s="84"/>
      <c r="PB62" s="84"/>
      <c r="PC62" s="84"/>
      <c r="PD62" s="84"/>
      <c r="PE62" s="84"/>
      <c r="PF62" s="84"/>
      <c r="PG62" s="84"/>
      <c r="PH62" s="84"/>
      <c r="PI62" s="84"/>
      <c r="PJ62" s="84"/>
      <c r="PK62" s="84"/>
      <c r="PL62" s="84"/>
      <c r="PM62" s="84"/>
      <c r="PN62" s="84"/>
      <c r="PO62" s="84"/>
      <c r="PP62" s="84"/>
      <c r="PQ62" s="84"/>
      <c r="PR62" s="84"/>
      <c r="PS62" s="84"/>
      <c r="PT62" s="84"/>
      <c r="PU62" s="84"/>
      <c r="PV62" s="84"/>
      <c r="PW62" s="84"/>
      <c r="PX62" s="84"/>
      <c r="PY62" s="84"/>
      <c r="PZ62" s="84"/>
      <c r="QA62" s="84"/>
      <c r="QB62" s="84"/>
      <c r="QC62" s="84"/>
      <c r="QD62" s="84"/>
      <c r="QE62" s="84"/>
      <c r="QF62" s="84"/>
      <c r="QG62" s="84"/>
      <c r="QH62" s="84"/>
      <c r="QI62" s="84"/>
      <c r="QJ62" s="84"/>
      <c r="QK62" s="84"/>
      <c r="QL62" s="84"/>
      <c r="QM62" s="84"/>
      <c r="QN62" s="84"/>
      <c r="QO62" s="84"/>
      <c r="QP62" s="84"/>
      <c r="QQ62" s="84"/>
      <c r="QR62" s="84"/>
      <c r="QS62" s="84"/>
      <c r="QT62" s="84"/>
      <c r="QU62" s="84"/>
      <c r="QV62" s="84"/>
      <c r="QW62" s="84"/>
      <c r="QX62" s="84"/>
      <c r="QY62" s="84"/>
      <c r="QZ62" s="84"/>
      <c r="RA62" s="84"/>
      <c r="RB62" s="84"/>
      <c r="RC62" s="84"/>
      <c r="RD62" s="84"/>
      <c r="RE62" s="84"/>
      <c r="RF62" s="84"/>
      <c r="RG62" s="84"/>
      <c r="RH62" s="84"/>
      <c r="RI62" s="84"/>
      <c r="RJ62" s="84"/>
      <c r="RK62" s="84"/>
      <c r="RL62" s="84"/>
      <c r="RM62" s="84"/>
      <c r="RN62" s="84"/>
      <c r="RO62" s="84"/>
      <c r="RP62" s="84"/>
      <c r="RQ62" s="84"/>
      <c r="RR62" s="84"/>
      <c r="RS62" s="84"/>
      <c r="RT62" s="84"/>
      <c r="RU62" s="84"/>
      <c r="RV62" s="84"/>
      <c r="RW62" s="84"/>
      <c r="RX62" s="84"/>
      <c r="RY62" s="84"/>
      <c r="RZ62" s="84"/>
      <c r="SA62" s="84"/>
      <c r="SB62" s="84"/>
      <c r="SC62" s="84"/>
      <c r="SD62" s="84"/>
      <c r="SE62" s="84"/>
      <c r="SF62" s="84"/>
      <c r="SG62" s="84"/>
      <c r="SH62" s="84"/>
      <c r="SI62" s="84"/>
      <c r="SJ62" s="84"/>
      <c r="SK62" s="84"/>
      <c r="SL62" s="84"/>
      <c r="SM62" s="84"/>
      <c r="SN62" s="84"/>
      <c r="SO62" s="84"/>
      <c r="SP62" s="84"/>
      <c r="SQ62" s="84"/>
      <c r="SR62" s="84"/>
      <c r="SS62" s="84"/>
      <c r="ST62" s="84"/>
      <c r="SU62" s="84"/>
      <c r="SV62" s="84"/>
      <c r="SW62" s="84"/>
      <c r="SX62" s="84"/>
      <c r="SY62" s="84"/>
      <c r="SZ62" s="84"/>
      <c r="TA62" s="84"/>
      <c r="TB62" s="84"/>
      <c r="TC62" s="84"/>
      <c r="TD62" s="84"/>
      <c r="TE62" s="84"/>
      <c r="TF62" s="84"/>
      <c r="TG62" s="84"/>
      <c r="TH62" s="84"/>
      <c r="TI62" s="84"/>
      <c r="TJ62" s="84"/>
      <c r="TK62" s="84"/>
      <c r="TL62" s="84"/>
      <c r="TM62" s="84"/>
      <c r="TN62" s="84"/>
      <c r="TO62" s="84"/>
      <c r="TP62" s="84"/>
      <c r="TQ62" s="84"/>
      <c r="TR62" s="84"/>
      <c r="TS62" s="84"/>
      <c r="TT62" s="84"/>
      <c r="TU62" s="84"/>
      <c r="TV62" s="84"/>
      <c r="TW62" s="84"/>
      <c r="TX62" s="84"/>
      <c r="TY62" s="84"/>
      <c r="TZ62" s="84"/>
      <c r="UA62" s="84"/>
      <c r="UB62" s="84"/>
      <c r="UC62" s="84"/>
      <c r="UD62" s="84"/>
      <c r="UE62" s="84"/>
      <c r="UF62" s="84"/>
      <c r="UG62" s="84"/>
      <c r="UH62" s="84"/>
      <c r="UI62" s="84"/>
      <c r="UJ62" s="84"/>
      <c r="UK62" s="84"/>
      <c r="UL62" s="84"/>
      <c r="UM62" s="84"/>
      <c r="UN62" s="84"/>
      <c r="UO62" s="84"/>
      <c r="UP62" s="84"/>
      <c r="UQ62" s="84"/>
      <c r="UR62" s="84"/>
      <c r="US62" s="84"/>
      <c r="UT62" s="84"/>
      <c r="UU62" s="84"/>
      <c r="UV62" s="84"/>
      <c r="UW62" s="84"/>
      <c r="UX62" s="84"/>
      <c r="UY62" s="84"/>
      <c r="UZ62" s="84"/>
      <c r="VA62" s="84"/>
      <c r="VB62" s="84"/>
      <c r="VC62" s="84"/>
      <c r="VD62" s="84"/>
      <c r="VE62" s="84"/>
      <c r="VF62" s="84"/>
      <c r="VG62" s="84"/>
      <c r="VH62" s="84"/>
      <c r="VI62" s="84"/>
      <c r="VJ62" s="84"/>
      <c r="VK62" s="84"/>
      <c r="VL62" s="84"/>
      <c r="VM62" s="84"/>
      <c r="VN62" s="84"/>
      <c r="VO62" s="84"/>
      <c r="VP62" s="84"/>
      <c r="VQ62" s="84"/>
      <c r="VR62" s="84"/>
      <c r="VS62" s="84"/>
      <c r="VT62" s="84"/>
      <c r="VU62" s="84"/>
      <c r="VV62" s="84"/>
      <c r="VW62" s="84"/>
      <c r="VX62" s="84"/>
      <c r="VY62" s="84"/>
      <c r="VZ62" s="84"/>
      <c r="WA62" s="84"/>
      <c r="WB62" s="84"/>
      <c r="WC62" s="84"/>
      <c r="WD62" s="84"/>
      <c r="WE62" s="84"/>
      <c r="WF62" s="84"/>
      <c r="WG62" s="84"/>
      <c r="WH62" s="84"/>
      <c r="WI62" s="84"/>
      <c r="WJ62" s="84"/>
      <c r="WK62" s="84"/>
      <c r="WL62" s="84"/>
      <c r="WM62" s="84"/>
      <c r="WN62" s="84"/>
      <c r="WO62" s="84"/>
      <c r="WP62" s="84"/>
      <c r="WQ62" s="84"/>
      <c r="WR62" s="84"/>
      <c r="WS62" s="84"/>
      <c r="WT62" s="84"/>
      <c r="WU62" s="84"/>
      <c r="WV62" s="84"/>
      <c r="WW62" s="84"/>
      <c r="WX62" s="84"/>
      <c r="WY62" s="84"/>
      <c r="WZ62" s="84"/>
      <c r="XA62" s="84"/>
      <c r="XB62" s="84"/>
      <c r="XC62" s="84"/>
      <c r="XD62" s="84"/>
      <c r="XE62" s="84"/>
      <c r="XF62" s="84"/>
      <c r="XG62" s="84"/>
      <c r="XH62" s="84"/>
      <c r="XI62" s="84"/>
      <c r="XJ62" s="84"/>
      <c r="XK62" s="84"/>
      <c r="XL62" s="84"/>
      <c r="XM62" s="84"/>
      <c r="XN62" s="84"/>
      <c r="XO62" s="84"/>
      <c r="XP62" s="84"/>
      <c r="XQ62" s="84"/>
      <c r="XR62" s="84"/>
      <c r="XS62" s="84"/>
      <c r="XT62" s="84"/>
      <c r="XU62" s="84"/>
      <c r="XV62" s="84"/>
      <c r="XW62" s="84"/>
      <c r="XX62" s="84"/>
      <c r="XY62" s="84"/>
      <c r="XZ62" s="84"/>
      <c r="YA62" s="84"/>
      <c r="YB62" s="84"/>
      <c r="YC62" s="84"/>
      <c r="YD62" s="84"/>
      <c r="YE62" s="84"/>
      <c r="YF62" s="84"/>
      <c r="YG62" s="84"/>
      <c r="YH62" s="84"/>
      <c r="YI62" s="84"/>
      <c r="YJ62" s="84"/>
      <c r="YK62" s="84"/>
      <c r="YL62" s="84"/>
      <c r="YM62" s="84"/>
      <c r="YN62" s="84"/>
      <c r="YO62" s="84"/>
      <c r="YP62" s="84"/>
      <c r="YQ62" s="84"/>
      <c r="YR62" s="84"/>
      <c r="YS62" s="84"/>
      <c r="YT62" s="84"/>
      <c r="YU62" s="84"/>
      <c r="YV62" s="84"/>
      <c r="YW62" s="84"/>
      <c r="YX62" s="84"/>
      <c r="YY62" s="84"/>
      <c r="YZ62" s="84"/>
      <c r="ZA62" s="84"/>
      <c r="ZB62" s="84"/>
      <c r="ZC62" s="84"/>
      <c r="ZD62" s="84"/>
      <c r="ZE62" s="84"/>
      <c r="ZF62" s="84"/>
      <c r="ZG62" s="84"/>
      <c r="ZH62" s="84"/>
      <c r="ZI62" s="84"/>
      <c r="ZJ62" s="84"/>
      <c r="ZK62" s="84"/>
      <c r="ZL62" s="84"/>
      <c r="ZM62" s="84"/>
      <c r="ZN62" s="84"/>
      <c r="ZO62" s="84"/>
      <c r="ZP62" s="84"/>
      <c r="ZQ62" s="84"/>
      <c r="ZR62" s="84"/>
      <c r="ZS62" s="84"/>
      <c r="ZT62" s="84"/>
      <c r="ZU62" s="84"/>
      <c r="ZV62" s="84"/>
      <c r="ZW62" s="84"/>
      <c r="ZX62" s="84"/>
      <c r="ZY62" s="84"/>
      <c r="ZZ62" s="84"/>
      <c r="AAA62" s="84"/>
      <c r="AAB62" s="84"/>
      <c r="AAC62" s="84"/>
      <c r="AAD62" s="84"/>
      <c r="AAE62" s="84"/>
      <c r="AAF62" s="84"/>
      <c r="AAG62" s="84"/>
      <c r="AAH62" s="84"/>
      <c r="AAI62" s="84"/>
      <c r="AAJ62" s="84"/>
      <c r="AAK62" s="84"/>
      <c r="AAL62" s="84"/>
      <c r="AAM62" s="84"/>
      <c r="AAN62" s="84"/>
      <c r="AAO62" s="84"/>
      <c r="AAP62" s="84"/>
      <c r="AAQ62" s="84"/>
      <c r="AAR62" s="84"/>
      <c r="AAS62" s="84"/>
      <c r="AAT62" s="84"/>
      <c r="AAU62" s="84"/>
      <c r="AAV62" s="84"/>
      <c r="AAW62" s="84"/>
      <c r="AAX62" s="84"/>
      <c r="AAY62" s="84"/>
      <c r="AAZ62" s="84"/>
      <c r="ABA62" s="84"/>
      <c r="ABB62" s="84"/>
      <c r="ABC62" s="84"/>
      <c r="ABD62" s="84"/>
      <c r="ABE62" s="84"/>
      <c r="ABF62" s="84"/>
      <c r="ABG62" s="84"/>
      <c r="ABH62" s="84"/>
      <c r="ABI62" s="84"/>
      <c r="ABJ62" s="84"/>
      <c r="ABK62" s="84"/>
      <c r="ABL62" s="84"/>
      <c r="ABM62" s="84"/>
      <c r="ABN62" s="84"/>
      <c r="ABO62" s="84"/>
      <c r="ABP62" s="84"/>
      <c r="ABQ62" s="84"/>
      <c r="ABR62" s="84"/>
      <c r="ABS62" s="84"/>
      <c r="ABT62" s="84"/>
      <c r="ABU62" s="84"/>
      <c r="ABV62" s="84"/>
      <c r="ABW62" s="84"/>
      <c r="ABX62" s="84"/>
      <c r="ABY62" s="84"/>
      <c r="ABZ62" s="84"/>
      <c r="ACA62" s="84"/>
      <c r="ACB62" s="84"/>
      <c r="ACC62" s="84"/>
      <c r="ACD62" s="84"/>
      <c r="ACE62" s="84"/>
      <c r="ACF62" s="84"/>
      <c r="ACG62" s="84"/>
      <c r="ACH62" s="84"/>
      <c r="ACI62" s="84"/>
      <c r="ACJ62" s="84"/>
      <c r="ACK62" s="84"/>
      <c r="ACL62" s="84"/>
      <c r="ACM62" s="84"/>
      <c r="ACN62" s="84"/>
      <c r="ACO62" s="84"/>
      <c r="ACP62" s="84"/>
      <c r="ACQ62" s="84"/>
      <c r="ACR62" s="84"/>
      <c r="ACS62" s="84"/>
      <c r="ACT62" s="84"/>
      <c r="ACU62" s="84"/>
      <c r="ACV62" s="84"/>
      <c r="ACW62" s="84"/>
      <c r="ACX62" s="84"/>
      <c r="ACY62" s="84"/>
      <c r="ACZ62" s="84"/>
      <c r="ADA62" s="84"/>
      <c r="ADB62" s="84"/>
      <c r="ADC62" s="84"/>
      <c r="ADD62" s="84"/>
      <c r="ADE62" s="84"/>
      <c r="ADF62" s="84"/>
      <c r="ADG62" s="84"/>
      <c r="ADH62" s="84"/>
      <c r="ADI62" s="84"/>
      <c r="ADJ62" s="84"/>
      <c r="ADK62" s="84"/>
      <c r="ADL62" s="84"/>
      <c r="ADM62" s="84"/>
      <c r="ADN62" s="84"/>
      <c r="ADO62" s="84"/>
      <c r="ADP62" s="84"/>
      <c r="ADQ62" s="84"/>
      <c r="ADR62" s="84"/>
      <c r="ADS62" s="84"/>
      <c r="ADT62" s="84"/>
      <c r="ADU62" s="84"/>
      <c r="ADV62" s="84"/>
      <c r="ADW62" s="84"/>
      <c r="ADX62" s="84"/>
      <c r="ADY62" s="84"/>
      <c r="ADZ62" s="84"/>
      <c r="AEA62" s="84"/>
      <c r="AEB62" s="84"/>
      <c r="AEC62" s="84"/>
      <c r="AED62" s="84"/>
      <c r="AEE62" s="84"/>
      <c r="AEF62" s="84"/>
      <c r="AEG62" s="84"/>
      <c r="AEH62" s="84"/>
      <c r="AEI62" s="84"/>
      <c r="AEJ62" s="84"/>
      <c r="AEK62" s="84"/>
      <c r="AEL62" s="84"/>
      <c r="AEM62" s="84"/>
      <c r="AEN62" s="84"/>
      <c r="AEO62" s="84"/>
      <c r="AEP62" s="84"/>
      <c r="AEQ62" s="84"/>
      <c r="AER62" s="84"/>
      <c r="AES62" s="84"/>
      <c r="AET62" s="84"/>
      <c r="AEU62" s="84"/>
      <c r="AEV62" s="84"/>
      <c r="AEW62" s="84"/>
      <c r="AEX62" s="84"/>
      <c r="AEY62" s="84"/>
      <c r="AEZ62" s="84"/>
      <c r="AFA62" s="84"/>
      <c r="AFB62" s="84"/>
      <c r="AFC62" s="84"/>
      <c r="AFD62" s="84"/>
      <c r="AFE62" s="84"/>
      <c r="AFF62" s="84"/>
      <c r="AFG62" s="84"/>
      <c r="AFH62" s="84"/>
      <c r="AFI62" s="84"/>
      <c r="AFJ62" s="84"/>
      <c r="AFK62" s="84"/>
      <c r="AFL62" s="84"/>
      <c r="AFM62" s="84"/>
      <c r="AFN62" s="84"/>
      <c r="AFO62" s="84"/>
      <c r="AFP62" s="84"/>
      <c r="AFQ62" s="84"/>
      <c r="AFR62" s="84"/>
      <c r="AFS62" s="84"/>
      <c r="AFT62" s="84"/>
      <c r="AFU62" s="84"/>
      <c r="AFV62" s="84"/>
      <c r="AFW62" s="84"/>
      <c r="AFX62" s="84"/>
      <c r="AFY62" s="84"/>
      <c r="AFZ62" s="84"/>
      <c r="AGA62" s="84"/>
      <c r="AGB62" s="84"/>
      <c r="AGC62" s="84"/>
      <c r="AGD62" s="84"/>
      <c r="AGE62" s="84"/>
      <c r="AGF62" s="84"/>
      <c r="AGG62" s="84"/>
      <c r="AGH62" s="84"/>
      <c r="AGI62" s="84"/>
      <c r="AGJ62" s="84"/>
      <c r="AGK62" s="84"/>
      <c r="AGL62" s="84"/>
      <c r="AGM62" s="84"/>
      <c r="AGN62" s="84"/>
      <c r="AGO62" s="84"/>
      <c r="AGP62" s="84"/>
      <c r="AGQ62" s="84"/>
      <c r="AGR62" s="84"/>
      <c r="AGS62" s="84"/>
      <c r="AGT62" s="84"/>
      <c r="AGU62" s="84"/>
      <c r="AGV62" s="84"/>
      <c r="AGW62" s="84"/>
      <c r="AGX62" s="84"/>
      <c r="AGY62" s="84"/>
      <c r="AGZ62" s="84"/>
      <c r="AHA62" s="84"/>
      <c r="AHB62" s="84"/>
      <c r="AHC62" s="84"/>
      <c r="AHD62" s="84"/>
      <c r="AHE62" s="84"/>
      <c r="AHF62" s="84"/>
      <c r="AHG62" s="84"/>
      <c r="AHH62" s="84"/>
      <c r="AHI62" s="84"/>
      <c r="AHJ62" s="84"/>
      <c r="AHK62" s="84"/>
      <c r="AHL62" s="84"/>
      <c r="AHM62" s="84"/>
      <c r="AHN62" s="84"/>
      <c r="AHO62" s="84"/>
      <c r="AHP62" s="84"/>
      <c r="AHQ62" s="84"/>
      <c r="AHR62" s="84"/>
      <c r="AHS62" s="84"/>
      <c r="AHT62" s="84"/>
      <c r="AHU62" s="84"/>
      <c r="AHV62" s="84"/>
      <c r="AHW62" s="84"/>
      <c r="AHX62" s="84"/>
      <c r="AHY62" s="84"/>
      <c r="AHZ62" s="84"/>
      <c r="AIA62" s="84"/>
      <c r="AIB62" s="84"/>
      <c r="AIC62" s="84"/>
      <c r="AID62" s="84"/>
      <c r="AIE62" s="84"/>
      <c r="AIF62" s="84"/>
      <c r="AIG62" s="84"/>
      <c r="AIH62" s="84"/>
      <c r="AII62" s="84"/>
      <c r="AIJ62" s="84"/>
      <c r="AIK62" s="84"/>
      <c r="AIL62" s="84"/>
      <c r="AIM62" s="84"/>
      <c r="AIN62" s="84"/>
      <c r="AIO62" s="84"/>
      <c r="AIP62" s="84"/>
      <c r="AIQ62" s="84"/>
      <c r="AIR62" s="84"/>
      <c r="AIS62" s="84"/>
      <c r="AIT62" s="84"/>
      <c r="AIU62" s="84"/>
      <c r="AIV62" s="84"/>
      <c r="AIW62" s="84"/>
      <c r="AIX62" s="84"/>
      <c r="AIY62" s="84"/>
      <c r="AIZ62" s="84"/>
      <c r="AJA62" s="84"/>
      <c r="AJB62" s="84"/>
      <c r="AJC62" s="84"/>
      <c r="AJD62" s="84"/>
      <c r="AJE62" s="84"/>
      <c r="AJF62" s="84"/>
      <c r="AJG62" s="84"/>
      <c r="AJH62" s="84"/>
      <c r="AJI62" s="84"/>
      <c r="AJJ62" s="84"/>
      <c r="AJK62" s="84"/>
      <c r="AJL62" s="84"/>
      <c r="AJM62" s="84"/>
      <c r="AJN62" s="84"/>
      <c r="AJO62" s="84"/>
      <c r="AJP62" s="84"/>
      <c r="AJQ62" s="84"/>
      <c r="AJR62" s="84"/>
      <c r="AJS62" s="84"/>
      <c r="AJT62" s="84"/>
      <c r="AJU62" s="84"/>
      <c r="AJV62" s="84"/>
      <c r="AJW62" s="84"/>
      <c r="AJX62" s="84"/>
      <c r="AJY62" s="84"/>
      <c r="AJZ62" s="84"/>
      <c r="AKA62" s="84"/>
      <c r="AKB62" s="84"/>
      <c r="AKC62" s="84"/>
      <c r="AKD62" s="84"/>
      <c r="AKE62" s="84"/>
      <c r="AKF62" s="84"/>
      <c r="AKG62" s="84"/>
      <c r="AKH62" s="84"/>
      <c r="AKI62" s="84"/>
      <c r="AKJ62" s="84"/>
      <c r="AKK62" s="84"/>
      <c r="AKL62" s="84"/>
      <c r="AKM62" s="84"/>
      <c r="AKN62" s="84"/>
      <c r="AKO62" s="84"/>
      <c r="AKP62" s="84"/>
      <c r="AKQ62" s="84"/>
      <c r="AKR62" s="84"/>
      <c r="AKS62" s="84"/>
      <c r="AKT62" s="84"/>
      <c r="AKU62" s="84"/>
      <c r="AKV62" s="84"/>
      <c r="AKW62" s="84"/>
      <c r="AKX62" s="84"/>
      <c r="AKY62" s="84"/>
      <c r="AKZ62" s="84"/>
      <c r="ALA62" s="84"/>
      <c r="ALB62" s="84"/>
      <c r="ALC62" s="84"/>
      <c r="ALD62" s="84"/>
      <c r="ALE62" s="84"/>
      <c r="ALF62" s="84"/>
      <c r="ALG62" s="84"/>
      <c r="ALH62" s="84"/>
      <c r="ALI62" s="84"/>
      <c r="ALJ62" s="84"/>
      <c r="ALK62" s="84"/>
      <c r="ALL62" s="84"/>
      <c r="ALM62" s="84"/>
      <c r="ALN62" s="84"/>
      <c r="ALO62" s="84"/>
      <c r="ALP62" s="84"/>
      <c r="ALQ62" s="84"/>
      <c r="ALR62" s="84"/>
      <c r="ALS62" s="84"/>
      <c r="ALT62" s="84"/>
      <c r="ALU62" s="84"/>
      <c r="ALV62" s="84"/>
      <c r="ALW62" s="84"/>
      <c r="ALX62" s="84"/>
      <c r="ALY62" s="84"/>
      <c r="ALZ62" s="84"/>
      <c r="AMA62" s="84"/>
      <c r="AMB62" s="84"/>
      <c r="AMC62" s="84"/>
      <c r="AMD62" s="84"/>
      <c r="AME62" s="84"/>
      <c r="AMF62" s="84"/>
      <c r="AMG62" s="84"/>
      <c r="AMH62" s="84"/>
      <c r="AMI62" s="84"/>
      <c r="AMJ62" s="84"/>
      <c r="AMK62" s="84"/>
      <c r="AML62" s="84"/>
      <c r="AMM62" s="84"/>
      <c r="AMN62" s="84"/>
      <c r="AMO62" s="84"/>
      <c r="AMP62" s="84"/>
      <c r="AMQ62" s="84"/>
      <c r="AMR62" s="84"/>
      <c r="AMS62" s="84"/>
      <c r="AMT62" s="84"/>
      <c r="AMU62" s="84"/>
      <c r="AMV62" s="84"/>
      <c r="AMW62" s="84"/>
      <c r="AMX62" s="84"/>
      <c r="AMY62" s="84"/>
      <c r="AMZ62" s="84"/>
      <c r="ANA62" s="84"/>
      <c r="ANB62" s="84"/>
      <c r="ANC62" s="84"/>
      <c r="AND62" s="84"/>
      <c r="ANE62" s="84"/>
      <c r="ANF62" s="84"/>
      <c r="ANG62" s="84"/>
      <c r="ANH62" s="84"/>
      <c r="ANI62" s="84"/>
      <c r="ANJ62" s="84"/>
      <c r="ANK62" s="84"/>
      <c r="ANL62" s="84"/>
      <c r="ANM62" s="84"/>
      <c r="ANN62" s="84"/>
      <c r="ANO62" s="84"/>
      <c r="ANP62" s="84"/>
      <c r="ANQ62" s="84"/>
      <c r="ANR62" s="84"/>
      <c r="ANS62" s="84"/>
      <c r="ANT62" s="84"/>
      <c r="ANU62" s="84"/>
      <c r="ANV62" s="84"/>
      <c r="ANW62" s="84"/>
      <c r="ANX62" s="84"/>
      <c r="ANY62" s="84"/>
      <c r="ANZ62" s="84"/>
      <c r="AOA62" s="84"/>
      <c r="AOB62" s="84"/>
      <c r="AOC62" s="84"/>
      <c r="AOD62" s="84"/>
      <c r="AOE62" s="84"/>
      <c r="AOF62" s="84"/>
      <c r="AOG62" s="84"/>
      <c r="AOH62" s="84"/>
      <c r="AOI62" s="84"/>
      <c r="AOJ62" s="84"/>
      <c r="AOK62" s="84"/>
      <c r="AOL62" s="84"/>
      <c r="AOM62" s="84"/>
      <c r="AON62" s="84"/>
      <c r="AOO62" s="84"/>
      <c r="AOP62" s="84"/>
      <c r="AOQ62" s="84"/>
      <c r="AOR62" s="84"/>
      <c r="AOS62" s="84"/>
      <c r="AOT62" s="84"/>
      <c r="AOU62" s="84"/>
      <c r="AOV62" s="84"/>
      <c r="AOW62" s="84"/>
      <c r="AOX62" s="84"/>
      <c r="AOY62" s="84"/>
      <c r="AOZ62" s="84"/>
      <c r="APA62" s="84"/>
      <c r="APB62" s="84"/>
      <c r="APC62" s="84"/>
      <c r="APD62" s="84"/>
      <c r="APE62" s="84"/>
      <c r="APF62" s="84"/>
      <c r="APG62" s="84"/>
      <c r="APH62" s="84"/>
      <c r="API62" s="84"/>
      <c r="APJ62" s="84"/>
      <c r="APK62" s="84"/>
      <c r="APL62" s="84"/>
      <c r="APM62" s="84"/>
      <c r="APN62" s="84"/>
      <c r="APO62" s="84"/>
      <c r="APP62" s="84"/>
      <c r="APQ62" s="84"/>
      <c r="APR62" s="84"/>
      <c r="APS62" s="84"/>
      <c r="APT62" s="84"/>
      <c r="APU62" s="84"/>
      <c r="APV62" s="84"/>
      <c r="APW62" s="84"/>
      <c r="APX62" s="84"/>
      <c r="APY62" s="84"/>
      <c r="APZ62" s="84"/>
      <c r="AQA62" s="84"/>
      <c r="AQB62" s="84"/>
      <c r="AQC62" s="84"/>
      <c r="AQD62" s="84"/>
      <c r="AQE62" s="86"/>
      <c r="AQF62" s="84"/>
      <c r="AQG62" s="86"/>
      <c r="AQH62" s="84"/>
      <c r="AQI62" s="86"/>
      <c r="AQJ62" s="84"/>
      <c r="AQK62" s="86"/>
      <c r="AQL62" s="84"/>
      <c r="AQM62" s="86"/>
      <c r="AQN62" s="84"/>
      <c r="AQO62" s="86"/>
      <c r="AQP62" s="84"/>
      <c r="AQQ62" s="86"/>
      <c r="AQR62" s="84"/>
      <c r="AQS62" s="86"/>
      <c r="AQT62" s="86"/>
      <c r="AQU62" s="86"/>
      <c r="AQV62" s="86"/>
      <c r="AQW62" s="86"/>
      <c r="AQX62" s="86"/>
      <c r="AQY62" s="86"/>
      <c r="AQZ62" s="86"/>
      <c r="ARA62" s="86"/>
      <c r="ARB62" s="86"/>
      <c r="ARC62" s="86"/>
      <c r="ARD62" s="86"/>
      <c r="ARE62" s="86"/>
      <c r="ARF62" s="86"/>
      <c r="ARG62" s="86"/>
      <c r="ARH62" s="86"/>
      <c r="ARI62" s="86"/>
      <c r="ARJ62" s="86"/>
      <c r="ARK62" s="86"/>
      <c r="ARL62" s="86"/>
      <c r="ARM62" s="86"/>
      <c r="ARN62" s="86"/>
      <c r="ARO62" s="86"/>
      <c r="ARP62" s="86"/>
      <c r="ARQ62" s="86"/>
      <c r="ARR62" s="86"/>
      <c r="ARS62" s="86"/>
      <c r="ART62" s="86"/>
      <c r="ARU62" s="86"/>
      <c r="ARV62" s="86"/>
      <c r="ARW62" s="86"/>
      <c r="ARX62" s="86"/>
      <c r="ARY62" s="86"/>
      <c r="ARZ62" s="86"/>
      <c r="ASA62" s="86"/>
      <c r="ASB62" s="86"/>
      <c r="ASC62" s="86"/>
      <c r="ASD62" s="86"/>
      <c r="ASE62" s="86"/>
      <c r="ASF62" s="86"/>
      <c r="ASG62" s="86"/>
      <c r="ASH62" s="86"/>
      <c r="ASI62" s="86"/>
      <c r="ASJ62" s="86"/>
      <c r="ASK62" s="86"/>
      <c r="ASL62" s="86"/>
      <c r="ASM62" s="86"/>
      <c r="ASN62" s="86"/>
      <c r="ASO62" s="86"/>
      <c r="ASP62" s="86"/>
      <c r="ASQ62" s="86"/>
      <c r="ASR62" s="86"/>
      <c r="ASS62" s="86"/>
      <c r="AST62" s="86"/>
      <c r="ASU62" s="86"/>
      <c r="ASV62" s="86"/>
      <c r="ASW62" s="86"/>
      <c r="ASX62" s="86"/>
      <c r="ASY62" s="86"/>
      <c r="ASZ62" s="86"/>
      <c r="ATA62" s="86"/>
      <c r="ATB62" s="86"/>
      <c r="ATC62" s="86"/>
      <c r="ATD62" s="86"/>
      <c r="ATE62" s="86"/>
      <c r="ATF62" s="86"/>
      <c r="ATG62" s="86"/>
      <c r="ATH62" s="86"/>
      <c r="ATI62" s="86"/>
      <c r="ATJ62" s="86"/>
      <c r="ATK62" s="86"/>
      <c r="ATL62" s="86"/>
      <c r="ATM62" s="86"/>
      <c r="ATN62" s="86"/>
      <c r="ATO62" s="86"/>
      <c r="ATP62" s="86"/>
      <c r="ATQ62" s="86"/>
      <c r="ATR62" s="86"/>
      <c r="ATS62" s="86"/>
      <c r="ATT62" s="86"/>
      <c r="ATU62" s="86"/>
      <c r="ATV62" s="86"/>
      <c r="ATW62" s="86"/>
      <c r="ATX62" s="86"/>
      <c r="ATY62" s="86"/>
      <c r="ATZ62" s="86"/>
      <c r="AUA62" s="86"/>
      <c r="AUB62" s="86"/>
      <c r="AUC62" s="86"/>
      <c r="AUD62" s="86"/>
      <c r="AUE62" s="86"/>
      <c r="AUF62" s="86"/>
      <c r="AUG62" s="86"/>
      <c r="AUH62" s="86"/>
      <c r="AUI62" s="86"/>
      <c r="AUJ62" s="86"/>
      <c r="AUK62" s="86"/>
      <c r="AUL62" s="86"/>
      <c r="AUM62" s="86"/>
      <c r="AUN62" s="86"/>
      <c r="AUO62" s="86"/>
      <c r="AUP62" s="86"/>
      <c r="AUQ62" s="86"/>
      <c r="AUR62" s="86"/>
      <c r="AUS62" s="86"/>
      <c r="AUT62" s="86"/>
      <c r="AUU62" s="86"/>
      <c r="AUV62" s="86"/>
      <c r="AUW62" s="86"/>
      <c r="AUX62" s="86"/>
      <c r="AUY62" s="86"/>
      <c r="AUZ62" s="86"/>
      <c r="AVA62" s="86"/>
      <c r="AVB62" s="86"/>
      <c r="AVC62" s="86"/>
      <c r="AVD62" s="86"/>
      <c r="AVE62" s="86"/>
      <c r="AVF62" s="86"/>
      <c r="AVG62" s="86"/>
      <c r="AVH62" s="86"/>
      <c r="AVI62" s="86"/>
      <c r="AVJ62" s="86"/>
      <c r="AVK62" s="86"/>
      <c r="AVL62" s="86"/>
      <c r="AVM62" s="86"/>
      <c r="AVN62" s="86"/>
      <c r="AVO62" s="86"/>
      <c r="AVP62" s="86"/>
      <c r="AVQ62" s="86"/>
      <c r="AVR62" s="86"/>
      <c r="AVS62" s="86"/>
      <c r="AVT62" s="86"/>
      <c r="AVU62" s="86"/>
      <c r="AVV62" s="86"/>
      <c r="AVW62" s="86"/>
      <c r="AVX62" s="86"/>
      <c r="AVY62" s="86"/>
      <c r="AVZ62" s="86"/>
      <c r="AWA62" s="86"/>
      <c r="AWB62" s="86"/>
      <c r="AWC62" s="86"/>
      <c r="AWD62" s="86"/>
      <c r="AWE62" s="86"/>
      <c r="AWF62" s="86"/>
      <c r="AWG62" s="86"/>
      <c r="AWH62" s="86"/>
      <c r="AWI62" s="86"/>
      <c r="AWJ62" s="86"/>
      <c r="AWK62" s="86"/>
      <c r="AWL62" s="86"/>
      <c r="AWM62" s="86"/>
      <c r="AWN62" s="86"/>
      <c r="AWO62" s="86"/>
      <c r="AWP62" s="86"/>
      <c r="AWQ62" s="86"/>
      <c r="AWR62" s="86"/>
      <c r="AWS62" s="86"/>
      <c r="AWT62" s="86">
        <v>20000</v>
      </c>
      <c r="AWU62" s="86" t="s">
        <v>94</v>
      </c>
      <c r="AWV62" s="86">
        <v>20000</v>
      </c>
      <c r="AWW62" s="86" t="s">
        <v>94</v>
      </c>
      <c r="AWX62" s="86">
        <v>20000</v>
      </c>
      <c r="AWY62" s="86" t="s">
        <v>94</v>
      </c>
      <c r="AWZ62" s="86">
        <v>20000</v>
      </c>
      <c r="AXA62" s="86" t="s">
        <v>94</v>
      </c>
      <c r="AXB62" s="86">
        <v>20000</v>
      </c>
      <c r="AXC62" s="86" t="s">
        <v>94</v>
      </c>
      <c r="AXD62" s="86">
        <v>20000</v>
      </c>
      <c r="AXE62" s="86" t="s">
        <v>94</v>
      </c>
      <c r="AXF62" s="86">
        <v>20000</v>
      </c>
      <c r="AXG62" s="86" t="s">
        <v>94</v>
      </c>
      <c r="AXH62" s="86">
        <v>20000</v>
      </c>
      <c r="AXI62" s="86" t="s">
        <v>94</v>
      </c>
      <c r="AXJ62" s="86">
        <v>20000</v>
      </c>
      <c r="AXK62" s="86" t="s">
        <v>94</v>
      </c>
      <c r="AXL62" s="86">
        <v>20000</v>
      </c>
      <c r="AXM62" s="86" t="s">
        <v>94</v>
      </c>
      <c r="AXN62" s="86">
        <v>20000</v>
      </c>
      <c r="AXO62" s="86" t="s">
        <v>94</v>
      </c>
      <c r="AXP62" s="86">
        <v>20000</v>
      </c>
      <c r="AXQ62" s="86" t="s">
        <v>94</v>
      </c>
      <c r="AXR62" s="86">
        <v>20000</v>
      </c>
      <c r="AXS62" s="86" t="s">
        <v>94</v>
      </c>
      <c r="AXT62" s="86">
        <v>20000</v>
      </c>
      <c r="AXU62" s="86" t="s">
        <v>94</v>
      </c>
      <c r="AXV62" s="86">
        <v>20000</v>
      </c>
      <c r="AXW62" s="86" t="s">
        <v>94</v>
      </c>
      <c r="AXX62" s="103">
        <v>20000</v>
      </c>
      <c r="AXY62" s="103" t="s">
        <v>94</v>
      </c>
      <c r="AXZ62" s="103">
        <v>20000</v>
      </c>
      <c r="AYA62" s="103">
        <v>20000</v>
      </c>
      <c r="AYB62" s="103">
        <v>20000</v>
      </c>
      <c r="AYC62" s="103" t="s">
        <v>94</v>
      </c>
      <c r="AYD62" s="103">
        <v>20000</v>
      </c>
      <c r="AYE62" s="103" t="s">
        <v>94</v>
      </c>
      <c r="AYF62" s="103">
        <v>20000</v>
      </c>
      <c r="AYG62" s="103" t="s">
        <v>94</v>
      </c>
      <c r="AYH62" s="103">
        <v>20000</v>
      </c>
      <c r="AYI62" s="103" t="s">
        <v>94</v>
      </c>
      <c r="AYJ62" s="103">
        <v>20000</v>
      </c>
      <c r="AYK62" s="103"/>
      <c r="AYL62" s="103">
        <v>20000</v>
      </c>
      <c r="AYM62" s="103"/>
      <c r="AYN62" s="103">
        <v>20000</v>
      </c>
      <c r="AYO62" s="103"/>
      <c r="AYP62" s="103">
        <v>20000</v>
      </c>
      <c r="AYQ62" s="103"/>
      <c r="AYR62" s="103">
        <v>20000</v>
      </c>
      <c r="AYS62" s="103"/>
      <c r="AYT62" s="103">
        <v>20000</v>
      </c>
      <c r="AYU62" s="103" t="s">
        <v>94</v>
      </c>
      <c r="AYV62" s="103">
        <v>20000</v>
      </c>
      <c r="AYW62" s="103" t="s">
        <v>94</v>
      </c>
      <c r="AYX62" s="103">
        <v>20000</v>
      </c>
      <c r="AYY62" s="103" t="s">
        <v>94</v>
      </c>
      <c r="AYZ62" s="103">
        <v>20000</v>
      </c>
      <c r="AZA62" s="103" t="s">
        <v>94</v>
      </c>
      <c r="AZB62" s="103">
        <v>20000</v>
      </c>
      <c r="AZC62" s="103" t="s">
        <v>94</v>
      </c>
      <c r="AZD62" s="103">
        <v>20000</v>
      </c>
      <c r="AZE62" s="103" t="s">
        <v>94</v>
      </c>
      <c r="AZF62" s="103">
        <v>20000</v>
      </c>
      <c r="AZG62" s="103" t="s">
        <v>94</v>
      </c>
      <c r="AZH62" s="103">
        <v>20000</v>
      </c>
      <c r="AZI62" s="103" t="s">
        <v>94</v>
      </c>
      <c r="AZJ62" s="103">
        <v>20000</v>
      </c>
      <c r="AZK62" s="103">
        <v>20000</v>
      </c>
      <c r="AZL62" s="103">
        <v>20000</v>
      </c>
      <c r="AZM62" s="103" t="s">
        <v>94</v>
      </c>
      <c r="AZN62" s="103">
        <v>20000</v>
      </c>
      <c r="AZO62" s="103" t="s">
        <v>94</v>
      </c>
      <c r="AZP62" s="103">
        <v>20000</v>
      </c>
      <c r="AZQ62" s="103" t="s">
        <v>94</v>
      </c>
      <c r="AZR62" s="103">
        <v>20000</v>
      </c>
      <c r="AZS62" s="103" t="s">
        <v>94</v>
      </c>
      <c r="AZT62" s="103">
        <v>20000</v>
      </c>
      <c r="AZU62" s="103" t="s">
        <v>94</v>
      </c>
      <c r="AZV62" s="103">
        <v>20000</v>
      </c>
      <c r="AZW62" s="103" t="s">
        <v>94</v>
      </c>
      <c r="AZX62" s="103">
        <v>20000</v>
      </c>
      <c r="AZY62" s="103" t="s">
        <v>94</v>
      </c>
      <c r="AZZ62" s="103">
        <v>20000</v>
      </c>
      <c r="BAA62" s="103" t="s">
        <v>94</v>
      </c>
      <c r="BAB62" s="103">
        <v>20000</v>
      </c>
      <c r="BAC62" s="103" t="s">
        <v>94</v>
      </c>
      <c r="BAD62" s="103">
        <v>20000</v>
      </c>
      <c r="BAE62" s="103" t="s">
        <v>94</v>
      </c>
      <c r="BAF62" s="103">
        <v>20000</v>
      </c>
      <c r="BAG62" s="103" t="s">
        <v>94</v>
      </c>
      <c r="BAH62" s="103">
        <v>20000</v>
      </c>
      <c r="BAI62" s="103" t="s">
        <v>94</v>
      </c>
      <c r="BAJ62" s="103">
        <v>20000</v>
      </c>
      <c r="BAK62" s="103" t="s">
        <v>94</v>
      </c>
      <c r="BAL62" s="103">
        <v>20000</v>
      </c>
      <c r="BAM62" s="103" t="s">
        <v>94</v>
      </c>
      <c r="BAN62" s="103">
        <v>20000</v>
      </c>
      <c r="BAO62" s="103" t="s">
        <v>94</v>
      </c>
      <c r="BAP62" s="103">
        <v>20000</v>
      </c>
      <c r="BAQ62" s="103" t="s">
        <v>94</v>
      </c>
      <c r="BAR62" s="103">
        <v>20000</v>
      </c>
      <c r="BAS62" s="103" t="s">
        <v>94</v>
      </c>
      <c r="BAT62" s="103">
        <v>20000</v>
      </c>
      <c r="BAU62" s="103" t="s">
        <v>94</v>
      </c>
      <c r="BAV62" s="103">
        <v>20000</v>
      </c>
      <c r="BAW62" s="103" t="s">
        <v>94</v>
      </c>
      <c r="BAX62" s="103">
        <v>20000</v>
      </c>
      <c r="BAY62" s="103" t="s">
        <v>94</v>
      </c>
      <c r="BAZ62" s="103">
        <v>20000</v>
      </c>
      <c r="BBA62" s="103" t="s">
        <v>94</v>
      </c>
      <c r="BBB62" s="103">
        <v>20000</v>
      </c>
      <c r="BBC62" s="103" t="s">
        <v>94</v>
      </c>
      <c r="BBD62" s="103">
        <v>20000</v>
      </c>
      <c r="BBE62" s="103" t="s">
        <v>94</v>
      </c>
      <c r="BBF62" s="103">
        <v>20000</v>
      </c>
      <c r="BBG62" s="103" t="s">
        <v>94</v>
      </c>
      <c r="BBH62" s="103">
        <v>20000</v>
      </c>
      <c r="BBI62" s="103" t="s">
        <v>94</v>
      </c>
      <c r="BBJ62" s="103">
        <v>20000</v>
      </c>
      <c r="BBK62" s="103" t="s">
        <v>94</v>
      </c>
    </row>
    <row r="63" spans="1:1415" s="9" customFormat="1" ht="33" customHeight="1" x14ac:dyDescent="0.35">
      <c r="A63" s="82">
        <v>37</v>
      </c>
      <c r="B63" s="13" t="s">
        <v>395</v>
      </c>
      <c r="C63" s="89"/>
      <c r="D63" s="13" t="s">
        <v>396</v>
      </c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  <c r="AL63" s="84"/>
      <c r="AM63" s="84"/>
      <c r="AN63" s="84"/>
      <c r="AO63" s="84"/>
      <c r="AP63" s="84"/>
      <c r="AQ63" s="84"/>
      <c r="AR63" s="84"/>
      <c r="AS63" s="84"/>
      <c r="AT63" s="84"/>
      <c r="AU63" s="84"/>
      <c r="AV63" s="84"/>
      <c r="AW63" s="84"/>
      <c r="AX63" s="84"/>
      <c r="AY63" s="84"/>
      <c r="AZ63" s="84"/>
      <c r="BA63" s="84"/>
      <c r="BB63" s="84"/>
      <c r="BC63" s="84"/>
      <c r="BD63" s="84"/>
      <c r="BE63" s="84"/>
      <c r="BF63" s="84"/>
      <c r="BG63" s="84"/>
      <c r="BH63" s="84"/>
      <c r="BI63" s="84"/>
      <c r="BJ63" s="84"/>
      <c r="BK63" s="84"/>
      <c r="BL63" s="84"/>
      <c r="BM63" s="84"/>
      <c r="BN63" s="84"/>
      <c r="BO63" s="84"/>
      <c r="BP63" s="84"/>
      <c r="BQ63" s="84"/>
      <c r="BR63" s="84"/>
      <c r="BS63" s="84"/>
      <c r="BT63" s="84"/>
      <c r="BU63" s="84"/>
      <c r="BV63" s="84"/>
      <c r="BW63" s="84"/>
      <c r="BX63" s="84"/>
      <c r="BY63" s="84"/>
      <c r="BZ63" s="84"/>
      <c r="CA63" s="84"/>
      <c r="CB63" s="84"/>
      <c r="CC63" s="84"/>
      <c r="CD63" s="84"/>
      <c r="CE63" s="84"/>
      <c r="CF63" s="84"/>
      <c r="CG63" s="84"/>
      <c r="CH63" s="84"/>
      <c r="CI63" s="84"/>
      <c r="CJ63" s="84"/>
      <c r="CK63" s="84"/>
      <c r="CL63" s="84"/>
      <c r="CM63" s="84"/>
      <c r="CN63" s="84"/>
      <c r="CO63" s="84"/>
      <c r="CP63" s="84"/>
      <c r="CQ63" s="84"/>
      <c r="CR63" s="84"/>
      <c r="CS63" s="84"/>
      <c r="CT63" s="84"/>
      <c r="CU63" s="84"/>
      <c r="CV63" s="84"/>
      <c r="CW63" s="84"/>
      <c r="CX63" s="84"/>
      <c r="CY63" s="84"/>
      <c r="CZ63" s="84"/>
      <c r="DA63" s="84"/>
      <c r="DB63" s="84"/>
      <c r="DC63" s="84"/>
      <c r="DD63" s="84"/>
      <c r="DE63" s="84"/>
      <c r="DF63" s="84"/>
      <c r="DG63" s="84"/>
      <c r="DH63" s="84"/>
      <c r="DI63" s="84"/>
      <c r="DJ63" s="84"/>
      <c r="DK63" s="84"/>
      <c r="DL63" s="84"/>
      <c r="DM63" s="84"/>
      <c r="DN63" s="84"/>
      <c r="DO63" s="84"/>
      <c r="DP63" s="84"/>
      <c r="DQ63" s="84"/>
      <c r="DR63" s="84"/>
      <c r="DS63" s="84"/>
      <c r="DT63" s="84"/>
      <c r="DU63" s="84"/>
      <c r="DV63" s="84"/>
      <c r="DW63" s="84"/>
      <c r="DX63" s="84"/>
      <c r="DY63" s="84"/>
      <c r="DZ63" s="84"/>
      <c r="EA63" s="84"/>
      <c r="EB63" s="84"/>
      <c r="EC63" s="84"/>
      <c r="ED63" s="84"/>
      <c r="EE63" s="84"/>
      <c r="EF63" s="84"/>
      <c r="EG63" s="84"/>
      <c r="EH63" s="84"/>
      <c r="EI63" s="84"/>
      <c r="EJ63" s="84"/>
      <c r="EK63" s="84"/>
      <c r="EL63" s="84"/>
      <c r="EM63" s="84"/>
      <c r="EN63" s="84"/>
      <c r="EO63" s="84"/>
      <c r="EP63" s="84"/>
      <c r="EQ63" s="84"/>
      <c r="ER63" s="84"/>
      <c r="ES63" s="84"/>
      <c r="ET63" s="84"/>
      <c r="EU63" s="84"/>
      <c r="EV63" s="84"/>
      <c r="EW63" s="84"/>
      <c r="EX63" s="84"/>
      <c r="EY63" s="84"/>
      <c r="EZ63" s="84"/>
      <c r="FA63" s="84"/>
      <c r="FB63" s="84"/>
      <c r="FC63" s="84"/>
      <c r="FD63" s="84"/>
      <c r="FE63" s="84"/>
      <c r="FF63" s="84"/>
      <c r="FG63" s="84"/>
      <c r="FH63" s="84"/>
      <c r="FI63" s="84"/>
      <c r="FJ63" s="84"/>
      <c r="FK63" s="84"/>
      <c r="FL63" s="84"/>
      <c r="FM63" s="84"/>
      <c r="FN63" s="84"/>
      <c r="FO63" s="84"/>
      <c r="FP63" s="84"/>
      <c r="FQ63" s="84"/>
      <c r="FR63" s="84"/>
      <c r="FS63" s="84"/>
      <c r="FT63" s="84"/>
      <c r="FU63" s="84"/>
      <c r="FV63" s="84"/>
      <c r="FW63" s="84"/>
      <c r="FX63" s="84"/>
      <c r="FY63" s="84"/>
      <c r="FZ63" s="84"/>
      <c r="GA63" s="84"/>
      <c r="GB63" s="84"/>
      <c r="GC63" s="84"/>
      <c r="GD63" s="84"/>
      <c r="GE63" s="84"/>
      <c r="GF63" s="84"/>
      <c r="GG63" s="84"/>
      <c r="GH63" s="84"/>
      <c r="GI63" s="84"/>
      <c r="GJ63" s="84"/>
      <c r="GK63" s="84"/>
      <c r="GL63" s="84"/>
      <c r="GM63" s="84"/>
      <c r="GN63" s="84"/>
      <c r="GO63" s="84"/>
      <c r="GP63" s="84"/>
      <c r="GQ63" s="84"/>
      <c r="GR63" s="84"/>
      <c r="GS63" s="84"/>
      <c r="GT63" s="84"/>
      <c r="GU63" s="84"/>
      <c r="GV63" s="84"/>
      <c r="GW63" s="84"/>
      <c r="GX63" s="84"/>
      <c r="GY63" s="84"/>
      <c r="GZ63" s="84"/>
      <c r="HA63" s="84"/>
      <c r="HB63" s="84"/>
      <c r="HC63" s="84"/>
      <c r="HD63" s="84"/>
      <c r="HE63" s="84"/>
      <c r="HF63" s="84"/>
      <c r="HG63" s="84"/>
      <c r="HH63" s="84"/>
      <c r="HI63" s="84"/>
      <c r="HJ63" s="84"/>
      <c r="HK63" s="84"/>
      <c r="HL63" s="84"/>
      <c r="HM63" s="84"/>
      <c r="HN63" s="84"/>
      <c r="HO63" s="84"/>
      <c r="HP63" s="84"/>
      <c r="HQ63" s="84"/>
      <c r="HR63" s="84"/>
      <c r="HS63" s="84"/>
      <c r="HT63" s="84"/>
      <c r="HU63" s="84"/>
      <c r="HV63" s="84"/>
      <c r="HW63" s="84"/>
      <c r="HX63" s="84"/>
      <c r="HY63" s="84"/>
      <c r="HZ63" s="84"/>
      <c r="IA63" s="84"/>
      <c r="IB63" s="84"/>
      <c r="IC63" s="84"/>
      <c r="ID63" s="84"/>
      <c r="IE63" s="84"/>
      <c r="IF63" s="84"/>
      <c r="IG63" s="84"/>
      <c r="IH63" s="84"/>
      <c r="II63" s="84"/>
      <c r="IJ63" s="84"/>
      <c r="IK63" s="84"/>
      <c r="IL63" s="84"/>
      <c r="IM63" s="84"/>
      <c r="IN63" s="84"/>
      <c r="IO63" s="84"/>
      <c r="IP63" s="84"/>
      <c r="IQ63" s="84"/>
      <c r="IR63" s="84"/>
      <c r="IS63" s="84"/>
      <c r="IT63" s="84"/>
      <c r="IU63" s="84"/>
      <c r="IV63" s="84"/>
      <c r="IW63" s="84"/>
      <c r="IX63" s="84"/>
      <c r="IY63" s="84"/>
      <c r="IZ63" s="84"/>
      <c r="JA63" s="84"/>
      <c r="JB63" s="84"/>
      <c r="JC63" s="84"/>
      <c r="JD63" s="84"/>
      <c r="JE63" s="84"/>
      <c r="JF63" s="84"/>
      <c r="JG63" s="84"/>
      <c r="JH63" s="84"/>
      <c r="JI63" s="84"/>
      <c r="JJ63" s="84"/>
      <c r="JK63" s="84"/>
      <c r="JL63" s="84"/>
      <c r="JM63" s="84"/>
      <c r="JN63" s="84"/>
      <c r="JO63" s="84"/>
      <c r="JP63" s="84"/>
      <c r="JQ63" s="84"/>
      <c r="JR63" s="84"/>
      <c r="JS63" s="84"/>
      <c r="JT63" s="84"/>
      <c r="JU63" s="84"/>
      <c r="JV63" s="84"/>
      <c r="JW63" s="84"/>
      <c r="JX63" s="84"/>
      <c r="JY63" s="84"/>
      <c r="JZ63" s="84"/>
      <c r="KA63" s="84"/>
      <c r="KB63" s="84"/>
      <c r="KC63" s="84"/>
      <c r="KD63" s="84"/>
      <c r="KE63" s="84"/>
      <c r="KF63" s="84"/>
      <c r="KG63" s="84"/>
      <c r="KH63" s="84"/>
      <c r="KI63" s="84"/>
      <c r="KJ63" s="84"/>
      <c r="KK63" s="84"/>
      <c r="KL63" s="84"/>
      <c r="KM63" s="84"/>
      <c r="KN63" s="84"/>
      <c r="KO63" s="84"/>
      <c r="KP63" s="84"/>
      <c r="KQ63" s="84"/>
      <c r="KR63" s="84"/>
      <c r="KS63" s="84"/>
      <c r="KT63" s="84"/>
      <c r="KU63" s="84"/>
      <c r="KV63" s="84"/>
      <c r="KW63" s="84"/>
      <c r="KX63" s="84"/>
      <c r="KY63" s="84"/>
      <c r="KZ63" s="84"/>
      <c r="LA63" s="84"/>
      <c r="LB63" s="84"/>
      <c r="LC63" s="84"/>
      <c r="LD63" s="84"/>
      <c r="LE63" s="84"/>
      <c r="LF63" s="84"/>
      <c r="LG63" s="84"/>
      <c r="LH63" s="84"/>
      <c r="LI63" s="84"/>
      <c r="LJ63" s="84"/>
      <c r="LK63" s="84"/>
      <c r="LL63" s="84"/>
      <c r="LM63" s="84"/>
      <c r="LN63" s="84"/>
      <c r="LO63" s="84"/>
      <c r="LP63" s="84"/>
      <c r="LQ63" s="84"/>
      <c r="LR63" s="84"/>
      <c r="LS63" s="84"/>
      <c r="LT63" s="84"/>
      <c r="LU63" s="84"/>
      <c r="LV63" s="84"/>
      <c r="LW63" s="84"/>
      <c r="LX63" s="84"/>
      <c r="LY63" s="84"/>
      <c r="LZ63" s="84"/>
      <c r="MA63" s="84"/>
      <c r="MB63" s="84"/>
      <c r="MC63" s="84"/>
      <c r="MD63" s="84"/>
      <c r="ME63" s="84"/>
      <c r="MF63" s="84"/>
      <c r="MG63" s="84"/>
      <c r="MH63" s="84"/>
      <c r="MI63" s="84"/>
      <c r="MJ63" s="84"/>
      <c r="MK63" s="84"/>
      <c r="ML63" s="84"/>
      <c r="MM63" s="84"/>
      <c r="MN63" s="84"/>
      <c r="MO63" s="84"/>
      <c r="MP63" s="84"/>
      <c r="MQ63" s="84"/>
      <c r="MR63" s="84"/>
      <c r="MS63" s="84"/>
      <c r="MT63" s="84"/>
      <c r="MU63" s="84"/>
      <c r="MV63" s="84"/>
      <c r="MW63" s="84"/>
      <c r="MX63" s="84"/>
      <c r="MY63" s="84"/>
      <c r="MZ63" s="84"/>
      <c r="NA63" s="84"/>
      <c r="NB63" s="84"/>
      <c r="NC63" s="84"/>
      <c r="ND63" s="84"/>
      <c r="NE63" s="84"/>
      <c r="NF63" s="84"/>
      <c r="NG63" s="84"/>
      <c r="NH63" s="84"/>
      <c r="NI63" s="84"/>
      <c r="NJ63" s="84"/>
      <c r="NK63" s="84"/>
      <c r="NL63" s="84"/>
      <c r="NM63" s="84"/>
      <c r="NN63" s="84"/>
      <c r="NO63" s="84"/>
      <c r="NP63" s="84"/>
      <c r="NQ63" s="84"/>
      <c r="NR63" s="84"/>
      <c r="NS63" s="84"/>
      <c r="NT63" s="84"/>
      <c r="NU63" s="84"/>
      <c r="NV63" s="84"/>
      <c r="NW63" s="84"/>
      <c r="NX63" s="84"/>
      <c r="NY63" s="84"/>
      <c r="NZ63" s="84"/>
      <c r="OA63" s="84"/>
      <c r="OB63" s="84"/>
      <c r="OC63" s="84"/>
      <c r="OD63" s="84"/>
      <c r="OE63" s="84"/>
      <c r="OF63" s="84"/>
      <c r="OG63" s="84"/>
      <c r="OH63" s="84"/>
      <c r="OI63" s="84"/>
      <c r="OJ63" s="84"/>
      <c r="OK63" s="84"/>
      <c r="OL63" s="84"/>
      <c r="OM63" s="84"/>
      <c r="ON63" s="84"/>
      <c r="OO63" s="84"/>
      <c r="OP63" s="84"/>
      <c r="OQ63" s="84"/>
      <c r="OR63" s="84"/>
      <c r="OS63" s="84"/>
      <c r="OT63" s="84"/>
      <c r="OU63" s="84"/>
      <c r="OV63" s="84"/>
      <c r="OW63" s="84"/>
      <c r="OX63" s="84"/>
      <c r="OY63" s="84"/>
      <c r="OZ63" s="84"/>
      <c r="PA63" s="84"/>
      <c r="PB63" s="84"/>
      <c r="PC63" s="84"/>
      <c r="PD63" s="84"/>
      <c r="PE63" s="84"/>
      <c r="PF63" s="84"/>
      <c r="PG63" s="84"/>
      <c r="PH63" s="84"/>
      <c r="PI63" s="84"/>
      <c r="PJ63" s="84"/>
      <c r="PK63" s="84"/>
      <c r="PL63" s="84"/>
      <c r="PM63" s="84"/>
      <c r="PN63" s="84"/>
      <c r="PO63" s="84"/>
      <c r="PP63" s="84"/>
      <c r="PQ63" s="84"/>
      <c r="PR63" s="84"/>
      <c r="PS63" s="84"/>
      <c r="PT63" s="84"/>
      <c r="PU63" s="84"/>
      <c r="PV63" s="84"/>
      <c r="PW63" s="84"/>
      <c r="PX63" s="84"/>
      <c r="PY63" s="84"/>
      <c r="PZ63" s="84"/>
      <c r="QA63" s="84"/>
      <c r="QB63" s="84"/>
      <c r="QC63" s="84"/>
      <c r="QD63" s="84"/>
      <c r="QE63" s="84"/>
      <c r="QF63" s="84"/>
      <c r="QG63" s="84"/>
      <c r="QH63" s="84"/>
      <c r="QI63" s="84"/>
      <c r="QJ63" s="84"/>
      <c r="QK63" s="84"/>
      <c r="QL63" s="84"/>
      <c r="QM63" s="84"/>
      <c r="QN63" s="84"/>
      <c r="QO63" s="84"/>
      <c r="QP63" s="84"/>
      <c r="QQ63" s="84"/>
      <c r="QR63" s="84"/>
      <c r="QS63" s="84"/>
      <c r="QT63" s="84"/>
      <c r="QU63" s="84"/>
      <c r="QV63" s="84"/>
      <c r="QW63" s="84"/>
      <c r="QX63" s="84"/>
      <c r="QY63" s="84"/>
      <c r="QZ63" s="84"/>
      <c r="RA63" s="84"/>
      <c r="RB63" s="84"/>
      <c r="RC63" s="84"/>
      <c r="RD63" s="84"/>
      <c r="RE63" s="84"/>
      <c r="RF63" s="84"/>
      <c r="RG63" s="84"/>
      <c r="RH63" s="84"/>
      <c r="RI63" s="84"/>
      <c r="RJ63" s="84"/>
      <c r="RK63" s="84"/>
      <c r="RL63" s="84"/>
      <c r="RM63" s="84"/>
      <c r="RN63" s="84"/>
      <c r="RO63" s="84"/>
      <c r="RP63" s="84"/>
      <c r="RQ63" s="84"/>
      <c r="RR63" s="84"/>
      <c r="RS63" s="84"/>
      <c r="RT63" s="84"/>
      <c r="RU63" s="84"/>
      <c r="RV63" s="84"/>
      <c r="RW63" s="84"/>
      <c r="RX63" s="84"/>
      <c r="RY63" s="84"/>
      <c r="RZ63" s="84"/>
      <c r="SA63" s="84"/>
      <c r="SB63" s="84"/>
      <c r="SC63" s="84"/>
      <c r="SD63" s="84"/>
      <c r="SE63" s="84"/>
      <c r="SF63" s="84"/>
      <c r="SG63" s="84"/>
      <c r="SH63" s="84"/>
      <c r="SI63" s="84"/>
      <c r="SJ63" s="84"/>
      <c r="SK63" s="84"/>
      <c r="SL63" s="84"/>
      <c r="SM63" s="84"/>
      <c r="SN63" s="84"/>
      <c r="SO63" s="84"/>
      <c r="SP63" s="84"/>
      <c r="SQ63" s="84"/>
      <c r="SR63" s="84"/>
      <c r="SS63" s="84"/>
      <c r="ST63" s="84"/>
      <c r="SU63" s="84"/>
      <c r="SV63" s="84"/>
      <c r="SW63" s="84"/>
      <c r="SX63" s="84"/>
      <c r="SY63" s="84"/>
      <c r="SZ63" s="84"/>
      <c r="TA63" s="84"/>
      <c r="TB63" s="84"/>
      <c r="TC63" s="84"/>
      <c r="TD63" s="84"/>
      <c r="TE63" s="84"/>
      <c r="TF63" s="84"/>
      <c r="TG63" s="84"/>
      <c r="TH63" s="84"/>
      <c r="TI63" s="84"/>
      <c r="TJ63" s="84"/>
      <c r="TK63" s="84"/>
      <c r="TL63" s="84"/>
      <c r="TM63" s="84"/>
      <c r="TN63" s="84"/>
      <c r="TO63" s="84"/>
      <c r="TP63" s="84"/>
      <c r="TQ63" s="84"/>
      <c r="TR63" s="84"/>
      <c r="TS63" s="84"/>
      <c r="TT63" s="84"/>
      <c r="TU63" s="84"/>
      <c r="TV63" s="84"/>
      <c r="TW63" s="84"/>
      <c r="TX63" s="84"/>
      <c r="TY63" s="84"/>
      <c r="TZ63" s="84"/>
      <c r="UA63" s="84"/>
      <c r="UB63" s="84"/>
      <c r="UC63" s="84"/>
      <c r="UD63" s="84"/>
      <c r="UE63" s="84"/>
      <c r="UF63" s="84"/>
      <c r="UG63" s="84"/>
      <c r="UH63" s="84"/>
      <c r="UI63" s="84"/>
      <c r="UJ63" s="84"/>
      <c r="UK63" s="84"/>
      <c r="UL63" s="84"/>
      <c r="UM63" s="84"/>
      <c r="UN63" s="84"/>
      <c r="UO63" s="84"/>
      <c r="UP63" s="84"/>
      <c r="UQ63" s="84"/>
      <c r="UR63" s="84"/>
      <c r="US63" s="84"/>
      <c r="UT63" s="84"/>
      <c r="UU63" s="84"/>
      <c r="UV63" s="84"/>
      <c r="UW63" s="84"/>
      <c r="UX63" s="84"/>
      <c r="UY63" s="84"/>
      <c r="UZ63" s="84"/>
      <c r="VA63" s="84"/>
      <c r="VB63" s="84"/>
      <c r="VC63" s="84"/>
      <c r="VD63" s="84"/>
      <c r="VE63" s="84"/>
      <c r="VF63" s="84"/>
      <c r="VG63" s="84"/>
      <c r="VH63" s="84"/>
      <c r="VI63" s="84"/>
      <c r="VJ63" s="84"/>
      <c r="VK63" s="84"/>
      <c r="VL63" s="84"/>
      <c r="VM63" s="84"/>
      <c r="VN63" s="84"/>
      <c r="VO63" s="84"/>
      <c r="VP63" s="84"/>
      <c r="VQ63" s="84"/>
      <c r="VR63" s="84"/>
      <c r="VS63" s="84"/>
      <c r="VT63" s="84"/>
      <c r="VU63" s="84"/>
      <c r="VV63" s="84"/>
      <c r="VW63" s="84"/>
      <c r="VX63" s="84"/>
      <c r="VY63" s="84"/>
      <c r="VZ63" s="84"/>
      <c r="WA63" s="84"/>
      <c r="WB63" s="84"/>
      <c r="WC63" s="84"/>
      <c r="WD63" s="84"/>
      <c r="WE63" s="84"/>
      <c r="WF63" s="84"/>
      <c r="WG63" s="84"/>
      <c r="WH63" s="84"/>
      <c r="WI63" s="84"/>
      <c r="WJ63" s="84"/>
      <c r="WK63" s="84"/>
      <c r="WL63" s="84"/>
      <c r="WM63" s="84"/>
      <c r="WN63" s="84"/>
      <c r="WO63" s="84"/>
      <c r="WP63" s="84"/>
      <c r="WQ63" s="84"/>
      <c r="WR63" s="84"/>
      <c r="WS63" s="84"/>
      <c r="WT63" s="84"/>
      <c r="WU63" s="84"/>
      <c r="WV63" s="84"/>
      <c r="WW63" s="84"/>
      <c r="WX63" s="84"/>
      <c r="WY63" s="84"/>
      <c r="WZ63" s="84"/>
      <c r="XA63" s="84"/>
      <c r="XB63" s="84"/>
      <c r="XC63" s="84"/>
      <c r="XD63" s="84"/>
      <c r="XE63" s="84"/>
      <c r="XF63" s="84"/>
      <c r="XG63" s="84"/>
      <c r="XH63" s="84"/>
      <c r="XI63" s="84"/>
      <c r="XJ63" s="84"/>
      <c r="XK63" s="84"/>
      <c r="XL63" s="84"/>
      <c r="XM63" s="84"/>
      <c r="XN63" s="84"/>
      <c r="XO63" s="84"/>
      <c r="XP63" s="84"/>
      <c r="XQ63" s="84"/>
      <c r="XR63" s="84"/>
      <c r="XS63" s="84"/>
      <c r="XT63" s="84"/>
      <c r="XU63" s="84"/>
      <c r="XV63" s="84"/>
      <c r="XW63" s="84"/>
      <c r="XX63" s="84"/>
      <c r="XY63" s="84"/>
      <c r="XZ63" s="84"/>
      <c r="YA63" s="84"/>
      <c r="YB63" s="84"/>
      <c r="YC63" s="84"/>
      <c r="YD63" s="84"/>
      <c r="YE63" s="84"/>
      <c r="YF63" s="84"/>
      <c r="YG63" s="84"/>
      <c r="YH63" s="84"/>
      <c r="YI63" s="84"/>
      <c r="YJ63" s="84"/>
      <c r="YK63" s="84"/>
      <c r="YL63" s="84"/>
      <c r="YM63" s="84"/>
      <c r="YN63" s="84"/>
      <c r="YO63" s="84"/>
      <c r="YP63" s="84"/>
      <c r="YQ63" s="84"/>
      <c r="YR63" s="84"/>
      <c r="YS63" s="84"/>
      <c r="YT63" s="84"/>
      <c r="YU63" s="84"/>
      <c r="YV63" s="84"/>
      <c r="YW63" s="84"/>
      <c r="YX63" s="84"/>
      <c r="YY63" s="84"/>
      <c r="YZ63" s="84"/>
      <c r="ZA63" s="84"/>
      <c r="ZB63" s="84"/>
      <c r="ZC63" s="84"/>
      <c r="ZD63" s="84"/>
      <c r="ZE63" s="84"/>
      <c r="ZF63" s="84"/>
      <c r="ZG63" s="84"/>
      <c r="ZH63" s="84"/>
      <c r="ZI63" s="84"/>
      <c r="ZJ63" s="84"/>
      <c r="ZK63" s="84"/>
      <c r="ZL63" s="84"/>
      <c r="ZM63" s="84"/>
      <c r="ZN63" s="84"/>
      <c r="ZO63" s="84"/>
      <c r="ZP63" s="84"/>
      <c r="ZQ63" s="84"/>
      <c r="ZR63" s="84"/>
      <c r="ZS63" s="84"/>
      <c r="ZT63" s="84"/>
      <c r="ZU63" s="84"/>
      <c r="ZV63" s="84"/>
      <c r="ZW63" s="84"/>
      <c r="ZX63" s="84"/>
      <c r="ZY63" s="84"/>
      <c r="ZZ63" s="84"/>
      <c r="AAA63" s="84"/>
      <c r="AAB63" s="84"/>
      <c r="AAC63" s="84"/>
      <c r="AAD63" s="84"/>
      <c r="AAE63" s="84"/>
      <c r="AAF63" s="84"/>
      <c r="AAG63" s="84"/>
      <c r="AAH63" s="84"/>
      <c r="AAI63" s="84"/>
      <c r="AAJ63" s="84"/>
      <c r="AAK63" s="84"/>
      <c r="AAL63" s="84"/>
      <c r="AAM63" s="84"/>
      <c r="AAN63" s="84"/>
      <c r="AAO63" s="84"/>
      <c r="AAP63" s="84"/>
      <c r="AAQ63" s="84"/>
      <c r="AAR63" s="84"/>
      <c r="AAS63" s="84"/>
      <c r="AAT63" s="84"/>
      <c r="AAU63" s="84"/>
      <c r="AAV63" s="84"/>
      <c r="AAW63" s="84"/>
      <c r="AAX63" s="84"/>
      <c r="AAY63" s="84"/>
      <c r="AAZ63" s="84"/>
      <c r="ABA63" s="84"/>
      <c r="ABB63" s="84"/>
      <c r="ABC63" s="84"/>
      <c r="ABD63" s="84"/>
      <c r="ABE63" s="84"/>
      <c r="ABF63" s="84"/>
      <c r="ABG63" s="84"/>
      <c r="ABH63" s="84"/>
      <c r="ABI63" s="84"/>
      <c r="ABJ63" s="84"/>
      <c r="ABK63" s="84"/>
      <c r="ABL63" s="84"/>
      <c r="ABM63" s="84"/>
      <c r="ABN63" s="84"/>
      <c r="ABO63" s="84"/>
      <c r="ABP63" s="84"/>
      <c r="ABQ63" s="84"/>
      <c r="ABR63" s="84"/>
      <c r="ABS63" s="84"/>
      <c r="ABT63" s="84"/>
      <c r="ABU63" s="84"/>
      <c r="ABV63" s="84"/>
      <c r="ABW63" s="84"/>
      <c r="ABX63" s="84"/>
      <c r="ABY63" s="84"/>
      <c r="ABZ63" s="84"/>
      <c r="ACA63" s="84"/>
      <c r="ACB63" s="84"/>
      <c r="ACC63" s="84"/>
      <c r="ACD63" s="84"/>
      <c r="ACE63" s="84"/>
      <c r="ACF63" s="84"/>
      <c r="ACG63" s="84"/>
      <c r="ACH63" s="84"/>
      <c r="ACI63" s="84"/>
      <c r="ACJ63" s="84"/>
      <c r="ACK63" s="84"/>
      <c r="ACL63" s="84"/>
      <c r="ACM63" s="84"/>
      <c r="ACN63" s="84"/>
      <c r="ACO63" s="84"/>
      <c r="ACP63" s="84"/>
      <c r="ACQ63" s="84"/>
      <c r="ACR63" s="84"/>
      <c r="ACS63" s="84"/>
      <c r="ACT63" s="84"/>
      <c r="ACU63" s="84"/>
      <c r="ACV63" s="84"/>
      <c r="ACW63" s="84"/>
      <c r="ACX63" s="84"/>
      <c r="ACY63" s="84"/>
      <c r="ACZ63" s="84"/>
      <c r="ADA63" s="84"/>
      <c r="ADB63" s="84"/>
      <c r="ADC63" s="84"/>
      <c r="ADD63" s="84"/>
      <c r="ADE63" s="84"/>
      <c r="ADF63" s="84"/>
      <c r="ADG63" s="84"/>
      <c r="ADH63" s="84"/>
      <c r="ADI63" s="84"/>
      <c r="ADJ63" s="84"/>
      <c r="ADK63" s="84"/>
      <c r="ADL63" s="84"/>
      <c r="ADM63" s="84"/>
      <c r="ADN63" s="84"/>
      <c r="ADO63" s="84"/>
      <c r="ADP63" s="84"/>
      <c r="ADQ63" s="84"/>
      <c r="ADR63" s="84"/>
      <c r="ADS63" s="84"/>
      <c r="ADT63" s="84"/>
      <c r="ADU63" s="84"/>
      <c r="ADV63" s="84"/>
      <c r="ADW63" s="84"/>
      <c r="ADX63" s="84"/>
      <c r="ADY63" s="84"/>
      <c r="ADZ63" s="84"/>
      <c r="AEA63" s="84"/>
      <c r="AEB63" s="84"/>
      <c r="AEC63" s="84"/>
      <c r="AED63" s="84"/>
      <c r="AEE63" s="84"/>
      <c r="AEF63" s="84"/>
      <c r="AEG63" s="84"/>
      <c r="AEH63" s="84"/>
      <c r="AEI63" s="84"/>
      <c r="AEJ63" s="84"/>
      <c r="AEK63" s="84"/>
      <c r="AEL63" s="84"/>
      <c r="AEM63" s="84"/>
      <c r="AEN63" s="84"/>
      <c r="AEO63" s="84"/>
      <c r="AEP63" s="84"/>
      <c r="AEQ63" s="84"/>
      <c r="AER63" s="84"/>
      <c r="AES63" s="84"/>
      <c r="AET63" s="84"/>
      <c r="AEU63" s="84"/>
      <c r="AEV63" s="84"/>
      <c r="AEW63" s="84"/>
      <c r="AEX63" s="84"/>
      <c r="AEY63" s="84"/>
      <c r="AEZ63" s="84"/>
      <c r="AFA63" s="84"/>
      <c r="AFB63" s="84"/>
      <c r="AFC63" s="84"/>
      <c r="AFD63" s="84"/>
      <c r="AFE63" s="84"/>
      <c r="AFF63" s="84"/>
      <c r="AFG63" s="84"/>
      <c r="AFH63" s="84"/>
      <c r="AFI63" s="84"/>
      <c r="AFJ63" s="84"/>
      <c r="AFK63" s="84"/>
      <c r="AFL63" s="84"/>
      <c r="AFM63" s="84"/>
      <c r="AFN63" s="84"/>
      <c r="AFO63" s="84"/>
      <c r="AFP63" s="84"/>
      <c r="AFQ63" s="84"/>
      <c r="AFR63" s="84"/>
      <c r="AFS63" s="84"/>
      <c r="AFT63" s="84"/>
      <c r="AFU63" s="84"/>
      <c r="AFV63" s="84"/>
      <c r="AFW63" s="84"/>
      <c r="AFX63" s="84"/>
      <c r="AFY63" s="84"/>
      <c r="AFZ63" s="84"/>
      <c r="AGA63" s="84"/>
      <c r="AGB63" s="84"/>
      <c r="AGC63" s="84"/>
      <c r="AGD63" s="84"/>
      <c r="AGE63" s="84"/>
      <c r="AGF63" s="84"/>
      <c r="AGG63" s="84"/>
      <c r="AGH63" s="84"/>
      <c r="AGI63" s="84"/>
      <c r="AGJ63" s="84"/>
      <c r="AGK63" s="84"/>
      <c r="AGL63" s="84"/>
      <c r="AGM63" s="84"/>
      <c r="AGN63" s="84"/>
      <c r="AGO63" s="84"/>
      <c r="AGP63" s="84"/>
      <c r="AGQ63" s="84"/>
      <c r="AGR63" s="84"/>
      <c r="AGS63" s="84"/>
      <c r="AGT63" s="84"/>
      <c r="AGU63" s="84"/>
      <c r="AGV63" s="84"/>
      <c r="AGW63" s="84"/>
      <c r="AGX63" s="84"/>
      <c r="AGY63" s="84"/>
      <c r="AGZ63" s="84"/>
      <c r="AHA63" s="84"/>
      <c r="AHB63" s="84"/>
      <c r="AHC63" s="84"/>
      <c r="AHD63" s="84"/>
      <c r="AHE63" s="84"/>
      <c r="AHF63" s="84"/>
      <c r="AHG63" s="84"/>
      <c r="AHH63" s="84"/>
      <c r="AHI63" s="84"/>
      <c r="AHJ63" s="84"/>
      <c r="AHK63" s="84"/>
      <c r="AHL63" s="84"/>
      <c r="AHM63" s="84"/>
      <c r="AHN63" s="84"/>
      <c r="AHO63" s="84"/>
      <c r="AHP63" s="84"/>
      <c r="AHQ63" s="84"/>
      <c r="AHR63" s="84"/>
      <c r="AHS63" s="84"/>
      <c r="AHT63" s="84"/>
      <c r="AHU63" s="84"/>
      <c r="AHV63" s="84"/>
      <c r="AHW63" s="84"/>
      <c r="AHX63" s="84"/>
      <c r="AHY63" s="84"/>
      <c r="AHZ63" s="84"/>
      <c r="AIA63" s="84"/>
      <c r="AIB63" s="84"/>
      <c r="AIC63" s="84"/>
      <c r="AID63" s="84"/>
      <c r="AIE63" s="84"/>
      <c r="AIF63" s="84"/>
      <c r="AIG63" s="84"/>
      <c r="AIH63" s="84"/>
      <c r="AII63" s="84"/>
      <c r="AIJ63" s="84"/>
      <c r="AIK63" s="84"/>
      <c r="AIL63" s="84"/>
      <c r="AIM63" s="84"/>
      <c r="AIN63" s="84"/>
      <c r="AIO63" s="84"/>
      <c r="AIP63" s="84"/>
      <c r="AIQ63" s="84"/>
      <c r="AIR63" s="84"/>
      <c r="AIS63" s="84"/>
      <c r="AIT63" s="84"/>
      <c r="AIU63" s="84"/>
      <c r="AIV63" s="84"/>
      <c r="AIW63" s="84"/>
      <c r="AIX63" s="84"/>
      <c r="AIY63" s="84"/>
      <c r="AIZ63" s="84"/>
      <c r="AJA63" s="84"/>
      <c r="AJB63" s="84"/>
      <c r="AJC63" s="84"/>
      <c r="AJD63" s="84"/>
      <c r="AJE63" s="84"/>
      <c r="AJF63" s="84"/>
      <c r="AJG63" s="84"/>
      <c r="AJH63" s="84"/>
      <c r="AJI63" s="84"/>
      <c r="AJJ63" s="84"/>
      <c r="AJK63" s="84"/>
      <c r="AJL63" s="84"/>
      <c r="AJM63" s="84"/>
      <c r="AJN63" s="84"/>
      <c r="AJO63" s="84"/>
      <c r="AJP63" s="84"/>
      <c r="AJQ63" s="84"/>
      <c r="AJR63" s="84"/>
      <c r="AJS63" s="84"/>
      <c r="AJT63" s="84"/>
      <c r="AJU63" s="84"/>
      <c r="AJV63" s="84"/>
      <c r="AJW63" s="84"/>
      <c r="AJX63" s="84"/>
      <c r="AJY63" s="84"/>
      <c r="AJZ63" s="84"/>
      <c r="AKA63" s="84"/>
      <c r="AKB63" s="84"/>
      <c r="AKC63" s="84"/>
      <c r="AKD63" s="84"/>
      <c r="AKE63" s="84"/>
      <c r="AKF63" s="84"/>
      <c r="AKG63" s="84"/>
      <c r="AKH63" s="84"/>
      <c r="AKI63" s="84"/>
      <c r="AKJ63" s="84"/>
      <c r="AKK63" s="84"/>
      <c r="AKL63" s="84"/>
      <c r="AKM63" s="84"/>
      <c r="AKN63" s="84"/>
      <c r="AKO63" s="84"/>
      <c r="AKP63" s="84"/>
      <c r="AKQ63" s="84"/>
      <c r="AKR63" s="84"/>
      <c r="AKS63" s="84"/>
      <c r="AKT63" s="84"/>
      <c r="AKU63" s="84"/>
      <c r="AKV63" s="84"/>
      <c r="AKW63" s="84"/>
      <c r="AKX63" s="84"/>
      <c r="AKY63" s="84"/>
      <c r="AKZ63" s="84"/>
      <c r="ALA63" s="84"/>
      <c r="ALB63" s="84"/>
      <c r="ALC63" s="84"/>
      <c r="ALD63" s="84"/>
      <c r="ALE63" s="84"/>
      <c r="ALF63" s="84"/>
      <c r="ALG63" s="84"/>
      <c r="ALH63" s="84"/>
      <c r="ALI63" s="84"/>
      <c r="ALJ63" s="84"/>
      <c r="ALK63" s="84"/>
      <c r="ALL63" s="84"/>
      <c r="ALM63" s="84"/>
      <c r="ALN63" s="84"/>
      <c r="ALO63" s="84"/>
      <c r="ALP63" s="84"/>
      <c r="ALQ63" s="84"/>
      <c r="ALR63" s="84"/>
      <c r="ALS63" s="84"/>
      <c r="ALT63" s="84"/>
      <c r="ALU63" s="84"/>
      <c r="ALV63" s="84"/>
      <c r="ALW63" s="84"/>
      <c r="ALX63" s="84"/>
      <c r="ALY63" s="84"/>
      <c r="ALZ63" s="84"/>
      <c r="AMA63" s="84"/>
      <c r="AMB63" s="84"/>
      <c r="AMC63" s="84"/>
      <c r="AMD63" s="84"/>
      <c r="AME63" s="84"/>
      <c r="AMF63" s="84"/>
      <c r="AMG63" s="84"/>
      <c r="AMH63" s="84"/>
      <c r="AMI63" s="84"/>
      <c r="AMJ63" s="84"/>
      <c r="AMK63" s="84"/>
      <c r="AML63" s="84"/>
      <c r="AMM63" s="84"/>
      <c r="AMN63" s="84"/>
      <c r="AMO63" s="84"/>
      <c r="AMP63" s="84"/>
      <c r="AMQ63" s="84"/>
      <c r="AMR63" s="84"/>
      <c r="AMS63" s="84"/>
      <c r="AMT63" s="84"/>
      <c r="AMU63" s="84"/>
      <c r="AMV63" s="84"/>
      <c r="AMW63" s="84"/>
      <c r="AMX63" s="84"/>
      <c r="AMY63" s="84"/>
      <c r="AMZ63" s="84"/>
      <c r="ANA63" s="84"/>
      <c r="ANB63" s="84"/>
      <c r="ANC63" s="84"/>
      <c r="AND63" s="84"/>
      <c r="ANE63" s="84"/>
      <c r="ANF63" s="84"/>
      <c r="ANG63" s="84"/>
      <c r="ANH63" s="84"/>
      <c r="ANI63" s="84"/>
      <c r="ANJ63" s="84"/>
      <c r="ANK63" s="84"/>
      <c r="ANL63" s="84"/>
      <c r="ANM63" s="84"/>
      <c r="ANN63" s="84"/>
      <c r="ANO63" s="84"/>
      <c r="ANP63" s="84"/>
      <c r="ANQ63" s="84"/>
      <c r="ANR63" s="84"/>
      <c r="ANS63" s="84"/>
      <c r="ANT63" s="84"/>
      <c r="ANU63" s="84"/>
      <c r="ANV63" s="84"/>
      <c r="ANW63" s="84"/>
      <c r="ANX63" s="84"/>
      <c r="ANY63" s="84"/>
      <c r="ANZ63" s="84"/>
      <c r="AOA63" s="84"/>
      <c r="AOB63" s="84"/>
      <c r="AOC63" s="84"/>
      <c r="AOD63" s="84"/>
      <c r="AOE63" s="84"/>
      <c r="AOF63" s="84"/>
      <c r="AOG63" s="84"/>
      <c r="AOH63" s="84"/>
      <c r="AOI63" s="84"/>
      <c r="AOJ63" s="84"/>
      <c r="AOK63" s="84"/>
      <c r="AOL63" s="84"/>
      <c r="AOM63" s="84"/>
      <c r="AON63" s="84"/>
      <c r="AOO63" s="84"/>
      <c r="AOP63" s="84"/>
      <c r="AOQ63" s="84"/>
      <c r="AOR63" s="84"/>
      <c r="AOS63" s="84"/>
      <c r="AOT63" s="84"/>
      <c r="AOU63" s="84"/>
      <c r="AOV63" s="84"/>
      <c r="AOW63" s="84"/>
      <c r="AOX63" s="84"/>
      <c r="AOY63" s="84"/>
      <c r="AOZ63" s="84"/>
      <c r="APA63" s="84"/>
      <c r="APB63" s="84"/>
      <c r="APC63" s="84"/>
      <c r="APD63" s="84"/>
      <c r="APE63" s="84"/>
      <c r="APF63" s="84"/>
      <c r="APG63" s="84"/>
      <c r="APH63" s="84"/>
      <c r="API63" s="84"/>
      <c r="APJ63" s="84"/>
      <c r="APK63" s="84"/>
      <c r="APL63" s="84"/>
      <c r="APM63" s="84"/>
      <c r="APN63" s="84"/>
      <c r="APO63" s="84"/>
      <c r="APP63" s="84"/>
      <c r="APQ63" s="84"/>
      <c r="APR63" s="84"/>
      <c r="APS63" s="84"/>
      <c r="APT63" s="84"/>
      <c r="APU63" s="84"/>
      <c r="APV63" s="84"/>
      <c r="APW63" s="84"/>
      <c r="APX63" s="84"/>
      <c r="APY63" s="84"/>
      <c r="APZ63" s="84"/>
      <c r="AQA63" s="84"/>
      <c r="AQB63" s="84"/>
      <c r="AQC63" s="84"/>
      <c r="AQD63" s="84"/>
      <c r="AQE63" s="86"/>
      <c r="AQF63" s="84"/>
      <c r="AQG63" s="86"/>
      <c r="AQH63" s="84"/>
      <c r="AQI63" s="86"/>
      <c r="AQJ63" s="84"/>
      <c r="AQK63" s="86"/>
      <c r="AQL63" s="84"/>
      <c r="AQM63" s="86"/>
      <c r="AQN63" s="84"/>
      <c r="AQO63" s="86"/>
      <c r="AQP63" s="84"/>
      <c r="AQQ63" s="86"/>
      <c r="AQR63" s="84"/>
      <c r="AQS63" s="86"/>
      <c r="AQT63" s="86"/>
      <c r="AQU63" s="86"/>
      <c r="AQV63" s="86"/>
      <c r="AQW63" s="86"/>
      <c r="AQX63" s="86"/>
      <c r="AQY63" s="86"/>
      <c r="AQZ63" s="86"/>
      <c r="ARA63" s="86"/>
      <c r="ARB63" s="86"/>
      <c r="ARC63" s="86"/>
      <c r="ARD63" s="86"/>
      <c r="ARE63" s="86"/>
      <c r="ARF63" s="86"/>
      <c r="ARG63" s="86"/>
      <c r="ARH63" s="86"/>
      <c r="ARI63" s="86"/>
      <c r="ARJ63" s="86"/>
      <c r="ARK63" s="86"/>
      <c r="ARL63" s="86"/>
      <c r="ARM63" s="86"/>
      <c r="ARN63" s="86"/>
      <c r="ARO63" s="86"/>
      <c r="ARP63" s="86"/>
      <c r="ARQ63" s="86"/>
      <c r="ARR63" s="86"/>
      <c r="ARS63" s="86"/>
      <c r="ART63" s="86"/>
      <c r="ARU63" s="86"/>
      <c r="ARV63" s="86"/>
      <c r="ARW63" s="86"/>
      <c r="ARX63" s="86"/>
      <c r="ARY63" s="86"/>
      <c r="ARZ63" s="86"/>
      <c r="ASA63" s="86"/>
      <c r="ASB63" s="86"/>
      <c r="ASC63" s="86"/>
      <c r="ASD63" s="86"/>
      <c r="ASE63" s="86"/>
      <c r="ASF63" s="86"/>
      <c r="ASG63" s="86"/>
      <c r="ASH63" s="86"/>
      <c r="ASI63" s="86"/>
      <c r="ASJ63" s="86"/>
      <c r="ASK63" s="86"/>
      <c r="ASL63" s="86"/>
      <c r="ASM63" s="86"/>
      <c r="ASN63" s="86"/>
      <c r="ASO63" s="86"/>
      <c r="ASP63" s="86"/>
      <c r="ASQ63" s="86"/>
      <c r="ASR63" s="86"/>
      <c r="ASS63" s="86"/>
      <c r="AST63" s="86"/>
      <c r="ASU63" s="86"/>
      <c r="ASV63" s="86"/>
      <c r="ASW63" s="86"/>
      <c r="ASX63" s="86"/>
      <c r="ASY63" s="86"/>
      <c r="ASZ63" s="86"/>
      <c r="ATA63" s="86"/>
      <c r="ATB63" s="86"/>
      <c r="ATC63" s="86"/>
      <c r="ATD63" s="86"/>
      <c r="ATE63" s="86"/>
      <c r="ATF63" s="86"/>
      <c r="ATG63" s="86"/>
      <c r="ATH63" s="86"/>
      <c r="ATI63" s="86"/>
      <c r="ATJ63" s="86"/>
      <c r="ATK63" s="86"/>
      <c r="ATL63" s="86"/>
      <c r="ATM63" s="86"/>
      <c r="ATN63" s="86"/>
      <c r="ATO63" s="86"/>
      <c r="ATP63" s="86"/>
      <c r="ATQ63" s="86"/>
      <c r="ATR63" s="86"/>
      <c r="ATS63" s="86"/>
      <c r="ATT63" s="86"/>
      <c r="ATU63" s="86"/>
      <c r="ATV63" s="86"/>
      <c r="ATW63" s="86"/>
      <c r="ATX63" s="86"/>
      <c r="ATY63" s="86"/>
      <c r="ATZ63" s="86"/>
      <c r="AUA63" s="86"/>
      <c r="AUB63" s="86"/>
      <c r="AUC63" s="86"/>
      <c r="AUD63" s="86"/>
      <c r="AUE63" s="86"/>
      <c r="AUF63" s="86"/>
      <c r="AUG63" s="86"/>
      <c r="AUH63" s="86"/>
      <c r="AUI63" s="86"/>
      <c r="AUJ63" s="86"/>
      <c r="AUK63" s="86"/>
      <c r="AUL63" s="86"/>
      <c r="AUM63" s="86"/>
      <c r="AUN63" s="86"/>
      <c r="AUO63" s="86"/>
      <c r="AUP63" s="86"/>
      <c r="AUQ63" s="86"/>
      <c r="AUR63" s="86"/>
      <c r="AUS63" s="86"/>
      <c r="AUT63" s="86"/>
      <c r="AUU63" s="86"/>
      <c r="AUV63" s="86"/>
      <c r="AUW63" s="86"/>
      <c r="AUX63" s="86"/>
      <c r="AUY63" s="86"/>
      <c r="AUZ63" s="86"/>
      <c r="AVA63" s="86"/>
      <c r="AVB63" s="86"/>
      <c r="AVC63" s="86"/>
      <c r="AVD63" s="86"/>
      <c r="AVE63" s="86"/>
      <c r="AVF63" s="86"/>
      <c r="AVG63" s="86"/>
      <c r="AVH63" s="86"/>
      <c r="AVI63" s="86"/>
      <c r="AVJ63" s="86"/>
      <c r="AVK63" s="86"/>
      <c r="AVL63" s="86"/>
      <c r="AVM63" s="86"/>
      <c r="AVN63" s="86"/>
      <c r="AVO63" s="86"/>
      <c r="AVP63" s="86"/>
      <c r="AVQ63" s="86"/>
      <c r="AVR63" s="86"/>
      <c r="AVS63" s="86"/>
      <c r="AVT63" s="86"/>
      <c r="AVU63" s="86"/>
      <c r="AVV63" s="86"/>
      <c r="AVW63" s="86"/>
      <c r="AVX63" s="86"/>
      <c r="AVY63" s="86"/>
      <c r="AVZ63" s="86"/>
      <c r="AWA63" s="86"/>
      <c r="AWB63" s="86"/>
      <c r="AWC63" s="86"/>
      <c r="AWD63" s="86"/>
      <c r="AWE63" s="86"/>
      <c r="AWF63" s="86"/>
      <c r="AWG63" s="86"/>
      <c r="AWH63" s="86"/>
      <c r="AWI63" s="86"/>
      <c r="AWJ63" s="86"/>
      <c r="AWK63" s="86"/>
      <c r="AWL63" s="86"/>
      <c r="AWM63" s="86"/>
      <c r="AWN63" s="86"/>
      <c r="AWO63" s="86"/>
      <c r="AWP63" s="86"/>
      <c r="AWQ63" s="86"/>
      <c r="AWR63" s="86"/>
      <c r="AWS63" s="86"/>
      <c r="AWT63" s="86">
        <v>20000</v>
      </c>
      <c r="AWU63" s="86" t="s">
        <v>94</v>
      </c>
      <c r="AWV63" s="86">
        <v>20000</v>
      </c>
      <c r="AWW63" s="86" t="s">
        <v>94</v>
      </c>
      <c r="AWX63" s="86">
        <v>20000</v>
      </c>
      <c r="AWY63" s="86" t="s">
        <v>94</v>
      </c>
      <c r="AWZ63" s="86">
        <v>20000</v>
      </c>
      <c r="AXA63" s="86" t="s">
        <v>94</v>
      </c>
      <c r="AXB63" s="86">
        <v>20000</v>
      </c>
      <c r="AXC63" s="86" t="s">
        <v>94</v>
      </c>
      <c r="AXD63" s="86">
        <v>20000</v>
      </c>
      <c r="AXE63" s="86" t="s">
        <v>94</v>
      </c>
      <c r="AXF63" s="86">
        <v>20000</v>
      </c>
      <c r="AXG63" s="86" t="s">
        <v>94</v>
      </c>
      <c r="AXH63" s="86">
        <v>20000</v>
      </c>
      <c r="AXI63" s="86" t="s">
        <v>94</v>
      </c>
      <c r="AXJ63" s="86">
        <v>20000</v>
      </c>
      <c r="AXK63" s="86" t="s">
        <v>94</v>
      </c>
      <c r="AXL63" s="86">
        <v>20000</v>
      </c>
      <c r="AXM63" s="103">
        <v>20000</v>
      </c>
      <c r="AXN63" s="86">
        <v>20000</v>
      </c>
      <c r="AXO63" s="103" t="s">
        <v>94</v>
      </c>
      <c r="AXP63" s="86">
        <v>20000</v>
      </c>
      <c r="AXQ63" s="103" t="s">
        <v>94</v>
      </c>
      <c r="AXR63" s="86">
        <v>20000</v>
      </c>
      <c r="AXS63" s="103" t="s">
        <v>94</v>
      </c>
      <c r="AXT63" s="86">
        <v>20000</v>
      </c>
      <c r="AXU63" s="103" t="s">
        <v>94</v>
      </c>
      <c r="AXV63" s="86">
        <v>20000</v>
      </c>
      <c r="AXW63" s="103" t="s">
        <v>94</v>
      </c>
      <c r="AXX63" s="86">
        <v>20000</v>
      </c>
      <c r="AXY63" s="103" t="s">
        <v>94</v>
      </c>
      <c r="AXZ63" s="86">
        <v>20000</v>
      </c>
      <c r="AYA63" s="103" t="s">
        <v>94</v>
      </c>
      <c r="AYB63" s="86">
        <v>20000</v>
      </c>
      <c r="AYC63" s="103">
        <v>20000</v>
      </c>
      <c r="AYD63" s="86">
        <v>20000</v>
      </c>
      <c r="AYE63" s="103" t="s">
        <v>94</v>
      </c>
      <c r="AYF63" s="86">
        <v>20000</v>
      </c>
      <c r="AYG63" s="103" t="s">
        <v>94</v>
      </c>
      <c r="AYH63" s="86">
        <v>20000</v>
      </c>
      <c r="AYI63" s="103" t="s">
        <v>94</v>
      </c>
      <c r="AYJ63" s="86">
        <v>20000</v>
      </c>
      <c r="AYK63" s="103"/>
      <c r="AYL63" s="86">
        <v>20000</v>
      </c>
      <c r="AYM63" s="103"/>
      <c r="AYN63" s="86">
        <v>20000</v>
      </c>
      <c r="AYO63" s="103"/>
      <c r="AYP63" s="86">
        <v>20000</v>
      </c>
      <c r="AYQ63" s="103"/>
      <c r="AYR63" s="86">
        <v>20000</v>
      </c>
      <c r="AYS63" s="103"/>
      <c r="AYT63" s="86">
        <v>20000</v>
      </c>
      <c r="AYU63" s="103">
        <v>20000</v>
      </c>
      <c r="AYV63" s="86">
        <v>20000</v>
      </c>
      <c r="AYW63" s="103">
        <v>20000</v>
      </c>
      <c r="AYX63" s="86">
        <v>20000</v>
      </c>
      <c r="AYY63" s="103" t="s">
        <v>94</v>
      </c>
      <c r="AYZ63" s="86">
        <v>20000</v>
      </c>
      <c r="AZA63" s="103" t="s">
        <v>94</v>
      </c>
      <c r="AZB63" s="86">
        <v>20000</v>
      </c>
      <c r="AZC63" s="103" t="s">
        <v>94</v>
      </c>
      <c r="AZD63" s="86">
        <v>20000</v>
      </c>
      <c r="AZE63" s="103" t="s">
        <v>94</v>
      </c>
      <c r="AZF63" s="86">
        <v>20000</v>
      </c>
      <c r="AZG63" s="103">
        <v>20000</v>
      </c>
      <c r="AZH63" s="86">
        <v>20000</v>
      </c>
      <c r="AZI63" s="103" t="s">
        <v>94</v>
      </c>
      <c r="AZJ63" s="86">
        <v>20000</v>
      </c>
      <c r="AZK63" s="103" t="s">
        <v>94</v>
      </c>
      <c r="AZL63" s="86">
        <v>20000</v>
      </c>
      <c r="AZM63" s="103" t="s">
        <v>94</v>
      </c>
      <c r="AZN63" s="86">
        <v>20000</v>
      </c>
      <c r="AZO63" s="103" t="s">
        <v>94</v>
      </c>
      <c r="AZP63" s="86">
        <v>20000</v>
      </c>
      <c r="AZQ63" s="103" t="s">
        <v>94</v>
      </c>
      <c r="AZR63" s="86">
        <v>20000</v>
      </c>
      <c r="AZS63" s="103" t="s">
        <v>94</v>
      </c>
      <c r="AZT63" s="86">
        <v>20000</v>
      </c>
      <c r="AZU63" s="103">
        <v>20000</v>
      </c>
      <c r="AZV63" s="86">
        <v>20000</v>
      </c>
      <c r="AZW63" s="103" t="s">
        <v>94</v>
      </c>
      <c r="AZX63" s="86">
        <v>20000</v>
      </c>
      <c r="AZY63" s="103" t="s">
        <v>94</v>
      </c>
      <c r="AZZ63" s="86">
        <v>20000</v>
      </c>
      <c r="BAA63" s="103" t="s">
        <v>94</v>
      </c>
      <c r="BAB63" s="86">
        <v>20000</v>
      </c>
      <c r="BAC63" s="103" t="s">
        <v>94</v>
      </c>
      <c r="BAD63" s="86">
        <v>20000</v>
      </c>
      <c r="BAE63" s="103">
        <v>20000</v>
      </c>
      <c r="BAF63" s="86">
        <v>20000</v>
      </c>
      <c r="BAG63" s="103" t="s">
        <v>94</v>
      </c>
      <c r="BAH63" s="86">
        <v>20000</v>
      </c>
      <c r="BAI63" s="103" t="s">
        <v>94</v>
      </c>
      <c r="BAJ63" s="86">
        <v>20000</v>
      </c>
      <c r="BAK63" s="103" t="s">
        <v>94</v>
      </c>
      <c r="BAL63" s="86">
        <v>20000</v>
      </c>
      <c r="BAM63" s="103" t="s">
        <v>94</v>
      </c>
      <c r="BAN63" s="86">
        <v>20000</v>
      </c>
      <c r="BAO63" s="103" t="s">
        <v>94</v>
      </c>
      <c r="BAP63" s="86">
        <v>20000</v>
      </c>
      <c r="BAQ63" s="103" t="s">
        <v>94</v>
      </c>
      <c r="BAR63" s="86">
        <v>20000</v>
      </c>
      <c r="BAS63" s="103" t="s">
        <v>94</v>
      </c>
      <c r="BAT63" s="86">
        <v>20000</v>
      </c>
      <c r="BAU63" s="103" t="s">
        <v>94</v>
      </c>
      <c r="BAV63" s="86">
        <v>20000</v>
      </c>
      <c r="BAW63" s="103" t="s">
        <v>94</v>
      </c>
      <c r="BAX63" s="86">
        <v>20000</v>
      </c>
      <c r="BAY63" s="103" t="s">
        <v>94</v>
      </c>
      <c r="BAZ63" s="86">
        <v>20000</v>
      </c>
      <c r="BBA63" s="103" t="s">
        <v>94</v>
      </c>
      <c r="BBB63" s="86">
        <v>20000</v>
      </c>
      <c r="BBC63" s="103" t="s">
        <v>94</v>
      </c>
      <c r="BBD63" s="86">
        <v>20000</v>
      </c>
      <c r="BBE63" s="103" t="s">
        <v>94</v>
      </c>
      <c r="BBF63" s="86">
        <v>20000</v>
      </c>
      <c r="BBG63" s="103" t="s">
        <v>94</v>
      </c>
      <c r="BBH63" s="86">
        <v>20000</v>
      </c>
      <c r="BBI63" s="103" t="s">
        <v>94</v>
      </c>
      <c r="BBJ63" s="86">
        <v>20000</v>
      </c>
      <c r="BBK63" s="103" t="s">
        <v>94</v>
      </c>
    </row>
    <row r="64" spans="1:1415" ht="18" x14ac:dyDescent="0.35">
      <c r="A64" s="216"/>
      <c r="B64" s="199" t="s">
        <v>203</v>
      </c>
      <c r="C64" s="200"/>
      <c r="D64" s="201"/>
      <c r="ACP64" s="202"/>
      <c r="ACR64" s="202"/>
      <c r="ACT64" s="202"/>
      <c r="ACV64" s="202"/>
      <c r="ACX64" s="202"/>
      <c r="ACZ64" s="202"/>
      <c r="ADB64" s="202"/>
      <c r="ADD64" s="202"/>
      <c r="ADF64" s="202"/>
      <c r="ADH64" s="202"/>
      <c r="ADJ64" s="202"/>
      <c r="ADL64" s="202"/>
      <c r="ADN64" s="202"/>
      <c r="ADP64" s="202"/>
      <c r="ADR64" s="202"/>
      <c r="ADT64" s="202"/>
      <c r="ADV64" s="202"/>
      <c r="ADX64" s="202"/>
      <c r="ADZ64" s="202"/>
      <c r="AEB64" s="202"/>
      <c r="AED64" s="202"/>
      <c r="AEF64" s="202"/>
      <c r="AEH64" s="202"/>
      <c r="AEJ64" s="202"/>
      <c r="AEL64" s="202"/>
      <c r="AEN64" s="202"/>
      <c r="AEP64" s="202"/>
      <c r="AER64" s="202"/>
      <c r="AET64" s="202"/>
      <c r="AEV64" s="202"/>
      <c r="AEX64" s="202"/>
      <c r="AEZ64" s="202"/>
      <c r="AFB64" s="202"/>
      <c r="AFD64" s="202"/>
      <c r="AFF64" s="202"/>
      <c r="AFH64" s="202"/>
      <c r="AFJ64" s="202"/>
      <c r="AFL64" s="202"/>
      <c r="AFN64" s="202"/>
      <c r="AFP64" s="202"/>
      <c r="AFR64" s="202"/>
      <c r="AFT64" s="202"/>
      <c r="AFV64" s="202"/>
      <c r="AFX64" s="202"/>
      <c r="AFZ64" s="202"/>
      <c r="AGB64" s="202"/>
      <c r="AGD64" s="202"/>
      <c r="AGF64" s="202"/>
      <c r="AGH64" s="202"/>
      <c r="AGJ64" s="202"/>
      <c r="AGL64" s="202"/>
      <c r="AGN64" s="202"/>
      <c r="AGP64" s="202"/>
      <c r="AGR64" s="202"/>
      <c r="AGT64" s="202"/>
      <c r="AGV64" s="202"/>
      <c r="AGX64" s="202"/>
      <c r="AGZ64" s="202"/>
      <c r="AHB64" s="202"/>
      <c r="AHD64" s="202"/>
      <c r="AHF64" s="202"/>
      <c r="AHH64" s="202"/>
      <c r="AHJ64" s="202"/>
      <c r="AHL64" s="202"/>
      <c r="AHN64" s="202"/>
      <c r="AHP64" s="202"/>
      <c r="AHR64" s="202"/>
      <c r="AHT64" s="202"/>
      <c r="AHV64" s="202"/>
      <c r="AHX64" s="202"/>
      <c r="AHZ64" s="202"/>
      <c r="AIB64" s="202"/>
      <c r="AID64" s="202"/>
      <c r="AIF64" s="202"/>
      <c r="AIH64" s="202"/>
      <c r="AIJ64" s="202"/>
      <c r="AIL64" s="202"/>
      <c r="AIN64" s="202"/>
      <c r="AIP64" s="202"/>
      <c r="AIR64" s="202"/>
      <c r="AIT64" s="202"/>
      <c r="AIV64" s="202"/>
      <c r="AIX64" s="202"/>
      <c r="AIZ64" s="202"/>
      <c r="AJB64" s="202"/>
      <c r="AJD64" s="202"/>
      <c r="AJF64" s="202"/>
      <c r="AJH64" s="202"/>
      <c r="AJJ64" s="202"/>
      <c r="AJL64" s="202"/>
      <c r="AJN64" s="202"/>
      <c r="AJP64" s="202"/>
      <c r="AJR64" s="202"/>
      <c r="AJT64" s="202"/>
      <c r="AJV64" s="202"/>
      <c r="AJX64" s="202"/>
      <c r="AJZ64" s="202"/>
      <c r="AKB64" s="202"/>
      <c r="AKD64" s="202"/>
      <c r="AKF64" s="202"/>
      <c r="AKH64" s="202"/>
      <c r="AKJ64" s="202"/>
      <c r="AKL64" s="202"/>
      <c r="AKN64" s="202"/>
      <c r="AKP64" s="202"/>
      <c r="AKR64" s="202"/>
      <c r="AKT64" s="202"/>
      <c r="AKV64" s="202"/>
      <c r="AKX64" s="202"/>
      <c r="AKZ64" s="202"/>
      <c r="ALB64" s="202"/>
      <c r="ALD64" s="202"/>
      <c r="ALF64" s="202"/>
      <c r="ALH64" s="202"/>
      <c r="ALJ64" s="202"/>
      <c r="ALL64" s="202"/>
      <c r="ALN64" s="202"/>
      <c r="ALP64" s="202"/>
      <c r="ALR64" s="202"/>
      <c r="ALT64" s="202"/>
      <c r="ALV64" s="202"/>
      <c r="ALX64" s="202"/>
      <c r="ALZ64" s="202"/>
      <c r="AMB64" s="202"/>
      <c r="AMD64" s="202"/>
      <c r="AMF64" s="202"/>
      <c r="AMH64" s="202"/>
      <c r="AMJ64" s="202"/>
      <c r="AML64" s="202"/>
      <c r="AMN64" s="202"/>
      <c r="AMP64" s="202"/>
      <c r="AMR64" s="202"/>
      <c r="AMT64" s="202"/>
      <c r="AMV64" s="202"/>
      <c r="AMX64" s="202"/>
      <c r="AMZ64" s="202"/>
      <c r="ANB64" s="202"/>
      <c r="AND64" s="202"/>
      <c r="ANF64" s="202"/>
      <c r="ANH64" s="202"/>
      <c r="ANJ64" s="202"/>
      <c r="ANL64" s="202"/>
      <c r="ANN64" s="202"/>
      <c r="ANP64" s="202"/>
      <c r="ANR64" s="202"/>
      <c r="ANT64" s="202"/>
      <c r="ANV64" s="202"/>
      <c r="ANX64" s="202"/>
      <c r="ANZ64" s="202"/>
      <c r="AOB64" s="202"/>
      <c r="AOD64" s="202"/>
      <c r="AOF64" s="202"/>
      <c r="AOH64" s="202"/>
      <c r="AOJ64" s="202"/>
      <c r="AOL64" s="202"/>
      <c r="AON64" s="202"/>
      <c r="AOP64" s="202"/>
      <c r="AOR64" s="202"/>
      <c r="AOT64" s="202"/>
      <c r="AOV64" s="202"/>
      <c r="AOX64" s="202"/>
      <c r="AOZ64" s="202"/>
      <c r="APB64" s="202"/>
      <c r="APD64" s="202"/>
      <c r="APF64" s="202"/>
      <c r="APH64" s="202"/>
      <c r="APJ64" s="202"/>
      <c r="APL64" s="202"/>
      <c r="APN64" s="202"/>
      <c r="APP64" s="202"/>
      <c r="APR64" s="202"/>
      <c r="APT64" s="202"/>
      <c r="APV64" s="202"/>
      <c r="APX64" s="202"/>
      <c r="APZ64" s="202"/>
      <c r="AQB64" s="202"/>
      <c r="AQD64" s="202"/>
      <c r="AQF64" s="203"/>
      <c r="AQH64" s="203"/>
      <c r="AQJ64" s="203"/>
      <c r="AQL64" s="203"/>
      <c r="AQN64" s="203"/>
      <c r="AQP64" s="203"/>
      <c r="AQR64" s="203"/>
      <c r="AQT64" s="203"/>
      <c r="AQV64" s="203"/>
      <c r="AQX64" s="203"/>
      <c r="AQZ64" s="203"/>
      <c r="ARB64" s="203"/>
      <c r="ARD64" s="203"/>
      <c r="ARF64" s="203"/>
      <c r="ARH64" s="203"/>
      <c r="ARJ64" s="203"/>
      <c r="ARL64" s="203"/>
      <c r="ARN64" s="203"/>
      <c r="ARP64" s="203"/>
      <c r="ARR64" s="203"/>
      <c r="ART64" s="203"/>
      <c r="ARV64" s="203"/>
      <c r="ARX64" s="203"/>
      <c r="ARZ64" s="203"/>
      <c r="ASB64" s="203"/>
      <c r="ASD64" s="203"/>
      <c r="ASF64" s="203"/>
      <c r="ASH64" s="203"/>
      <c r="ASJ64" s="203"/>
      <c r="ASL64" s="203"/>
      <c r="ASN64" s="203"/>
      <c r="ASP64" s="203"/>
      <c r="ASR64" s="203"/>
      <c r="AST64" s="203"/>
      <c r="ASV64" s="203"/>
      <c r="ASX64" s="203"/>
      <c r="ASZ64" s="203"/>
      <c r="ATB64" s="203"/>
      <c r="ATD64" s="203"/>
      <c r="ATF64" s="203"/>
      <c r="ATH64" s="203"/>
      <c r="ATJ64" s="203"/>
      <c r="ATL64" s="203"/>
      <c r="ATN64" s="203"/>
      <c r="ATP64" s="203"/>
      <c r="ATR64" s="203"/>
      <c r="ATT64" s="203"/>
      <c r="ATV64" s="203"/>
      <c r="ATX64" s="203"/>
      <c r="ATZ64" s="203"/>
      <c r="AUB64" s="203"/>
      <c r="AUD64" s="203"/>
      <c r="AUF64" s="203"/>
      <c r="AUH64" s="203"/>
      <c r="AUJ64" s="203"/>
      <c r="AUL64" s="203"/>
      <c r="AUN64" s="203"/>
      <c r="AUP64" s="203"/>
      <c r="AUR64" s="203"/>
      <c r="AUS64" s="203" t="s">
        <v>94</v>
      </c>
      <c r="AUT64" s="203"/>
      <c r="AUV64" s="203"/>
      <c r="AUX64" s="203"/>
      <c r="AUZ64" s="203"/>
      <c r="AVB64" s="203"/>
      <c r="AVD64" s="203"/>
      <c r="AVF64" s="203"/>
      <c r="AVH64" s="203"/>
      <c r="AVJ64" s="203"/>
      <c r="AVL64" s="203"/>
      <c r="AVN64" s="203"/>
      <c r="AVP64" s="203"/>
      <c r="AVR64" s="203"/>
      <c r="AVT64" s="203"/>
      <c r="AVV64" s="203"/>
      <c r="AVX64" s="203"/>
      <c r="AVZ64" s="203"/>
      <c r="AWB64" s="203"/>
      <c r="AWD64" s="203"/>
      <c r="AWF64" s="203"/>
      <c r="AWH64" s="203"/>
      <c r="AWJ64" s="203"/>
      <c r="AWL64" s="203"/>
      <c r="AWN64" s="203"/>
      <c r="AWP64" s="203"/>
      <c r="AWR64" s="203"/>
      <c r="AWT64" s="203"/>
      <c r="AWV64" s="203"/>
      <c r="AWX64" s="203"/>
      <c r="AWZ64" s="215"/>
      <c r="AXB64" s="215"/>
      <c r="AXD64" s="215"/>
      <c r="AXF64" s="215"/>
      <c r="AXH64" s="215"/>
      <c r="AXJ64" s="215"/>
      <c r="AXL64" s="215"/>
      <c r="AXN64" s="215"/>
      <c r="AXP64" s="215"/>
      <c r="AXR64" s="215"/>
      <c r="AXT64" s="215"/>
      <c r="AXV64" s="215"/>
      <c r="AXX64" s="215"/>
      <c r="AXZ64" s="215"/>
      <c r="AYB64" s="215"/>
      <c r="AYD64" s="215"/>
      <c r="AYF64" s="215"/>
      <c r="AYH64" s="215"/>
      <c r="AYJ64" s="215"/>
      <c r="AYL64" s="215"/>
      <c r="AYN64" s="215"/>
      <c r="AYP64" s="215"/>
      <c r="AYR64" s="215"/>
      <c r="AYT64" s="215"/>
      <c r="AYV64" s="215"/>
      <c r="AYX64" s="215"/>
      <c r="AYZ64" s="215"/>
      <c r="AZB64" s="215"/>
      <c r="AZD64" s="215"/>
      <c r="AZF64" s="215"/>
      <c r="AZH64" s="215"/>
      <c r="AZJ64" s="215"/>
      <c r="AZL64" s="215"/>
      <c r="AZN64" s="215"/>
      <c r="AZP64" s="215"/>
      <c r="AZR64" s="215"/>
      <c r="AZT64" s="215"/>
      <c r="AZV64" s="215"/>
      <c r="AZX64" s="215"/>
      <c r="AZZ64" s="215"/>
      <c r="BAB64" s="215"/>
      <c r="BAD64" s="215"/>
      <c r="BAF64" s="215"/>
      <c r="BAH64" s="215"/>
      <c r="BAJ64" s="215"/>
      <c r="BAL64" s="215"/>
      <c r="BAN64" s="215"/>
      <c r="BAP64" s="215"/>
      <c r="BAR64" s="215"/>
      <c r="BAT64" s="215"/>
      <c r="BAV64" s="215"/>
      <c r="BAX64" s="215"/>
      <c r="BAZ64" s="215"/>
      <c r="BBB64" s="215"/>
      <c r="BBD64" s="215"/>
      <c r="BBF64" s="215"/>
      <c r="BBH64" s="215"/>
      <c r="BBJ64" s="215"/>
    </row>
    <row r="65" spans="1:1415" s="9" customFormat="1" ht="33" customHeight="1" x14ac:dyDescent="0.35">
      <c r="A65" s="82">
        <f t="shared" ref="A65:A67" si="2">A64+1</f>
        <v>1</v>
      </c>
      <c r="B65" s="13">
        <v>150000010</v>
      </c>
      <c r="C65" s="89" t="s">
        <v>13</v>
      </c>
      <c r="D65" s="90" t="s">
        <v>14</v>
      </c>
      <c r="E65" s="84">
        <v>11290</v>
      </c>
      <c r="F65" s="84">
        <v>11290</v>
      </c>
      <c r="G65" s="84">
        <v>11290</v>
      </c>
      <c r="H65" s="84" t="s">
        <v>94</v>
      </c>
      <c r="I65" s="84">
        <v>11290</v>
      </c>
      <c r="J65" s="84">
        <v>11290</v>
      </c>
      <c r="K65" s="84">
        <v>11290</v>
      </c>
      <c r="L65" s="84">
        <v>11290</v>
      </c>
      <c r="M65" s="84">
        <v>11290</v>
      </c>
      <c r="N65" s="84">
        <v>11290</v>
      </c>
      <c r="O65" s="84">
        <v>11290</v>
      </c>
      <c r="P65" s="84" t="s">
        <v>94</v>
      </c>
      <c r="Q65" s="84">
        <v>11290</v>
      </c>
      <c r="R65" s="84">
        <v>11290</v>
      </c>
      <c r="S65" s="84">
        <v>11290</v>
      </c>
      <c r="T65" s="84">
        <v>11290</v>
      </c>
      <c r="U65" s="84">
        <v>11290</v>
      </c>
      <c r="V65" s="84">
        <v>11290</v>
      </c>
      <c r="W65" s="84">
        <v>11290</v>
      </c>
      <c r="X65" s="84">
        <v>11290</v>
      </c>
      <c r="Y65" s="84">
        <v>11290</v>
      </c>
      <c r="Z65" s="84">
        <v>11290</v>
      </c>
      <c r="AA65" s="84">
        <v>11290</v>
      </c>
      <c r="AB65" s="84">
        <v>11290</v>
      </c>
      <c r="AC65" s="84">
        <v>11290</v>
      </c>
      <c r="AD65" s="84">
        <v>11290</v>
      </c>
      <c r="AE65" s="84">
        <v>11290</v>
      </c>
      <c r="AF65" s="84">
        <v>11290</v>
      </c>
      <c r="AG65" s="84">
        <v>11290</v>
      </c>
      <c r="AH65" s="84">
        <v>11290</v>
      </c>
      <c r="AI65" s="84">
        <v>11290</v>
      </c>
      <c r="AJ65" s="84">
        <v>11290</v>
      </c>
      <c r="AK65" s="84">
        <v>11290</v>
      </c>
      <c r="AL65" s="84">
        <v>11290</v>
      </c>
      <c r="AM65" s="84">
        <v>11290</v>
      </c>
      <c r="AN65" s="84">
        <v>11290</v>
      </c>
      <c r="AO65" s="84">
        <v>11290</v>
      </c>
      <c r="AP65" s="84">
        <v>11290</v>
      </c>
      <c r="AQ65" s="84">
        <v>11290</v>
      </c>
      <c r="AR65" s="84">
        <v>11290</v>
      </c>
      <c r="AS65" s="84">
        <v>11290</v>
      </c>
      <c r="AT65" s="84">
        <v>11290</v>
      </c>
      <c r="AU65" s="84">
        <v>11290</v>
      </c>
      <c r="AV65" s="84">
        <v>11290</v>
      </c>
      <c r="AW65" s="84">
        <v>11290</v>
      </c>
      <c r="AX65" s="84">
        <v>11290</v>
      </c>
      <c r="AY65" s="84">
        <v>11290</v>
      </c>
      <c r="AZ65" s="84">
        <v>11290</v>
      </c>
      <c r="BA65" s="84">
        <v>11290</v>
      </c>
      <c r="BB65" s="84">
        <v>11290</v>
      </c>
      <c r="BC65" s="84">
        <v>11290</v>
      </c>
      <c r="BD65" s="84">
        <v>11290</v>
      </c>
      <c r="BE65" s="84">
        <v>11290</v>
      </c>
      <c r="BF65" s="84">
        <v>11290</v>
      </c>
      <c r="BG65" s="84">
        <v>11290</v>
      </c>
      <c r="BH65" s="84" t="s">
        <v>94</v>
      </c>
      <c r="BI65" s="84">
        <v>11290</v>
      </c>
      <c r="BJ65" s="84">
        <v>11290</v>
      </c>
      <c r="BK65" s="84">
        <v>11290</v>
      </c>
      <c r="BL65" s="84">
        <v>11290</v>
      </c>
      <c r="BM65" s="84">
        <v>11290</v>
      </c>
      <c r="BN65" s="84" t="s">
        <v>94</v>
      </c>
      <c r="BO65" s="84">
        <v>11290</v>
      </c>
      <c r="BP65" s="84">
        <v>11290</v>
      </c>
      <c r="BQ65" s="84">
        <v>11290</v>
      </c>
      <c r="BR65" s="84">
        <v>11290</v>
      </c>
      <c r="BS65" s="84">
        <v>11290</v>
      </c>
      <c r="BT65" s="84">
        <v>11290</v>
      </c>
      <c r="BU65" s="84">
        <v>11290</v>
      </c>
      <c r="BV65" s="84">
        <v>11290</v>
      </c>
      <c r="BW65" s="84">
        <v>11290</v>
      </c>
      <c r="BX65" s="84">
        <v>11290</v>
      </c>
      <c r="BY65" s="84">
        <v>11290</v>
      </c>
      <c r="BZ65" s="84">
        <v>11290</v>
      </c>
      <c r="CA65" s="84">
        <v>11290</v>
      </c>
      <c r="CB65" s="84">
        <v>11290</v>
      </c>
      <c r="CC65" s="84">
        <v>11290</v>
      </c>
      <c r="CD65" s="84">
        <v>11290</v>
      </c>
      <c r="CE65" s="84">
        <v>11290</v>
      </c>
      <c r="CF65" s="84">
        <v>11290</v>
      </c>
      <c r="CG65" s="84">
        <v>11290</v>
      </c>
      <c r="CH65" s="84">
        <v>11290</v>
      </c>
      <c r="CI65" s="84">
        <v>11290</v>
      </c>
      <c r="CJ65" s="84">
        <v>11290</v>
      </c>
      <c r="CK65" s="84">
        <v>11290</v>
      </c>
      <c r="CL65" s="84">
        <v>11290</v>
      </c>
      <c r="CM65" s="84">
        <v>11290</v>
      </c>
      <c r="CN65" s="84">
        <v>11290</v>
      </c>
      <c r="CO65" s="84">
        <v>11290</v>
      </c>
      <c r="CP65" s="84">
        <v>11290</v>
      </c>
      <c r="CQ65" s="84">
        <v>11290</v>
      </c>
      <c r="CR65" s="84">
        <v>11290</v>
      </c>
      <c r="CS65" s="84">
        <v>11290</v>
      </c>
      <c r="CT65" s="84">
        <v>11290</v>
      </c>
      <c r="CU65" s="84">
        <v>11290</v>
      </c>
      <c r="CV65" s="84">
        <v>11290</v>
      </c>
      <c r="CW65" s="84">
        <v>11290</v>
      </c>
      <c r="CX65" s="84">
        <v>11290</v>
      </c>
      <c r="CY65" s="84">
        <v>11290</v>
      </c>
      <c r="CZ65" s="84">
        <v>11290</v>
      </c>
      <c r="DA65" s="84">
        <v>11290</v>
      </c>
      <c r="DB65" s="84">
        <v>11290</v>
      </c>
      <c r="DC65" s="84">
        <v>11290</v>
      </c>
      <c r="DD65" s="84">
        <v>11290</v>
      </c>
      <c r="DE65" s="84">
        <v>11290</v>
      </c>
      <c r="DF65" s="84"/>
      <c r="DG65" s="84">
        <v>11290</v>
      </c>
      <c r="DH65" s="84">
        <v>11290</v>
      </c>
      <c r="DI65" s="84"/>
      <c r="DJ65" s="84">
        <v>11290</v>
      </c>
      <c r="DK65" s="84">
        <v>11290</v>
      </c>
      <c r="DL65" s="84"/>
      <c r="DM65" s="84">
        <v>11290</v>
      </c>
      <c r="DN65" s="84">
        <v>11290</v>
      </c>
      <c r="DO65" s="84"/>
      <c r="DP65" s="84">
        <v>11290</v>
      </c>
      <c r="DQ65" s="84">
        <v>11290</v>
      </c>
      <c r="DR65" s="84"/>
      <c r="DS65" s="84">
        <v>11290</v>
      </c>
      <c r="DT65" s="84">
        <v>11290</v>
      </c>
      <c r="DU65" s="84"/>
      <c r="DV65" s="84">
        <v>11290</v>
      </c>
      <c r="DW65" s="84">
        <v>11290</v>
      </c>
      <c r="DX65" s="84"/>
      <c r="DY65" s="84">
        <v>11290</v>
      </c>
      <c r="DZ65" s="84">
        <v>11290</v>
      </c>
      <c r="EA65" s="84"/>
      <c r="EB65" s="84"/>
      <c r="EC65" s="84">
        <v>11290</v>
      </c>
      <c r="ED65" s="84"/>
      <c r="EE65" s="84">
        <v>11290</v>
      </c>
      <c r="EF65" s="84">
        <v>11290</v>
      </c>
      <c r="EG65" s="84"/>
      <c r="EH65" s="84">
        <v>11290</v>
      </c>
      <c r="EI65" s="84">
        <v>11290</v>
      </c>
      <c r="EJ65" s="84"/>
      <c r="EK65" s="84">
        <v>11290</v>
      </c>
      <c r="EL65" s="84">
        <v>11290</v>
      </c>
      <c r="EM65" s="84"/>
      <c r="EN65" s="84">
        <v>11290</v>
      </c>
      <c r="EO65" s="84">
        <v>11290</v>
      </c>
      <c r="EP65" s="84"/>
      <c r="EQ65" s="84">
        <v>11290</v>
      </c>
      <c r="ER65" s="84">
        <v>11290</v>
      </c>
      <c r="ES65" s="84"/>
      <c r="ET65" s="84">
        <v>11290</v>
      </c>
      <c r="EU65" s="84">
        <v>11290</v>
      </c>
      <c r="EV65" s="84"/>
      <c r="EW65" s="84">
        <v>11290</v>
      </c>
      <c r="EX65" s="84">
        <v>11290</v>
      </c>
      <c r="EY65" s="84"/>
      <c r="EZ65" s="84">
        <v>11290</v>
      </c>
      <c r="FA65" s="84">
        <v>11290</v>
      </c>
      <c r="FB65" s="84"/>
      <c r="FC65" s="84">
        <v>11290</v>
      </c>
      <c r="FD65" s="84">
        <v>11290</v>
      </c>
      <c r="FE65" s="84"/>
      <c r="FF65" s="84">
        <v>11290</v>
      </c>
      <c r="FG65" s="84">
        <v>11290</v>
      </c>
      <c r="FH65" s="84"/>
      <c r="FI65" s="84">
        <v>11290</v>
      </c>
      <c r="FJ65" s="84">
        <v>11290</v>
      </c>
      <c r="FK65" s="84"/>
      <c r="FL65" s="84" t="s">
        <v>94</v>
      </c>
      <c r="FM65" s="84">
        <v>11290</v>
      </c>
      <c r="FN65" s="84"/>
      <c r="FO65" s="84">
        <v>11290</v>
      </c>
      <c r="FP65" s="84">
        <v>11290</v>
      </c>
      <c r="FQ65" s="84"/>
      <c r="FR65" s="84">
        <v>11290</v>
      </c>
      <c r="FS65" s="84">
        <v>11290</v>
      </c>
      <c r="FT65" s="84"/>
      <c r="FU65" s="84">
        <v>11290</v>
      </c>
      <c r="FV65" s="84">
        <v>11290</v>
      </c>
      <c r="FW65" s="84"/>
      <c r="FX65" s="84">
        <v>11290</v>
      </c>
      <c r="FY65" s="84">
        <v>11290</v>
      </c>
      <c r="FZ65" s="84"/>
      <c r="GA65" s="84">
        <v>11290</v>
      </c>
      <c r="GB65" s="84">
        <v>11290</v>
      </c>
      <c r="GC65" s="84"/>
      <c r="GD65" s="84">
        <v>11290</v>
      </c>
      <c r="GE65" s="84">
        <v>11290</v>
      </c>
      <c r="GF65" s="84"/>
      <c r="GG65" s="84">
        <v>11290</v>
      </c>
      <c r="GH65" s="84">
        <v>9355</v>
      </c>
      <c r="GI65" s="84">
        <v>9355</v>
      </c>
      <c r="GJ65" s="84">
        <v>9355</v>
      </c>
      <c r="GK65" s="84">
        <v>9355</v>
      </c>
      <c r="GL65" s="84">
        <v>9355</v>
      </c>
      <c r="GM65" s="84">
        <v>9355</v>
      </c>
      <c r="GN65" s="84">
        <v>9355</v>
      </c>
      <c r="GO65" s="84">
        <v>9355</v>
      </c>
      <c r="GP65" s="84">
        <v>9355</v>
      </c>
      <c r="GQ65" s="84">
        <v>9355</v>
      </c>
      <c r="GR65" s="84">
        <v>9355</v>
      </c>
      <c r="GS65" s="84">
        <v>9355</v>
      </c>
      <c r="GT65" s="84">
        <v>9355</v>
      </c>
      <c r="GU65" s="84">
        <v>9355</v>
      </c>
      <c r="GV65" s="84">
        <v>9355</v>
      </c>
      <c r="GW65" s="84">
        <v>9355</v>
      </c>
      <c r="GX65" s="84">
        <v>9355</v>
      </c>
      <c r="GY65" s="84">
        <v>9355</v>
      </c>
      <c r="GZ65" s="84">
        <v>9355</v>
      </c>
      <c r="HA65" s="84">
        <v>9355</v>
      </c>
      <c r="HB65" s="84">
        <v>9355</v>
      </c>
      <c r="HC65" s="84">
        <v>9355</v>
      </c>
      <c r="HD65" s="84">
        <v>9355</v>
      </c>
      <c r="HE65" s="84">
        <v>9355</v>
      </c>
      <c r="HF65" s="84">
        <v>9355</v>
      </c>
      <c r="HG65" s="84">
        <v>9355</v>
      </c>
      <c r="HH65" s="84">
        <v>9355</v>
      </c>
      <c r="HI65" s="84">
        <v>9355</v>
      </c>
      <c r="HJ65" s="84">
        <v>9355</v>
      </c>
      <c r="HK65" s="84">
        <v>9355</v>
      </c>
      <c r="HL65" s="84">
        <v>9355</v>
      </c>
      <c r="HM65" s="84">
        <v>9355</v>
      </c>
      <c r="HN65" s="84">
        <v>9355</v>
      </c>
      <c r="HO65" s="84">
        <v>9355</v>
      </c>
      <c r="HP65" s="84">
        <v>9355</v>
      </c>
      <c r="HQ65" s="84">
        <v>9355</v>
      </c>
      <c r="HR65" s="84">
        <v>9355</v>
      </c>
      <c r="HS65" s="84">
        <v>9355</v>
      </c>
      <c r="HT65" s="84">
        <v>9355</v>
      </c>
      <c r="HU65" s="84">
        <v>9355</v>
      </c>
      <c r="HV65" s="84">
        <v>9355</v>
      </c>
      <c r="HW65" s="84">
        <v>9355</v>
      </c>
      <c r="HX65" s="84">
        <v>9355</v>
      </c>
      <c r="HY65" s="84">
        <v>9355</v>
      </c>
      <c r="HZ65" s="84">
        <v>9355</v>
      </c>
      <c r="IA65" s="84">
        <v>9355</v>
      </c>
      <c r="IB65" s="84">
        <v>9355</v>
      </c>
      <c r="IC65" s="84">
        <v>9355</v>
      </c>
      <c r="ID65" s="84">
        <v>9355</v>
      </c>
      <c r="IE65" s="84">
        <v>9355</v>
      </c>
      <c r="IF65" s="84">
        <v>9355</v>
      </c>
      <c r="IG65" s="84">
        <v>9355</v>
      </c>
      <c r="IH65" s="84">
        <v>9355</v>
      </c>
      <c r="II65" s="84">
        <v>9355</v>
      </c>
      <c r="IJ65" s="84">
        <v>9355</v>
      </c>
      <c r="IK65" s="84">
        <v>9355</v>
      </c>
      <c r="IL65" s="84">
        <v>9355</v>
      </c>
      <c r="IM65" s="84">
        <v>9355</v>
      </c>
      <c r="IN65" s="84">
        <v>9355</v>
      </c>
      <c r="IO65" s="84">
        <v>9355</v>
      </c>
      <c r="IP65" s="84">
        <v>9355</v>
      </c>
      <c r="IQ65" s="84">
        <v>9355</v>
      </c>
      <c r="IR65" s="84">
        <v>9355</v>
      </c>
      <c r="IS65" s="84">
        <v>9355</v>
      </c>
      <c r="IT65" s="84">
        <v>9355</v>
      </c>
      <c r="IU65" s="84">
        <v>9355</v>
      </c>
      <c r="IV65" s="84">
        <v>9355</v>
      </c>
      <c r="IW65" s="84">
        <v>9355</v>
      </c>
      <c r="IX65" s="84">
        <v>9355</v>
      </c>
      <c r="IY65" s="84">
        <v>9355</v>
      </c>
      <c r="IZ65" s="84">
        <v>9355</v>
      </c>
      <c r="JA65" s="84">
        <v>9355</v>
      </c>
      <c r="JB65" s="84">
        <v>9355</v>
      </c>
      <c r="JC65" s="84">
        <v>9355</v>
      </c>
      <c r="JD65" s="84">
        <v>9355</v>
      </c>
      <c r="JE65" s="84">
        <v>9355</v>
      </c>
      <c r="JF65" s="84">
        <v>9355</v>
      </c>
      <c r="JG65" s="84">
        <v>9355</v>
      </c>
      <c r="JH65" s="84">
        <v>9355</v>
      </c>
      <c r="JI65" s="84">
        <v>9355</v>
      </c>
      <c r="JJ65" s="84">
        <v>9355</v>
      </c>
      <c r="JK65" s="84">
        <v>9355</v>
      </c>
      <c r="JL65" s="84">
        <v>9355</v>
      </c>
      <c r="JM65" s="84">
        <v>9355</v>
      </c>
      <c r="JN65" s="84">
        <v>9355</v>
      </c>
      <c r="JO65" s="84" t="s">
        <v>94</v>
      </c>
      <c r="JP65" s="84">
        <v>9355</v>
      </c>
      <c r="JQ65" s="84">
        <v>9355</v>
      </c>
      <c r="JR65" s="84">
        <v>9355</v>
      </c>
      <c r="JS65" s="84">
        <v>9355</v>
      </c>
      <c r="JT65" s="84">
        <v>9355</v>
      </c>
      <c r="JU65" s="84">
        <v>9355</v>
      </c>
      <c r="JV65" s="84">
        <v>9355</v>
      </c>
      <c r="JW65" s="84">
        <v>9355</v>
      </c>
      <c r="JX65" s="84">
        <v>9355</v>
      </c>
      <c r="JY65" s="84">
        <v>9355</v>
      </c>
      <c r="JZ65" s="84">
        <v>9355</v>
      </c>
      <c r="KA65" s="84">
        <v>9355</v>
      </c>
      <c r="KB65" s="84">
        <v>9355</v>
      </c>
      <c r="KC65" s="84">
        <v>9355</v>
      </c>
      <c r="KD65" s="84">
        <v>9355</v>
      </c>
      <c r="KE65" s="84">
        <v>9355</v>
      </c>
      <c r="KF65" s="84">
        <v>9355</v>
      </c>
      <c r="KG65" s="84">
        <v>9355</v>
      </c>
      <c r="KH65" s="84">
        <v>9355</v>
      </c>
      <c r="KI65" s="84">
        <v>9355</v>
      </c>
      <c r="KJ65" s="84">
        <v>9355</v>
      </c>
      <c r="KK65" s="84">
        <v>9355</v>
      </c>
      <c r="KL65" s="84">
        <v>9355</v>
      </c>
      <c r="KM65" s="84">
        <v>9355</v>
      </c>
      <c r="KN65" s="84">
        <v>9355</v>
      </c>
      <c r="KO65" s="84">
        <v>9355</v>
      </c>
      <c r="KP65" s="84">
        <v>9355</v>
      </c>
      <c r="KQ65" s="84">
        <v>9355</v>
      </c>
      <c r="KR65" s="84">
        <v>9355</v>
      </c>
      <c r="KS65" s="84">
        <v>9355</v>
      </c>
      <c r="KT65" s="84">
        <v>9355</v>
      </c>
      <c r="KU65" s="84">
        <v>9355</v>
      </c>
      <c r="KV65" s="84">
        <v>9355</v>
      </c>
      <c r="KW65" s="84">
        <v>9355</v>
      </c>
      <c r="KX65" s="84">
        <v>9355</v>
      </c>
      <c r="KY65" s="84">
        <v>9355</v>
      </c>
      <c r="KZ65" s="84">
        <v>9355</v>
      </c>
      <c r="LA65" s="84" t="s">
        <v>94</v>
      </c>
      <c r="LB65" s="84">
        <v>9355</v>
      </c>
      <c r="LC65" s="84">
        <v>9355</v>
      </c>
      <c r="LD65" s="84">
        <v>9355</v>
      </c>
      <c r="LE65" s="84">
        <v>9355</v>
      </c>
      <c r="LF65" s="84">
        <v>9355</v>
      </c>
      <c r="LG65" s="84">
        <v>9355</v>
      </c>
      <c r="LH65" s="84">
        <v>9355</v>
      </c>
      <c r="LI65" s="84">
        <v>9355</v>
      </c>
      <c r="LJ65" s="84">
        <v>9355</v>
      </c>
      <c r="LK65" s="84">
        <v>9355</v>
      </c>
      <c r="LL65" s="84">
        <v>9355</v>
      </c>
      <c r="LM65" s="84">
        <v>9355</v>
      </c>
      <c r="LN65" s="84">
        <v>9355</v>
      </c>
      <c r="LO65" s="84">
        <v>9355</v>
      </c>
      <c r="LP65" s="84">
        <v>9355</v>
      </c>
      <c r="LQ65" s="84">
        <v>9355</v>
      </c>
      <c r="LR65" s="84">
        <v>9355</v>
      </c>
      <c r="LS65" s="84">
        <v>9355</v>
      </c>
      <c r="LT65" s="84">
        <v>9355</v>
      </c>
      <c r="LU65" s="84">
        <v>9355</v>
      </c>
      <c r="LV65" s="84">
        <v>9355</v>
      </c>
      <c r="LW65" s="84">
        <v>9355</v>
      </c>
      <c r="LX65" s="84">
        <v>9355</v>
      </c>
      <c r="LY65" s="84">
        <v>9355</v>
      </c>
      <c r="LZ65" s="84">
        <v>9355</v>
      </c>
      <c r="MA65" s="84">
        <v>9355</v>
      </c>
      <c r="MB65" s="84">
        <v>9355</v>
      </c>
      <c r="MC65" s="84">
        <v>9355</v>
      </c>
      <c r="MD65" s="84">
        <v>9355</v>
      </c>
      <c r="ME65" s="84">
        <v>9355</v>
      </c>
      <c r="MF65" s="84">
        <v>9355</v>
      </c>
      <c r="MG65" s="84">
        <v>9355</v>
      </c>
      <c r="MH65" s="84">
        <v>9355</v>
      </c>
      <c r="MI65" s="84">
        <v>9355</v>
      </c>
      <c r="MJ65" s="84">
        <v>9355</v>
      </c>
      <c r="MK65" s="84">
        <v>9355</v>
      </c>
      <c r="ML65" s="84">
        <v>9355</v>
      </c>
      <c r="MM65" s="84">
        <v>9355</v>
      </c>
      <c r="MN65" s="84">
        <v>9355</v>
      </c>
      <c r="MO65" s="84">
        <v>9355</v>
      </c>
      <c r="MP65" s="84">
        <v>9355</v>
      </c>
      <c r="MQ65" s="84">
        <v>9355</v>
      </c>
      <c r="MR65" s="84">
        <v>9355</v>
      </c>
      <c r="MS65" s="84">
        <v>9355</v>
      </c>
      <c r="MT65" s="84">
        <v>9355</v>
      </c>
      <c r="MU65" s="84" t="s">
        <v>94</v>
      </c>
      <c r="MV65" s="84">
        <v>9355</v>
      </c>
      <c r="MW65" s="84" t="s">
        <v>94</v>
      </c>
      <c r="MX65" s="84">
        <v>9355</v>
      </c>
      <c r="MY65" s="84">
        <v>9355</v>
      </c>
      <c r="MZ65" s="84">
        <v>9355</v>
      </c>
      <c r="NA65" s="84">
        <v>9355</v>
      </c>
      <c r="NB65" s="84">
        <v>9355</v>
      </c>
      <c r="NC65" s="84">
        <v>9355</v>
      </c>
      <c r="ND65" s="84">
        <v>9355</v>
      </c>
      <c r="NE65" s="84">
        <v>9355</v>
      </c>
      <c r="NF65" s="84">
        <v>9355</v>
      </c>
      <c r="NG65" s="84">
        <v>9355</v>
      </c>
      <c r="NH65" s="84">
        <v>9355</v>
      </c>
      <c r="NI65" s="84">
        <v>9355</v>
      </c>
      <c r="NJ65" s="84">
        <v>9355</v>
      </c>
      <c r="NK65" s="84">
        <v>9355</v>
      </c>
      <c r="NL65" s="84">
        <v>9355</v>
      </c>
      <c r="NM65" s="84">
        <v>9355</v>
      </c>
      <c r="NN65" s="84">
        <v>9355</v>
      </c>
      <c r="NO65" s="84">
        <v>9355</v>
      </c>
      <c r="NP65" s="84">
        <v>9355</v>
      </c>
      <c r="NQ65" s="84">
        <v>9355</v>
      </c>
      <c r="NR65" s="84">
        <v>9355</v>
      </c>
      <c r="NS65" s="84">
        <v>9355</v>
      </c>
      <c r="NT65" s="84">
        <v>9355</v>
      </c>
      <c r="NU65" s="84">
        <v>9355</v>
      </c>
      <c r="NV65" s="84">
        <v>9355</v>
      </c>
      <c r="NW65" s="84">
        <v>9355</v>
      </c>
      <c r="NX65" s="84">
        <v>9355</v>
      </c>
      <c r="NY65" s="84">
        <v>9355</v>
      </c>
      <c r="NZ65" s="84">
        <v>9355</v>
      </c>
      <c r="OA65" s="84">
        <v>9355</v>
      </c>
      <c r="OB65" s="84">
        <v>9355</v>
      </c>
      <c r="OC65" s="84" t="s">
        <v>94</v>
      </c>
      <c r="OD65" s="84">
        <v>9355</v>
      </c>
      <c r="OE65" s="84" t="s">
        <v>94</v>
      </c>
      <c r="OF65" s="84">
        <v>9355</v>
      </c>
      <c r="OG65" s="84">
        <v>9355</v>
      </c>
      <c r="OH65" s="84">
        <v>9355</v>
      </c>
      <c r="OI65" s="84">
        <v>9355</v>
      </c>
      <c r="OJ65" s="84">
        <v>9355</v>
      </c>
      <c r="OK65" s="84">
        <v>9355</v>
      </c>
      <c r="OL65" s="84">
        <v>9355</v>
      </c>
      <c r="OM65" s="84">
        <v>9355</v>
      </c>
      <c r="ON65" s="84">
        <v>9355</v>
      </c>
      <c r="OO65" s="84">
        <v>9355</v>
      </c>
      <c r="OP65" s="84">
        <v>9355</v>
      </c>
      <c r="OQ65" s="84">
        <v>9355</v>
      </c>
      <c r="OR65" s="84">
        <v>9355</v>
      </c>
      <c r="OS65" s="84">
        <v>9355</v>
      </c>
      <c r="OT65" s="84">
        <v>9355</v>
      </c>
      <c r="OU65" s="84">
        <v>9355</v>
      </c>
      <c r="OV65" s="84">
        <v>9355</v>
      </c>
      <c r="OW65" s="84">
        <v>9355</v>
      </c>
      <c r="OX65" s="84">
        <v>9355</v>
      </c>
      <c r="OY65" s="84">
        <v>9355</v>
      </c>
      <c r="OZ65" s="84">
        <v>9355</v>
      </c>
      <c r="PA65" s="84">
        <v>9355</v>
      </c>
      <c r="PB65" s="84">
        <v>9355</v>
      </c>
      <c r="PC65" s="84">
        <v>9355</v>
      </c>
      <c r="PD65" s="84">
        <v>9355</v>
      </c>
      <c r="PE65" s="84">
        <v>9355</v>
      </c>
      <c r="PF65" s="84">
        <v>9355</v>
      </c>
      <c r="PG65" s="84">
        <v>9355</v>
      </c>
      <c r="PH65" s="84">
        <v>9355</v>
      </c>
      <c r="PI65" s="84">
        <v>9355</v>
      </c>
      <c r="PJ65" s="84">
        <v>9355</v>
      </c>
      <c r="PK65" s="84">
        <v>9355</v>
      </c>
      <c r="PL65" s="84">
        <v>9355</v>
      </c>
      <c r="PM65" s="84">
        <v>9355</v>
      </c>
      <c r="PN65" s="84">
        <v>9355</v>
      </c>
      <c r="PO65" s="84">
        <v>9355</v>
      </c>
      <c r="PP65" s="84">
        <v>9355</v>
      </c>
      <c r="PQ65" s="84">
        <v>9355</v>
      </c>
      <c r="PR65" s="84">
        <v>9355</v>
      </c>
      <c r="PS65" s="84">
        <v>9355</v>
      </c>
      <c r="PT65" s="84">
        <v>9355</v>
      </c>
      <c r="PU65" s="84">
        <v>9355</v>
      </c>
      <c r="PV65" s="84">
        <v>9355</v>
      </c>
      <c r="PW65" s="84">
        <v>9355</v>
      </c>
      <c r="PX65" s="84">
        <v>9355</v>
      </c>
      <c r="PY65" s="84">
        <v>9355</v>
      </c>
      <c r="PZ65" s="84">
        <v>9355</v>
      </c>
      <c r="QA65" s="84">
        <v>9355</v>
      </c>
      <c r="QB65" s="84">
        <v>9355</v>
      </c>
      <c r="QC65" s="84">
        <v>9355</v>
      </c>
      <c r="QD65" s="84">
        <v>9355</v>
      </c>
      <c r="QE65" s="84">
        <v>9355</v>
      </c>
      <c r="QF65" s="84">
        <v>9355</v>
      </c>
      <c r="QG65" s="84">
        <v>9355</v>
      </c>
      <c r="QH65" s="84">
        <v>9355</v>
      </c>
      <c r="QI65" s="84">
        <v>9355</v>
      </c>
      <c r="QJ65" s="84">
        <v>9355</v>
      </c>
      <c r="QK65" s="84">
        <v>9355</v>
      </c>
      <c r="QL65" s="84">
        <v>9355</v>
      </c>
      <c r="QM65" s="84">
        <v>9355</v>
      </c>
      <c r="QN65" s="84">
        <v>9355</v>
      </c>
      <c r="QO65" s="84">
        <v>9355</v>
      </c>
      <c r="QP65" s="84">
        <v>9355</v>
      </c>
      <c r="QQ65" s="84">
        <v>9355</v>
      </c>
      <c r="QR65" s="84">
        <v>9355</v>
      </c>
      <c r="QS65" s="84">
        <v>9355</v>
      </c>
      <c r="QT65" s="84">
        <v>9355</v>
      </c>
      <c r="QU65" s="84">
        <v>9355</v>
      </c>
      <c r="QV65" s="84">
        <v>9355</v>
      </c>
      <c r="QW65" s="84">
        <v>9355</v>
      </c>
      <c r="QX65" s="84">
        <v>9355</v>
      </c>
      <c r="QY65" s="84">
        <v>9355</v>
      </c>
      <c r="QZ65" s="84">
        <v>9355</v>
      </c>
      <c r="RA65" s="84">
        <v>9355</v>
      </c>
      <c r="RB65" s="84">
        <v>9355</v>
      </c>
      <c r="RC65" s="84">
        <v>9355</v>
      </c>
      <c r="RD65" s="84">
        <v>9355</v>
      </c>
      <c r="RE65" s="84">
        <v>9355</v>
      </c>
      <c r="RF65" s="84">
        <v>9355</v>
      </c>
      <c r="RG65" s="84">
        <v>9355</v>
      </c>
      <c r="RH65" s="84">
        <v>9355</v>
      </c>
      <c r="RI65" s="84">
        <v>9355</v>
      </c>
      <c r="RJ65" s="84">
        <v>8548.3870967741932</v>
      </c>
      <c r="RK65" s="84">
        <v>8548.3870967741932</v>
      </c>
      <c r="RL65" s="84">
        <v>8548.3870967741932</v>
      </c>
      <c r="RM65" s="84">
        <v>8548.3870967741932</v>
      </c>
      <c r="RN65" s="84">
        <v>8548.3870967741932</v>
      </c>
      <c r="RO65" s="84">
        <v>8548.3870967741932</v>
      </c>
      <c r="RP65" s="84">
        <v>8548.3870967741932</v>
      </c>
      <c r="RQ65" s="84">
        <v>8548.3870967741932</v>
      </c>
      <c r="RR65" s="84">
        <v>8548.3870967741932</v>
      </c>
      <c r="RS65" s="84">
        <v>8548.3870967741932</v>
      </c>
      <c r="RT65" s="84">
        <v>8548.3870967741932</v>
      </c>
      <c r="RU65" s="84">
        <v>8548.3870967741932</v>
      </c>
      <c r="RV65" s="84">
        <v>8548.3870967741932</v>
      </c>
      <c r="RW65" s="84" t="s">
        <v>94</v>
      </c>
      <c r="RX65" s="84">
        <v>8548.3870967741932</v>
      </c>
      <c r="RY65" s="84">
        <v>8548.3870967741932</v>
      </c>
      <c r="RZ65" s="84">
        <v>8548.3870967741932</v>
      </c>
      <c r="SA65" s="84">
        <v>8548.3870967741932</v>
      </c>
      <c r="SB65" s="84">
        <v>8548.3870967741932</v>
      </c>
      <c r="SC65" s="84" t="s">
        <v>94</v>
      </c>
      <c r="SD65" s="84">
        <v>8548.3870967741932</v>
      </c>
      <c r="SE65" s="84">
        <v>8548.3870967741932</v>
      </c>
      <c r="SF65" s="84">
        <v>8548.3870967741932</v>
      </c>
      <c r="SG65" s="84">
        <v>8548.3870967741932</v>
      </c>
      <c r="SH65" s="84">
        <v>8548.3870967741932</v>
      </c>
      <c r="SI65" s="84">
        <v>8548.3870967741932</v>
      </c>
      <c r="SJ65" s="84">
        <v>8548.3870967741932</v>
      </c>
      <c r="SK65" s="84">
        <v>8548.3870967741932</v>
      </c>
      <c r="SL65" s="84">
        <v>8548.3870967741932</v>
      </c>
      <c r="SM65" s="84">
        <v>8548.3870967741932</v>
      </c>
      <c r="SN65" s="84">
        <v>8548.3870967741932</v>
      </c>
      <c r="SO65" s="84">
        <v>8548.3870967741932</v>
      </c>
      <c r="SP65" s="84">
        <v>8548.3870967741932</v>
      </c>
      <c r="SQ65" s="84">
        <v>8548.3870967741932</v>
      </c>
      <c r="SR65" s="84">
        <v>8548.3870967741932</v>
      </c>
      <c r="SS65" s="84">
        <v>8548.3870967741932</v>
      </c>
      <c r="ST65" s="84">
        <v>8548.3870967741932</v>
      </c>
      <c r="SU65" s="84">
        <v>8548.3870967741932</v>
      </c>
      <c r="SV65" s="84">
        <v>8548.3870967741932</v>
      </c>
      <c r="SW65" s="84">
        <v>8548.3870967741932</v>
      </c>
      <c r="SX65" s="84">
        <v>8548.3870967741932</v>
      </c>
      <c r="SY65" s="84">
        <v>8548.3870967741932</v>
      </c>
      <c r="SZ65" s="84">
        <v>8548.3870967741932</v>
      </c>
      <c r="TA65" s="84">
        <v>8548.3870967741932</v>
      </c>
      <c r="TB65" s="84">
        <v>8548.3870967741932</v>
      </c>
      <c r="TC65" s="84">
        <v>8548.3870967741932</v>
      </c>
      <c r="TD65" s="84">
        <v>8548.3870967741932</v>
      </c>
      <c r="TE65" s="84">
        <v>8548.3870967741932</v>
      </c>
      <c r="TF65" s="84">
        <v>8548.3870967741932</v>
      </c>
      <c r="TG65" s="84">
        <v>8548.3870967741932</v>
      </c>
      <c r="TH65" s="84">
        <v>8548.3870967741932</v>
      </c>
      <c r="TI65" s="84">
        <v>8548.3870967741932</v>
      </c>
      <c r="TJ65" s="84">
        <v>8548.3870967741932</v>
      </c>
      <c r="TK65" s="84">
        <v>8548.3870967741932</v>
      </c>
      <c r="TL65" s="84">
        <v>8548.3870967741932</v>
      </c>
      <c r="TM65" s="84">
        <v>8548.3870967741932</v>
      </c>
      <c r="TN65" s="84">
        <v>8548.3870967741932</v>
      </c>
      <c r="TO65" s="84">
        <v>8548.3870967741932</v>
      </c>
      <c r="TP65" s="84">
        <v>8548.3870967741932</v>
      </c>
      <c r="TQ65" s="84" t="s">
        <v>94</v>
      </c>
      <c r="TR65" s="84">
        <v>8548.3870967741932</v>
      </c>
      <c r="TS65" s="84">
        <v>8548.3870967741932</v>
      </c>
      <c r="TT65" s="84">
        <v>8548.3870967741932</v>
      </c>
      <c r="TU65" s="84">
        <v>8548.3870967741932</v>
      </c>
      <c r="TV65" s="84">
        <v>8548.3870967741932</v>
      </c>
      <c r="TW65" s="84">
        <v>8548.3870967741932</v>
      </c>
      <c r="TX65" s="84">
        <v>8548.3870967741932</v>
      </c>
      <c r="TY65" s="84">
        <v>8548.3870967741932</v>
      </c>
      <c r="TZ65" s="84">
        <v>8548.3870967741932</v>
      </c>
      <c r="UA65" s="84">
        <v>8548.3870967741932</v>
      </c>
      <c r="UB65" s="84">
        <v>8548.3870967741932</v>
      </c>
      <c r="UC65" s="84">
        <v>8548.3870967741932</v>
      </c>
      <c r="UD65" s="84">
        <v>8548.3870967741932</v>
      </c>
      <c r="UE65" s="84">
        <v>8548.3870967741932</v>
      </c>
      <c r="UF65" s="84">
        <v>8548.3870967741932</v>
      </c>
      <c r="UG65" s="84">
        <v>8548.3870967741932</v>
      </c>
      <c r="UH65" s="84">
        <v>8548.3870967741932</v>
      </c>
      <c r="UI65" s="84">
        <v>8548.3870967741932</v>
      </c>
      <c r="UJ65" s="84">
        <v>8548.3870967741932</v>
      </c>
      <c r="UK65" s="84">
        <v>8548.3870967741932</v>
      </c>
      <c r="UL65" s="84">
        <v>8548.3870967741932</v>
      </c>
      <c r="UM65" s="84">
        <v>8548.3870967741932</v>
      </c>
      <c r="UN65" s="84">
        <v>8548.3870967741932</v>
      </c>
      <c r="UO65" s="84">
        <v>8548.3870967741932</v>
      </c>
      <c r="UP65" s="84">
        <v>8548.3870967741932</v>
      </c>
      <c r="UQ65" s="84">
        <v>8548.3870967741932</v>
      </c>
      <c r="UR65" s="84">
        <v>8548.3870967741932</v>
      </c>
      <c r="US65" s="84">
        <v>8548.3870967741932</v>
      </c>
      <c r="UT65" s="84">
        <v>8548.3870967741932</v>
      </c>
      <c r="UU65" s="84">
        <v>8548.3870967741932</v>
      </c>
      <c r="UV65" s="84">
        <v>8548.3870967741932</v>
      </c>
      <c r="UW65" s="84">
        <v>8548.3870967741932</v>
      </c>
      <c r="UX65" s="84">
        <v>8548.3870967741932</v>
      </c>
      <c r="UY65" s="84">
        <v>8548.3870967741932</v>
      </c>
      <c r="UZ65" s="84">
        <v>8548.3870967741932</v>
      </c>
      <c r="VA65" s="84">
        <v>8548.3870967741932</v>
      </c>
      <c r="VB65" s="84">
        <v>8548.3870967741932</v>
      </c>
      <c r="VC65" s="84">
        <v>8548.3870967741932</v>
      </c>
      <c r="VD65" s="84">
        <v>8548.3870967741932</v>
      </c>
      <c r="VE65" s="84">
        <v>8548.3870967741932</v>
      </c>
      <c r="VF65" s="84">
        <v>8548.3870967741932</v>
      </c>
      <c r="VG65" s="84">
        <v>8548.3870967741932</v>
      </c>
      <c r="VH65" s="84">
        <v>8548.3870967741932</v>
      </c>
      <c r="VI65" s="84">
        <v>8548.3870967741932</v>
      </c>
      <c r="VJ65" s="84">
        <v>8548.3870967741932</v>
      </c>
      <c r="VK65" s="84">
        <v>8548.3870967741932</v>
      </c>
      <c r="VL65" s="84">
        <v>8548.3870967741932</v>
      </c>
      <c r="VM65" s="84">
        <v>8548.3870967741932</v>
      </c>
      <c r="VN65" s="84">
        <v>8548.3870967741932</v>
      </c>
      <c r="VO65" s="84">
        <v>8548.3870967741932</v>
      </c>
      <c r="VP65" s="84">
        <v>8548.3870967741932</v>
      </c>
      <c r="VQ65" s="84">
        <v>8548.3870967741932</v>
      </c>
      <c r="VR65" s="84">
        <v>8548.3870967741932</v>
      </c>
      <c r="VS65" s="84">
        <v>8548.3870967741932</v>
      </c>
      <c r="VT65" s="84">
        <v>8548.3870967741932</v>
      </c>
      <c r="VU65" s="84">
        <v>8548.3870967741932</v>
      </c>
      <c r="VV65" s="84">
        <v>8548.3870967741932</v>
      </c>
      <c r="VW65" s="84">
        <v>8548.3870967741932</v>
      </c>
      <c r="VX65" s="84">
        <v>8548.3870967741932</v>
      </c>
      <c r="VY65" s="84">
        <v>8548.3870967741932</v>
      </c>
      <c r="VZ65" s="84">
        <v>8548.3870967741932</v>
      </c>
      <c r="WA65" s="84">
        <v>8548.3870967741932</v>
      </c>
      <c r="WB65" s="84">
        <v>8548.3870967741932</v>
      </c>
      <c r="WC65" s="84">
        <v>8548.3870967741932</v>
      </c>
      <c r="WD65" s="84">
        <v>8548.3870967741932</v>
      </c>
      <c r="WE65" s="84">
        <v>8548.3870967741932</v>
      </c>
      <c r="WF65" s="84">
        <v>8548.3870967741932</v>
      </c>
      <c r="WG65" s="84">
        <v>8548.3870967741932</v>
      </c>
      <c r="WH65" s="84">
        <v>8548.3870967741932</v>
      </c>
      <c r="WI65" s="84">
        <v>8548.3870967741932</v>
      </c>
      <c r="WJ65" s="84">
        <v>8548.3870967741932</v>
      </c>
      <c r="WK65" s="84" t="s">
        <v>94</v>
      </c>
      <c r="WL65" s="84">
        <v>8548.3870967741932</v>
      </c>
      <c r="WM65" s="84" t="s">
        <v>94</v>
      </c>
      <c r="WN65" s="84">
        <v>8548.3870967741932</v>
      </c>
      <c r="WO65" s="84">
        <v>8548.3870967741932</v>
      </c>
      <c r="WP65" s="84">
        <v>8548.3870967741932</v>
      </c>
      <c r="WQ65" s="84">
        <v>8548.3870967741932</v>
      </c>
      <c r="WR65" s="84">
        <v>8548.3870967741932</v>
      </c>
      <c r="WS65" s="84">
        <v>8548.3870967741932</v>
      </c>
      <c r="WT65" s="84">
        <v>8548.3870967741932</v>
      </c>
      <c r="WU65" s="84">
        <v>8548.3870967741932</v>
      </c>
      <c r="WV65" s="84">
        <v>8548.3870967741932</v>
      </c>
      <c r="WW65" s="84">
        <v>8548.3870967741932</v>
      </c>
      <c r="WX65" s="84">
        <v>8548.3870967741932</v>
      </c>
      <c r="WY65" s="84">
        <v>8548.3870967741932</v>
      </c>
      <c r="WZ65" s="84">
        <v>8548.3870967741932</v>
      </c>
      <c r="XA65" s="84">
        <v>8548.3870967741932</v>
      </c>
      <c r="XB65" s="84">
        <v>8548.3870967741932</v>
      </c>
      <c r="XC65" s="84">
        <v>8548.3870967741932</v>
      </c>
      <c r="XD65" s="84">
        <v>8548.3870967741932</v>
      </c>
      <c r="XE65" s="84">
        <v>8548.3870967741932</v>
      </c>
      <c r="XF65" s="84">
        <v>8548.3870967741932</v>
      </c>
      <c r="XG65" s="84">
        <v>8548.3870967741932</v>
      </c>
      <c r="XH65" s="84">
        <v>8548.3870967741932</v>
      </c>
      <c r="XI65" s="84" t="s">
        <v>94</v>
      </c>
      <c r="XJ65" s="84">
        <v>8548.3870967741932</v>
      </c>
      <c r="XK65" s="84" t="s">
        <v>94</v>
      </c>
      <c r="XL65" s="84">
        <v>8548.3870967741932</v>
      </c>
      <c r="XM65" s="84" t="s">
        <v>94</v>
      </c>
      <c r="XN65" s="84">
        <v>8548.3870967741932</v>
      </c>
      <c r="XO65" s="84" t="s">
        <v>94</v>
      </c>
      <c r="XP65" s="84">
        <v>8548.3870967741932</v>
      </c>
      <c r="XQ65" s="84" t="s">
        <v>94</v>
      </c>
      <c r="XR65" s="84">
        <v>8548.3870967741932</v>
      </c>
      <c r="XS65" s="84" t="s">
        <v>94</v>
      </c>
      <c r="XT65" s="84">
        <v>8548.3870967741932</v>
      </c>
      <c r="XU65" s="84">
        <v>8548.3870967741932</v>
      </c>
      <c r="XV65" s="84">
        <v>8548.3870967741932</v>
      </c>
      <c r="XW65" s="84">
        <v>8548.3870967741932</v>
      </c>
      <c r="XX65" s="84">
        <v>8548.3870967741932</v>
      </c>
      <c r="XY65" s="84">
        <v>8548.3870967741932</v>
      </c>
      <c r="XZ65" s="84">
        <v>8548.3870967741932</v>
      </c>
      <c r="YA65" s="84">
        <v>8548.3870967741932</v>
      </c>
      <c r="YB65" s="84">
        <v>8548.3870967741932</v>
      </c>
      <c r="YC65" s="84">
        <v>8548.3870967741932</v>
      </c>
      <c r="YD65" s="84">
        <v>8548.3870967741932</v>
      </c>
      <c r="YE65" s="84">
        <v>8548.3870967741932</v>
      </c>
      <c r="YF65" s="84">
        <v>8548.3870967741932</v>
      </c>
      <c r="YG65" s="84">
        <v>8548.3870967741932</v>
      </c>
      <c r="YH65" s="84">
        <v>8548.3870967741932</v>
      </c>
      <c r="YI65" s="84" t="s">
        <v>94</v>
      </c>
      <c r="YJ65" s="84">
        <v>8548.3870967741932</v>
      </c>
      <c r="YK65" s="84">
        <v>8548.3870967741932</v>
      </c>
      <c r="YL65" s="84">
        <v>8548.3870967741932</v>
      </c>
      <c r="YM65" s="84">
        <v>8548.3870967741932</v>
      </c>
      <c r="YN65" s="84">
        <v>8548.3870967741932</v>
      </c>
      <c r="YO65" s="84">
        <v>8548.3870967741932</v>
      </c>
      <c r="YP65" s="84">
        <v>8548.3870967741932</v>
      </c>
      <c r="YQ65" s="84">
        <v>8548.3870967741932</v>
      </c>
      <c r="YR65" s="84">
        <v>8548.3870967741932</v>
      </c>
      <c r="YS65" s="84">
        <v>8548.3870967741932</v>
      </c>
      <c r="YT65" s="84">
        <v>8548.3870967741932</v>
      </c>
      <c r="YU65" s="84">
        <v>8548.3870967741932</v>
      </c>
      <c r="YV65" s="84">
        <v>8548.3870967741932</v>
      </c>
      <c r="YW65" s="84">
        <v>8548.3870967741932</v>
      </c>
      <c r="YX65" s="84">
        <v>8548.3870967741932</v>
      </c>
      <c r="YY65" s="84">
        <v>8548.3870967741932</v>
      </c>
      <c r="YZ65" s="84">
        <v>8548.3870967741932</v>
      </c>
      <c r="ZA65" s="84">
        <v>8548.3870967741932</v>
      </c>
      <c r="ZB65" s="84">
        <v>8548.3870967741932</v>
      </c>
      <c r="ZC65" s="84">
        <v>8548.3870967741932</v>
      </c>
      <c r="ZD65" s="84">
        <v>8548.3870967741932</v>
      </c>
      <c r="ZE65" s="84">
        <v>8548.3870967741932</v>
      </c>
      <c r="ZF65" s="84">
        <v>8548.3870967741932</v>
      </c>
      <c r="ZG65" s="84">
        <v>8548.3870967741932</v>
      </c>
      <c r="ZH65" s="84">
        <v>8548.3870967741932</v>
      </c>
      <c r="ZI65" s="84">
        <v>8548.3870967741932</v>
      </c>
      <c r="ZJ65" s="84">
        <v>8548.3870967741932</v>
      </c>
      <c r="ZK65" s="84">
        <v>8548.3870967741932</v>
      </c>
      <c r="ZL65" s="84">
        <v>8548.3870967741932</v>
      </c>
      <c r="ZM65" s="84">
        <v>8548.3870967741932</v>
      </c>
      <c r="ZN65" s="84">
        <v>8548.3870967741932</v>
      </c>
      <c r="ZO65" s="84">
        <v>8548.3870967741932</v>
      </c>
      <c r="ZP65" s="84">
        <v>8548.3870967741932</v>
      </c>
      <c r="ZQ65" s="84">
        <v>8548.3870967741932</v>
      </c>
      <c r="ZR65" s="84">
        <v>8548.3870967741932</v>
      </c>
      <c r="ZS65" s="84">
        <v>8548.3870967741932</v>
      </c>
      <c r="ZT65" s="84">
        <v>8548.3870967741932</v>
      </c>
      <c r="ZU65" s="84">
        <v>8548.3870967741932</v>
      </c>
      <c r="ZV65" s="84">
        <v>8548.3870967741932</v>
      </c>
      <c r="ZW65" s="84">
        <v>8548.3870967741932</v>
      </c>
      <c r="ZX65" s="84">
        <v>8548.3870967741932</v>
      </c>
      <c r="ZY65" s="84">
        <v>8548.3870967741932</v>
      </c>
      <c r="ZZ65" s="84">
        <v>8548.3870967741932</v>
      </c>
      <c r="AAA65" s="84">
        <v>8548.3870967741932</v>
      </c>
      <c r="AAB65" s="84">
        <v>8548.3870967741932</v>
      </c>
      <c r="AAC65" s="84">
        <v>8548.3870967741932</v>
      </c>
      <c r="AAD65" s="84">
        <v>8548.3870967741932</v>
      </c>
      <c r="AAE65" s="84">
        <v>8548.3870967741932</v>
      </c>
      <c r="AAF65" s="84">
        <v>8548.3870967741932</v>
      </c>
      <c r="AAG65" s="84">
        <v>8548.3870967741932</v>
      </c>
      <c r="AAH65" s="84">
        <v>8548.3870967741932</v>
      </c>
      <c r="AAI65" s="84">
        <v>8548.3870967741932</v>
      </c>
      <c r="AAJ65" s="84">
        <v>8548.3870967741932</v>
      </c>
      <c r="AAK65" s="84">
        <v>8548.3870967741932</v>
      </c>
      <c r="AAL65" s="84">
        <v>8548.3870967741932</v>
      </c>
      <c r="AAM65" s="84">
        <v>8548.3870967741932</v>
      </c>
      <c r="AAN65" s="84">
        <v>8548.3870967741932</v>
      </c>
      <c r="AAO65" s="84">
        <v>8548.3870967741932</v>
      </c>
      <c r="AAP65" s="84">
        <v>8548.3870967741932</v>
      </c>
      <c r="AAQ65" s="84">
        <v>8548.3870967741932</v>
      </c>
      <c r="AAR65" s="84">
        <v>8548.3870967741932</v>
      </c>
      <c r="AAS65" s="84">
        <v>8548.3870967741932</v>
      </c>
      <c r="AAT65" s="84">
        <v>8548.3870967741932</v>
      </c>
      <c r="AAU65" s="84">
        <v>8548.3870967741932</v>
      </c>
      <c r="AAV65" s="84">
        <v>8548.3870967741932</v>
      </c>
      <c r="AAW65" s="84">
        <v>8548.3870967741932</v>
      </c>
      <c r="AAX65" s="84">
        <v>8548.3870967741932</v>
      </c>
      <c r="AAY65" s="84">
        <v>8548.3870967741932</v>
      </c>
      <c r="AAZ65" s="84">
        <v>8548.3870967741932</v>
      </c>
      <c r="ABA65" s="84">
        <v>8548.3870967741932</v>
      </c>
      <c r="ABB65" s="84">
        <v>8548.3870967741932</v>
      </c>
      <c r="ABC65" s="84">
        <v>8548.3870967741932</v>
      </c>
      <c r="ABD65" s="84">
        <v>8548.3870967741932</v>
      </c>
      <c r="ABE65" s="84">
        <v>8548.3870967741932</v>
      </c>
      <c r="ABF65" s="84">
        <v>8548.3870967741932</v>
      </c>
      <c r="ABG65" s="84">
        <v>8548.3870967741932</v>
      </c>
      <c r="ABH65" s="84">
        <v>8548.3870967741932</v>
      </c>
      <c r="ABI65" s="84">
        <v>8548.3870967741932</v>
      </c>
      <c r="ABJ65" s="84">
        <v>8548.3870967741932</v>
      </c>
      <c r="ABK65" s="84">
        <v>8548.3870967741932</v>
      </c>
      <c r="ABL65" s="84">
        <v>8548.3870967741932</v>
      </c>
      <c r="ABM65" s="84">
        <v>8548.3870967741932</v>
      </c>
      <c r="ABN65" s="84">
        <v>8548.3870967741932</v>
      </c>
      <c r="ABO65" s="84">
        <v>8548.3870967741932</v>
      </c>
      <c r="ABP65" s="84">
        <v>8548.3870967741932</v>
      </c>
      <c r="ABQ65" s="84">
        <v>8548.3870967741932</v>
      </c>
      <c r="ABR65" s="84">
        <v>8548.3870967741932</v>
      </c>
      <c r="ABS65" s="84">
        <v>8548.3870967741932</v>
      </c>
      <c r="ABT65" s="84">
        <v>8548.3870967741932</v>
      </c>
      <c r="ABU65" s="84">
        <v>8548.3870967741932</v>
      </c>
      <c r="ABV65" s="84">
        <v>8548.3870967741932</v>
      </c>
      <c r="ABW65" s="84">
        <v>8548.3870967741932</v>
      </c>
      <c r="ABX65" s="84">
        <v>8548.3870967741932</v>
      </c>
      <c r="ABY65" s="84">
        <v>8548.3870967741932</v>
      </c>
      <c r="ABZ65" s="84">
        <v>8548.3870967741932</v>
      </c>
      <c r="ACA65" s="84">
        <v>8548.3870967741932</v>
      </c>
      <c r="ACB65" s="84">
        <v>8548.3870967741932</v>
      </c>
      <c r="ACC65" s="84">
        <v>8548.3870967741932</v>
      </c>
      <c r="ACD65" s="84">
        <v>8548.3870967741932</v>
      </c>
      <c r="ACE65" s="84">
        <v>8548.3870967741932</v>
      </c>
      <c r="ACF65" s="84">
        <v>8548.3870967741932</v>
      </c>
      <c r="ACG65" s="84">
        <v>8548.3870967741932</v>
      </c>
      <c r="ACH65" s="84">
        <v>8548.3870967741932</v>
      </c>
      <c r="ACI65" s="84">
        <v>8548.3870967741932</v>
      </c>
      <c r="ACJ65" s="84">
        <v>8548.3870967741932</v>
      </c>
      <c r="ACK65" s="84">
        <v>8548.3870967741932</v>
      </c>
      <c r="ACL65" s="84">
        <v>8548.3870967741932</v>
      </c>
      <c r="ACM65" s="84">
        <v>8548.3870967741932</v>
      </c>
      <c r="ACN65" s="84">
        <v>8548.3870967741932</v>
      </c>
      <c r="ACO65" s="84">
        <v>8548.3870967741932</v>
      </c>
      <c r="ACP65" s="84">
        <v>8548.3870967741932</v>
      </c>
      <c r="ACQ65" s="84" t="s">
        <v>94</v>
      </c>
      <c r="ACR65" s="84">
        <v>8548.3870967741932</v>
      </c>
      <c r="ACS65" s="84" t="s">
        <v>94</v>
      </c>
      <c r="ACT65" s="84">
        <v>8548.3870967741932</v>
      </c>
      <c r="ACU65" s="84" t="s">
        <v>94</v>
      </c>
      <c r="ACV65" s="84">
        <v>8548.3870967741932</v>
      </c>
      <c r="ACW65" s="84">
        <v>8548.3870967741932</v>
      </c>
      <c r="ACX65" s="84">
        <v>8548.3870967741932</v>
      </c>
      <c r="ACY65" s="84">
        <v>8548.3870967741932</v>
      </c>
      <c r="ACZ65" s="84">
        <v>8548.3870967741932</v>
      </c>
      <c r="ADA65" s="84">
        <v>8548.3870967741932</v>
      </c>
      <c r="ADB65" s="84">
        <v>8548.3870967741932</v>
      </c>
      <c r="ADC65" s="84">
        <v>8548.3870967741932</v>
      </c>
      <c r="ADD65" s="84">
        <v>8548.3870967741932</v>
      </c>
      <c r="ADE65" s="84">
        <v>8548.3870967741932</v>
      </c>
      <c r="ADF65" s="84">
        <v>8548.3870967741932</v>
      </c>
      <c r="ADG65" s="84">
        <v>8548.3870967741932</v>
      </c>
      <c r="ADH65" s="84">
        <v>8548.3870967741932</v>
      </c>
      <c r="ADI65" s="84" t="s">
        <v>94</v>
      </c>
      <c r="ADJ65" s="84">
        <v>8548.3870967741932</v>
      </c>
      <c r="ADK65" s="84" t="s">
        <v>94</v>
      </c>
      <c r="ADL65" s="84">
        <v>8548.3870967741932</v>
      </c>
      <c r="ADM65" s="84" t="s">
        <v>94</v>
      </c>
      <c r="ADN65" s="84">
        <v>8548.3870967741932</v>
      </c>
      <c r="ADO65" s="84" t="s">
        <v>94</v>
      </c>
      <c r="ADP65" s="84">
        <v>8548.3870967741932</v>
      </c>
      <c r="ADQ65" s="84" t="s">
        <v>94</v>
      </c>
      <c r="ADR65" s="84">
        <v>8548.3870967741932</v>
      </c>
      <c r="ADS65" s="84" t="s">
        <v>94</v>
      </c>
      <c r="ADT65" s="84">
        <v>8548.3870967741932</v>
      </c>
      <c r="ADU65" s="84" t="s">
        <v>94</v>
      </c>
      <c r="ADV65" s="84">
        <v>8548.3870967741932</v>
      </c>
      <c r="ADW65" s="84">
        <v>8548.3870967741932</v>
      </c>
      <c r="ADX65" s="84">
        <v>8548.3870967741932</v>
      </c>
      <c r="ADY65" s="84">
        <v>8548.3870967741932</v>
      </c>
      <c r="ADZ65" s="84">
        <v>8548.3870967741932</v>
      </c>
      <c r="AEA65" s="84">
        <v>8548.3870967741932</v>
      </c>
      <c r="AEB65" s="84">
        <v>8548.3870967741932</v>
      </c>
      <c r="AEC65" s="84">
        <v>8548.3870967741932</v>
      </c>
      <c r="AED65" s="84">
        <v>8548.3870967741932</v>
      </c>
      <c r="AEE65" s="84">
        <v>8548.3870967741932</v>
      </c>
      <c r="AEF65" s="84">
        <v>8548.3870967741932</v>
      </c>
      <c r="AEG65" s="84">
        <v>8548.3870967741932</v>
      </c>
      <c r="AEH65" s="84">
        <v>8548.3870967741932</v>
      </c>
      <c r="AEI65" s="84">
        <v>8548.3870967741932</v>
      </c>
      <c r="AEJ65" s="84">
        <v>8548.3870967741932</v>
      </c>
      <c r="AEK65" s="84">
        <v>8548.3870967741932</v>
      </c>
      <c r="AEL65" s="84">
        <v>8548.3870967741932</v>
      </c>
      <c r="AEM65" s="84">
        <v>8548.3870967741932</v>
      </c>
      <c r="AEN65" s="84">
        <v>8548.3870967741932</v>
      </c>
      <c r="AEO65" s="84">
        <v>8548.3870967741932</v>
      </c>
      <c r="AEP65" s="84">
        <v>8548.3870967741932</v>
      </c>
      <c r="AEQ65" s="84">
        <v>8548.3870967741932</v>
      </c>
      <c r="AER65" s="84">
        <v>8548.3870967741932</v>
      </c>
      <c r="AES65" s="84">
        <v>8548.3870967741932</v>
      </c>
      <c r="AET65" s="84">
        <v>8548.3870967741932</v>
      </c>
      <c r="AEU65" s="84">
        <v>8548.3870967741932</v>
      </c>
      <c r="AEV65" s="84">
        <v>8548.3870967741932</v>
      </c>
      <c r="AEW65" s="84">
        <v>8548.3870967741932</v>
      </c>
      <c r="AEX65" s="84">
        <v>8548.3870967741932</v>
      </c>
      <c r="AEY65" s="84">
        <v>8548.3870967741932</v>
      </c>
      <c r="AEZ65" s="84">
        <v>8548.3870967741932</v>
      </c>
      <c r="AFA65" s="84">
        <v>8548.3870967741932</v>
      </c>
      <c r="AFB65" s="84">
        <v>8548.3870967741932</v>
      </c>
      <c r="AFC65" s="84">
        <v>8548.3870967741932</v>
      </c>
      <c r="AFD65" s="84">
        <v>8548.3870967741932</v>
      </c>
      <c r="AFE65" s="84">
        <v>8548.3870967741932</v>
      </c>
      <c r="AFF65" s="84">
        <v>8548.3870967741932</v>
      </c>
      <c r="AFG65" s="84" t="s">
        <v>94</v>
      </c>
      <c r="AFH65" s="84">
        <v>8548.3870967741932</v>
      </c>
      <c r="AFI65" s="84" t="s">
        <v>94</v>
      </c>
      <c r="AFJ65" s="84">
        <v>8548.3870967741932</v>
      </c>
      <c r="AFK65" s="84" t="s">
        <v>94</v>
      </c>
      <c r="AFL65" s="84">
        <v>8548.3870967741932</v>
      </c>
      <c r="AFM65" s="84" t="s">
        <v>94</v>
      </c>
      <c r="AFN65" s="84">
        <v>8548.3870967741932</v>
      </c>
      <c r="AFO65" s="84">
        <v>8548.3870967741932</v>
      </c>
      <c r="AFP65" s="84">
        <v>8548.3870967741932</v>
      </c>
      <c r="AFQ65" s="84">
        <v>8548.3870967741932</v>
      </c>
      <c r="AFR65" s="84">
        <v>8548.3870967741932</v>
      </c>
      <c r="AFS65" s="84" t="s">
        <v>94</v>
      </c>
      <c r="AFT65" s="84">
        <v>8548.3870967741932</v>
      </c>
      <c r="AFU65" s="84">
        <v>8548.3870967741932</v>
      </c>
      <c r="AFV65" s="84">
        <v>8548.3870967741932</v>
      </c>
      <c r="AFW65" s="84">
        <v>8548.3870967741932</v>
      </c>
      <c r="AFX65" s="84">
        <v>8548.3870967741932</v>
      </c>
      <c r="AFY65" s="84">
        <v>8548.3870967741932</v>
      </c>
      <c r="AFZ65" s="84">
        <v>8548.3870967741932</v>
      </c>
      <c r="AGA65" s="84">
        <v>8548.3870967741932</v>
      </c>
      <c r="AGB65" s="84">
        <v>8548.3870967741932</v>
      </c>
      <c r="AGC65" s="84">
        <v>8548.3870967741932</v>
      </c>
      <c r="AGD65" s="84">
        <v>8548.3870967741932</v>
      </c>
      <c r="AGE65" s="84">
        <v>8548.3870967741932</v>
      </c>
      <c r="AGF65" s="84">
        <v>8548.3870967741932</v>
      </c>
      <c r="AGG65" s="84" t="s">
        <v>94</v>
      </c>
      <c r="AGH65" s="84">
        <v>8548.3870967741932</v>
      </c>
      <c r="AGI65" s="84" t="s">
        <v>94</v>
      </c>
      <c r="AGJ65" s="84">
        <v>8548.3870967741932</v>
      </c>
      <c r="AGK65" s="84">
        <v>8548.3870967741932</v>
      </c>
      <c r="AGL65" s="84">
        <v>8548.3870967741932</v>
      </c>
      <c r="AGM65" s="84">
        <v>8548.3870967741932</v>
      </c>
      <c r="AGN65" s="84">
        <v>8548.3870967741932</v>
      </c>
      <c r="AGO65" s="84">
        <v>8548.3870967741932</v>
      </c>
      <c r="AGP65" s="84">
        <v>8548.3870967741932</v>
      </c>
      <c r="AGQ65" s="84">
        <v>8548.3870967741932</v>
      </c>
      <c r="AGR65" s="84">
        <v>8548.3870967741932</v>
      </c>
      <c r="AGS65" s="84">
        <v>8548.3870967741932</v>
      </c>
      <c r="AGT65" s="84">
        <v>8548.3870967741932</v>
      </c>
      <c r="AGU65" s="84">
        <v>8548.3870967741932</v>
      </c>
      <c r="AGV65" s="84">
        <v>8548.3870967741932</v>
      </c>
      <c r="AGW65" s="84">
        <v>8548.3870967741932</v>
      </c>
      <c r="AGX65" s="84">
        <v>8548.3870967741932</v>
      </c>
      <c r="AGY65" s="84">
        <v>8548.3870967741932</v>
      </c>
      <c r="AGZ65" s="84">
        <v>8548.3870967741932</v>
      </c>
      <c r="AHA65" s="84">
        <v>8548.3870967741932</v>
      </c>
      <c r="AHB65" s="84">
        <v>8548.3870967741932</v>
      </c>
      <c r="AHC65" s="84">
        <v>8548.3870967741932</v>
      </c>
      <c r="AHD65" s="84">
        <v>8548.3870967741932</v>
      </c>
      <c r="AHE65" s="84">
        <v>8548.3870967741932</v>
      </c>
      <c r="AHF65" s="84">
        <v>8548.3870967741932</v>
      </c>
      <c r="AHG65" s="84">
        <v>8548.3870967741932</v>
      </c>
      <c r="AHH65" s="84">
        <v>8548.3870967741932</v>
      </c>
      <c r="AHI65" s="84">
        <v>8548.3870967741932</v>
      </c>
      <c r="AHJ65" s="84">
        <v>8548.3870967741932</v>
      </c>
      <c r="AHK65" s="84">
        <v>8548.3870967741932</v>
      </c>
      <c r="AHL65" s="84">
        <v>8548.3870967741932</v>
      </c>
      <c r="AHM65" s="84">
        <v>8548.3870967741932</v>
      </c>
      <c r="AHN65" s="84">
        <v>8548.3870967741932</v>
      </c>
      <c r="AHO65" s="84">
        <v>8548.3870967741932</v>
      </c>
      <c r="AHP65" s="84">
        <v>8548.3870967741932</v>
      </c>
      <c r="AHQ65" s="84">
        <v>8548.3870967741932</v>
      </c>
      <c r="AHR65" s="84">
        <v>8548.3870967741932</v>
      </c>
      <c r="AHS65" s="84">
        <v>8548.3870967741932</v>
      </c>
      <c r="AHT65" s="84">
        <v>8548.3870967741932</v>
      </c>
      <c r="AHU65" s="84">
        <v>8548.3870967741932</v>
      </c>
      <c r="AHV65" s="84">
        <v>8548.3870967741932</v>
      </c>
      <c r="AHW65" s="84">
        <v>8548.3870967741932</v>
      </c>
      <c r="AHX65" s="84">
        <v>8548.3870967741932</v>
      </c>
      <c r="AHY65" s="84">
        <v>8548.3870967741932</v>
      </c>
      <c r="AHZ65" s="84">
        <v>8548.3870967741932</v>
      </c>
      <c r="AIA65" s="84">
        <v>8548.3870967741932</v>
      </c>
      <c r="AIB65" s="84">
        <v>8548.3870967741932</v>
      </c>
      <c r="AIC65" s="84">
        <v>8548.3870967741932</v>
      </c>
      <c r="AID65" s="84">
        <v>8548.3870967741932</v>
      </c>
      <c r="AIE65" s="84">
        <v>8548.3870967741932</v>
      </c>
      <c r="AIF65" s="84">
        <v>8548.3870967741932</v>
      </c>
      <c r="AIG65" s="84">
        <v>8548.3870967741932</v>
      </c>
      <c r="AIH65" s="84">
        <v>8548.3870967741932</v>
      </c>
      <c r="AII65" s="84">
        <v>8548.3870967741932</v>
      </c>
      <c r="AIJ65" s="84">
        <v>8548.3870967741932</v>
      </c>
      <c r="AIK65" s="84">
        <v>8548.3870967741932</v>
      </c>
      <c r="AIL65" s="84">
        <v>8548.3870967741932</v>
      </c>
      <c r="AIM65" s="84">
        <v>8548.3870967741932</v>
      </c>
      <c r="AIN65" s="84">
        <v>8548.3870967741932</v>
      </c>
      <c r="AIO65" s="84">
        <v>8548.3870967741932</v>
      </c>
      <c r="AIP65" s="84">
        <v>8548.3870967741932</v>
      </c>
      <c r="AIQ65" s="84">
        <v>8548.3870967741932</v>
      </c>
      <c r="AIR65" s="84">
        <v>8548.3870967741932</v>
      </c>
      <c r="AIS65" s="84">
        <v>8548.3870967741932</v>
      </c>
      <c r="AIT65" s="84">
        <v>8548.3870967741932</v>
      </c>
      <c r="AIU65" s="84">
        <v>8548.3870967741932</v>
      </c>
      <c r="AIV65" s="84">
        <v>8548.3870967741932</v>
      </c>
      <c r="AIW65" s="84">
        <v>8548.3870967741932</v>
      </c>
      <c r="AIX65" s="84">
        <v>8548.3870967741932</v>
      </c>
      <c r="AIY65" s="84">
        <v>8548.3870967741932</v>
      </c>
      <c r="AIZ65" s="84">
        <v>8548.3870967741932</v>
      </c>
      <c r="AJA65" s="84">
        <v>8548.3870967741932</v>
      </c>
      <c r="AJB65" s="84">
        <v>8548.3870967741932</v>
      </c>
      <c r="AJC65" s="84">
        <v>8548.3870967741932</v>
      </c>
      <c r="AJD65" s="84">
        <v>8548.3870967741932</v>
      </c>
      <c r="AJE65" s="84">
        <v>8548.3870967741932</v>
      </c>
      <c r="AJF65" s="84">
        <v>8548.3870967741932</v>
      </c>
      <c r="AJG65" s="84">
        <v>8548.3870967741932</v>
      </c>
      <c r="AJH65" s="84">
        <v>8548.3870967741932</v>
      </c>
      <c r="AJI65" s="84">
        <v>8548.3870967741932</v>
      </c>
      <c r="AJJ65" s="84">
        <v>8548.3870967741932</v>
      </c>
      <c r="AJK65" s="84">
        <v>8548.3870967741932</v>
      </c>
      <c r="AJL65" s="84">
        <v>8548.3870967741932</v>
      </c>
      <c r="AJM65" s="84">
        <v>8548.3870967741932</v>
      </c>
      <c r="AJN65" s="84">
        <v>8548.3870967741932</v>
      </c>
      <c r="AJO65" s="84">
        <v>8548.3870967741932</v>
      </c>
      <c r="AJP65" s="84">
        <v>8548.3870967741932</v>
      </c>
      <c r="AJQ65" s="84">
        <v>8548.3870967741932</v>
      </c>
      <c r="AJR65" s="84">
        <v>8548.3870967741932</v>
      </c>
      <c r="AJS65" s="84">
        <v>8548.3870967741932</v>
      </c>
      <c r="AJT65" s="84">
        <v>8548.3870967741932</v>
      </c>
      <c r="AJU65" s="84">
        <v>8548.3870967741932</v>
      </c>
      <c r="AJV65" s="84">
        <v>8548.3870967741932</v>
      </c>
      <c r="AJW65" s="84">
        <v>8548.3870967741932</v>
      </c>
      <c r="AJX65" s="84">
        <v>8548.3870967741932</v>
      </c>
      <c r="AJY65" s="84" t="s">
        <v>94</v>
      </c>
      <c r="AJZ65" s="84">
        <v>8548.3870967741932</v>
      </c>
      <c r="AKA65" s="84">
        <v>8548.3870967741932</v>
      </c>
      <c r="AKB65" s="84">
        <v>8548.3870967741932</v>
      </c>
      <c r="AKC65" s="84">
        <v>8548.3870967741932</v>
      </c>
      <c r="AKD65" s="84">
        <v>8548.3870967741932</v>
      </c>
      <c r="AKE65" s="84" t="s">
        <v>94</v>
      </c>
      <c r="AKF65" s="84">
        <v>8548.3870967741932</v>
      </c>
      <c r="AKG65" s="84" t="s">
        <v>94</v>
      </c>
      <c r="AKH65" s="84">
        <v>8548.3870967741932</v>
      </c>
      <c r="AKI65" s="84" t="s">
        <v>94</v>
      </c>
      <c r="AKJ65" s="84">
        <v>8548.3870967741932</v>
      </c>
      <c r="AKK65" s="84" t="s">
        <v>94</v>
      </c>
      <c r="AKL65" s="84">
        <v>8548.3870967741932</v>
      </c>
      <c r="AKM65" s="84" t="s">
        <v>94</v>
      </c>
      <c r="AKN65" s="84">
        <v>8548.3870967741932</v>
      </c>
      <c r="AKO65" s="84" t="s">
        <v>94</v>
      </c>
      <c r="AKP65" s="84">
        <v>8548.3870967741932</v>
      </c>
      <c r="AKQ65" s="84" t="s">
        <v>94</v>
      </c>
      <c r="AKR65" s="84">
        <v>8548.3870967741932</v>
      </c>
      <c r="AKS65" s="84" t="s">
        <v>94</v>
      </c>
      <c r="AKT65" s="84">
        <v>8548.3870967741932</v>
      </c>
      <c r="AKU65" s="84" t="s">
        <v>94</v>
      </c>
      <c r="AKV65" s="84">
        <v>8548.3870967741932</v>
      </c>
      <c r="AKW65" s="84" t="s">
        <v>94</v>
      </c>
      <c r="AKX65" s="84">
        <v>8548.3870967741932</v>
      </c>
      <c r="AKY65" s="84" t="s">
        <v>94</v>
      </c>
      <c r="AKZ65" s="84">
        <v>8548.3870967741932</v>
      </c>
      <c r="ALA65" s="84" t="s">
        <v>94</v>
      </c>
      <c r="ALB65" s="84">
        <v>8548.3870967741932</v>
      </c>
      <c r="ALC65" s="84">
        <v>8548.3870967741932</v>
      </c>
      <c r="ALD65" s="84">
        <v>8548.3870967741932</v>
      </c>
      <c r="ALE65" s="84">
        <v>8548.3870967741932</v>
      </c>
      <c r="ALF65" s="84">
        <v>8548.3870967741932</v>
      </c>
      <c r="ALG65" s="84">
        <v>8548.3870967741932</v>
      </c>
      <c r="ALH65" s="84">
        <v>8548.3870967741932</v>
      </c>
      <c r="ALI65" s="84">
        <v>8548.3870967741932</v>
      </c>
      <c r="ALJ65" s="84">
        <v>8548.3870967741932</v>
      </c>
      <c r="ALK65" s="84">
        <v>8548.3870967741932</v>
      </c>
      <c r="ALL65" s="84">
        <v>8548.3870967741932</v>
      </c>
      <c r="ALM65" s="84">
        <v>8548.3870967741932</v>
      </c>
      <c r="ALN65" s="84">
        <v>8548.3870967741932</v>
      </c>
      <c r="ALO65" s="84">
        <v>8548.3870967741932</v>
      </c>
      <c r="ALP65" s="84">
        <v>8548.3870967741932</v>
      </c>
      <c r="ALQ65" s="84">
        <v>8548.3870967741932</v>
      </c>
      <c r="ALR65" s="84">
        <v>8548.3870967741932</v>
      </c>
      <c r="ALS65" s="84">
        <v>8548.3870967741932</v>
      </c>
      <c r="ALT65" s="84">
        <v>8548.3870967741932</v>
      </c>
      <c r="ALU65" s="84">
        <v>8548.3870967741932</v>
      </c>
      <c r="ALV65" s="84">
        <v>8548.3870967741932</v>
      </c>
      <c r="ALW65" s="84">
        <v>8548.3870967741932</v>
      </c>
      <c r="ALX65" s="84">
        <v>8548.3870967741932</v>
      </c>
      <c r="ALY65" s="84">
        <v>8548.3870967741932</v>
      </c>
      <c r="ALZ65" s="84">
        <v>8548.3870967741932</v>
      </c>
      <c r="AMA65" s="84">
        <v>8548.3870967741932</v>
      </c>
      <c r="AMB65" s="84">
        <v>8548.3870967741932</v>
      </c>
      <c r="AMC65" s="84">
        <v>8548.3870967741932</v>
      </c>
      <c r="AMD65" s="84">
        <v>8548.3870967741932</v>
      </c>
      <c r="AME65" s="84">
        <v>8548.3870967741932</v>
      </c>
      <c r="AMF65" s="84">
        <v>8548.3870967741932</v>
      </c>
      <c r="AMG65" s="84">
        <v>8548.3870967741932</v>
      </c>
      <c r="AMH65" s="84">
        <v>8548.3870967741932</v>
      </c>
      <c r="AMI65" s="84">
        <v>8548.3870967741932</v>
      </c>
      <c r="AMJ65" s="84">
        <v>8548.3870967741932</v>
      </c>
      <c r="AMK65" s="84">
        <v>8548.3870967741932</v>
      </c>
      <c r="AML65" s="84">
        <v>8548.3870967741932</v>
      </c>
      <c r="AMM65" s="84">
        <v>8548.3870967741932</v>
      </c>
      <c r="AMN65" s="84">
        <v>8548.3870967741932</v>
      </c>
      <c r="AMO65" s="84">
        <v>8548.3870967741932</v>
      </c>
      <c r="AMP65" s="84">
        <v>8548.3870967741932</v>
      </c>
      <c r="AMQ65" s="84">
        <v>8548.3870967741932</v>
      </c>
      <c r="AMR65" s="84">
        <v>8548.3870967741932</v>
      </c>
      <c r="AMS65" s="84">
        <v>8548.3870967741932</v>
      </c>
      <c r="AMT65" s="84">
        <v>8548.3870967741932</v>
      </c>
      <c r="AMU65" s="84">
        <v>8548.3870967741932</v>
      </c>
      <c r="AMV65" s="84">
        <v>8548.3870967741932</v>
      </c>
      <c r="AMW65" s="84">
        <v>8548.3870967741932</v>
      </c>
      <c r="AMX65" s="84">
        <v>8548.3870967741932</v>
      </c>
      <c r="AMY65" s="84">
        <v>8548.3870967741932</v>
      </c>
      <c r="AMZ65" s="84">
        <v>8548.3870967741932</v>
      </c>
      <c r="ANA65" s="84">
        <v>8548.3870967741932</v>
      </c>
      <c r="ANB65" s="84">
        <v>8548.3870967741932</v>
      </c>
      <c r="ANC65" s="84">
        <v>8548.3870967741932</v>
      </c>
      <c r="AND65" s="84">
        <v>8548.3870967741932</v>
      </c>
      <c r="ANE65" s="84">
        <v>8548.3870967741932</v>
      </c>
      <c r="ANF65" s="84">
        <v>8548.3870967741932</v>
      </c>
      <c r="ANG65" s="84">
        <v>8548.3870967741932</v>
      </c>
      <c r="ANH65" s="84">
        <v>8548.3870967741932</v>
      </c>
      <c r="ANI65" s="84">
        <v>8548.3870967741932</v>
      </c>
      <c r="ANJ65" s="84">
        <v>8548.3870967741932</v>
      </c>
      <c r="ANK65" s="84">
        <v>8548.3870967741932</v>
      </c>
      <c r="ANL65" s="84">
        <v>8548.3870967741932</v>
      </c>
      <c r="ANM65" s="84">
        <v>8548.3870967741932</v>
      </c>
      <c r="ANN65" s="84">
        <v>8548.3870967741932</v>
      </c>
      <c r="ANO65" s="84">
        <v>8548.3870967741932</v>
      </c>
      <c r="ANP65" s="84">
        <v>8548.3870967741932</v>
      </c>
      <c r="ANQ65" s="84">
        <v>8548.3870967741932</v>
      </c>
      <c r="ANR65" s="84">
        <v>8548.3870967741932</v>
      </c>
      <c r="ANS65" s="84">
        <v>8548.3870967741932</v>
      </c>
      <c r="ANT65" s="84">
        <v>8548.3870967741932</v>
      </c>
      <c r="ANU65" s="84">
        <v>8548.3870967741932</v>
      </c>
      <c r="ANV65" s="84">
        <v>8548.3870967741932</v>
      </c>
      <c r="ANW65" s="84">
        <v>8548.3870967741932</v>
      </c>
      <c r="ANX65" s="84">
        <v>8548.3870967741932</v>
      </c>
      <c r="ANY65" s="84">
        <v>8548.3870967741932</v>
      </c>
      <c r="ANZ65" s="84">
        <v>8548.3870967741932</v>
      </c>
      <c r="AOA65" s="84">
        <v>8548.3870967741932</v>
      </c>
      <c r="AOB65" s="84">
        <v>8548.3870967741932</v>
      </c>
      <c r="AOC65" s="84">
        <v>8548.3870967741932</v>
      </c>
      <c r="AOD65" s="84">
        <v>8548.3870967741932</v>
      </c>
      <c r="AOE65" s="84">
        <v>8548.3870967741932</v>
      </c>
      <c r="AOF65" s="84">
        <v>8548.3870967741932</v>
      </c>
      <c r="AOG65" s="84">
        <v>8548.3870967741932</v>
      </c>
      <c r="AOH65" s="84">
        <v>8548.3870967741932</v>
      </c>
      <c r="AOI65" s="84">
        <v>8548.3870967741932</v>
      </c>
      <c r="AOJ65" s="84">
        <v>8548.3870967741932</v>
      </c>
      <c r="AOK65" s="84">
        <v>8548.3870967741932</v>
      </c>
      <c r="AOL65" s="84">
        <v>8548.3870967741932</v>
      </c>
      <c r="AOM65" s="84">
        <v>8548.3870967741932</v>
      </c>
      <c r="AON65" s="84">
        <v>8548.3870967741932</v>
      </c>
      <c r="AOO65" s="84">
        <v>8548.3870967741932</v>
      </c>
      <c r="AOP65" s="84">
        <v>8548.3870967741932</v>
      </c>
      <c r="AOQ65" s="84">
        <v>8548.3870967741932</v>
      </c>
      <c r="AOR65" s="84">
        <v>8548.3870967741932</v>
      </c>
      <c r="AOS65" s="84">
        <v>8548.3870967741932</v>
      </c>
      <c r="AOT65" s="84">
        <v>8548.3870967741932</v>
      </c>
      <c r="AOU65" s="84">
        <v>8548.3870967741932</v>
      </c>
      <c r="AOV65" s="84">
        <v>8548.3870967741932</v>
      </c>
      <c r="AOW65" s="84">
        <v>8548.3870967741932</v>
      </c>
      <c r="AOX65" s="84">
        <v>8548.3870967741932</v>
      </c>
      <c r="AOY65" s="84">
        <v>8548.3870967741932</v>
      </c>
      <c r="AOZ65" s="84">
        <v>8548.3870967741932</v>
      </c>
      <c r="APA65" s="84">
        <v>8548.3870967741932</v>
      </c>
      <c r="APB65" s="84">
        <v>8548.3870967741932</v>
      </c>
      <c r="APC65" s="84">
        <v>8548.3870967741932</v>
      </c>
      <c r="APD65" s="84">
        <v>8548.3870967741932</v>
      </c>
      <c r="APE65" s="84">
        <v>8548.3870967741932</v>
      </c>
      <c r="APF65" s="84">
        <v>8548.3870967741932</v>
      </c>
      <c r="APG65" s="84">
        <v>8548.3870967741932</v>
      </c>
      <c r="APH65" s="84">
        <v>8548.3870967741932</v>
      </c>
      <c r="API65" s="84" t="s">
        <v>94</v>
      </c>
      <c r="APJ65" s="84">
        <v>8548.3870967741932</v>
      </c>
      <c r="APK65" s="84">
        <v>8548.3870967741932</v>
      </c>
      <c r="APL65" s="84">
        <v>8548.3870967741932</v>
      </c>
      <c r="APM65" s="84">
        <v>8548.3870967741932</v>
      </c>
      <c r="APN65" s="84">
        <v>8548.3870967741932</v>
      </c>
      <c r="APO65" s="84">
        <v>8548.3870967741932</v>
      </c>
      <c r="APP65" s="84">
        <v>8548.3870967741932</v>
      </c>
      <c r="APQ65" s="84">
        <v>8548.3870967741932</v>
      </c>
      <c r="APR65" s="84">
        <v>8548.3870967741932</v>
      </c>
      <c r="APS65" s="84">
        <v>8548.3870967741932</v>
      </c>
      <c r="APT65" s="84">
        <v>8548.3870967741932</v>
      </c>
      <c r="APU65" s="84">
        <v>8548.3870967741932</v>
      </c>
      <c r="APV65" s="84">
        <v>8548.3870967741932</v>
      </c>
      <c r="APW65" s="84">
        <v>8548.3870967741932</v>
      </c>
      <c r="APX65" s="84">
        <v>8548.3870967741932</v>
      </c>
      <c r="APY65" s="84">
        <v>8548.3870967741932</v>
      </c>
      <c r="APZ65" s="84">
        <v>8548.3870967741932</v>
      </c>
      <c r="AQA65" s="84">
        <v>8548.3870967741932</v>
      </c>
      <c r="AQB65" s="84">
        <v>8548.3870967741932</v>
      </c>
      <c r="AQC65" s="84">
        <v>8548.3870967741932</v>
      </c>
      <c r="AQD65" s="84">
        <v>8548.3870967741932</v>
      </c>
      <c r="AQE65" s="86">
        <v>8548.3870967741932</v>
      </c>
      <c r="AQF65" s="86">
        <v>8548.3870967741932</v>
      </c>
      <c r="AQG65" s="86">
        <v>8548.3870967741932</v>
      </c>
      <c r="AQH65" s="86">
        <v>8548.3870967741932</v>
      </c>
      <c r="AQI65" s="86">
        <f>5300/0.62</f>
        <v>8548.3870967741932</v>
      </c>
      <c r="AQJ65" s="86">
        <v>8548.3870967741932</v>
      </c>
      <c r="AQK65" s="86">
        <f>5300/0.62</f>
        <v>8548.3870967741932</v>
      </c>
      <c r="AQL65" s="86">
        <v>8548.3870967741932</v>
      </c>
      <c r="AQM65" s="86" t="s">
        <v>94</v>
      </c>
      <c r="AQN65" s="86">
        <v>8548.3870967741932</v>
      </c>
      <c r="AQO65" s="86">
        <f>5300/0.62</f>
        <v>8548.3870967741932</v>
      </c>
      <c r="AQP65" s="86">
        <v>8548.3870967741932</v>
      </c>
      <c r="AQQ65" s="86">
        <f>5300/0.62</f>
        <v>8548.3870967741932</v>
      </c>
      <c r="AQR65" s="86">
        <v>8548.3870967741932</v>
      </c>
      <c r="AQS65" s="86">
        <f>5300/0.62</f>
        <v>8548.3870967741932</v>
      </c>
      <c r="AQT65" s="86">
        <v>8548.3870967741932</v>
      </c>
      <c r="AQU65" s="86">
        <f>5300/0.62</f>
        <v>8548.3870967741932</v>
      </c>
      <c r="AQV65" s="86">
        <v>8548.3870967741932</v>
      </c>
      <c r="AQW65" s="86" t="s">
        <v>94</v>
      </c>
      <c r="AQX65" s="86">
        <v>8548.3870967741932</v>
      </c>
      <c r="AQY65" s="86">
        <f>5300/0.62</f>
        <v>8548.3870967741932</v>
      </c>
      <c r="AQZ65" s="86">
        <v>8548.3870967741932</v>
      </c>
      <c r="ARA65" s="86" t="s">
        <v>94</v>
      </c>
      <c r="ARB65" s="86">
        <v>8548.3870967741932</v>
      </c>
      <c r="ARC65" s="86">
        <f>5300/0.62</f>
        <v>8548.3870967741932</v>
      </c>
      <c r="ARD65" s="86">
        <v>8548.3870967741932</v>
      </c>
      <c r="ARE65" s="86">
        <f>5300/0.62</f>
        <v>8548.3870967741932</v>
      </c>
      <c r="ARF65" s="86">
        <v>8548.3870967741932</v>
      </c>
      <c r="ARG65" s="86">
        <f>5300/0.62</f>
        <v>8548.3870967741932</v>
      </c>
      <c r="ARH65" s="86">
        <v>8548.3870967741932</v>
      </c>
      <c r="ARI65" s="86">
        <f>5300/0.62</f>
        <v>8548.3870967741932</v>
      </c>
      <c r="ARJ65" s="86">
        <v>8548.3870967741932</v>
      </c>
      <c r="ARK65" s="86">
        <f>5300/0.62</f>
        <v>8548.3870967741932</v>
      </c>
      <c r="ARL65" s="86">
        <v>8548.3870967741932</v>
      </c>
      <c r="ARM65" s="86">
        <f>5300/0.62</f>
        <v>8548.3870967741932</v>
      </c>
      <c r="ARN65" s="86">
        <v>8548.3870967741932</v>
      </c>
      <c r="ARO65" s="86" t="s">
        <v>94</v>
      </c>
      <c r="ARP65" s="86">
        <v>8548.3870967741932</v>
      </c>
      <c r="ARQ65" s="86">
        <f>5300/0.62</f>
        <v>8548.3870967741932</v>
      </c>
      <c r="ARR65" s="86">
        <v>8548.3870967741932</v>
      </c>
      <c r="ARS65" s="86">
        <f>5300/0.62</f>
        <v>8548.3870967741932</v>
      </c>
      <c r="ART65" s="86">
        <v>8548.3870967741932</v>
      </c>
      <c r="ARU65" s="86">
        <f>5300/0.62</f>
        <v>8548.3870967741932</v>
      </c>
      <c r="ARV65" s="86">
        <v>8548.3870967741932</v>
      </c>
      <c r="ARW65" s="86">
        <f>5300/0.62</f>
        <v>8548.3870967741932</v>
      </c>
      <c r="ARX65" s="86">
        <v>8548.3870967741932</v>
      </c>
      <c r="ARY65" s="86">
        <f>5300/0.62</f>
        <v>8548.3870967741932</v>
      </c>
      <c r="ARZ65" s="86">
        <v>8548.3870967741932</v>
      </c>
      <c r="ASA65" s="86" t="s">
        <v>94</v>
      </c>
      <c r="ASB65" s="86">
        <v>8548.3870967741932</v>
      </c>
      <c r="ASC65" s="86">
        <f>5300/0.62</f>
        <v>8548.3870967741932</v>
      </c>
      <c r="ASD65" s="86">
        <v>8548.3870967741932</v>
      </c>
      <c r="ASE65" s="86">
        <f>5300/0.62</f>
        <v>8548.3870967741932</v>
      </c>
      <c r="ASF65" s="86">
        <v>8548.3870967741932</v>
      </c>
      <c r="ASG65" s="86">
        <f>5300/0.62</f>
        <v>8548.3870967741932</v>
      </c>
      <c r="ASH65" s="86">
        <v>8548.3870967741932</v>
      </c>
      <c r="ASI65" s="86">
        <f>5300/0.62</f>
        <v>8548.3870967741932</v>
      </c>
      <c r="ASJ65" s="86">
        <v>8548.3870967741932</v>
      </c>
      <c r="ASK65" s="86">
        <f>5300/0.62</f>
        <v>8548.3870967741932</v>
      </c>
      <c r="ASL65" s="86">
        <v>8548.3870967741932</v>
      </c>
      <c r="ASM65" s="86">
        <f>5300/0.62</f>
        <v>8548.3870967741932</v>
      </c>
      <c r="ASN65" s="86">
        <v>8548.3870967741932</v>
      </c>
      <c r="ASO65" s="86">
        <f>5300/0.62</f>
        <v>8548.3870967741932</v>
      </c>
      <c r="ASP65" s="86">
        <v>8548.3870967741932</v>
      </c>
      <c r="ASQ65" s="86">
        <f>5300/0.62</f>
        <v>8548.3870967741932</v>
      </c>
      <c r="ASR65" s="86">
        <v>8548.3870967741932</v>
      </c>
      <c r="ASS65" s="86">
        <f>5300/0.62</f>
        <v>8548.3870967741932</v>
      </c>
      <c r="AST65" s="86">
        <v>8548.3870967741932</v>
      </c>
      <c r="ASU65" s="86">
        <f>5300/0.62</f>
        <v>8548.3870967741932</v>
      </c>
      <c r="ASV65" s="86">
        <v>8548.3870967741932</v>
      </c>
      <c r="ASW65" s="86">
        <f>5300/0.62</f>
        <v>8548.3870967741932</v>
      </c>
      <c r="ASX65" s="86">
        <v>8548.3870967741932</v>
      </c>
      <c r="ASY65" s="86">
        <f>5300/0.62</f>
        <v>8548.3870967741932</v>
      </c>
      <c r="ASZ65" s="86">
        <v>8548.3870967741932</v>
      </c>
      <c r="ATA65" s="86">
        <f>5300/0.62</f>
        <v>8548.3870967741932</v>
      </c>
      <c r="ATB65" s="86">
        <v>8548.3870967741932</v>
      </c>
      <c r="ATC65" s="86">
        <f>5300/0.62</f>
        <v>8548.3870967741932</v>
      </c>
      <c r="ATD65" s="86">
        <v>8548.3870967741932</v>
      </c>
      <c r="ATE65" s="86">
        <f>5300/0.62</f>
        <v>8548.3870967741932</v>
      </c>
      <c r="ATF65" s="86">
        <v>8548.3870967741932</v>
      </c>
      <c r="ATG65" s="86">
        <f>5300/0.62</f>
        <v>8548.3870967741932</v>
      </c>
      <c r="ATH65" s="86">
        <v>8548.3870967741932</v>
      </c>
      <c r="ATI65" s="86" t="s">
        <v>94</v>
      </c>
      <c r="ATJ65" s="86">
        <v>8548.3870967741932</v>
      </c>
      <c r="ATK65" s="86">
        <f>5300/0.62</f>
        <v>8548.3870967741932</v>
      </c>
      <c r="ATL65" s="86">
        <v>8548.3870967741932</v>
      </c>
      <c r="ATM65" s="86">
        <f>5300/0.62</f>
        <v>8548.3870967741932</v>
      </c>
      <c r="ATN65" s="86">
        <v>8548.3870967741932</v>
      </c>
      <c r="ATO65" s="86">
        <f>5300/0.62</f>
        <v>8548.3870967741932</v>
      </c>
      <c r="ATP65" s="86">
        <v>8548.3870967741932</v>
      </c>
      <c r="ATQ65" s="86">
        <f>5300/0.62</f>
        <v>8548.3870967741932</v>
      </c>
      <c r="ATR65" s="86">
        <v>8548.3870967741932</v>
      </c>
      <c r="ATS65" s="86" t="s">
        <v>94</v>
      </c>
      <c r="ATT65" s="86">
        <v>8548.3870967741932</v>
      </c>
      <c r="ATU65" s="86" t="s">
        <v>94</v>
      </c>
      <c r="ATV65" s="86">
        <v>8548.3870967741932</v>
      </c>
      <c r="ATW65" s="86">
        <f>5300/0.62</f>
        <v>8548.3870967741932</v>
      </c>
      <c r="ATX65" s="86">
        <v>8548.3870967741932</v>
      </c>
      <c r="ATY65" s="86">
        <f>5300/0.62</f>
        <v>8548.3870967741932</v>
      </c>
      <c r="ATZ65" s="86">
        <v>8548.3870967741932</v>
      </c>
      <c r="AUA65" s="86">
        <f>5300/0.62</f>
        <v>8548.3870967741932</v>
      </c>
      <c r="AUB65" s="86">
        <v>8548.3870967741932</v>
      </c>
      <c r="AUC65" s="86">
        <f>5300/0.62</f>
        <v>8548.3870967741932</v>
      </c>
      <c r="AUD65" s="86">
        <v>8548.3870967741932</v>
      </c>
      <c r="AUE65" s="86">
        <f>5300/0.62</f>
        <v>8548.3870967741932</v>
      </c>
      <c r="AUF65" s="86">
        <v>8548.3870967741932</v>
      </c>
      <c r="AUG65" s="86">
        <f>5300/0.62</f>
        <v>8548.3870967741932</v>
      </c>
      <c r="AUH65" s="86">
        <v>8548.3870967741932</v>
      </c>
      <c r="AUI65" s="86">
        <f>5300/0.62</f>
        <v>8548.3870967741932</v>
      </c>
      <c r="AUJ65" s="86">
        <v>8548.3870967741932</v>
      </c>
      <c r="AUK65" s="86">
        <f>5300/0.62</f>
        <v>8548.3870967741932</v>
      </c>
      <c r="AUL65" s="86">
        <v>8548.3870967741932</v>
      </c>
      <c r="AUM65" s="86" t="s">
        <v>94</v>
      </c>
      <c r="AUN65" s="86">
        <v>8548.3870967741932</v>
      </c>
      <c r="AUO65" s="86">
        <f>5300/0.62</f>
        <v>8548.3870967741932</v>
      </c>
      <c r="AUP65" s="86">
        <v>8548.3870967741932</v>
      </c>
      <c r="AUQ65" s="86">
        <f>5300/0.62</f>
        <v>8548.3870967741932</v>
      </c>
      <c r="AUR65" s="86">
        <v>6742.424242424242</v>
      </c>
      <c r="AUS65" s="86" t="s">
        <v>94</v>
      </c>
      <c r="AUT65" s="86">
        <v>6742.424242424242</v>
      </c>
      <c r="AUU65" s="86">
        <f>5300/0.66</f>
        <v>8030.30303030303</v>
      </c>
      <c r="AUV65" s="86">
        <v>6742.424242424242</v>
      </c>
      <c r="AUW65" s="86">
        <f>5300/0.66</f>
        <v>8030.30303030303</v>
      </c>
      <c r="AUX65" s="86">
        <v>6742.424242424242</v>
      </c>
      <c r="AUY65" s="86">
        <f>5300/0.66</f>
        <v>8030.30303030303</v>
      </c>
      <c r="AUZ65" s="86">
        <v>6742.424242424242</v>
      </c>
      <c r="AVA65" s="86">
        <f>5300/0.66</f>
        <v>8030.30303030303</v>
      </c>
      <c r="AVB65" s="86">
        <v>6742.424242424242</v>
      </c>
      <c r="AVC65" s="86">
        <f>5300/0.66</f>
        <v>8030.30303030303</v>
      </c>
      <c r="AVD65" s="86">
        <v>6742.424242424242</v>
      </c>
      <c r="AVE65" s="86">
        <f>4450/0.66</f>
        <v>6742.424242424242</v>
      </c>
      <c r="AVF65" s="86">
        <v>6742.424242424242</v>
      </c>
      <c r="AVG65" s="86">
        <f>4450/0.66</f>
        <v>6742.424242424242</v>
      </c>
      <c r="AVH65" s="86">
        <v>6742.424242424242</v>
      </c>
      <c r="AVI65" s="86">
        <f>4450/0.66</f>
        <v>6742.424242424242</v>
      </c>
      <c r="AVJ65" s="86">
        <v>6742.424242424242</v>
      </c>
      <c r="AVK65" s="86">
        <f>4450/0.66</f>
        <v>6742.424242424242</v>
      </c>
      <c r="AVL65" s="86">
        <v>6742.424242424242</v>
      </c>
      <c r="AVM65" s="86">
        <f>4450/0.66</f>
        <v>6742.424242424242</v>
      </c>
      <c r="AVN65" s="86">
        <v>6742.424242424242</v>
      </c>
      <c r="AVO65" s="86">
        <f>4450/0.66</f>
        <v>6742.424242424242</v>
      </c>
      <c r="AVP65" s="86">
        <v>6742.424242424242</v>
      </c>
      <c r="AVQ65" s="86">
        <f>4450/0.66</f>
        <v>6742.424242424242</v>
      </c>
      <c r="AVR65" s="86">
        <v>6742.424242424242</v>
      </c>
      <c r="AVS65" s="86">
        <f>4450/0.66</f>
        <v>6742.424242424242</v>
      </c>
      <c r="AVT65" s="86">
        <v>6742.424242424242</v>
      </c>
      <c r="AVU65" s="86">
        <f>4450/0.66</f>
        <v>6742.424242424242</v>
      </c>
      <c r="AVV65" s="86">
        <v>6742.424242424242</v>
      </c>
      <c r="AVW65" s="86">
        <f>4450/0.66</f>
        <v>6742.424242424242</v>
      </c>
      <c r="AVX65" s="86">
        <v>6742.424242424242</v>
      </c>
      <c r="AVY65" s="86">
        <f>4450/0.66</f>
        <v>6742.424242424242</v>
      </c>
      <c r="AVZ65" s="86">
        <v>6742.424242424242</v>
      </c>
      <c r="AWA65" s="86">
        <f>4450/0.66</f>
        <v>6742.424242424242</v>
      </c>
      <c r="AWB65" s="86">
        <v>6742.424242424242</v>
      </c>
      <c r="AWC65" s="86">
        <f>4450/0.66</f>
        <v>6742.424242424242</v>
      </c>
      <c r="AWD65" s="86">
        <v>6742.424242424242</v>
      </c>
      <c r="AWE65" s="86">
        <f>4450/0.66</f>
        <v>6742.424242424242</v>
      </c>
      <c r="AWF65" s="86">
        <v>6742.424242424242</v>
      </c>
      <c r="AWG65" s="86">
        <f>4450/0.66</f>
        <v>6742.424242424242</v>
      </c>
      <c r="AWH65" s="86">
        <v>6742.424242424242</v>
      </c>
      <c r="AWI65" s="86">
        <f>4450/0.66</f>
        <v>6742.424242424242</v>
      </c>
      <c r="AWJ65" s="86">
        <v>6742.424242424242</v>
      </c>
      <c r="AWK65" s="86">
        <f>4450/0.66</f>
        <v>6742.424242424242</v>
      </c>
      <c r="AWL65" s="86">
        <v>6742.424242424242</v>
      </c>
      <c r="AWM65" s="86">
        <f>4450/0.66</f>
        <v>6742.424242424242</v>
      </c>
      <c r="AWN65" s="86">
        <v>6742.424242424242</v>
      </c>
      <c r="AWO65" s="86">
        <f>4450/0.66</f>
        <v>6742.424242424242</v>
      </c>
      <c r="AWP65" s="86">
        <v>6742.424242424242</v>
      </c>
      <c r="AWQ65" s="86">
        <f>4450/0.66</f>
        <v>6742.424242424242</v>
      </c>
      <c r="AWR65" s="86">
        <v>6742.424242424242</v>
      </c>
      <c r="AWS65" s="86">
        <f>4450/0.66</f>
        <v>6742.424242424242</v>
      </c>
      <c r="AWT65" s="86">
        <v>6742.424242424242</v>
      </c>
      <c r="AWU65" s="86">
        <f>4450/0.66</f>
        <v>6742.424242424242</v>
      </c>
      <c r="AWV65" s="86">
        <v>6742.424242424242</v>
      </c>
      <c r="AWW65" s="86">
        <f>4450/0.66</f>
        <v>6742.424242424242</v>
      </c>
      <c r="AWX65" s="86">
        <v>6742.424242424242</v>
      </c>
      <c r="AWY65" s="86">
        <f>4450/0.66</f>
        <v>6742.424242424242</v>
      </c>
      <c r="AWZ65" s="103">
        <v>6742.424242424242</v>
      </c>
      <c r="AXA65" s="103">
        <f>4450/0.66</f>
        <v>6742.424242424242</v>
      </c>
      <c r="AXB65" s="103">
        <v>6742.424242424242</v>
      </c>
      <c r="AXC65" s="103">
        <f>4450/0.66</f>
        <v>6742.424242424242</v>
      </c>
      <c r="AXD65" s="103">
        <v>6742.424242424242</v>
      </c>
      <c r="AXE65" s="103">
        <f>4450/0.66</f>
        <v>6742.424242424242</v>
      </c>
      <c r="AXF65" s="103">
        <v>6742.424242424242</v>
      </c>
      <c r="AXG65" s="103">
        <f>4450/0.66</f>
        <v>6742.424242424242</v>
      </c>
      <c r="AXH65" s="103">
        <v>6742.424242424242</v>
      </c>
      <c r="AXI65" s="103">
        <f>4450/0.66</f>
        <v>6742.424242424242</v>
      </c>
      <c r="AXJ65" s="103">
        <v>6742.424242424242</v>
      </c>
      <c r="AXK65" s="103">
        <f>4450/0.66</f>
        <v>6742.424242424242</v>
      </c>
      <c r="AXL65" s="103">
        <v>6742.424242424242</v>
      </c>
      <c r="AXM65" s="103">
        <f>4450/0.66</f>
        <v>6742.424242424242</v>
      </c>
      <c r="AXN65" s="103">
        <v>6742.424242424242</v>
      </c>
      <c r="AXO65" s="103">
        <f>4450/0.66</f>
        <v>6742.424242424242</v>
      </c>
      <c r="AXP65" s="103">
        <v>6742.424242424242</v>
      </c>
      <c r="AXQ65" s="103">
        <f>4450/0.66</f>
        <v>6742.424242424242</v>
      </c>
      <c r="AXR65" s="103">
        <v>6742.424242424242</v>
      </c>
      <c r="AXS65" s="103">
        <f>4450/0.66</f>
        <v>6742.424242424242</v>
      </c>
      <c r="AXT65" s="103">
        <v>6742.424242424242</v>
      </c>
      <c r="AXU65" s="103">
        <f>4450/0.66</f>
        <v>6742.424242424242</v>
      </c>
      <c r="AXV65" s="103">
        <v>6742.424242424242</v>
      </c>
      <c r="AXW65" s="103">
        <f>4450/0.66</f>
        <v>6742.424242424242</v>
      </c>
      <c r="AXX65" s="103">
        <v>6742.424242424242</v>
      </c>
      <c r="AXY65" s="103">
        <f>4450/0.66</f>
        <v>6742.424242424242</v>
      </c>
      <c r="AXZ65" s="103">
        <v>6742.424242424242</v>
      </c>
      <c r="AYA65" s="103">
        <f>4450/0.66</f>
        <v>6742.424242424242</v>
      </c>
      <c r="AYB65" s="103">
        <v>6742.424242424242</v>
      </c>
      <c r="AYC65" s="103">
        <f>4450/0.66</f>
        <v>6742.424242424242</v>
      </c>
      <c r="AYD65" s="103">
        <v>6742.424242424242</v>
      </c>
      <c r="AYE65" s="103">
        <f>4450/0.66</f>
        <v>6742.424242424242</v>
      </c>
      <c r="AYF65" s="103">
        <v>6742.424242424242</v>
      </c>
      <c r="AYG65" s="103">
        <f>4450/0.66</f>
        <v>6742.424242424242</v>
      </c>
      <c r="AYH65" s="103">
        <v>6742.424242424242</v>
      </c>
      <c r="AYI65" s="103">
        <f>4450/0.66</f>
        <v>6742.424242424242</v>
      </c>
      <c r="AYJ65" s="103">
        <v>6742.424242424242</v>
      </c>
      <c r="AYK65" s="103"/>
      <c r="AYL65" s="103">
        <v>6742.424242424242</v>
      </c>
      <c r="AYM65" s="103"/>
      <c r="AYN65" s="103">
        <v>6742.424242424242</v>
      </c>
      <c r="AYO65" s="103"/>
      <c r="AYP65" s="103">
        <v>6742.424242424242</v>
      </c>
      <c r="AYQ65" s="103"/>
      <c r="AYR65" s="103">
        <v>6742.424242424242</v>
      </c>
      <c r="AYS65" s="103"/>
      <c r="AYT65" s="103">
        <v>6742.424242424242</v>
      </c>
      <c r="AYU65" s="103">
        <f>4450/0.66</f>
        <v>6742.424242424242</v>
      </c>
      <c r="AYV65" s="103">
        <v>6742.424242424242</v>
      </c>
      <c r="AYW65" s="103">
        <f>4450/0.66</f>
        <v>6742.424242424242</v>
      </c>
      <c r="AYX65" s="103">
        <v>6742.424242424242</v>
      </c>
      <c r="AYY65" s="103">
        <f>4450/0.66</f>
        <v>6742.424242424242</v>
      </c>
      <c r="AYZ65" s="103">
        <v>6742.424242424242</v>
      </c>
      <c r="AZA65" s="103">
        <f>4450/0.66</f>
        <v>6742.424242424242</v>
      </c>
      <c r="AZB65" s="103">
        <v>6742.424242424242</v>
      </c>
      <c r="AZC65" s="103">
        <f>4450/0.66</f>
        <v>6742.424242424242</v>
      </c>
      <c r="AZD65" s="103">
        <v>6742.424242424242</v>
      </c>
      <c r="AZE65" s="103">
        <f>4450/0.66</f>
        <v>6742.424242424242</v>
      </c>
      <c r="AZF65" s="103">
        <v>6742.424242424242</v>
      </c>
      <c r="AZG65" s="103">
        <f>4450/0.66</f>
        <v>6742.424242424242</v>
      </c>
      <c r="AZH65" s="103">
        <v>6742.424242424242</v>
      </c>
      <c r="AZI65" s="103">
        <f>4450/0.66</f>
        <v>6742.424242424242</v>
      </c>
      <c r="AZJ65" s="103">
        <v>6742.424242424242</v>
      </c>
      <c r="AZK65" s="103">
        <f>4450/0.66</f>
        <v>6742.424242424242</v>
      </c>
      <c r="AZL65" s="103">
        <v>6742.424242424242</v>
      </c>
      <c r="AZM65" s="103">
        <f>4450/0.66</f>
        <v>6742.424242424242</v>
      </c>
      <c r="AZN65" s="103">
        <v>6742.424242424242</v>
      </c>
      <c r="AZO65" s="103">
        <f>4450/0.66</f>
        <v>6742.424242424242</v>
      </c>
      <c r="AZP65" s="103">
        <v>6742.424242424242</v>
      </c>
      <c r="AZQ65" s="103">
        <f>4450/0.66</f>
        <v>6742.424242424242</v>
      </c>
      <c r="AZR65" s="103">
        <v>6742.424242424242</v>
      </c>
      <c r="AZS65" s="103">
        <f>4450/0.66</f>
        <v>6742.424242424242</v>
      </c>
      <c r="AZT65" s="103">
        <v>6742.424242424242</v>
      </c>
      <c r="AZU65" s="103">
        <f>4450/0.66</f>
        <v>6742.424242424242</v>
      </c>
      <c r="AZV65" s="103">
        <v>6742.424242424242</v>
      </c>
      <c r="AZW65" s="103">
        <f>4450/0.66</f>
        <v>6742.424242424242</v>
      </c>
      <c r="AZX65" s="103">
        <v>6742.424242424242</v>
      </c>
      <c r="AZY65" s="103">
        <f>4450/0.66</f>
        <v>6742.424242424242</v>
      </c>
      <c r="AZZ65" s="103">
        <v>6742.424242424242</v>
      </c>
      <c r="BAA65" s="103">
        <f>4450/0.66</f>
        <v>6742.424242424242</v>
      </c>
      <c r="BAB65" s="103">
        <v>6742.424242424242</v>
      </c>
      <c r="BAC65" s="103">
        <f>4450/0.66</f>
        <v>6742.424242424242</v>
      </c>
      <c r="BAD65" s="103">
        <v>6742.424242424242</v>
      </c>
      <c r="BAE65" s="103">
        <f>4450/0.66</f>
        <v>6742.424242424242</v>
      </c>
      <c r="BAF65" s="103">
        <v>6742.424242424242</v>
      </c>
      <c r="BAG65" s="103">
        <f>4450/0.66</f>
        <v>6742.424242424242</v>
      </c>
      <c r="BAH65" s="103">
        <v>6742.424242424242</v>
      </c>
      <c r="BAI65" s="103">
        <f>4450/0.66</f>
        <v>6742.424242424242</v>
      </c>
      <c r="BAJ65" s="103">
        <v>6742.424242424242</v>
      </c>
      <c r="BAK65" s="103">
        <f>4450/0.66</f>
        <v>6742.424242424242</v>
      </c>
      <c r="BAL65" s="103">
        <v>6742.424242424242</v>
      </c>
      <c r="BAM65" s="103">
        <f>4450/0.66</f>
        <v>6742.424242424242</v>
      </c>
      <c r="BAN65" s="103">
        <v>6742.424242424242</v>
      </c>
      <c r="BAO65" s="103">
        <f>4450/0.66</f>
        <v>6742.424242424242</v>
      </c>
      <c r="BAP65" s="103">
        <v>6742.424242424242</v>
      </c>
      <c r="BAQ65" s="103">
        <f>4450/0.66</f>
        <v>6742.424242424242</v>
      </c>
      <c r="BAR65" s="103">
        <v>6742.424242424242</v>
      </c>
      <c r="BAS65" s="103">
        <f>4450/0.66</f>
        <v>6742.424242424242</v>
      </c>
      <c r="BAT65" s="103">
        <v>6742.424242424242</v>
      </c>
      <c r="BAU65" s="103">
        <f>4450/0.66</f>
        <v>6742.424242424242</v>
      </c>
      <c r="BAV65" s="103">
        <v>6742.424242424242</v>
      </c>
      <c r="BAW65" s="103">
        <f>4450/0.66</f>
        <v>6742.424242424242</v>
      </c>
      <c r="BAX65" s="103">
        <v>6742.424242424242</v>
      </c>
      <c r="BAY65" s="103">
        <f>4450/0.66</f>
        <v>6742.424242424242</v>
      </c>
      <c r="BAZ65" s="103">
        <v>6742.424242424242</v>
      </c>
      <c r="BBA65" s="103">
        <f>4450/0.66</f>
        <v>6742.424242424242</v>
      </c>
      <c r="BBB65" s="103">
        <v>6742.424242424242</v>
      </c>
      <c r="BBC65" s="103">
        <f>4450/0.66</f>
        <v>6742.424242424242</v>
      </c>
      <c r="BBD65" s="103">
        <v>6742.424242424242</v>
      </c>
      <c r="BBE65" s="103">
        <f>4450/0.66</f>
        <v>6742.424242424242</v>
      </c>
      <c r="BBF65" s="103">
        <v>6742.424242424242</v>
      </c>
      <c r="BBG65" s="103">
        <f>4450/0.66</f>
        <v>6742.424242424242</v>
      </c>
      <c r="BBH65" s="103">
        <v>6742.424242424242</v>
      </c>
      <c r="BBI65" s="103">
        <f>4450/0.66</f>
        <v>6742.424242424242</v>
      </c>
      <c r="BBJ65" s="103">
        <v>6742.424242424242</v>
      </c>
      <c r="BBK65" s="103">
        <f>4450/0.66</f>
        <v>6742.424242424242</v>
      </c>
    </row>
    <row r="66" spans="1:1415" ht="18" x14ac:dyDescent="0.35">
      <c r="A66" s="82"/>
      <c r="B66" s="94" t="s">
        <v>204</v>
      </c>
      <c r="C66" s="96"/>
      <c r="D66" s="97"/>
      <c r="AQG66" s="197"/>
      <c r="AUS66" s="86" t="s">
        <v>94</v>
      </c>
    </row>
    <row r="67" spans="1:1415" s="9" customFormat="1" ht="33" customHeight="1" x14ac:dyDescent="0.35">
      <c r="A67" s="82">
        <f t="shared" si="2"/>
        <v>1</v>
      </c>
      <c r="B67" s="13" t="s">
        <v>121</v>
      </c>
      <c r="C67" s="89"/>
      <c r="D67" s="90" t="s">
        <v>122</v>
      </c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  <c r="AL67" s="84"/>
      <c r="AM67" s="84"/>
      <c r="AN67" s="84"/>
      <c r="AO67" s="84"/>
      <c r="AP67" s="84"/>
      <c r="AQ67" s="84"/>
      <c r="AR67" s="84"/>
      <c r="AS67" s="84"/>
      <c r="AT67" s="84"/>
      <c r="AU67" s="84"/>
      <c r="AV67" s="84"/>
      <c r="AW67" s="84"/>
      <c r="AX67" s="84"/>
      <c r="AY67" s="84"/>
      <c r="AZ67" s="84"/>
      <c r="BA67" s="84"/>
      <c r="BB67" s="84"/>
      <c r="BC67" s="84"/>
      <c r="BD67" s="84"/>
      <c r="BE67" s="84"/>
      <c r="BF67" s="84"/>
      <c r="BG67" s="84"/>
      <c r="BH67" s="84"/>
      <c r="BI67" s="84"/>
      <c r="BJ67" s="84"/>
      <c r="BK67" s="84"/>
      <c r="BL67" s="84"/>
      <c r="BM67" s="84"/>
      <c r="BN67" s="84"/>
      <c r="BO67" s="84"/>
      <c r="BP67" s="84"/>
      <c r="BQ67" s="84"/>
      <c r="BR67" s="84"/>
      <c r="BS67" s="84"/>
      <c r="BT67" s="84"/>
      <c r="BU67" s="84"/>
      <c r="BV67" s="84"/>
      <c r="BW67" s="84"/>
      <c r="BX67" s="84"/>
      <c r="BY67" s="84"/>
      <c r="BZ67" s="84"/>
      <c r="CA67" s="84"/>
      <c r="CB67" s="84"/>
      <c r="CC67" s="84"/>
      <c r="CD67" s="84"/>
      <c r="CE67" s="84"/>
      <c r="CF67" s="84"/>
      <c r="CG67" s="84"/>
      <c r="CH67" s="84"/>
      <c r="CI67" s="84"/>
      <c r="CJ67" s="84"/>
      <c r="CK67" s="84"/>
      <c r="CL67" s="84"/>
      <c r="CM67" s="84"/>
      <c r="CN67" s="84"/>
      <c r="CO67" s="84"/>
      <c r="CP67" s="84"/>
      <c r="CQ67" s="84"/>
      <c r="CR67" s="84"/>
      <c r="CS67" s="84"/>
      <c r="CT67" s="84"/>
      <c r="CU67" s="84"/>
      <c r="CV67" s="84"/>
      <c r="CW67" s="84"/>
      <c r="CX67" s="84"/>
      <c r="CY67" s="84"/>
      <c r="CZ67" s="84"/>
      <c r="DA67" s="84"/>
      <c r="DB67" s="84"/>
      <c r="DC67" s="84"/>
      <c r="DD67" s="84"/>
      <c r="DE67" s="84"/>
      <c r="DF67" s="84"/>
      <c r="DG67" s="84"/>
      <c r="DH67" s="84"/>
      <c r="DI67" s="84"/>
      <c r="DJ67" s="84"/>
      <c r="DK67" s="84"/>
      <c r="DL67" s="84"/>
      <c r="DM67" s="84"/>
      <c r="DN67" s="84"/>
      <c r="DO67" s="84"/>
      <c r="DP67" s="84"/>
      <c r="DQ67" s="84"/>
      <c r="DR67" s="84"/>
      <c r="DS67" s="84"/>
      <c r="DT67" s="84"/>
      <c r="DU67" s="84"/>
      <c r="DV67" s="84"/>
      <c r="DW67" s="84"/>
      <c r="DX67" s="84"/>
      <c r="DY67" s="84"/>
      <c r="DZ67" s="84"/>
      <c r="EA67" s="84"/>
      <c r="EB67" s="84"/>
      <c r="EC67" s="84"/>
      <c r="ED67" s="84"/>
      <c r="EE67" s="84"/>
      <c r="EF67" s="84"/>
      <c r="EG67" s="84"/>
      <c r="EH67" s="84"/>
      <c r="EI67" s="84"/>
      <c r="EJ67" s="84"/>
      <c r="EK67" s="84"/>
      <c r="EL67" s="84"/>
      <c r="EM67" s="84"/>
      <c r="EN67" s="84"/>
      <c r="EO67" s="84"/>
      <c r="EP67" s="84"/>
      <c r="EQ67" s="84"/>
      <c r="ER67" s="84"/>
      <c r="ES67" s="84"/>
      <c r="ET67" s="84"/>
      <c r="EU67" s="84"/>
      <c r="EV67" s="84"/>
      <c r="EW67" s="84"/>
      <c r="EX67" s="84"/>
      <c r="EY67" s="84"/>
      <c r="EZ67" s="84"/>
      <c r="FA67" s="84"/>
      <c r="FB67" s="84"/>
      <c r="FC67" s="84"/>
      <c r="FD67" s="84"/>
      <c r="FE67" s="84"/>
      <c r="FF67" s="84"/>
      <c r="FG67" s="84"/>
      <c r="FH67" s="84"/>
      <c r="FI67" s="84"/>
      <c r="FJ67" s="84"/>
      <c r="FK67" s="84"/>
      <c r="FL67" s="84"/>
      <c r="FM67" s="84"/>
      <c r="FN67" s="84"/>
      <c r="FO67" s="84"/>
      <c r="FP67" s="84"/>
      <c r="FQ67" s="84"/>
      <c r="FR67" s="84"/>
      <c r="FS67" s="84"/>
      <c r="FT67" s="84"/>
      <c r="FU67" s="84"/>
      <c r="FV67" s="84"/>
      <c r="FW67" s="84"/>
      <c r="FX67" s="84"/>
      <c r="FY67" s="84"/>
      <c r="FZ67" s="84"/>
      <c r="GA67" s="84"/>
      <c r="GB67" s="84"/>
      <c r="GC67" s="84"/>
      <c r="GD67" s="84"/>
      <c r="GE67" s="84"/>
      <c r="GF67" s="84"/>
      <c r="GG67" s="84"/>
      <c r="GH67" s="84"/>
      <c r="GI67" s="84"/>
      <c r="GJ67" s="84"/>
      <c r="GK67" s="84"/>
      <c r="GL67" s="84"/>
      <c r="GM67" s="84"/>
      <c r="GN67" s="84"/>
      <c r="GO67" s="84"/>
      <c r="GP67" s="84"/>
      <c r="GQ67" s="84"/>
      <c r="GR67" s="84"/>
      <c r="GS67" s="84"/>
      <c r="GT67" s="84"/>
      <c r="GU67" s="84"/>
      <c r="GV67" s="84"/>
      <c r="GW67" s="84"/>
      <c r="GX67" s="84"/>
      <c r="GY67" s="84"/>
      <c r="GZ67" s="84"/>
      <c r="HA67" s="84"/>
      <c r="HB67" s="84"/>
      <c r="HC67" s="84"/>
      <c r="HD67" s="84"/>
      <c r="HE67" s="84"/>
      <c r="HF67" s="84"/>
      <c r="HG67" s="84"/>
      <c r="HH67" s="84"/>
      <c r="HI67" s="84"/>
      <c r="HJ67" s="84"/>
      <c r="HK67" s="84"/>
      <c r="HL67" s="84"/>
      <c r="HM67" s="84"/>
      <c r="HN67" s="84"/>
      <c r="HO67" s="84"/>
      <c r="HP67" s="84"/>
      <c r="HQ67" s="84"/>
      <c r="HR67" s="84">
        <v>13000</v>
      </c>
      <c r="HS67" s="84" t="s">
        <v>94</v>
      </c>
      <c r="HT67" s="84">
        <v>13000</v>
      </c>
      <c r="HU67" s="84" t="s">
        <v>94</v>
      </c>
      <c r="HV67" s="84">
        <v>13000</v>
      </c>
      <c r="HW67" s="84" t="s">
        <v>94</v>
      </c>
      <c r="HX67" s="84">
        <v>13000</v>
      </c>
      <c r="HY67" s="84" t="s">
        <v>94</v>
      </c>
      <c r="HZ67" s="84">
        <v>13000</v>
      </c>
      <c r="IA67" s="84">
        <v>13000</v>
      </c>
      <c r="IB67" s="84">
        <v>13000</v>
      </c>
      <c r="IC67" s="84" t="s">
        <v>94</v>
      </c>
      <c r="ID67" s="84">
        <v>13000</v>
      </c>
      <c r="IE67" s="84" t="s">
        <v>94</v>
      </c>
      <c r="IF67" s="84">
        <v>13000</v>
      </c>
      <c r="IG67" s="84" t="s">
        <v>94</v>
      </c>
      <c r="IH67" s="84">
        <v>13000</v>
      </c>
      <c r="II67" s="84" t="s">
        <v>94</v>
      </c>
      <c r="IJ67" s="84">
        <v>13000</v>
      </c>
      <c r="IK67" s="84" t="s">
        <v>94</v>
      </c>
      <c r="IL67" s="84">
        <v>13000</v>
      </c>
      <c r="IM67" s="84" t="s">
        <v>94</v>
      </c>
      <c r="IN67" s="84">
        <v>13000</v>
      </c>
      <c r="IO67" s="84">
        <v>13045.04347826087</v>
      </c>
      <c r="IP67" s="84">
        <v>13000</v>
      </c>
      <c r="IQ67" s="84" t="s">
        <v>94</v>
      </c>
      <c r="IR67" s="84">
        <v>13000</v>
      </c>
      <c r="IS67" s="84" t="s">
        <v>94</v>
      </c>
      <c r="IT67" s="84">
        <v>13000</v>
      </c>
      <c r="IU67" s="84" t="s">
        <v>94</v>
      </c>
      <c r="IV67" s="84">
        <v>13000</v>
      </c>
      <c r="IW67" s="84" t="s">
        <v>94</v>
      </c>
      <c r="IX67" s="84">
        <v>13000</v>
      </c>
      <c r="IY67" s="84" t="s">
        <v>94</v>
      </c>
      <c r="IZ67" s="84">
        <v>13000</v>
      </c>
      <c r="JA67" s="84" t="s">
        <v>94</v>
      </c>
      <c r="JB67" s="84">
        <v>13000</v>
      </c>
      <c r="JC67" s="84" t="s">
        <v>94</v>
      </c>
      <c r="JD67" s="84">
        <v>13000</v>
      </c>
      <c r="JE67" s="84" t="s">
        <v>94</v>
      </c>
      <c r="JF67" s="84">
        <v>13000</v>
      </c>
      <c r="JG67" s="84" t="s">
        <v>94</v>
      </c>
      <c r="JH67" s="84">
        <v>13000</v>
      </c>
      <c r="JI67" s="84" t="s">
        <v>94</v>
      </c>
      <c r="JJ67" s="84">
        <v>13000</v>
      </c>
      <c r="JK67" s="84" t="s">
        <v>94</v>
      </c>
      <c r="JL67" s="84">
        <v>13000</v>
      </c>
      <c r="JM67" s="84" t="s">
        <v>94</v>
      </c>
      <c r="JN67" s="84">
        <v>16000</v>
      </c>
      <c r="JO67" s="84" t="s">
        <v>94</v>
      </c>
      <c r="JP67" s="84">
        <v>16000</v>
      </c>
      <c r="JQ67" s="84" t="s">
        <v>94</v>
      </c>
      <c r="JR67" s="84">
        <v>16000</v>
      </c>
      <c r="JS67" s="84" t="s">
        <v>94</v>
      </c>
      <c r="JT67" s="84">
        <v>16000</v>
      </c>
      <c r="JU67" s="84" t="s">
        <v>94</v>
      </c>
      <c r="JV67" s="84">
        <v>16000</v>
      </c>
      <c r="JW67" s="84" t="s">
        <v>94</v>
      </c>
      <c r="JX67" s="84">
        <v>16000</v>
      </c>
      <c r="JY67" s="84" t="s">
        <v>94</v>
      </c>
      <c r="JZ67" s="84">
        <v>16000</v>
      </c>
      <c r="KA67" s="84" t="s">
        <v>94</v>
      </c>
      <c r="KB67" s="84">
        <v>16000</v>
      </c>
      <c r="KC67" s="84" t="s">
        <v>94</v>
      </c>
      <c r="KD67" s="84">
        <v>16000</v>
      </c>
      <c r="KE67" s="84">
        <v>14000</v>
      </c>
      <c r="KF67" s="84">
        <v>16000</v>
      </c>
      <c r="KG67" s="84" t="s">
        <v>94</v>
      </c>
      <c r="KH67" s="84">
        <v>16000</v>
      </c>
      <c r="KI67" s="84" t="s">
        <v>94</v>
      </c>
      <c r="KJ67" s="84">
        <v>16000</v>
      </c>
      <c r="KK67" s="84" t="s">
        <v>94</v>
      </c>
      <c r="KL67" s="84">
        <v>16000</v>
      </c>
      <c r="KM67" s="84" t="s">
        <v>94</v>
      </c>
      <c r="KN67" s="84">
        <v>16000</v>
      </c>
      <c r="KO67" s="84" t="s">
        <v>94</v>
      </c>
      <c r="KP67" s="84">
        <v>16000</v>
      </c>
      <c r="KQ67" s="84">
        <v>14000</v>
      </c>
      <c r="KR67" s="84">
        <v>16000</v>
      </c>
      <c r="KS67" s="84" t="s">
        <v>94</v>
      </c>
      <c r="KT67" s="84">
        <v>16000</v>
      </c>
      <c r="KU67" s="84" t="s">
        <v>94</v>
      </c>
      <c r="KV67" s="84">
        <v>16000</v>
      </c>
      <c r="KW67" s="84">
        <v>14790</v>
      </c>
      <c r="KX67" s="84">
        <v>16000</v>
      </c>
      <c r="KY67" s="84" t="s">
        <v>94</v>
      </c>
      <c r="KZ67" s="84">
        <v>16000</v>
      </c>
      <c r="LA67" s="84" t="s">
        <v>94</v>
      </c>
      <c r="LB67" s="84">
        <v>16000</v>
      </c>
      <c r="LC67" s="84" t="s">
        <v>94</v>
      </c>
      <c r="LD67" s="84">
        <v>16000</v>
      </c>
      <c r="LE67" s="84" t="s">
        <v>94</v>
      </c>
      <c r="LF67" s="84">
        <v>16000</v>
      </c>
      <c r="LG67" s="84" t="s">
        <v>94</v>
      </c>
      <c r="LH67" s="84">
        <v>16000</v>
      </c>
      <c r="LI67" s="84" t="s">
        <v>94</v>
      </c>
      <c r="LJ67" s="84">
        <v>16000</v>
      </c>
      <c r="LK67" s="84" t="s">
        <v>94</v>
      </c>
      <c r="LL67" s="84">
        <v>16000</v>
      </c>
      <c r="LM67" s="84" t="s">
        <v>94</v>
      </c>
      <c r="LN67" s="84">
        <v>16000</v>
      </c>
      <c r="LO67" s="84">
        <v>14790</v>
      </c>
      <c r="LP67" s="84">
        <v>16000</v>
      </c>
      <c r="LQ67" s="84" t="s">
        <v>94</v>
      </c>
      <c r="LR67" s="84">
        <v>16000</v>
      </c>
      <c r="LS67" s="84">
        <v>15057</v>
      </c>
      <c r="LT67" s="84">
        <v>16000</v>
      </c>
      <c r="LU67" s="84" t="s">
        <v>94</v>
      </c>
      <c r="LV67" s="84">
        <v>16000</v>
      </c>
      <c r="LW67" s="84" t="s">
        <v>94</v>
      </c>
      <c r="LX67" s="84">
        <v>16000</v>
      </c>
      <c r="LY67" s="84" t="s">
        <v>94</v>
      </c>
      <c r="LZ67" s="84">
        <v>16000</v>
      </c>
      <c r="MA67" s="84" t="s">
        <v>94</v>
      </c>
      <c r="MB67" s="84">
        <v>16000</v>
      </c>
      <c r="MC67" s="84" t="s">
        <v>94</v>
      </c>
      <c r="MD67" s="84">
        <v>16000</v>
      </c>
      <c r="ME67" s="84" t="s">
        <v>94</v>
      </c>
      <c r="MF67" s="84">
        <v>16000</v>
      </c>
      <c r="MG67" s="84" t="s">
        <v>94</v>
      </c>
      <c r="MH67" s="84">
        <v>16000</v>
      </c>
      <c r="MI67" s="84" t="s">
        <v>94</v>
      </c>
      <c r="MJ67" s="84">
        <v>16000</v>
      </c>
      <c r="MK67" s="84" t="s">
        <v>94</v>
      </c>
      <c r="ML67" s="84">
        <v>16000</v>
      </c>
      <c r="MM67" s="84" t="s">
        <v>94</v>
      </c>
      <c r="MN67" s="84">
        <v>16000</v>
      </c>
      <c r="MO67" s="84" t="s">
        <v>94</v>
      </c>
      <c r="MP67" s="84">
        <v>16000</v>
      </c>
      <c r="MQ67" s="84" t="s">
        <v>94</v>
      </c>
      <c r="MR67" s="84">
        <v>16000</v>
      </c>
      <c r="MS67" s="84" t="s">
        <v>94</v>
      </c>
      <c r="MT67" s="84">
        <v>16000</v>
      </c>
      <c r="MU67" s="84" t="s">
        <v>94</v>
      </c>
      <c r="MV67" s="84">
        <v>16000</v>
      </c>
      <c r="MW67" s="84" t="s">
        <v>94</v>
      </c>
      <c r="MX67" s="84">
        <v>16000</v>
      </c>
      <c r="MY67" s="84" t="s">
        <v>94</v>
      </c>
      <c r="MZ67" s="84">
        <v>16000</v>
      </c>
      <c r="NA67" s="84" t="s">
        <v>94</v>
      </c>
      <c r="NB67" s="84">
        <v>16000</v>
      </c>
      <c r="NC67" s="84" t="s">
        <v>94</v>
      </c>
      <c r="ND67" s="84">
        <v>16000</v>
      </c>
      <c r="NE67" s="84" t="s">
        <v>94</v>
      </c>
      <c r="NF67" s="84">
        <v>16000</v>
      </c>
      <c r="NG67" s="84">
        <v>14500</v>
      </c>
      <c r="NH67" s="84">
        <v>16000</v>
      </c>
      <c r="NI67" s="84" t="s">
        <v>94</v>
      </c>
      <c r="NJ67" s="84">
        <v>16000</v>
      </c>
      <c r="NK67" s="84" t="s">
        <v>94</v>
      </c>
      <c r="NL67" s="84">
        <v>16000</v>
      </c>
      <c r="NM67" s="84" t="s">
        <v>94</v>
      </c>
      <c r="NN67" s="84">
        <v>16000</v>
      </c>
      <c r="NO67" s="84" t="s">
        <v>94</v>
      </c>
      <c r="NP67" s="84">
        <v>16000</v>
      </c>
      <c r="NQ67" s="84" t="s">
        <v>94</v>
      </c>
      <c r="NR67" s="84">
        <v>16000</v>
      </c>
      <c r="NS67" s="84" t="s">
        <v>94</v>
      </c>
      <c r="NT67" s="84">
        <v>16000</v>
      </c>
      <c r="NU67" s="84" t="s">
        <v>94</v>
      </c>
      <c r="NV67" s="84">
        <v>16000</v>
      </c>
      <c r="NW67" s="84" t="s">
        <v>94</v>
      </c>
      <c r="NX67" s="84">
        <v>16000</v>
      </c>
      <c r="NY67" s="84" t="s">
        <v>94</v>
      </c>
      <c r="NZ67" s="84">
        <v>16000</v>
      </c>
      <c r="OA67" s="84" t="s">
        <v>94</v>
      </c>
      <c r="OB67" s="84">
        <v>16000</v>
      </c>
      <c r="OC67" s="84" t="s">
        <v>94</v>
      </c>
      <c r="OD67" s="84">
        <v>16000</v>
      </c>
      <c r="OE67" s="84" t="s">
        <v>94</v>
      </c>
      <c r="OF67" s="84">
        <v>16000</v>
      </c>
      <c r="OG67" s="84" t="s">
        <v>94</v>
      </c>
      <c r="OH67" s="84">
        <v>16000</v>
      </c>
      <c r="OI67" s="84" t="s">
        <v>94</v>
      </c>
      <c r="OJ67" s="84">
        <v>16000</v>
      </c>
      <c r="OK67" s="84" t="s">
        <v>94</v>
      </c>
      <c r="OL67" s="84">
        <v>16000</v>
      </c>
      <c r="OM67" s="84" t="s">
        <v>94</v>
      </c>
      <c r="ON67" s="84">
        <v>16000</v>
      </c>
      <c r="OO67" s="84" t="s">
        <v>94</v>
      </c>
      <c r="OP67" s="84">
        <v>16000</v>
      </c>
      <c r="OQ67" s="84" t="s">
        <v>94</v>
      </c>
      <c r="OR67" s="84">
        <v>16000</v>
      </c>
      <c r="OS67" s="84" t="s">
        <v>94</v>
      </c>
      <c r="OT67" s="84">
        <v>16000</v>
      </c>
      <c r="OU67" s="84" t="s">
        <v>94</v>
      </c>
      <c r="OV67" s="84">
        <v>16000</v>
      </c>
      <c r="OW67" s="84" t="s">
        <v>94</v>
      </c>
      <c r="OX67" s="84">
        <v>16000</v>
      </c>
      <c r="OY67" s="84" t="s">
        <v>94</v>
      </c>
      <c r="OZ67" s="84">
        <v>16000</v>
      </c>
      <c r="PA67" s="84" t="s">
        <v>94</v>
      </c>
      <c r="PB67" s="84">
        <v>16000</v>
      </c>
      <c r="PC67" s="84" t="s">
        <v>94</v>
      </c>
      <c r="PD67" s="84">
        <v>16000</v>
      </c>
      <c r="PE67" s="84" t="s">
        <v>94</v>
      </c>
      <c r="PF67" s="84">
        <v>16000</v>
      </c>
      <c r="PG67" s="84" t="s">
        <v>94</v>
      </c>
      <c r="PH67" s="84">
        <v>16000</v>
      </c>
      <c r="PI67" s="84" t="s">
        <v>94</v>
      </c>
      <c r="PJ67" s="84">
        <v>16000</v>
      </c>
      <c r="PK67" s="84" t="s">
        <v>94</v>
      </c>
      <c r="PL67" s="84">
        <v>16000</v>
      </c>
      <c r="PM67" s="84" t="s">
        <v>94</v>
      </c>
      <c r="PN67" s="84">
        <v>16000</v>
      </c>
      <c r="PO67" s="84" t="s">
        <v>94</v>
      </c>
      <c r="PP67" s="84">
        <v>16000</v>
      </c>
      <c r="PQ67" s="84" t="s">
        <v>94</v>
      </c>
      <c r="PR67" s="84">
        <v>16000</v>
      </c>
      <c r="PS67" s="84" t="s">
        <v>94</v>
      </c>
      <c r="PT67" s="84">
        <v>16000</v>
      </c>
      <c r="PU67" s="84" t="s">
        <v>94</v>
      </c>
      <c r="PV67" s="84">
        <v>16000</v>
      </c>
      <c r="PW67" s="84" t="s">
        <v>94</v>
      </c>
      <c r="PX67" s="84">
        <v>16000</v>
      </c>
      <c r="PY67" s="84" t="s">
        <v>94</v>
      </c>
      <c r="PZ67" s="84">
        <v>16000</v>
      </c>
      <c r="QA67" s="84" t="s">
        <v>94</v>
      </c>
      <c r="QB67" s="84">
        <v>16000</v>
      </c>
      <c r="QC67" s="84" t="s">
        <v>94</v>
      </c>
      <c r="QD67" s="84">
        <v>16000</v>
      </c>
      <c r="QE67" s="84" t="s">
        <v>94</v>
      </c>
      <c r="QF67" s="84">
        <v>16000</v>
      </c>
      <c r="QG67" s="84" t="s">
        <v>94</v>
      </c>
      <c r="QH67" s="84">
        <v>16000</v>
      </c>
      <c r="QI67" s="84" t="s">
        <v>94</v>
      </c>
      <c r="QJ67" s="84">
        <v>16000</v>
      </c>
      <c r="QK67" s="84" t="s">
        <v>94</v>
      </c>
      <c r="QL67" s="84">
        <v>16000</v>
      </c>
      <c r="QM67" s="84" t="s">
        <v>94</v>
      </c>
      <c r="QN67" s="84">
        <v>16000</v>
      </c>
      <c r="QO67" s="84" t="s">
        <v>94</v>
      </c>
      <c r="QP67" s="84">
        <v>16000</v>
      </c>
      <c r="QQ67" s="84">
        <v>14244.517150395779</v>
      </c>
      <c r="QR67" s="84">
        <v>16000</v>
      </c>
      <c r="QS67" s="84" t="s">
        <v>94</v>
      </c>
      <c r="QT67" s="84">
        <v>16000</v>
      </c>
      <c r="QU67" s="84" t="s">
        <v>94</v>
      </c>
      <c r="QV67" s="84">
        <v>16000</v>
      </c>
      <c r="QW67" s="84" t="s">
        <v>94</v>
      </c>
      <c r="QX67" s="84">
        <v>16000</v>
      </c>
      <c r="QY67" s="84" t="s">
        <v>94</v>
      </c>
      <c r="QZ67" s="84">
        <v>16000</v>
      </c>
      <c r="RA67" s="84" t="s">
        <v>94</v>
      </c>
      <c r="RB67" s="84">
        <v>16000</v>
      </c>
      <c r="RC67" s="84" t="s">
        <v>94</v>
      </c>
      <c r="RD67" s="84">
        <v>16000</v>
      </c>
      <c r="RE67" s="84">
        <v>14790</v>
      </c>
      <c r="RF67" s="84">
        <v>16000</v>
      </c>
      <c r="RG67" s="84">
        <v>14790</v>
      </c>
      <c r="RH67" s="84">
        <v>16000</v>
      </c>
      <c r="RI67" s="84">
        <v>16000</v>
      </c>
      <c r="RJ67" s="84">
        <v>16000</v>
      </c>
      <c r="RK67" s="84">
        <v>14500</v>
      </c>
      <c r="RL67" s="84">
        <v>16000</v>
      </c>
      <c r="RM67" s="84" t="s">
        <v>94</v>
      </c>
      <c r="RN67" s="84">
        <v>16000</v>
      </c>
      <c r="RO67" s="84" t="s">
        <v>94</v>
      </c>
      <c r="RP67" s="84">
        <v>16000</v>
      </c>
      <c r="RQ67" s="84" t="s">
        <v>94</v>
      </c>
      <c r="RR67" s="84">
        <v>16000</v>
      </c>
      <c r="RS67" s="84" t="s">
        <v>94</v>
      </c>
      <c r="RT67" s="84">
        <v>16000</v>
      </c>
      <c r="RU67" s="84" t="s">
        <v>94</v>
      </c>
      <c r="RV67" s="84">
        <v>16000</v>
      </c>
      <c r="RW67" s="84" t="s">
        <v>94</v>
      </c>
      <c r="RX67" s="84">
        <v>16000</v>
      </c>
      <c r="RY67" s="84" t="s">
        <v>94</v>
      </c>
      <c r="RZ67" s="84">
        <v>16000</v>
      </c>
      <c r="SA67" s="84">
        <v>14500</v>
      </c>
      <c r="SB67" s="84">
        <v>16000</v>
      </c>
      <c r="SC67" s="84" t="s">
        <v>94</v>
      </c>
      <c r="SD67" s="84">
        <v>16000</v>
      </c>
      <c r="SE67" s="84">
        <v>14500</v>
      </c>
      <c r="SF67" s="84">
        <v>16000</v>
      </c>
      <c r="SG67" s="84">
        <v>14500</v>
      </c>
      <c r="SH67" s="84">
        <v>16000</v>
      </c>
      <c r="SI67" s="84" t="s">
        <v>94</v>
      </c>
      <c r="SJ67" s="84">
        <v>16000</v>
      </c>
      <c r="SK67" s="84" t="s">
        <v>94</v>
      </c>
      <c r="SL67" s="84">
        <v>16000</v>
      </c>
      <c r="SM67" s="84">
        <v>14500</v>
      </c>
      <c r="SN67" s="84">
        <v>16000</v>
      </c>
      <c r="SO67" s="84" t="s">
        <v>94</v>
      </c>
      <c r="SP67" s="84">
        <v>16000</v>
      </c>
      <c r="SQ67" s="84">
        <v>14500</v>
      </c>
      <c r="SR67" s="84">
        <v>16000</v>
      </c>
      <c r="SS67" s="84">
        <v>14500</v>
      </c>
      <c r="ST67" s="84">
        <v>16000</v>
      </c>
      <c r="SU67" s="84">
        <v>14500</v>
      </c>
      <c r="SV67" s="84">
        <v>16000</v>
      </c>
      <c r="SW67" s="84">
        <v>13260</v>
      </c>
      <c r="SX67" s="84">
        <v>16000</v>
      </c>
      <c r="SY67" s="84" t="s">
        <v>94</v>
      </c>
      <c r="SZ67" s="84">
        <v>16000</v>
      </c>
      <c r="TA67" s="84">
        <v>14500</v>
      </c>
      <c r="TB67" s="84">
        <v>16000</v>
      </c>
      <c r="TC67" s="84">
        <v>13343.229543808835</v>
      </c>
      <c r="TD67" s="84">
        <v>16000</v>
      </c>
      <c r="TE67" s="84">
        <v>13926.892950391644</v>
      </c>
      <c r="TF67" s="84">
        <v>16000</v>
      </c>
      <c r="TG67" s="84">
        <v>13260</v>
      </c>
      <c r="TH67" s="84">
        <v>16000</v>
      </c>
      <c r="TI67" s="84">
        <v>14500</v>
      </c>
      <c r="TJ67" s="84">
        <v>16000</v>
      </c>
      <c r="TK67" s="84" t="s">
        <v>94</v>
      </c>
      <c r="TL67" s="84">
        <v>16000</v>
      </c>
      <c r="TM67" s="84">
        <v>13467.336683417085</v>
      </c>
      <c r="TN67" s="84">
        <v>16000</v>
      </c>
      <c r="TO67" s="84" t="s">
        <v>94</v>
      </c>
      <c r="TP67" s="84">
        <v>16000</v>
      </c>
      <c r="TQ67" s="84" t="s">
        <v>94</v>
      </c>
      <c r="TR67" s="84">
        <v>16000</v>
      </c>
      <c r="TS67" s="84" t="s">
        <v>94</v>
      </c>
      <c r="TT67" s="84">
        <v>16000</v>
      </c>
      <c r="TU67" s="84" t="s">
        <v>94</v>
      </c>
      <c r="TV67" s="84">
        <v>16000</v>
      </c>
      <c r="TW67" s="84">
        <v>14500</v>
      </c>
      <c r="TX67" s="84">
        <v>16000</v>
      </c>
      <c r="TY67" s="84">
        <v>14500</v>
      </c>
      <c r="TZ67" s="84">
        <v>16000</v>
      </c>
      <c r="UA67" s="84" t="s">
        <v>94</v>
      </c>
      <c r="UB67" s="84">
        <v>16000</v>
      </c>
      <c r="UC67" s="84" t="s">
        <v>94</v>
      </c>
      <c r="UD67" s="84">
        <v>16000</v>
      </c>
      <c r="UE67" s="84" t="s">
        <v>94</v>
      </c>
      <c r="UF67" s="84">
        <v>16000</v>
      </c>
      <c r="UG67" s="84">
        <v>16000</v>
      </c>
      <c r="UH67" s="84">
        <v>16000</v>
      </c>
      <c r="UI67" s="84">
        <v>13000</v>
      </c>
      <c r="UJ67" s="84">
        <v>16000</v>
      </c>
      <c r="UK67" s="84">
        <v>13000</v>
      </c>
      <c r="UL67" s="84">
        <v>16000</v>
      </c>
      <c r="UM67" s="84">
        <v>15194.239256678282</v>
      </c>
      <c r="UN67" s="84">
        <v>16000</v>
      </c>
      <c r="UO67" s="84">
        <v>14280</v>
      </c>
      <c r="UP67" s="84">
        <v>16000</v>
      </c>
      <c r="UQ67" s="84">
        <v>16000</v>
      </c>
      <c r="UR67" s="84">
        <v>16000</v>
      </c>
      <c r="US67" s="84" t="s">
        <v>94</v>
      </c>
      <c r="UT67" s="84">
        <v>16000</v>
      </c>
      <c r="UU67" s="84">
        <v>14500</v>
      </c>
      <c r="UV67" s="84">
        <v>16000</v>
      </c>
      <c r="UW67" s="84">
        <v>14500</v>
      </c>
      <c r="UX67" s="84">
        <v>16000</v>
      </c>
      <c r="UY67" s="84">
        <v>14500</v>
      </c>
      <c r="UZ67" s="84">
        <v>16000</v>
      </c>
      <c r="VA67" s="84">
        <v>16000</v>
      </c>
      <c r="VB67" s="84">
        <v>16000</v>
      </c>
      <c r="VC67" s="84">
        <v>14631.541725601131</v>
      </c>
      <c r="VD67" s="84">
        <v>16000</v>
      </c>
      <c r="VE67" s="84">
        <v>14789</v>
      </c>
      <c r="VF67" s="84">
        <v>16000</v>
      </c>
      <c r="VG67" s="84">
        <v>14862.641509433963</v>
      </c>
      <c r="VH67" s="84">
        <v>16000</v>
      </c>
      <c r="VI67" s="84">
        <v>15034.40366972477</v>
      </c>
      <c r="VJ67" s="84">
        <v>16000</v>
      </c>
      <c r="VK67" s="84" t="s">
        <v>94</v>
      </c>
      <c r="VL67" s="84">
        <v>16000</v>
      </c>
      <c r="VM67" s="84" t="s">
        <v>94</v>
      </c>
      <c r="VN67" s="84">
        <v>16000</v>
      </c>
      <c r="VO67" s="84" t="s">
        <v>94</v>
      </c>
      <c r="VP67" s="84">
        <v>16000</v>
      </c>
      <c r="VQ67" s="84" t="s">
        <v>94</v>
      </c>
      <c r="VR67" s="84">
        <v>16000</v>
      </c>
      <c r="VS67" s="84" t="s">
        <v>94</v>
      </c>
      <c r="VT67" s="84">
        <v>16000</v>
      </c>
      <c r="VU67" s="84" t="s">
        <v>94</v>
      </c>
      <c r="VV67" s="84">
        <v>16000</v>
      </c>
      <c r="VW67" s="84" t="s">
        <v>94</v>
      </c>
      <c r="VX67" s="84">
        <v>16000</v>
      </c>
      <c r="VY67" s="84">
        <v>16000</v>
      </c>
      <c r="VZ67" s="84">
        <v>16000</v>
      </c>
      <c r="WA67" s="84">
        <v>14500</v>
      </c>
      <c r="WB67" s="84">
        <v>16000</v>
      </c>
      <c r="WC67" s="84">
        <v>15178.119349005425</v>
      </c>
      <c r="WD67" s="84">
        <v>16000</v>
      </c>
      <c r="WE67" s="84">
        <v>13000</v>
      </c>
      <c r="WF67" s="84">
        <v>16000</v>
      </c>
      <c r="WG67" s="84" t="s">
        <v>94</v>
      </c>
      <c r="WH67" s="84">
        <v>16000</v>
      </c>
      <c r="WI67" s="84">
        <v>16000</v>
      </c>
      <c r="WJ67" s="84">
        <v>16000</v>
      </c>
      <c r="WK67" s="84" t="s">
        <v>94</v>
      </c>
      <c r="WL67" s="84">
        <v>16000</v>
      </c>
      <c r="WM67" s="84" t="s">
        <v>94</v>
      </c>
      <c r="WN67" s="84">
        <v>16000</v>
      </c>
      <c r="WO67" s="84" t="s">
        <v>94</v>
      </c>
      <c r="WP67" s="84">
        <v>16000</v>
      </c>
      <c r="WQ67" s="84">
        <v>14500</v>
      </c>
      <c r="WR67" s="84">
        <v>16000</v>
      </c>
      <c r="WS67" s="84">
        <v>14500</v>
      </c>
      <c r="WT67" s="84">
        <v>16000</v>
      </c>
      <c r="WU67" s="84" t="s">
        <v>94</v>
      </c>
      <c r="WV67" s="84">
        <v>16000</v>
      </c>
      <c r="WW67" s="84">
        <v>16000</v>
      </c>
      <c r="WX67" s="84">
        <v>16000</v>
      </c>
      <c r="WY67" s="84">
        <v>14500</v>
      </c>
      <c r="WZ67" s="84">
        <v>16000</v>
      </c>
      <c r="XA67" s="84">
        <v>16000</v>
      </c>
      <c r="XB67" s="84">
        <v>16000</v>
      </c>
      <c r="XC67" s="84">
        <v>15300</v>
      </c>
      <c r="XD67" s="84">
        <v>16000</v>
      </c>
      <c r="XE67" s="84">
        <v>13260</v>
      </c>
      <c r="XF67" s="84">
        <v>16000</v>
      </c>
      <c r="XG67" s="84">
        <v>16000</v>
      </c>
      <c r="XH67" s="84">
        <v>16000</v>
      </c>
      <c r="XI67" s="84" t="s">
        <v>94</v>
      </c>
      <c r="XJ67" s="84">
        <v>16000</v>
      </c>
      <c r="XK67" s="84" t="s">
        <v>94</v>
      </c>
      <c r="XL67" s="84">
        <v>16000</v>
      </c>
      <c r="XM67" s="84">
        <v>16000</v>
      </c>
      <c r="XN67" s="84">
        <v>16000</v>
      </c>
      <c r="XO67" s="84" t="s">
        <v>94</v>
      </c>
      <c r="XP67" s="84">
        <v>16000</v>
      </c>
      <c r="XQ67" s="84" t="s">
        <v>94</v>
      </c>
      <c r="XR67" s="84">
        <v>16000</v>
      </c>
      <c r="XS67" s="84" t="s">
        <v>94</v>
      </c>
      <c r="XT67" s="84">
        <v>16000</v>
      </c>
      <c r="XU67" s="84" t="s">
        <v>94</v>
      </c>
      <c r="XV67" s="84">
        <v>16000</v>
      </c>
      <c r="XW67" s="84" t="s">
        <v>94</v>
      </c>
      <c r="XX67" s="84">
        <v>16000</v>
      </c>
      <c r="XY67" s="84" t="s">
        <v>94</v>
      </c>
      <c r="XZ67" s="84">
        <v>16000</v>
      </c>
      <c r="YA67" s="84" t="s">
        <v>94</v>
      </c>
      <c r="YB67" s="84">
        <v>16000</v>
      </c>
      <c r="YC67" s="84" t="s">
        <v>94</v>
      </c>
      <c r="YD67" s="84">
        <v>16000</v>
      </c>
      <c r="YE67" s="84" t="s">
        <v>94</v>
      </c>
      <c r="YF67" s="84">
        <v>16000</v>
      </c>
      <c r="YG67" s="84" t="s">
        <v>94</v>
      </c>
      <c r="YH67" s="84">
        <v>16000</v>
      </c>
      <c r="YI67" s="84" t="s">
        <v>94</v>
      </c>
      <c r="YJ67" s="84">
        <v>16000</v>
      </c>
      <c r="YK67" s="84">
        <v>16000</v>
      </c>
      <c r="YL67" s="84">
        <v>16000</v>
      </c>
      <c r="YM67" s="84" t="s">
        <v>94</v>
      </c>
      <c r="YN67" s="84">
        <v>16000</v>
      </c>
      <c r="YO67" s="84" t="s">
        <v>94</v>
      </c>
      <c r="YP67" s="84">
        <v>16000</v>
      </c>
      <c r="YQ67" s="84" t="s">
        <v>94</v>
      </c>
      <c r="YR67" s="84">
        <v>16000</v>
      </c>
      <c r="YS67" s="84" t="s">
        <v>94</v>
      </c>
      <c r="YT67" s="84">
        <v>16000</v>
      </c>
      <c r="YU67" s="84" t="s">
        <v>94</v>
      </c>
      <c r="YV67" s="84">
        <v>16000</v>
      </c>
      <c r="YW67" s="84" t="s">
        <v>94</v>
      </c>
      <c r="YX67" s="84">
        <v>16000</v>
      </c>
      <c r="YY67" s="84" t="s">
        <v>94</v>
      </c>
      <c r="YZ67" s="84">
        <v>16000</v>
      </c>
      <c r="ZA67" s="84" t="s">
        <v>94</v>
      </c>
      <c r="ZB67" s="84">
        <v>16000</v>
      </c>
      <c r="ZC67" s="84" t="s">
        <v>94</v>
      </c>
      <c r="ZD67" s="84">
        <v>16000</v>
      </c>
      <c r="ZE67" s="84" t="s">
        <v>94</v>
      </c>
      <c r="ZF67" s="84">
        <v>16000</v>
      </c>
      <c r="ZG67" s="84" t="s">
        <v>94</v>
      </c>
      <c r="ZH67" s="84">
        <v>16000</v>
      </c>
      <c r="ZI67" s="84" t="s">
        <v>94</v>
      </c>
      <c r="ZJ67" s="84">
        <v>16000</v>
      </c>
      <c r="ZK67" s="84" t="s">
        <v>94</v>
      </c>
      <c r="ZL67" s="84">
        <v>16000</v>
      </c>
      <c r="ZM67" s="84" t="s">
        <v>94</v>
      </c>
      <c r="ZN67" s="84">
        <v>16000</v>
      </c>
      <c r="ZO67" s="84" t="s">
        <v>94</v>
      </c>
      <c r="ZP67" s="84">
        <v>16000</v>
      </c>
      <c r="ZQ67" s="84" t="s">
        <v>94</v>
      </c>
      <c r="ZR67" s="84">
        <v>16000</v>
      </c>
      <c r="ZS67" s="84" t="s">
        <v>94</v>
      </c>
      <c r="ZT67" s="84">
        <v>16000</v>
      </c>
      <c r="ZU67" s="84" t="s">
        <v>94</v>
      </c>
      <c r="ZV67" s="84">
        <v>16000</v>
      </c>
      <c r="ZW67" s="84" t="s">
        <v>94</v>
      </c>
      <c r="ZX67" s="84">
        <v>16000</v>
      </c>
      <c r="ZY67" s="84" t="s">
        <v>94</v>
      </c>
      <c r="ZZ67" s="84">
        <v>16000</v>
      </c>
      <c r="AAA67" s="84" t="s">
        <v>94</v>
      </c>
      <c r="AAB67" s="84">
        <v>16000</v>
      </c>
      <c r="AAC67" s="84" t="s">
        <v>94</v>
      </c>
      <c r="AAD67" s="84">
        <v>16000</v>
      </c>
      <c r="AAE67" s="84">
        <v>16400</v>
      </c>
      <c r="AAF67" s="84">
        <v>16000</v>
      </c>
      <c r="AAG67" s="84" t="s">
        <v>94</v>
      </c>
      <c r="AAH67" s="84">
        <v>16000</v>
      </c>
      <c r="AAI67" s="84" t="s">
        <v>94</v>
      </c>
      <c r="AAJ67" s="84">
        <v>16000</v>
      </c>
      <c r="AAK67" s="84" t="s">
        <v>94</v>
      </c>
      <c r="AAL67" s="84">
        <v>16000</v>
      </c>
      <c r="AAM67" s="84" t="s">
        <v>94</v>
      </c>
      <c r="AAN67" s="84">
        <v>16000</v>
      </c>
      <c r="AAO67" s="84" t="s">
        <v>94</v>
      </c>
      <c r="AAP67" s="84">
        <v>16000</v>
      </c>
      <c r="AAQ67" s="84" t="s">
        <v>94</v>
      </c>
      <c r="AAR67" s="84">
        <v>16000</v>
      </c>
      <c r="AAS67" s="84" t="s">
        <v>94</v>
      </c>
      <c r="AAT67" s="84">
        <v>16000</v>
      </c>
      <c r="AAU67" s="84" t="s">
        <v>94</v>
      </c>
      <c r="AAV67" s="84">
        <v>16000</v>
      </c>
      <c r="AAW67" s="84" t="s">
        <v>94</v>
      </c>
      <c r="AAX67" s="84">
        <v>16000</v>
      </c>
      <c r="AAY67" s="84" t="s">
        <v>94</v>
      </c>
      <c r="AAZ67" s="84">
        <v>16000</v>
      </c>
      <c r="ABA67" s="84" t="s">
        <v>94</v>
      </c>
      <c r="ABB67" s="84">
        <v>16000</v>
      </c>
      <c r="ABC67" s="84" t="s">
        <v>94</v>
      </c>
      <c r="ABD67" s="84">
        <v>16000</v>
      </c>
      <c r="ABE67" s="84" t="s">
        <v>94</v>
      </c>
      <c r="ABF67" s="84">
        <v>16000</v>
      </c>
      <c r="ABG67" s="84" t="s">
        <v>94</v>
      </c>
      <c r="ABH67" s="84">
        <v>16000</v>
      </c>
      <c r="ABI67" s="84" t="s">
        <v>94</v>
      </c>
      <c r="ABJ67" s="84">
        <v>16000</v>
      </c>
      <c r="ABK67" s="84" t="s">
        <v>94</v>
      </c>
      <c r="ABL67" s="84">
        <v>16000</v>
      </c>
      <c r="ABM67" s="84" t="s">
        <v>94</v>
      </c>
      <c r="ABN67" s="84">
        <v>16000</v>
      </c>
      <c r="ABO67" s="84" t="s">
        <v>94</v>
      </c>
      <c r="ABP67" s="84">
        <v>16000</v>
      </c>
      <c r="ABQ67" s="84" t="s">
        <v>94</v>
      </c>
      <c r="ABR67" s="84">
        <v>16000</v>
      </c>
      <c r="ABS67" s="84" t="s">
        <v>94</v>
      </c>
      <c r="ABT67" s="84">
        <v>16000</v>
      </c>
      <c r="ABU67" s="84" t="s">
        <v>94</v>
      </c>
      <c r="ABV67" s="84">
        <v>16000</v>
      </c>
      <c r="ABW67" s="84" t="s">
        <v>94</v>
      </c>
      <c r="ABX67" s="84">
        <v>16000</v>
      </c>
      <c r="ABY67" s="84" t="s">
        <v>94</v>
      </c>
      <c r="ABZ67" s="84">
        <v>16000</v>
      </c>
      <c r="ACA67" s="84" t="s">
        <v>94</v>
      </c>
      <c r="ACB67" s="84">
        <v>16000</v>
      </c>
      <c r="ACC67" s="84" t="s">
        <v>94</v>
      </c>
      <c r="ACD67" s="84">
        <v>16000</v>
      </c>
      <c r="ACE67" s="84" t="s">
        <v>94</v>
      </c>
      <c r="ACF67" s="84">
        <v>16000</v>
      </c>
      <c r="ACG67" s="84" t="s">
        <v>94</v>
      </c>
      <c r="ACH67" s="84">
        <v>16000</v>
      </c>
      <c r="ACI67" s="84" t="s">
        <v>94</v>
      </c>
      <c r="ACJ67" s="84">
        <v>16000</v>
      </c>
      <c r="ACK67" s="84" t="s">
        <v>94</v>
      </c>
      <c r="ACL67" s="84">
        <v>16000</v>
      </c>
      <c r="ACM67" s="84" t="s">
        <v>94</v>
      </c>
      <c r="ACN67" s="84">
        <v>16000</v>
      </c>
      <c r="ACO67" s="84" t="s">
        <v>94</v>
      </c>
      <c r="ACP67" s="84">
        <v>16000</v>
      </c>
      <c r="ACQ67" s="84" t="s">
        <v>94</v>
      </c>
      <c r="ACR67" s="84">
        <v>16000</v>
      </c>
      <c r="ACS67" s="84" t="s">
        <v>94</v>
      </c>
      <c r="ACT67" s="84">
        <v>16000</v>
      </c>
      <c r="ACU67" s="84" t="s">
        <v>94</v>
      </c>
      <c r="ACV67" s="84">
        <v>16000</v>
      </c>
      <c r="ACW67" s="84" t="s">
        <v>94</v>
      </c>
      <c r="ACX67" s="84">
        <v>16000</v>
      </c>
      <c r="ACY67" s="84" t="s">
        <v>94</v>
      </c>
      <c r="ACZ67" s="84">
        <v>16000</v>
      </c>
      <c r="ADA67" s="84" t="s">
        <v>94</v>
      </c>
      <c r="ADB67" s="84">
        <v>16000</v>
      </c>
      <c r="ADC67" s="84" t="s">
        <v>94</v>
      </c>
      <c r="ADD67" s="84">
        <v>16000</v>
      </c>
      <c r="ADE67" s="84" t="s">
        <v>94</v>
      </c>
      <c r="ADF67" s="84">
        <v>16000</v>
      </c>
      <c r="ADG67" s="84" t="s">
        <v>94</v>
      </c>
      <c r="ADH67" s="84">
        <v>16000</v>
      </c>
      <c r="ADI67" s="84" t="s">
        <v>94</v>
      </c>
      <c r="ADJ67" s="84">
        <v>16000</v>
      </c>
      <c r="ADK67" s="84" t="s">
        <v>94</v>
      </c>
      <c r="ADL67" s="84">
        <v>16000</v>
      </c>
      <c r="ADM67" s="84" t="s">
        <v>94</v>
      </c>
      <c r="ADN67" s="84">
        <v>16000</v>
      </c>
      <c r="ADO67" s="84" t="s">
        <v>94</v>
      </c>
      <c r="ADP67" s="84">
        <v>16000</v>
      </c>
      <c r="ADQ67" s="84" t="s">
        <v>94</v>
      </c>
      <c r="ADR67" s="84">
        <v>16000</v>
      </c>
      <c r="ADS67" s="84" t="s">
        <v>94</v>
      </c>
      <c r="ADT67" s="84">
        <v>16000</v>
      </c>
      <c r="ADU67" s="84" t="s">
        <v>94</v>
      </c>
      <c r="ADV67" s="84">
        <v>16000</v>
      </c>
      <c r="ADW67" s="84" t="s">
        <v>94</v>
      </c>
      <c r="ADX67" s="84">
        <v>16000</v>
      </c>
      <c r="ADY67" s="84">
        <v>16000</v>
      </c>
      <c r="ADZ67" s="84">
        <v>16000</v>
      </c>
      <c r="AEA67" s="84" t="s">
        <v>94</v>
      </c>
      <c r="AEB67" s="84">
        <v>16000</v>
      </c>
      <c r="AEC67" s="84" t="s">
        <v>94</v>
      </c>
      <c r="AED67" s="84">
        <v>16000</v>
      </c>
      <c r="AEE67" s="84" t="s">
        <v>94</v>
      </c>
      <c r="AEF67" s="84">
        <v>16000</v>
      </c>
      <c r="AEG67" s="84" t="s">
        <v>94</v>
      </c>
      <c r="AEH67" s="84">
        <v>16000</v>
      </c>
      <c r="AEI67" s="84" t="s">
        <v>94</v>
      </c>
      <c r="AEJ67" s="84">
        <v>16000</v>
      </c>
      <c r="AEK67" s="84" t="s">
        <v>94</v>
      </c>
      <c r="AEL67" s="84">
        <v>16000</v>
      </c>
      <c r="AEM67" s="84" t="s">
        <v>94</v>
      </c>
      <c r="AEN67" s="84">
        <v>16000</v>
      </c>
      <c r="AEO67" s="84" t="s">
        <v>94</v>
      </c>
      <c r="AEP67" s="84">
        <v>16000</v>
      </c>
      <c r="AEQ67" s="84" t="s">
        <v>94</v>
      </c>
      <c r="AER67" s="84">
        <v>16000</v>
      </c>
      <c r="AES67" s="84">
        <v>14612.064327485381</v>
      </c>
      <c r="AET67" s="84">
        <v>16000</v>
      </c>
      <c r="AEU67" s="84" t="s">
        <v>94</v>
      </c>
      <c r="AEV67" s="84">
        <v>16000</v>
      </c>
      <c r="AEW67" s="84" t="s">
        <v>94</v>
      </c>
      <c r="AEX67" s="84">
        <v>16000</v>
      </c>
      <c r="AEY67" s="84" t="s">
        <v>94</v>
      </c>
      <c r="AEZ67" s="84">
        <v>16000</v>
      </c>
      <c r="AFA67" s="84" t="s">
        <v>94</v>
      </c>
      <c r="AFB67" s="84">
        <v>16000</v>
      </c>
      <c r="AFC67" s="84" t="s">
        <v>94</v>
      </c>
      <c r="AFD67" s="84">
        <v>16000</v>
      </c>
      <c r="AFE67" s="84" t="s">
        <v>94</v>
      </c>
      <c r="AFF67" s="84">
        <v>16000</v>
      </c>
      <c r="AFG67" s="84" t="s">
        <v>94</v>
      </c>
      <c r="AFH67" s="84">
        <v>16000</v>
      </c>
      <c r="AFI67" s="84" t="s">
        <v>94</v>
      </c>
      <c r="AFJ67" s="84">
        <v>16000</v>
      </c>
      <c r="AFK67" s="84" t="s">
        <v>94</v>
      </c>
      <c r="AFL67" s="84">
        <v>16000</v>
      </c>
      <c r="AFM67" s="84" t="s">
        <v>94</v>
      </c>
      <c r="AFN67" s="84">
        <v>16000</v>
      </c>
      <c r="AFO67" s="84" t="s">
        <v>94</v>
      </c>
      <c r="AFP67" s="84">
        <v>16000</v>
      </c>
      <c r="AFQ67" s="84" t="s">
        <v>94</v>
      </c>
      <c r="AFR67" s="84">
        <v>16000</v>
      </c>
      <c r="AFS67" s="84" t="s">
        <v>94</v>
      </c>
      <c r="AFT67" s="84">
        <v>16000</v>
      </c>
      <c r="AFU67" s="84" t="s">
        <v>94</v>
      </c>
      <c r="AFV67" s="84">
        <v>16000</v>
      </c>
      <c r="AFW67" s="84" t="s">
        <v>94</v>
      </c>
      <c r="AFX67" s="84">
        <v>16000</v>
      </c>
      <c r="AFY67" s="84" t="s">
        <v>94</v>
      </c>
      <c r="AFZ67" s="84">
        <v>16000</v>
      </c>
      <c r="AGA67" s="84" t="s">
        <v>94</v>
      </c>
      <c r="AGB67" s="84">
        <v>16000</v>
      </c>
      <c r="AGC67" s="84" t="s">
        <v>94</v>
      </c>
      <c r="AGD67" s="84">
        <v>16000</v>
      </c>
      <c r="AGE67" s="84" t="s">
        <v>94</v>
      </c>
      <c r="AGF67" s="84">
        <v>16000</v>
      </c>
      <c r="AGG67" s="84" t="s">
        <v>94</v>
      </c>
      <c r="AGH67" s="84">
        <v>16000</v>
      </c>
      <c r="AGI67" s="84" t="s">
        <v>94</v>
      </c>
      <c r="AGJ67" s="84">
        <v>16000</v>
      </c>
      <c r="AGK67" s="84" t="s">
        <v>94</v>
      </c>
      <c r="AGL67" s="84">
        <v>16000</v>
      </c>
      <c r="AGM67" s="84" t="s">
        <v>94</v>
      </c>
      <c r="AGN67" s="84">
        <v>16000</v>
      </c>
      <c r="AGO67" s="84" t="s">
        <v>94</v>
      </c>
      <c r="AGP67" s="84">
        <v>16000</v>
      </c>
      <c r="AGQ67" s="84" t="s">
        <v>94</v>
      </c>
      <c r="AGR67" s="84">
        <v>16000</v>
      </c>
      <c r="AGS67" s="84" t="s">
        <v>94</v>
      </c>
      <c r="AGT67" s="84">
        <v>16000</v>
      </c>
      <c r="AGU67" s="84" t="s">
        <v>94</v>
      </c>
      <c r="AGV67" s="84">
        <v>16000</v>
      </c>
      <c r="AGW67" s="84" t="s">
        <v>94</v>
      </c>
      <c r="AGX67" s="84">
        <v>16000</v>
      </c>
      <c r="AGY67" s="84" t="s">
        <v>94</v>
      </c>
      <c r="AGZ67" s="84">
        <v>16000</v>
      </c>
      <c r="AHA67" s="84" t="s">
        <v>94</v>
      </c>
      <c r="AHB67" s="84">
        <v>16000</v>
      </c>
      <c r="AHC67" s="84" t="s">
        <v>94</v>
      </c>
      <c r="AHD67" s="84">
        <v>16000</v>
      </c>
      <c r="AHE67" s="84" t="s">
        <v>94</v>
      </c>
      <c r="AHF67" s="84">
        <v>16000</v>
      </c>
      <c r="AHG67" s="84" t="s">
        <v>94</v>
      </c>
      <c r="AHH67" s="84">
        <v>16000</v>
      </c>
      <c r="AHI67" s="84" t="s">
        <v>94</v>
      </c>
      <c r="AHJ67" s="84">
        <v>16000</v>
      </c>
      <c r="AHK67" s="84" t="s">
        <v>94</v>
      </c>
      <c r="AHL67" s="84">
        <v>16000</v>
      </c>
      <c r="AHM67" s="84" t="s">
        <v>94</v>
      </c>
      <c r="AHN67" s="84">
        <v>16000</v>
      </c>
      <c r="AHO67" s="84" t="s">
        <v>94</v>
      </c>
      <c r="AHP67" s="84">
        <v>16000</v>
      </c>
      <c r="AHQ67" s="84" t="s">
        <v>94</v>
      </c>
      <c r="AHR67" s="84">
        <v>16000</v>
      </c>
      <c r="AHS67" s="84" t="s">
        <v>94</v>
      </c>
      <c r="AHT67" s="84">
        <v>16000</v>
      </c>
      <c r="AHU67" s="84" t="s">
        <v>94</v>
      </c>
      <c r="AHV67" s="84">
        <v>16000</v>
      </c>
      <c r="AHW67" s="84" t="s">
        <v>94</v>
      </c>
      <c r="AHX67" s="84">
        <v>16000</v>
      </c>
      <c r="AHY67" s="84" t="s">
        <v>94</v>
      </c>
      <c r="AHZ67" s="84">
        <v>16000</v>
      </c>
      <c r="AIA67" s="84" t="s">
        <v>94</v>
      </c>
      <c r="AIB67" s="84">
        <v>16000</v>
      </c>
      <c r="AIC67" s="84" t="s">
        <v>94</v>
      </c>
      <c r="AID67" s="84">
        <v>16000</v>
      </c>
      <c r="AIE67" s="84" t="s">
        <v>94</v>
      </c>
      <c r="AIF67" s="84">
        <v>16000</v>
      </c>
      <c r="AIG67" s="84" t="s">
        <v>94</v>
      </c>
      <c r="AIH67" s="84">
        <v>16000</v>
      </c>
      <c r="AII67" s="84" t="s">
        <v>94</v>
      </c>
      <c r="AIJ67" s="84">
        <v>16000</v>
      </c>
      <c r="AIK67" s="84" t="s">
        <v>94</v>
      </c>
      <c r="AIL67" s="84">
        <v>16000</v>
      </c>
      <c r="AIM67" s="84" t="s">
        <v>94</v>
      </c>
      <c r="AIN67" s="84">
        <v>16000</v>
      </c>
      <c r="AIO67" s="84" t="s">
        <v>94</v>
      </c>
      <c r="AIP67" s="84">
        <v>16000</v>
      </c>
      <c r="AIQ67" s="84" t="s">
        <v>94</v>
      </c>
      <c r="AIR67" s="84">
        <v>16000</v>
      </c>
      <c r="AIS67" s="84" t="s">
        <v>94</v>
      </c>
      <c r="AIT67" s="84">
        <v>16000</v>
      </c>
      <c r="AIU67" s="84" t="s">
        <v>94</v>
      </c>
      <c r="AIV67" s="84">
        <v>16000</v>
      </c>
      <c r="AIW67" s="84" t="s">
        <v>94</v>
      </c>
      <c r="AIX67" s="84">
        <v>16000</v>
      </c>
      <c r="AIY67" s="84" t="s">
        <v>94</v>
      </c>
      <c r="AIZ67" s="84">
        <v>16000</v>
      </c>
      <c r="AJA67" s="84">
        <v>16272.727272727272</v>
      </c>
      <c r="AJB67" s="84">
        <v>16000</v>
      </c>
      <c r="AJC67" s="84" t="s">
        <v>94</v>
      </c>
      <c r="AJD67" s="84">
        <v>16000</v>
      </c>
      <c r="AJE67" s="84" t="s">
        <v>94</v>
      </c>
      <c r="AJF67" s="84">
        <v>16000</v>
      </c>
      <c r="AJG67" s="84" t="s">
        <v>94</v>
      </c>
      <c r="AJH67" s="84">
        <v>16000</v>
      </c>
      <c r="AJI67" s="84" t="s">
        <v>94</v>
      </c>
      <c r="AJJ67" s="84">
        <v>16000</v>
      </c>
      <c r="AJK67" s="84" t="s">
        <v>94</v>
      </c>
      <c r="AJL67" s="84">
        <v>16000</v>
      </c>
      <c r="AJM67" s="84">
        <v>16000</v>
      </c>
      <c r="AJN67" s="84">
        <v>16000</v>
      </c>
      <c r="AJO67" s="84" t="s">
        <v>94</v>
      </c>
      <c r="AJP67" s="84">
        <v>16000</v>
      </c>
      <c r="AJQ67" s="84" t="s">
        <v>94</v>
      </c>
      <c r="AJR67" s="84">
        <v>16000</v>
      </c>
      <c r="AJS67" s="84" t="s">
        <v>94</v>
      </c>
      <c r="AJT67" s="84">
        <v>16000</v>
      </c>
      <c r="AJU67" s="84" t="s">
        <v>94</v>
      </c>
      <c r="AJV67" s="84">
        <v>16000</v>
      </c>
      <c r="AJW67" s="84" t="s">
        <v>94</v>
      </c>
      <c r="AJX67" s="84">
        <v>16000</v>
      </c>
      <c r="AJY67" s="84" t="s">
        <v>94</v>
      </c>
      <c r="AJZ67" s="84">
        <v>16000</v>
      </c>
      <c r="AKA67" s="84" t="s">
        <v>94</v>
      </c>
      <c r="AKB67" s="84">
        <v>16000</v>
      </c>
      <c r="AKC67" s="84" t="s">
        <v>94</v>
      </c>
      <c r="AKD67" s="84">
        <v>16000</v>
      </c>
      <c r="AKE67" s="84" t="s">
        <v>94</v>
      </c>
      <c r="AKF67" s="84">
        <v>16000</v>
      </c>
      <c r="AKG67" s="84" t="s">
        <v>94</v>
      </c>
      <c r="AKH67" s="84">
        <v>16000</v>
      </c>
      <c r="AKI67" s="84" t="s">
        <v>94</v>
      </c>
      <c r="AKJ67" s="84">
        <v>16000</v>
      </c>
      <c r="AKK67" s="84">
        <v>16000</v>
      </c>
      <c r="AKL67" s="84">
        <v>16000</v>
      </c>
      <c r="AKM67" s="84" t="s">
        <v>94</v>
      </c>
      <c r="AKN67" s="84">
        <v>16000</v>
      </c>
      <c r="AKO67" s="84" t="s">
        <v>94</v>
      </c>
      <c r="AKP67" s="84">
        <v>16000</v>
      </c>
      <c r="AKQ67" s="84">
        <v>16000</v>
      </c>
      <c r="AKR67" s="84">
        <v>16000</v>
      </c>
      <c r="AKS67" s="84" t="s">
        <v>94</v>
      </c>
      <c r="AKT67" s="84">
        <v>16000</v>
      </c>
      <c r="AKU67" s="84" t="s">
        <v>94</v>
      </c>
      <c r="AKV67" s="84"/>
      <c r="AKW67" s="84" t="s">
        <v>94</v>
      </c>
      <c r="AKX67" s="84"/>
      <c r="AKY67" s="84">
        <v>16000</v>
      </c>
      <c r="AKZ67" s="84"/>
      <c r="ALA67" s="84">
        <v>16000</v>
      </c>
      <c r="ALB67" s="84"/>
      <c r="ALC67" s="84" t="s">
        <v>94</v>
      </c>
      <c r="ALD67" s="84"/>
      <c r="ALE67" s="84" t="s">
        <v>94</v>
      </c>
      <c r="ALF67" s="84"/>
      <c r="ALG67" s="84" t="s">
        <v>94</v>
      </c>
      <c r="ALH67" s="84"/>
      <c r="ALI67" s="84" t="s">
        <v>94</v>
      </c>
      <c r="ALJ67" s="84"/>
      <c r="ALK67" s="84" t="s">
        <v>94</v>
      </c>
      <c r="ALL67" s="84"/>
      <c r="ALM67" s="84" t="s">
        <v>94</v>
      </c>
      <c r="ALN67" s="84"/>
      <c r="ALO67" s="84" t="s">
        <v>94</v>
      </c>
      <c r="ALP67" s="84"/>
      <c r="ALQ67" s="84" t="s">
        <v>94</v>
      </c>
      <c r="ALR67" s="84"/>
      <c r="ALS67" s="84" t="s">
        <v>94</v>
      </c>
      <c r="ALT67" s="84"/>
      <c r="ALU67" s="84" t="s">
        <v>94</v>
      </c>
      <c r="ALV67" s="84"/>
      <c r="ALW67" s="84" t="s">
        <v>94</v>
      </c>
      <c r="ALX67" s="84"/>
      <c r="ALY67" s="84" t="s">
        <v>94</v>
      </c>
      <c r="ALZ67" s="84"/>
      <c r="AMA67" s="84" t="s">
        <v>94</v>
      </c>
      <c r="AMB67" s="84"/>
      <c r="AMC67" s="84" t="s">
        <v>94</v>
      </c>
      <c r="AMD67" s="84"/>
      <c r="AME67" s="84" t="s">
        <v>94</v>
      </c>
      <c r="AMF67" s="84"/>
      <c r="AMG67" s="84" t="s">
        <v>94</v>
      </c>
      <c r="AMH67" s="84"/>
      <c r="AMI67" s="84" t="s">
        <v>94</v>
      </c>
      <c r="AMJ67" s="84"/>
      <c r="AMK67" s="84" t="s">
        <v>94</v>
      </c>
      <c r="AML67" s="84"/>
      <c r="AMM67" s="84" t="s">
        <v>94</v>
      </c>
      <c r="AMN67" s="84"/>
      <c r="AMO67" s="84" t="s">
        <v>94</v>
      </c>
      <c r="AMP67" s="84"/>
      <c r="AMQ67" s="84" t="s">
        <v>94</v>
      </c>
      <c r="AMR67" s="84"/>
      <c r="AMS67" s="84">
        <v>16000</v>
      </c>
      <c r="AMT67" s="84"/>
      <c r="AMU67" s="84" t="s">
        <v>94</v>
      </c>
      <c r="AMV67" s="84"/>
      <c r="AMW67" s="84" t="s">
        <v>94</v>
      </c>
      <c r="AMX67" s="84"/>
      <c r="AMY67" s="84" t="s">
        <v>94</v>
      </c>
      <c r="AMZ67" s="84"/>
      <c r="ANA67" s="84" t="s">
        <v>94</v>
      </c>
      <c r="ANB67" s="84"/>
      <c r="ANC67" s="84" t="s">
        <v>94</v>
      </c>
      <c r="AND67" s="84"/>
      <c r="ANE67" s="84" t="s">
        <v>94</v>
      </c>
      <c r="ANF67" s="84"/>
      <c r="ANG67" s="84" t="s">
        <v>94</v>
      </c>
      <c r="ANH67" s="84"/>
      <c r="ANI67" s="84" t="s">
        <v>94</v>
      </c>
      <c r="ANJ67" s="84"/>
      <c r="ANK67" s="84" t="s">
        <v>94</v>
      </c>
      <c r="ANL67" s="84"/>
      <c r="ANM67" s="84" t="s">
        <v>94</v>
      </c>
      <c r="ANN67" s="84"/>
      <c r="ANO67" s="84" t="s">
        <v>94</v>
      </c>
      <c r="ANP67" s="84"/>
      <c r="ANQ67" s="84" t="s">
        <v>94</v>
      </c>
      <c r="ANR67" s="84"/>
      <c r="ANS67" s="84" t="s">
        <v>94</v>
      </c>
      <c r="ANT67" s="84"/>
      <c r="ANU67" s="84" t="s">
        <v>94</v>
      </c>
      <c r="ANV67" s="84"/>
      <c r="ANW67" s="84" t="s">
        <v>94</v>
      </c>
      <c r="ANX67" s="84"/>
      <c r="ANY67" s="84" t="s">
        <v>94</v>
      </c>
      <c r="ANZ67" s="84"/>
      <c r="AOA67" s="84" t="s">
        <v>94</v>
      </c>
      <c r="AOB67" s="84"/>
      <c r="AOC67" s="84" t="s">
        <v>94</v>
      </c>
      <c r="AOD67" s="84"/>
      <c r="AOE67" s="84" t="s">
        <v>94</v>
      </c>
      <c r="AOF67" s="84"/>
      <c r="AOG67" s="84" t="s">
        <v>94</v>
      </c>
      <c r="AOH67" s="84"/>
      <c r="AOI67" s="84" t="s">
        <v>94</v>
      </c>
      <c r="AOJ67" s="84"/>
      <c r="AOK67" s="84" t="s">
        <v>94</v>
      </c>
      <c r="AOL67" s="84"/>
      <c r="AOM67" s="84" t="s">
        <v>94</v>
      </c>
      <c r="AON67" s="84"/>
      <c r="AOO67" s="84" t="s">
        <v>94</v>
      </c>
      <c r="AOP67" s="84"/>
      <c r="AOQ67" s="84" t="s">
        <v>94</v>
      </c>
      <c r="AOR67" s="84"/>
      <c r="AOS67" s="84" t="s">
        <v>94</v>
      </c>
      <c r="AOT67" s="84"/>
      <c r="AOU67" s="84" t="s">
        <v>94</v>
      </c>
      <c r="AOV67" s="84"/>
      <c r="AOW67" s="84" t="s">
        <v>94</v>
      </c>
      <c r="AOX67" s="84"/>
      <c r="AOY67" s="84" t="s">
        <v>94</v>
      </c>
      <c r="AOZ67" s="84"/>
      <c r="APA67" s="84" t="s">
        <v>94</v>
      </c>
      <c r="APB67" s="84"/>
      <c r="APC67" s="84" t="s">
        <v>94</v>
      </c>
      <c r="APD67" s="84"/>
      <c r="APE67" s="84" t="s">
        <v>94</v>
      </c>
      <c r="APF67" s="84"/>
      <c r="APG67" s="84" t="s">
        <v>94</v>
      </c>
      <c r="APH67" s="84"/>
      <c r="API67" s="84" t="s">
        <v>94</v>
      </c>
      <c r="APJ67" s="84"/>
      <c r="APK67" s="84" t="s">
        <v>94</v>
      </c>
      <c r="APL67" s="84"/>
      <c r="APM67" s="84" t="s">
        <v>94</v>
      </c>
      <c r="APN67" s="84"/>
      <c r="APO67" s="84" t="s">
        <v>94</v>
      </c>
      <c r="APP67" s="84"/>
      <c r="APQ67" s="84" t="s">
        <v>94</v>
      </c>
      <c r="APR67" s="84"/>
      <c r="APS67" s="84" t="s">
        <v>94</v>
      </c>
      <c r="APT67" s="84"/>
      <c r="APU67" s="84" t="s">
        <v>94</v>
      </c>
      <c r="APV67" s="84"/>
      <c r="APW67" s="84" t="s">
        <v>94</v>
      </c>
      <c r="APX67" s="84"/>
      <c r="APY67" s="84" t="s">
        <v>94</v>
      </c>
      <c r="APZ67" s="84"/>
      <c r="AQA67" s="84" t="s">
        <v>94</v>
      </c>
      <c r="AQB67" s="84"/>
      <c r="AQC67" s="84" t="s">
        <v>94</v>
      </c>
      <c r="AQD67" s="84"/>
      <c r="AQE67" s="86" t="s">
        <v>94</v>
      </c>
      <c r="AQF67" s="84"/>
      <c r="AQG67" s="84" t="s">
        <v>94</v>
      </c>
      <c r="AQH67" s="84"/>
      <c r="AQI67" s="84" t="s">
        <v>94</v>
      </c>
      <c r="AQJ67" s="84"/>
      <c r="AQK67" s="84" t="s">
        <v>94</v>
      </c>
      <c r="AQL67" s="84"/>
      <c r="AQM67" s="84" t="s">
        <v>94</v>
      </c>
      <c r="AQN67" s="84"/>
      <c r="AQO67" s="84" t="s">
        <v>94</v>
      </c>
      <c r="AQP67" s="84"/>
      <c r="AQQ67" s="84" t="s">
        <v>94</v>
      </c>
      <c r="AQR67" s="84"/>
      <c r="AQS67" s="84" t="s">
        <v>94</v>
      </c>
      <c r="AQT67" s="86"/>
      <c r="AQU67" s="86" t="s">
        <v>94</v>
      </c>
      <c r="AQV67" s="86"/>
      <c r="AQW67" s="86" t="s">
        <v>94</v>
      </c>
      <c r="AQX67" s="86"/>
      <c r="AQY67" s="86" t="s">
        <v>94</v>
      </c>
      <c r="AQZ67" s="86"/>
      <c r="ARA67" s="86" t="s">
        <v>94</v>
      </c>
      <c r="ARB67" s="86"/>
      <c r="ARC67" s="86" t="s">
        <v>94</v>
      </c>
      <c r="ARD67" s="86"/>
      <c r="ARE67" s="86" t="s">
        <v>94</v>
      </c>
      <c r="ARF67" s="86"/>
      <c r="ARG67" s="86" t="s">
        <v>94</v>
      </c>
      <c r="ARH67" s="86"/>
      <c r="ARI67" s="86" t="s">
        <v>94</v>
      </c>
      <c r="ARJ67" s="86"/>
      <c r="ARK67" s="86" t="s">
        <v>94</v>
      </c>
      <c r="ARL67" s="86"/>
      <c r="ARM67" s="86" t="s">
        <v>94</v>
      </c>
      <c r="ARN67" s="86"/>
      <c r="ARO67" s="86" t="s">
        <v>94</v>
      </c>
      <c r="ARP67" s="86"/>
      <c r="ARQ67" s="86" t="s">
        <v>94</v>
      </c>
      <c r="ARR67" s="86"/>
      <c r="ARS67" s="86" t="s">
        <v>94</v>
      </c>
      <c r="ART67" s="86"/>
      <c r="ARU67" s="86" t="s">
        <v>94</v>
      </c>
      <c r="ARV67" s="86"/>
      <c r="ARW67" s="86" t="s">
        <v>94</v>
      </c>
      <c r="ARX67" s="86"/>
      <c r="ARY67" s="86" t="s">
        <v>94</v>
      </c>
      <c r="ARZ67" s="86"/>
      <c r="ASA67" s="86" t="s">
        <v>94</v>
      </c>
      <c r="ASB67" s="86"/>
      <c r="ASC67" s="86" t="s">
        <v>94</v>
      </c>
      <c r="ASD67" s="86"/>
      <c r="ASE67" s="86" t="s">
        <v>94</v>
      </c>
      <c r="ASF67" s="86"/>
      <c r="ASG67" s="86" t="s">
        <v>94</v>
      </c>
      <c r="ASH67" s="86"/>
      <c r="ASI67" s="86" t="s">
        <v>94</v>
      </c>
      <c r="ASJ67" s="86"/>
      <c r="ASK67" s="86" t="s">
        <v>94</v>
      </c>
      <c r="ASL67" s="86"/>
      <c r="ASM67" s="86" t="s">
        <v>94</v>
      </c>
      <c r="ASN67" s="86"/>
      <c r="ASO67" s="86" t="s">
        <v>94</v>
      </c>
      <c r="ASP67" s="86"/>
      <c r="ASQ67" s="86" t="s">
        <v>94</v>
      </c>
      <c r="ASR67" s="86"/>
      <c r="ASS67" s="86" t="s">
        <v>94</v>
      </c>
      <c r="AST67" s="86"/>
      <c r="ASU67" s="86" t="s">
        <v>94</v>
      </c>
      <c r="ASV67" s="86"/>
      <c r="ASW67" s="86" t="s">
        <v>94</v>
      </c>
      <c r="ASX67" s="86"/>
      <c r="ASY67" s="86" t="s">
        <v>94</v>
      </c>
      <c r="ASZ67" s="86"/>
      <c r="ATA67" s="86" t="s">
        <v>94</v>
      </c>
      <c r="ATB67" s="86"/>
      <c r="ATC67" s="86" t="s">
        <v>94</v>
      </c>
      <c r="ATD67" s="86"/>
      <c r="ATE67" s="86" t="s">
        <v>94</v>
      </c>
      <c r="ATF67" s="86"/>
      <c r="ATG67" s="86" t="s">
        <v>94</v>
      </c>
      <c r="ATH67" s="86"/>
      <c r="ATI67" s="86" t="s">
        <v>94</v>
      </c>
      <c r="ATJ67" s="86"/>
      <c r="ATK67" s="86" t="s">
        <v>94</v>
      </c>
      <c r="ATL67" s="86"/>
      <c r="ATM67" s="86" t="s">
        <v>94</v>
      </c>
      <c r="ATN67" s="86"/>
      <c r="ATO67" s="86" t="s">
        <v>94</v>
      </c>
      <c r="ATP67" s="86"/>
      <c r="ATQ67" s="86" t="s">
        <v>94</v>
      </c>
      <c r="ATR67" s="86"/>
      <c r="ATS67" s="86" t="s">
        <v>94</v>
      </c>
      <c r="ATT67" s="86"/>
      <c r="ATU67" s="86" t="s">
        <v>94</v>
      </c>
      <c r="ATV67" s="86"/>
      <c r="ATW67" s="86" t="s">
        <v>94</v>
      </c>
      <c r="ATX67" s="86"/>
      <c r="ATY67" s="86" t="s">
        <v>94</v>
      </c>
      <c r="ATZ67" s="86"/>
      <c r="AUA67" s="86" t="s">
        <v>94</v>
      </c>
      <c r="AUB67" s="86"/>
      <c r="AUC67" s="86" t="s">
        <v>94</v>
      </c>
      <c r="AUD67" s="86"/>
      <c r="AUE67" s="86" t="s">
        <v>94</v>
      </c>
      <c r="AUF67" s="86"/>
      <c r="AUG67" s="86" t="s">
        <v>94</v>
      </c>
      <c r="AUH67" s="86"/>
      <c r="AUI67" s="86" t="s">
        <v>94</v>
      </c>
      <c r="AUJ67" s="86"/>
      <c r="AUK67" s="86" t="s">
        <v>94</v>
      </c>
      <c r="AUL67" s="86"/>
      <c r="AUM67" s="86" t="s">
        <v>94</v>
      </c>
      <c r="AUN67" s="86"/>
      <c r="AUO67" s="86" t="s">
        <v>94</v>
      </c>
      <c r="AUP67" s="86"/>
      <c r="AUQ67" s="86" t="s">
        <v>94</v>
      </c>
      <c r="AUR67" s="86"/>
      <c r="AUS67" s="86" t="s">
        <v>94</v>
      </c>
      <c r="AUT67" s="86"/>
      <c r="AUU67" s="86" t="s">
        <v>94</v>
      </c>
      <c r="AUV67" s="86"/>
      <c r="AUW67" s="86" t="s">
        <v>94</v>
      </c>
      <c r="AUX67" s="86"/>
      <c r="AUY67" s="86" t="s">
        <v>94</v>
      </c>
      <c r="AUZ67" s="86"/>
      <c r="AVA67" s="86" t="s">
        <v>94</v>
      </c>
      <c r="AVB67" s="86"/>
      <c r="AVC67" s="86" t="s">
        <v>94</v>
      </c>
      <c r="AVD67" s="86"/>
      <c r="AVE67" s="86" t="s">
        <v>94</v>
      </c>
      <c r="AVF67" s="86"/>
      <c r="AVG67" s="86" t="s">
        <v>94</v>
      </c>
      <c r="AVH67" s="86"/>
      <c r="AVI67" s="86" t="s">
        <v>94</v>
      </c>
      <c r="AVJ67" s="86"/>
      <c r="AVK67" s="86" t="s">
        <v>94</v>
      </c>
      <c r="AVL67" s="86"/>
      <c r="AVM67" s="86" t="s">
        <v>94</v>
      </c>
      <c r="AVN67" s="86"/>
      <c r="AVO67" s="86" t="s">
        <v>94</v>
      </c>
      <c r="AVP67" s="86"/>
      <c r="AVQ67" s="86" t="s">
        <v>94</v>
      </c>
      <c r="AVR67" s="86"/>
      <c r="AVS67" s="86" t="s">
        <v>94</v>
      </c>
      <c r="AVT67" s="86"/>
      <c r="AVU67" s="86" t="s">
        <v>94</v>
      </c>
      <c r="AVV67" s="86"/>
      <c r="AVW67" s="86" t="s">
        <v>94</v>
      </c>
      <c r="AVX67" s="86"/>
      <c r="AVY67" s="86" t="s">
        <v>94</v>
      </c>
      <c r="AVZ67" s="86"/>
      <c r="AWA67" s="86" t="s">
        <v>94</v>
      </c>
      <c r="AWB67" s="86"/>
      <c r="AWC67" s="86" t="s">
        <v>94</v>
      </c>
      <c r="AWD67" s="86"/>
      <c r="AWE67" s="86" t="s">
        <v>94</v>
      </c>
      <c r="AWF67" s="86"/>
      <c r="AWG67" s="86" t="s">
        <v>94</v>
      </c>
      <c r="AWH67" s="86"/>
      <c r="AWI67" s="86" t="s">
        <v>94</v>
      </c>
      <c r="AWJ67" s="86"/>
      <c r="AWK67" s="86" t="s">
        <v>94</v>
      </c>
      <c r="AWL67" s="86"/>
      <c r="AWM67" s="86" t="s">
        <v>94</v>
      </c>
      <c r="AWN67" s="86"/>
      <c r="AWO67" s="86" t="s">
        <v>94</v>
      </c>
      <c r="AWP67" s="86"/>
      <c r="AWQ67" s="86"/>
      <c r="AWR67" s="86"/>
      <c r="AWS67" s="86" t="s">
        <v>94</v>
      </c>
      <c r="AWT67" s="86"/>
      <c r="AWU67" s="86" t="s">
        <v>94</v>
      </c>
      <c r="AWV67" s="86"/>
      <c r="AWW67" s="86" t="s">
        <v>94</v>
      </c>
      <c r="AWX67" s="86"/>
      <c r="AWY67" s="86" t="s">
        <v>94</v>
      </c>
      <c r="AWZ67" s="103"/>
      <c r="AXA67" s="103" t="s">
        <v>94</v>
      </c>
      <c r="AXB67" s="103"/>
      <c r="AXC67" s="103" t="s">
        <v>94</v>
      </c>
      <c r="AXD67" s="103"/>
      <c r="AXE67" s="103" t="s">
        <v>94</v>
      </c>
      <c r="AXF67" s="103"/>
      <c r="AXG67" s="103" t="s">
        <v>94</v>
      </c>
      <c r="AXH67" s="103"/>
      <c r="AXI67" s="103" t="s">
        <v>94</v>
      </c>
      <c r="AXJ67" s="103"/>
      <c r="AXK67" s="103" t="s">
        <v>94</v>
      </c>
      <c r="AXL67" s="103"/>
      <c r="AXM67" s="103" t="s">
        <v>94</v>
      </c>
      <c r="AXN67" s="103"/>
      <c r="AXO67" s="103" t="s">
        <v>94</v>
      </c>
      <c r="AXP67" s="103"/>
      <c r="AXQ67" s="103" t="s">
        <v>94</v>
      </c>
      <c r="AXR67" s="103"/>
      <c r="AXS67" s="103" t="s">
        <v>94</v>
      </c>
      <c r="AXT67" s="103"/>
      <c r="AXU67" s="103" t="s">
        <v>94</v>
      </c>
      <c r="AXV67" s="103"/>
      <c r="AXW67" s="103" t="s">
        <v>94</v>
      </c>
      <c r="AXX67" s="103"/>
      <c r="AXY67" s="103" t="s">
        <v>94</v>
      </c>
      <c r="AXZ67" s="103"/>
      <c r="AYA67" s="103" t="s">
        <v>94</v>
      </c>
      <c r="AYB67" s="103"/>
      <c r="AYC67" s="103" t="s">
        <v>94</v>
      </c>
      <c r="AYD67" s="103"/>
      <c r="AYE67" s="103" t="s">
        <v>94</v>
      </c>
      <c r="AYF67" s="103"/>
      <c r="AYG67" s="103" t="s">
        <v>94</v>
      </c>
      <c r="AYH67" s="103"/>
      <c r="AYI67" s="103" t="s">
        <v>94</v>
      </c>
      <c r="AYJ67" s="103"/>
      <c r="AYK67" s="103"/>
      <c r="AYL67" s="103"/>
      <c r="AYM67" s="103"/>
      <c r="AYN67" s="103"/>
      <c r="AYO67" s="103"/>
      <c r="AYP67" s="103"/>
      <c r="AYQ67" s="103"/>
      <c r="AYR67" s="103"/>
      <c r="AYS67" s="103"/>
      <c r="AYT67" s="103"/>
      <c r="AYU67" s="103" t="s">
        <v>94</v>
      </c>
      <c r="AYV67" s="103"/>
      <c r="AYW67" s="103" t="s">
        <v>94</v>
      </c>
      <c r="AYX67" s="103"/>
      <c r="AYY67" s="103" t="s">
        <v>94</v>
      </c>
      <c r="AYZ67" s="103"/>
      <c r="AZA67" s="103" t="s">
        <v>94</v>
      </c>
      <c r="AZB67" s="103"/>
      <c r="AZC67" s="103" t="s">
        <v>94</v>
      </c>
      <c r="AZD67" s="103"/>
      <c r="AZE67" s="103" t="s">
        <v>94</v>
      </c>
      <c r="AZF67" s="103"/>
      <c r="AZG67" s="103" t="s">
        <v>94</v>
      </c>
      <c r="AZH67" s="103"/>
      <c r="AZI67" s="103" t="s">
        <v>94</v>
      </c>
      <c r="AZJ67" s="103"/>
      <c r="AZK67" s="103" t="s">
        <v>94</v>
      </c>
      <c r="AZL67" s="103"/>
      <c r="AZM67" s="103" t="s">
        <v>94</v>
      </c>
      <c r="AZN67" s="103"/>
      <c r="AZO67" s="103" t="s">
        <v>94</v>
      </c>
      <c r="AZP67" s="103"/>
      <c r="AZQ67" s="103" t="s">
        <v>94</v>
      </c>
      <c r="AZR67" s="103"/>
      <c r="AZS67" s="103" t="s">
        <v>94</v>
      </c>
      <c r="AZT67" s="103"/>
      <c r="AZU67" s="103" t="s">
        <v>94</v>
      </c>
      <c r="AZV67" s="103"/>
      <c r="AZW67" s="103" t="s">
        <v>94</v>
      </c>
      <c r="AZX67" s="103"/>
      <c r="AZY67" s="103" t="s">
        <v>94</v>
      </c>
      <c r="AZZ67" s="103"/>
      <c r="BAA67" s="103" t="s">
        <v>94</v>
      </c>
      <c r="BAB67" s="103"/>
      <c r="BAC67" s="103" t="s">
        <v>94</v>
      </c>
      <c r="BAD67" s="103"/>
      <c r="BAE67" s="103" t="s">
        <v>94</v>
      </c>
      <c r="BAF67" s="103"/>
      <c r="BAG67" s="103" t="s">
        <v>94</v>
      </c>
      <c r="BAH67" s="103"/>
      <c r="BAI67" s="103" t="s">
        <v>94</v>
      </c>
      <c r="BAJ67" s="103"/>
      <c r="BAK67" s="103" t="s">
        <v>94</v>
      </c>
      <c r="BAL67" s="103"/>
      <c r="BAM67" s="103" t="s">
        <v>94</v>
      </c>
      <c r="BAN67" s="103"/>
      <c r="BAO67" s="103" t="s">
        <v>94</v>
      </c>
      <c r="BAP67" s="103"/>
      <c r="BAQ67" s="103" t="s">
        <v>94</v>
      </c>
      <c r="BAR67" s="103"/>
      <c r="BAS67" s="103" t="s">
        <v>94</v>
      </c>
      <c r="BAT67" s="103"/>
      <c r="BAU67" s="103" t="s">
        <v>94</v>
      </c>
      <c r="BAV67" s="103"/>
      <c r="BAW67" s="103" t="s">
        <v>94</v>
      </c>
      <c r="BAX67" s="103"/>
      <c r="BAY67" s="103" t="s">
        <v>94</v>
      </c>
      <c r="BAZ67" s="103"/>
      <c r="BBA67" s="103" t="s">
        <v>94</v>
      </c>
      <c r="BBB67" s="103"/>
      <c r="BBC67" s="103" t="s">
        <v>94</v>
      </c>
      <c r="BBD67" s="103"/>
      <c r="BBE67" s="103" t="s">
        <v>94</v>
      </c>
      <c r="BBF67" s="103"/>
      <c r="BBG67" s="103" t="s">
        <v>94</v>
      </c>
      <c r="BBH67" s="103"/>
      <c r="BBI67" s="103" t="s">
        <v>94</v>
      </c>
      <c r="BBJ67" s="103"/>
      <c r="BBK67" s="103" t="s">
        <v>94</v>
      </c>
    </row>
    <row r="68" spans="1:1415" s="9" customFormat="1" ht="33" customHeight="1" x14ac:dyDescent="0.35">
      <c r="A68" s="82">
        <f>A67+1</f>
        <v>2</v>
      </c>
      <c r="B68" s="13" t="s">
        <v>125</v>
      </c>
      <c r="C68" s="89"/>
      <c r="D68" s="90" t="s">
        <v>126</v>
      </c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  <c r="AL68" s="84"/>
      <c r="AM68" s="84"/>
      <c r="AN68" s="84"/>
      <c r="AO68" s="84"/>
      <c r="AP68" s="84"/>
      <c r="AQ68" s="84"/>
      <c r="AR68" s="84"/>
      <c r="AS68" s="84"/>
      <c r="AT68" s="84"/>
      <c r="AU68" s="84"/>
      <c r="AV68" s="84"/>
      <c r="AW68" s="84"/>
      <c r="AX68" s="84"/>
      <c r="AY68" s="84"/>
      <c r="AZ68" s="84"/>
      <c r="BA68" s="84"/>
      <c r="BB68" s="84"/>
      <c r="BC68" s="84"/>
      <c r="BD68" s="84"/>
      <c r="BE68" s="84"/>
      <c r="BF68" s="84"/>
      <c r="BG68" s="84"/>
      <c r="BH68" s="84"/>
      <c r="BI68" s="84"/>
      <c r="BJ68" s="84"/>
      <c r="BK68" s="84"/>
      <c r="BL68" s="84"/>
      <c r="BM68" s="84"/>
      <c r="BN68" s="84"/>
      <c r="BO68" s="84"/>
      <c r="BP68" s="84"/>
      <c r="BQ68" s="84"/>
      <c r="BR68" s="84"/>
      <c r="BS68" s="84"/>
      <c r="BT68" s="84"/>
      <c r="BU68" s="84"/>
      <c r="BV68" s="84"/>
      <c r="BW68" s="84"/>
      <c r="BX68" s="84"/>
      <c r="BY68" s="84"/>
      <c r="BZ68" s="84"/>
      <c r="CA68" s="84"/>
      <c r="CB68" s="84"/>
      <c r="CC68" s="84"/>
      <c r="CD68" s="84"/>
      <c r="CE68" s="84"/>
      <c r="CF68" s="84"/>
      <c r="CG68" s="84"/>
      <c r="CH68" s="84"/>
      <c r="CI68" s="84"/>
      <c r="CJ68" s="84"/>
      <c r="CK68" s="84"/>
      <c r="CL68" s="84"/>
      <c r="CM68" s="84"/>
      <c r="CN68" s="84"/>
      <c r="CO68" s="84"/>
      <c r="CP68" s="84"/>
      <c r="CQ68" s="84"/>
      <c r="CR68" s="84"/>
      <c r="CS68" s="84"/>
      <c r="CT68" s="84"/>
      <c r="CU68" s="84"/>
      <c r="CV68" s="84"/>
      <c r="CW68" s="84"/>
      <c r="CX68" s="84"/>
      <c r="CY68" s="84"/>
      <c r="CZ68" s="84"/>
      <c r="DA68" s="84"/>
      <c r="DB68" s="84"/>
      <c r="DC68" s="84"/>
      <c r="DD68" s="84"/>
      <c r="DE68" s="84"/>
      <c r="DF68" s="84"/>
      <c r="DG68" s="84"/>
      <c r="DH68" s="84"/>
      <c r="DI68" s="84"/>
      <c r="DJ68" s="84"/>
      <c r="DK68" s="84"/>
      <c r="DL68" s="84"/>
      <c r="DM68" s="84"/>
      <c r="DN68" s="84"/>
      <c r="DO68" s="84"/>
      <c r="DP68" s="84"/>
      <c r="DQ68" s="84"/>
      <c r="DR68" s="84"/>
      <c r="DS68" s="84"/>
      <c r="DT68" s="84"/>
      <c r="DU68" s="84"/>
      <c r="DV68" s="84"/>
      <c r="DW68" s="84"/>
      <c r="DX68" s="84"/>
      <c r="DY68" s="84"/>
      <c r="DZ68" s="84"/>
      <c r="EA68" s="84"/>
      <c r="EB68" s="84"/>
      <c r="EC68" s="84"/>
      <c r="ED68" s="84"/>
      <c r="EE68" s="84"/>
      <c r="EF68" s="84"/>
      <c r="EG68" s="84"/>
      <c r="EH68" s="84"/>
      <c r="EI68" s="84"/>
      <c r="EJ68" s="84"/>
      <c r="EK68" s="84"/>
      <c r="EL68" s="84"/>
      <c r="EM68" s="84"/>
      <c r="EN68" s="84"/>
      <c r="EO68" s="84"/>
      <c r="EP68" s="84"/>
      <c r="EQ68" s="84"/>
      <c r="ER68" s="84"/>
      <c r="ES68" s="84"/>
      <c r="ET68" s="84"/>
      <c r="EU68" s="84"/>
      <c r="EV68" s="84"/>
      <c r="EW68" s="84"/>
      <c r="EX68" s="84"/>
      <c r="EY68" s="84"/>
      <c r="EZ68" s="84"/>
      <c r="FA68" s="84"/>
      <c r="FB68" s="84"/>
      <c r="FC68" s="84"/>
      <c r="FD68" s="84"/>
      <c r="FE68" s="84"/>
      <c r="FF68" s="84"/>
      <c r="FG68" s="84"/>
      <c r="FH68" s="84"/>
      <c r="FI68" s="84"/>
      <c r="FJ68" s="84"/>
      <c r="FK68" s="84"/>
      <c r="FL68" s="84"/>
      <c r="FM68" s="84"/>
      <c r="FN68" s="84"/>
      <c r="FO68" s="84"/>
      <c r="FP68" s="84"/>
      <c r="FQ68" s="84"/>
      <c r="FR68" s="84"/>
      <c r="FS68" s="84"/>
      <c r="FT68" s="84"/>
      <c r="FU68" s="84"/>
      <c r="FV68" s="84"/>
      <c r="FW68" s="84"/>
      <c r="FX68" s="84"/>
      <c r="FY68" s="84"/>
      <c r="FZ68" s="84"/>
      <c r="GA68" s="84"/>
      <c r="GB68" s="84"/>
      <c r="GC68" s="84"/>
      <c r="GD68" s="84"/>
      <c r="GE68" s="84"/>
      <c r="GF68" s="84"/>
      <c r="GG68" s="84"/>
      <c r="GH68" s="84"/>
      <c r="GI68" s="84"/>
      <c r="GJ68" s="84"/>
      <c r="GK68" s="84"/>
      <c r="GL68" s="84"/>
      <c r="GM68" s="84"/>
      <c r="GN68" s="84"/>
      <c r="GO68" s="84"/>
      <c r="GP68" s="84"/>
      <c r="GQ68" s="84"/>
      <c r="GR68" s="84"/>
      <c r="GS68" s="84"/>
      <c r="GT68" s="84"/>
      <c r="GU68" s="84"/>
      <c r="GV68" s="84"/>
      <c r="GW68" s="84"/>
      <c r="GX68" s="84"/>
      <c r="GY68" s="84"/>
      <c r="GZ68" s="84"/>
      <c r="HA68" s="84"/>
      <c r="HB68" s="84"/>
      <c r="HC68" s="84"/>
      <c r="HD68" s="84"/>
      <c r="HE68" s="84"/>
      <c r="HF68" s="84"/>
      <c r="HG68" s="84"/>
      <c r="HH68" s="84"/>
      <c r="HI68" s="84"/>
      <c r="HJ68" s="84"/>
      <c r="HK68" s="84"/>
      <c r="HL68" s="84"/>
      <c r="HM68" s="84"/>
      <c r="HN68" s="84"/>
      <c r="HO68" s="84"/>
      <c r="HP68" s="84"/>
      <c r="HQ68" s="84"/>
      <c r="HR68" s="84">
        <v>13000</v>
      </c>
      <c r="HS68" s="84" t="s">
        <v>94</v>
      </c>
      <c r="HT68" s="84">
        <v>13000</v>
      </c>
      <c r="HU68" s="84" t="s">
        <v>94</v>
      </c>
      <c r="HV68" s="84">
        <v>13000</v>
      </c>
      <c r="HW68" s="84" t="s">
        <v>94</v>
      </c>
      <c r="HX68" s="84">
        <v>13000</v>
      </c>
      <c r="HY68" s="84" t="s">
        <v>94</v>
      </c>
      <c r="HZ68" s="84">
        <v>13000</v>
      </c>
      <c r="IA68" s="84">
        <v>13000</v>
      </c>
      <c r="IB68" s="84">
        <v>13000</v>
      </c>
      <c r="IC68" s="84" t="s">
        <v>94</v>
      </c>
      <c r="ID68" s="84">
        <v>13000</v>
      </c>
      <c r="IE68" s="84" t="s">
        <v>94</v>
      </c>
      <c r="IF68" s="84">
        <v>13000</v>
      </c>
      <c r="IG68" s="84" t="s">
        <v>94</v>
      </c>
      <c r="IH68" s="84">
        <v>13000</v>
      </c>
      <c r="II68" s="84" t="s">
        <v>94</v>
      </c>
      <c r="IJ68" s="84">
        <v>13000</v>
      </c>
      <c r="IK68" s="84" t="s">
        <v>94</v>
      </c>
      <c r="IL68" s="84">
        <v>13000</v>
      </c>
      <c r="IM68" s="84" t="s">
        <v>94</v>
      </c>
      <c r="IN68" s="84">
        <v>13000</v>
      </c>
      <c r="IO68" s="84">
        <v>13154.182955433933</v>
      </c>
      <c r="IP68" s="84">
        <v>13000</v>
      </c>
      <c r="IQ68" s="84" t="s">
        <v>94</v>
      </c>
      <c r="IR68" s="84">
        <v>13000</v>
      </c>
      <c r="IS68" s="84" t="s">
        <v>94</v>
      </c>
      <c r="IT68" s="84">
        <v>13000</v>
      </c>
      <c r="IU68" s="84" t="s">
        <v>94</v>
      </c>
      <c r="IV68" s="84">
        <v>13000</v>
      </c>
      <c r="IW68" s="84" t="s">
        <v>94</v>
      </c>
      <c r="IX68" s="84">
        <v>13000</v>
      </c>
      <c r="IY68" s="84" t="s">
        <v>94</v>
      </c>
      <c r="IZ68" s="84">
        <v>13000</v>
      </c>
      <c r="JA68" s="84" t="s">
        <v>94</v>
      </c>
      <c r="JB68" s="84">
        <v>13000</v>
      </c>
      <c r="JC68" s="84" t="s">
        <v>94</v>
      </c>
      <c r="JD68" s="84">
        <v>13000</v>
      </c>
      <c r="JE68" s="84" t="s">
        <v>94</v>
      </c>
      <c r="JF68" s="84">
        <v>13000</v>
      </c>
      <c r="JG68" s="84" t="s">
        <v>94</v>
      </c>
      <c r="JH68" s="84">
        <v>13000</v>
      </c>
      <c r="JI68" s="84" t="s">
        <v>94</v>
      </c>
      <c r="JJ68" s="84">
        <v>13000</v>
      </c>
      <c r="JK68" s="84" t="s">
        <v>94</v>
      </c>
      <c r="JL68" s="84">
        <v>13000</v>
      </c>
      <c r="JM68" s="84" t="s">
        <v>94</v>
      </c>
      <c r="JN68" s="84">
        <v>16000</v>
      </c>
      <c r="JO68" s="84" t="s">
        <v>94</v>
      </c>
      <c r="JP68" s="84">
        <v>16000</v>
      </c>
      <c r="JQ68" s="84" t="s">
        <v>94</v>
      </c>
      <c r="JR68" s="84">
        <v>16000</v>
      </c>
      <c r="JS68" s="84" t="s">
        <v>94</v>
      </c>
      <c r="JT68" s="84">
        <v>16000</v>
      </c>
      <c r="JU68" s="84" t="s">
        <v>94</v>
      </c>
      <c r="JV68" s="84">
        <v>16000</v>
      </c>
      <c r="JW68" s="84" t="s">
        <v>94</v>
      </c>
      <c r="JX68" s="84">
        <v>16000</v>
      </c>
      <c r="JY68" s="84" t="s">
        <v>94</v>
      </c>
      <c r="JZ68" s="84">
        <v>16000</v>
      </c>
      <c r="KA68" s="84" t="s">
        <v>94</v>
      </c>
      <c r="KB68" s="84">
        <v>16000</v>
      </c>
      <c r="KC68" s="84" t="s">
        <v>94</v>
      </c>
      <c r="KD68" s="84">
        <v>16000</v>
      </c>
      <c r="KE68" s="84">
        <v>14000</v>
      </c>
      <c r="KF68" s="84">
        <v>16000</v>
      </c>
      <c r="KG68" s="84" t="s">
        <v>94</v>
      </c>
      <c r="KH68" s="84">
        <v>16000</v>
      </c>
      <c r="KI68" s="84" t="s">
        <v>94</v>
      </c>
      <c r="KJ68" s="84">
        <v>16000</v>
      </c>
      <c r="KK68" s="84" t="s">
        <v>94</v>
      </c>
      <c r="KL68" s="84">
        <v>16000</v>
      </c>
      <c r="KM68" s="84" t="s">
        <v>94</v>
      </c>
      <c r="KN68" s="84">
        <v>16000</v>
      </c>
      <c r="KO68" s="84" t="s">
        <v>94</v>
      </c>
      <c r="KP68" s="84">
        <v>16000</v>
      </c>
      <c r="KQ68" s="84">
        <v>14000</v>
      </c>
      <c r="KR68" s="84">
        <v>16000</v>
      </c>
      <c r="KS68" s="84" t="s">
        <v>94</v>
      </c>
      <c r="KT68" s="84">
        <v>16000</v>
      </c>
      <c r="KU68" s="84" t="s">
        <v>94</v>
      </c>
      <c r="KV68" s="84">
        <v>16000</v>
      </c>
      <c r="KW68" s="84">
        <v>14790</v>
      </c>
      <c r="KX68" s="84">
        <v>16000</v>
      </c>
      <c r="KY68" s="84" t="s">
        <v>94</v>
      </c>
      <c r="KZ68" s="84">
        <v>16000</v>
      </c>
      <c r="LA68" s="84" t="s">
        <v>94</v>
      </c>
      <c r="LB68" s="84">
        <v>16000</v>
      </c>
      <c r="LC68" s="84" t="s">
        <v>94</v>
      </c>
      <c r="LD68" s="84">
        <v>16000</v>
      </c>
      <c r="LE68" s="84" t="s">
        <v>94</v>
      </c>
      <c r="LF68" s="84">
        <v>16000</v>
      </c>
      <c r="LG68" s="84" t="s">
        <v>94</v>
      </c>
      <c r="LH68" s="84">
        <v>16000</v>
      </c>
      <c r="LI68" s="84" t="s">
        <v>94</v>
      </c>
      <c r="LJ68" s="84">
        <v>16000</v>
      </c>
      <c r="LK68" s="84" t="s">
        <v>94</v>
      </c>
      <c r="LL68" s="84">
        <v>16000</v>
      </c>
      <c r="LM68" s="84" t="s">
        <v>94</v>
      </c>
      <c r="LN68" s="84">
        <v>16000</v>
      </c>
      <c r="LO68" s="84">
        <v>14790</v>
      </c>
      <c r="LP68" s="84">
        <v>16000</v>
      </c>
      <c r="LQ68" s="84" t="s">
        <v>94</v>
      </c>
      <c r="LR68" s="84">
        <v>16000</v>
      </c>
      <c r="LS68" s="84">
        <v>15057</v>
      </c>
      <c r="LT68" s="84">
        <v>16000</v>
      </c>
      <c r="LU68" s="84" t="s">
        <v>94</v>
      </c>
      <c r="LV68" s="84">
        <v>16000</v>
      </c>
      <c r="LW68" s="84" t="s">
        <v>94</v>
      </c>
      <c r="LX68" s="84">
        <v>16000</v>
      </c>
      <c r="LY68" s="84" t="s">
        <v>94</v>
      </c>
      <c r="LZ68" s="84">
        <v>16000</v>
      </c>
      <c r="MA68" s="84" t="s">
        <v>94</v>
      </c>
      <c r="MB68" s="84">
        <v>16000</v>
      </c>
      <c r="MC68" s="84" t="s">
        <v>94</v>
      </c>
      <c r="MD68" s="84">
        <v>16000</v>
      </c>
      <c r="ME68" s="84" t="s">
        <v>94</v>
      </c>
      <c r="MF68" s="84">
        <v>16000</v>
      </c>
      <c r="MG68" s="84" t="s">
        <v>94</v>
      </c>
      <c r="MH68" s="84">
        <v>16000</v>
      </c>
      <c r="MI68" s="84" t="s">
        <v>94</v>
      </c>
      <c r="MJ68" s="84">
        <v>16000</v>
      </c>
      <c r="MK68" s="84" t="s">
        <v>94</v>
      </c>
      <c r="ML68" s="84">
        <v>16000</v>
      </c>
      <c r="MM68" s="84" t="s">
        <v>94</v>
      </c>
      <c r="MN68" s="84">
        <v>16000</v>
      </c>
      <c r="MO68" s="84" t="s">
        <v>94</v>
      </c>
      <c r="MP68" s="84">
        <v>16000</v>
      </c>
      <c r="MQ68" s="84" t="s">
        <v>94</v>
      </c>
      <c r="MR68" s="84">
        <v>16000</v>
      </c>
      <c r="MS68" s="84" t="s">
        <v>94</v>
      </c>
      <c r="MT68" s="84">
        <v>16000</v>
      </c>
      <c r="MU68" s="84" t="s">
        <v>94</v>
      </c>
      <c r="MV68" s="84">
        <v>16000</v>
      </c>
      <c r="MW68" s="84" t="s">
        <v>94</v>
      </c>
      <c r="MX68" s="84">
        <v>16000</v>
      </c>
      <c r="MY68" s="84" t="s">
        <v>94</v>
      </c>
      <c r="MZ68" s="84">
        <v>16000</v>
      </c>
      <c r="NA68" s="84" t="s">
        <v>94</v>
      </c>
      <c r="NB68" s="84">
        <v>16000</v>
      </c>
      <c r="NC68" s="84" t="s">
        <v>94</v>
      </c>
      <c r="ND68" s="84">
        <v>16000</v>
      </c>
      <c r="NE68" s="84" t="s">
        <v>94</v>
      </c>
      <c r="NF68" s="84">
        <v>16000</v>
      </c>
      <c r="NG68" s="84" t="s">
        <v>94</v>
      </c>
      <c r="NH68" s="84">
        <v>16000</v>
      </c>
      <c r="NI68" s="84" t="s">
        <v>94</v>
      </c>
      <c r="NJ68" s="84">
        <v>16000</v>
      </c>
      <c r="NK68" s="84" t="s">
        <v>94</v>
      </c>
      <c r="NL68" s="84">
        <v>16000</v>
      </c>
      <c r="NM68" s="84" t="s">
        <v>94</v>
      </c>
      <c r="NN68" s="84">
        <v>16000</v>
      </c>
      <c r="NO68" s="84" t="s">
        <v>94</v>
      </c>
      <c r="NP68" s="84">
        <v>16000</v>
      </c>
      <c r="NQ68" s="84" t="s">
        <v>94</v>
      </c>
      <c r="NR68" s="84">
        <v>16000</v>
      </c>
      <c r="NS68" s="84" t="s">
        <v>94</v>
      </c>
      <c r="NT68" s="84">
        <v>16000</v>
      </c>
      <c r="NU68" s="84" t="s">
        <v>94</v>
      </c>
      <c r="NV68" s="84">
        <v>16000</v>
      </c>
      <c r="NW68" s="84" t="s">
        <v>94</v>
      </c>
      <c r="NX68" s="84">
        <v>16000</v>
      </c>
      <c r="NY68" s="84" t="s">
        <v>94</v>
      </c>
      <c r="NZ68" s="84">
        <v>16000</v>
      </c>
      <c r="OA68" s="84" t="s">
        <v>94</v>
      </c>
      <c r="OB68" s="84">
        <v>16000</v>
      </c>
      <c r="OC68" s="84" t="s">
        <v>94</v>
      </c>
      <c r="OD68" s="84">
        <v>16000</v>
      </c>
      <c r="OE68" s="84" t="s">
        <v>94</v>
      </c>
      <c r="OF68" s="84">
        <v>16000</v>
      </c>
      <c r="OG68" s="84" t="s">
        <v>94</v>
      </c>
      <c r="OH68" s="84">
        <v>16000</v>
      </c>
      <c r="OI68" s="84" t="s">
        <v>94</v>
      </c>
      <c r="OJ68" s="84">
        <v>16000</v>
      </c>
      <c r="OK68" s="84" t="s">
        <v>94</v>
      </c>
      <c r="OL68" s="84">
        <v>16000</v>
      </c>
      <c r="OM68" s="84" t="s">
        <v>94</v>
      </c>
      <c r="ON68" s="84">
        <v>16000</v>
      </c>
      <c r="OO68" s="84" t="s">
        <v>94</v>
      </c>
      <c r="OP68" s="84">
        <v>16000</v>
      </c>
      <c r="OQ68" s="84" t="s">
        <v>94</v>
      </c>
      <c r="OR68" s="84">
        <v>16000</v>
      </c>
      <c r="OS68" s="84" t="s">
        <v>94</v>
      </c>
      <c r="OT68" s="84">
        <v>16000</v>
      </c>
      <c r="OU68" s="84" t="s">
        <v>94</v>
      </c>
      <c r="OV68" s="84">
        <v>16000</v>
      </c>
      <c r="OW68" s="84" t="s">
        <v>94</v>
      </c>
      <c r="OX68" s="84">
        <v>16000</v>
      </c>
      <c r="OY68" s="84" t="s">
        <v>94</v>
      </c>
      <c r="OZ68" s="84">
        <v>16000</v>
      </c>
      <c r="PA68" s="84" t="s">
        <v>94</v>
      </c>
      <c r="PB68" s="84">
        <v>16000</v>
      </c>
      <c r="PC68" s="84" t="s">
        <v>94</v>
      </c>
      <c r="PD68" s="84">
        <v>16000</v>
      </c>
      <c r="PE68" s="84" t="s">
        <v>94</v>
      </c>
      <c r="PF68" s="84">
        <v>16000</v>
      </c>
      <c r="PG68" s="84" t="s">
        <v>94</v>
      </c>
      <c r="PH68" s="84">
        <v>16000</v>
      </c>
      <c r="PI68" s="84" t="s">
        <v>94</v>
      </c>
      <c r="PJ68" s="84">
        <v>16000</v>
      </c>
      <c r="PK68" s="84" t="s">
        <v>94</v>
      </c>
      <c r="PL68" s="84">
        <v>16000</v>
      </c>
      <c r="PM68" s="84" t="s">
        <v>94</v>
      </c>
      <c r="PN68" s="84">
        <v>16000</v>
      </c>
      <c r="PO68" s="84" t="s">
        <v>94</v>
      </c>
      <c r="PP68" s="84">
        <v>16000</v>
      </c>
      <c r="PQ68" s="84" t="s">
        <v>94</v>
      </c>
      <c r="PR68" s="84">
        <v>16000</v>
      </c>
      <c r="PS68" s="84" t="s">
        <v>94</v>
      </c>
      <c r="PT68" s="84">
        <v>16000</v>
      </c>
      <c r="PU68" s="84" t="s">
        <v>94</v>
      </c>
      <c r="PV68" s="84">
        <v>16000</v>
      </c>
      <c r="PW68" s="84" t="s">
        <v>94</v>
      </c>
      <c r="PX68" s="84">
        <v>16000</v>
      </c>
      <c r="PY68" s="84" t="s">
        <v>94</v>
      </c>
      <c r="PZ68" s="84">
        <v>16000</v>
      </c>
      <c r="QA68" s="84" t="s">
        <v>94</v>
      </c>
      <c r="QB68" s="84">
        <v>16000</v>
      </c>
      <c r="QC68" s="84" t="s">
        <v>94</v>
      </c>
      <c r="QD68" s="84">
        <v>16000</v>
      </c>
      <c r="QE68" s="84" t="s">
        <v>94</v>
      </c>
      <c r="QF68" s="84">
        <v>16000</v>
      </c>
      <c r="QG68" s="84" t="s">
        <v>94</v>
      </c>
      <c r="QH68" s="84">
        <v>16000</v>
      </c>
      <c r="QI68" s="84" t="s">
        <v>94</v>
      </c>
      <c r="QJ68" s="84">
        <v>16000</v>
      </c>
      <c r="QK68" s="84" t="s">
        <v>94</v>
      </c>
      <c r="QL68" s="84">
        <v>16000</v>
      </c>
      <c r="QM68" s="84" t="s">
        <v>94</v>
      </c>
      <c r="QN68" s="84">
        <v>16000</v>
      </c>
      <c r="QO68" s="84" t="s">
        <v>94</v>
      </c>
      <c r="QP68" s="84">
        <v>16000</v>
      </c>
      <c r="QQ68" s="84">
        <v>14758.294736842105</v>
      </c>
      <c r="QR68" s="84">
        <v>16000</v>
      </c>
      <c r="QS68" s="84" t="s">
        <v>94</v>
      </c>
      <c r="QT68" s="84">
        <v>16000</v>
      </c>
      <c r="QU68" s="84" t="s">
        <v>94</v>
      </c>
      <c r="QV68" s="84">
        <v>16000</v>
      </c>
      <c r="QW68" s="84" t="s">
        <v>94</v>
      </c>
      <c r="QX68" s="84">
        <v>16000</v>
      </c>
      <c r="QY68" s="84" t="s">
        <v>94</v>
      </c>
      <c r="QZ68" s="84">
        <v>16000</v>
      </c>
      <c r="RA68" s="84" t="s">
        <v>94</v>
      </c>
      <c r="RB68" s="84">
        <v>16000</v>
      </c>
      <c r="RC68" s="84" t="s">
        <v>94</v>
      </c>
      <c r="RD68" s="84">
        <v>16000</v>
      </c>
      <c r="RE68" s="84" t="s">
        <v>94</v>
      </c>
      <c r="RF68" s="84">
        <v>16000</v>
      </c>
      <c r="RG68" s="84" t="s">
        <v>94</v>
      </c>
      <c r="RH68" s="84">
        <v>16000</v>
      </c>
      <c r="RI68" s="84">
        <v>16000</v>
      </c>
      <c r="RJ68" s="84">
        <v>16000</v>
      </c>
      <c r="RK68" s="84">
        <v>14500</v>
      </c>
      <c r="RL68" s="84">
        <v>16000</v>
      </c>
      <c r="RM68" s="84" t="s">
        <v>94</v>
      </c>
      <c r="RN68" s="84">
        <v>16000</v>
      </c>
      <c r="RO68" s="84" t="s">
        <v>94</v>
      </c>
      <c r="RP68" s="84">
        <v>16000</v>
      </c>
      <c r="RQ68" s="84" t="s">
        <v>94</v>
      </c>
      <c r="RR68" s="84">
        <v>16000</v>
      </c>
      <c r="RS68" s="84" t="s">
        <v>94</v>
      </c>
      <c r="RT68" s="84">
        <v>16000</v>
      </c>
      <c r="RU68" s="84" t="s">
        <v>94</v>
      </c>
      <c r="RV68" s="84">
        <v>16000</v>
      </c>
      <c r="RW68" s="84" t="s">
        <v>94</v>
      </c>
      <c r="RX68" s="84">
        <v>16000</v>
      </c>
      <c r="RY68" s="84" t="s">
        <v>94</v>
      </c>
      <c r="RZ68" s="84">
        <v>16000</v>
      </c>
      <c r="SA68" s="84">
        <v>14500</v>
      </c>
      <c r="SB68" s="84">
        <v>16000</v>
      </c>
      <c r="SC68" s="84" t="s">
        <v>94</v>
      </c>
      <c r="SD68" s="84">
        <v>16000</v>
      </c>
      <c r="SE68" s="84">
        <v>14500</v>
      </c>
      <c r="SF68" s="84">
        <v>16000</v>
      </c>
      <c r="SG68" s="84">
        <v>14500</v>
      </c>
      <c r="SH68" s="84">
        <v>16000</v>
      </c>
      <c r="SI68" s="84" t="s">
        <v>94</v>
      </c>
      <c r="SJ68" s="84">
        <v>16000</v>
      </c>
      <c r="SK68" s="84" t="s">
        <v>94</v>
      </c>
      <c r="SL68" s="84">
        <v>16000</v>
      </c>
      <c r="SM68" s="84">
        <v>14500</v>
      </c>
      <c r="SN68" s="84">
        <v>16000</v>
      </c>
      <c r="SO68" s="84" t="s">
        <v>94</v>
      </c>
      <c r="SP68" s="84">
        <v>16000</v>
      </c>
      <c r="SQ68" s="84">
        <v>14500</v>
      </c>
      <c r="SR68" s="84">
        <v>16000</v>
      </c>
      <c r="SS68" s="84">
        <v>14500</v>
      </c>
      <c r="ST68" s="84">
        <v>16000</v>
      </c>
      <c r="SU68" s="84">
        <v>14500</v>
      </c>
      <c r="SV68" s="84">
        <v>16000</v>
      </c>
      <c r="SW68" s="84">
        <v>13260</v>
      </c>
      <c r="SX68" s="84">
        <v>16000</v>
      </c>
      <c r="SY68" s="84" t="s">
        <v>94</v>
      </c>
      <c r="SZ68" s="84">
        <v>16000</v>
      </c>
      <c r="TA68" s="84">
        <v>14500</v>
      </c>
      <c r="TB68" s="84">
        <v>16000</v>
      </c>
      <c r="TC68" s="84">
        <v>14500</v>
      </c>
      <c r="TD68" s="84">
        <v>16000</v>
      </c>
      <c r="TE68" s="84">
        <v>13621.522693997073</v>
      </c>
      <c r="TF68" s="84">
        <v>16000</v>
      </c>
      <c r="TG68" s="84">
        <v>13260</v>
      </c>
      <c r="TH68" s="84">
        <v>16000</v>
      </c>
      <c r="TI68" s="84">
        <v>14500</v>
      </c>
      <c r="TJ68" s="84">
        <v>16000</v>
      </c>
      <c r="TK68" s="84" t="s">
        <v>94</v>
      </c>
      <c r="TL68" s="84">
        <v>16000</v>
      </c>
      <c r="TM68" s="84" t="s">
        <v>94</v>
      </c>
      <c r="TN68" s="84">
        <v>16000</v>
      </c>
      <c r="TO68" s="84">
        <v>14500</v>
      </c>
      <c r="TP68" s="84">
        <v>16000</v>
      </c>
      <c r="TQ68" s="84" t="s">
        <v>94</v>
      </c>
      <c r="TR68" s="84">
        <v>16000</v>
      </c>
      <c r="TS68" s="84" t="s">
        <v>94</v>
      </c>
      <c r="TT68" s="84">
        <v>16000</v>
      </c>
      <c r="TU68" s="84" t="s">
        <v>94</v>
      </c>
      <c r="TV68" s="84">
        <v>16000</v>
      </c>
      <c r="TW68" s="84" t="s">
        <v>94</v>
      </c>
      <c r="TX68" s="84">
        <v>16000</v>
      </c>
      <c r="TY68" s="84" t="s">
        <v>94</v>
      </c>
      <c r="TZ68" s="84">
        <v>16000</v>
      </c>
      <c r="UA68" s="84" t="s">
        <v>94</v>
      </c>
      <c r="UB68" s="84">
        <v>16000</v>
      </c>
      <c r="UC68" s="84" t="s">
        <v>94</v>
      </c>
      <c r="UD68" s="84">
        <v>16000</v>
      </c>
      <c r="UE68" s="84" t="s">
        <v>94</v>
      </c>
      <c r="UF68" s="84">
        <v>16000</v>
      </c>
      <c r="UG68" s="84">
        <v>16000</v>
      </c>
      <c r="UH68" s="84">
        <v>16000</v>
      </c>
      <c r="UI68" s="84">
        <v>13000</v>
      </c>
      <c r="UJ68" s="84">
        <v>16000</v>
      </c>
      <c r="UK68" s="84">
        <v>13000</v>
      </c>
      <c r="UL68" s="84">
        <v>16000</v>
      </c>
      <c r="UM68" s="84">
        <v>14372.072398190045</v>
      </c>
      <c r="UN68" s="84">
        <v>16000</v>
      </c>
      <c r="UO68" s="84">
        <v>14280</v>
      </c>
      <c r="UP68" s="84">
        <v>16000</v>
      </c>
      <c r="UQ68" s="84" t="s">
        <v>94</v>
      </c>
      <c r="UR68" s="84">
        <v>16000</v>
      </c>
      <c r="US68" s="84" t="s">
        <v>94</v>
      </c>
      <c r="UT68" s="84">
        <v>16000</v>
      </c>
      <c r="UU68" s="84">
        <v>14500</v>
      </c>
      <c r="UV68" s="84">
        <v>16000</v>
      </c>
      <c r="UW68" s="84">
        <v>14500</v>
      </c>
      <c r="UX68" s="84">
        <v>16000</v>
      </c>
      <c r="UY68" s="84">
        <v>14500</v>
      </c>
      <c r="UZ68" s="84">
        <v>16000</v>
      </c>
      <c r="VA68" s="84">
        <v>14865.384615384615</v>
      </c>
      <c r="VB68" s="84">
        <v>16000</v>
      </c>
      <c r="VC68" s="84">
        <v>15788.961038961039</v>
      </c>
      <c r="VD68" s="84">
        <v>16000</v>
      </c>
      <c r="VE68" s="84">
        <v>13823.005249343832</v>
      </c>
      <c r="VF68" s="84">
        <v>16000</v>
      </c>
      <c r="VG68" s="84">
        <v>14881.726618705035</v>
      </c>
      <c r="VH68" s="84">
        <v>16000</v>
      </c>
      <c r="VI68" s="84">
        <v>14807.643312101911</v>
      </c>
      <c r="VJ68" s="84">
        <v>16000</v>
      </c>
      <c r="VK68" s="84" t="s">
        <v>94</v>
      </c>
      <c r="VL68" s="84">
        <v>16000</v>
      </c>
      <c r="VM68" s="84" t="s">
        <v>94</v>
      </c>
      <c r="VN68" s="84">
        <v>16000</v>
      </c>
      <c r="VO68" s="84" t="s">
        <v>94</v>
      </c>
      <c r="VP68" s="84">
        <v>16000</v>
      </c>
      <c r="VQ68" s="84" t="s">
        <v>94</v>
      </c>
      <c r="VR68" s="84">
        <v>16000</v>
      </c>
      <c r="VS68" s="84" t="s">
        <v>94</v>
      </c>
      <c r="VT68" s="84">
        <v>16000</v>
      </c>
      <c r="VU68" s="84" t="s">
        <v>94</v>
      </c>
      <c r="VV68" s="84">
        <v>16000</v>
      </c>
      <c r="VW68" s="84" t="s">
        <v>94</v>
      </c>
      <c r="VX68" s="84">
        <v>16000</v>
      </c>
      <c r="VY68" s="84" t="s">
        <v>94</v>
      </c>
      <c r="VZ68" s="84">
        <v>16000</v>
      </c>
      <c r="WA68" s="84">
        <v>14500</v>
      </c>
      <c r="WB68" s="84">
        <v>16000</v>
      </c>
      <c r="WC68" s="84">
        <v>15373.218304576145</v>
      </c>
      <c r="WD68" s="84">
        <v>16000</v>
      </c>
      <c r="WE68" s="84" t="s">
        <v>94</v>
      </c>
      <c r="WF68" s="84">
        <v>16000</v>
      </c>
      <c r="WG68" s="84" t="s">
        <v>94</v>
      </c>
      <c r="WH68" s="84">
        <v>16000</v>
      </c>
      <c r="WI68" s="84">
        <v>16000</v>
      </c>
      <c r="WJ68" s="84">
        <v>16000</v>
      </c>
      <c r="WK68" s="84" t="s">
        <v>94</v>
      </c>
      <c r="WL68" s="84">
        <v>16000</v>
      </c>
      <c r="WM68" s="84" t="s">
        <v>94</v>
      </c>
      <c r="WN68" s="84">
        <v>16000</v>
      </c>
      <c r="WO68" s="84" t="s">
        <v>94</v>
      </c>
      <c r="WP68" s="84">
        <v>16000</v>
      </c>
      <c r="WQ68" s="84">
        <v>14500</v>
      </c>
      <c r="WR68" s="84">
        <v>16000</v>
      </c>
      <c r="WS68" s="84">
        <v>14500</v>
      </c>
      <c r="WT68" s="84">
        <v>16000</v>
      </c>
      <c r="WU68" s="84" t="s">
        <v>94</v>
      </c>
      <c r="WV68" s="84">
        <v>16000</v>
      </c>
      <c r="WW68" s="84">
        <v>16000</v>
      </c>
      <c r="WX68" s="84">
        <v>16000</v>
      </c>
      <c r="WY68" s="84">
        <v>14500</v>
      </c>
      <c r="WZ68" s="84">
        <v>16000</v>
      </c>
      <c r="XA68" s="84" t="s">
        <v>94</v>
      </c>
      <c r="XB68" s="84">
        <v>16000</v>
      </c>
      <c r="XC68" s="84">
        <v>15300</v>
      </c>
      <c r="XD68" s="84">
        <v>16000</v>
      </c>
      <c r="XE68" s="84">
        <v>13260</v>
      </c>
      <c r="XF68" s="84">
        <v>16000</v>
      </c>
      <c r="XG68" s="84" t="s">
        <v>94</v>
      </c>
      <c r="XH68" s="84">
        <v>16000</v>
      </c>
      <c r="XI68" s="84" t="s">
        <v>94</v>
      </c>
      <c r="XJ68" s="84">
        <v>16000</v>
      </c>
      <c r="XK68" s="84" t="s">
        <v>94</v>
      </c>
      <c r="XL68" s="84">
        <v>16000</v>
      </c>
      <c r="XM68" s="84">
        <v>16000</v>
      </c>
      <c r="XN68" s="84">
        <v>16000</v>
      </c>
      <c r="XO68" s="84" t="s">
        <v>94</v>
      </c>
      <c r="XP68" s="84">
        <v>16000</v>
      </c>
      <c r="XQ68" s="84" t="s">
        <v>94</v>
      </c>
      <c r="XR68" s="84">
        <v>16000</v>
      </c>
      <c r="XS68" s="84" t="s">
        <v>94</v>
      </c>
      <c r="XT68" s="84">
        <v>16000</v>
      </c>
      <c r="XU68" s="84" t="s">
        <v>94</v>
      </c>
      <c r="XV68" s="84">
        <v>16000</v>
      </c>
      <c r="XW68" s="84" t="s">
        <v>94</v>
      </c>
      <c r="XX68" s="84">
        <v>16000</v>
      </c>
      <c r="XY68" s="84" t="s">
        <v>94</v>
      </c>
      <c r="XZ68" s="84">
        <v>16000</v>
      </c>
      <c r="YA68" s="84" t="s">
        <v>94</v>
      </c>
      <c r="YB68" s="84">
        <v>16000</v>
      </c>
      <c r="YC68" s="84" t="s">
        <v>94</v>
      </c>
      <c r="YD68" s="84">
        <v>16000</v>
      </c>
      <c r="YE68" s="84" t="s">
        <v>94</v>
      </c>
      <c r="YF68" s="84">
        <v>16000</v>
      </c>
      <c r="YG68" s="84" t="s">
        <v>94</v>
      </c>
      <c r="YH68" s="84">
        <v>16000</v>
      </c>
      <c r="YI68" s="84" t="s">
        <v>94</v>
      </c>
      <c r="YJ68" s="84">
        <v>16000</v>
      </c>
      <c r="YK68" s="84">
        <v>16000</v>
      </c>
      <c r="YL68" s="84">
        <v>16000</v>
      </c>
      <c r="YM68" s="84" t="s">
        <v>94</v>
      </c>
      <c r="YN68" s="84">
        <v>16000</v>
      </c>
      <c r="YO68" s="84" t="s">
        <v>94</v>
      </c>
      <c r="YP68" s="84">
        <v>16000</v>
      </c>
      <c r="YQ68" s="84" t="s">
        <v>94</v>
      </c>
      <c r="YR68" s="84">
        <v>16000</v>
      </c>
      <c r="YS68" s="84" t="s">
        <v>94</v>
      </c>
      <c r="YT68" s="84">
        <v>16000</v>
      </c>
      <c r="YU68" s="84" t="s">
        <v>94</v>
      </c>
      <c r="YV68" s="84">
        <v>16000</v>
      </c>
      <c r="YW68" s="84" t="s">
        <v>94</v>
      </c>
      <c r="YX68" s="84">
        <v>16000</v>
      </c>
      <c r="YY68" s="84" t="s">
        <v>94</v>
      </c>
      <c r="YZ68" s="84">
        <v>16000</v>
      </c>
      <c r="ZA68" s="84" t="s">
        <v>94</v>
      </c>
      <c r="ZB68" s="84">
        <v>16000</v>
      </c>
      <c r="ZC68" s="84" t="s">
        <v>94</v>
      </c>
      <c r="ZD68" s="84">
        <v>16000</v>
      </c>
      <c r="ZE68" s="84" t="s">
        <v>94</v>
      </c>
      <c r="ZF68" s="84">
        <v>16000</v>
      </c>
      <c r="ZG68" s="84" t="s">
        <v>94</v>
      </c>
      <c r="ZH68" s="84">
        <v>16000</v>
      </c>
      <c r="ZI68" s="84" t="s">
        <v>94</v>
      </c>
      <c r="ZJ68" s="84">
        <v>16000</v>
      </c>
      <c r="ZK68" s="84" t="s">
        <v>94</v>
      </c>
      <c r="ZL68" s="84">
        <v>16000</v>
      </c>
      <c r="ZM68" s="84" t="s">
        <v>94</v>
      </c>
      <c r="ZN68" s="84">
        <v>16000</v>
      </c>
      <c r="ZO68" s="84" t="s">
        <v>94</v>
      </c>
      <c r="ZP68" s="84">
        <v>16000</v>
      </c>
      <c r="ZQ68" s="84" t="s">
        <v>94</v>
      </c>
      <c r="ZR68" s="84">
        <v>16000</v>
      </c>
      <c r="ZS68" s="84" t="s">
        <v>94</v>
      </c>
      <c r="ZT68" s="84">
        <v>16000</v>
      </c>
      <c r="ZU68" s="84" t="s">
        <v>94</v>
      </c>
      <c r="ZV68" s="84">
        <v>16000</v>
      </c>
      <c r="ZW68" s="84" t="s">
        <v>94</v>
      </c>
      <c r="ZX68" s="84">
        <v>16000</v>
      </c>
      <c r="ZY68" s="84" t="s">
        <v>94</v>
      </c>
      <c r="ZZ68" s="84">
        <v>16000</v>
      </c>
      <c r="AAA68" s="84" t="s">
        <v>94</v>
      </c>
      <c r="AAB68" s="84">
        <v>16000</v>
      </c>
      <c r="AAC68" s="84" t="s">
        <v>94</v>
      </c>
      <c r="AAD68" s="84">
        <v>16000</v>
      </c>
      <c r="AAE68" s="84">
        <v>16400</v>
      </c>
      <c r="AAF68" s="84">
        <v>16000</v>
      </c>
      <c r="AAG68" s="84" t="s">
        <v>94</v>
      </c>
      <c r="AAH68" s="84">
        <v>16000</v>
      </c>
      <c r="AAI68" s="84" t="s">
        <v>94</v>
      </c>
      <c r="AAJ68" s="84">
        <v>16000</v>
      </c>
      <c r="AAK68" s="84" t="s">
        <v>94</v>
      </c>
      <c r="AAL68" s="84">
        <v>16000</v>
      </c>
      <c r="AAM68" s="84" t="s">
        <v>94</v>
      </c>
      <c r="AAN68" s="84">
        <v>16000</v>
      </c>
      <c r="AAO68" s="84" t="s">
        <v>94</v>
      </c>
      <c r="AAP68" s="84">
        <v>16000</v>
      </c>
      <c r="AAQ68" s="84" t="s">
        <v>94</v>
      </c>
      <c r="AAR68" s="84">
        <v>16000</v>
      </c>
      <c r="AAS68" s="84" t="s">
        <v>94</v>
      </c>
      <c r="AAT68" s="84">
        <v>16000</v>
      </c>
      <c r="AAU68" s="84" t="s">
        <v>94</v>
      </c>
      <c r="AAV68" s="84">
        <v>16000</v>
      </c>
      <c r="AAW68" s="84" t="s">
        <v>94</v>
      </c>
      <c r="AAX68" s="84">
        <v>16000</v>
      </c>
      <c r="AAY68" s="84" t="s">
        <v>94</v>
      </c>
      <c r="AAZ68" s="84">
        <v>16000</v>
      </c>
      <c r="ABA68" s="84" t="s">
        <v>94</v>
      </c>
      <c r="ABB68" s="84">
        <v>16000</v>
      </c>
      <c r="ABC68" s="84" t="s">
        <v>94</v>
      </c>
      <c r="ABD68" s="84">
        <v>16000</v>
      </c>
      <c r="ABE68" s="84" t="s">
        <v>94</v>
      </c>
      <c r="ABF68" s="84">
        <v>16000</v>
      </c>
      <c r="ABG68" s="84" t="s">
        <v>94</v>
      </c>
      <c r="ABH68" s="84">
        <v>16000</v>
      </c>
      <c r="ABI68" s="84" t="s">
        <v>94</v>
      </c>
      <c r="ABJ68" s="84">
        <v>16000</v>
      </c>
      <c r="ABK68" s="84" t="s">
        <v>94</v>
      </c>
      <c r="ABL68" s="84">
        <v>16000</v>
      </c>
      <c r="ABM68" s="84" t="s">
        <v>94</v>
      </c>
      <c r="ABN68" s="84">
        <v>16000</v>
      </c>
      <c r="ABO68" s="84" t="s">
        <v>94</v>
      </c>
      <c r="ABP68" s="84">
        <v>16000</v>
      </c>
      <c r="ABQ68" s="84" t="s">
        <v>94</v>
      </c>
      <c r="ABR68" s="84">
        <v>16000</v>
      </c>
      <c r="ABS68" s="84" t="s">
        <v>94</v>
      </c>
      <c r="ABT68" s="84">
        <v>16000</v>
      </c>
      <c r="ABU68" s="84" t="s">
        <v>94</v>
      </c>
      <c r="ABV68" s="84">
        <v>16000</v>
      </c>
      <c r="ABW68" s="84" t="s">
        <v>94</v>
      </c>
      <c r="ABX68" s="84">
        <v>16000</v>
      </c>
      <c r="ABY68" s="84" t="s">
        <v>94</v>
      </c>
      <c r="ABZ68" s="84">
        <v>16000</v>
      </c>
      <c r="ACA68" s="84" t="s">
        <v>94</v>
      </c>
      <c r="ACB68" s="84">
        <v>16000</v>
      </c>
      <c r="ACC68" s="84" t="s">
        <v>94</v>
      </c>
      <c r="ACD68" s="84">
        <v>16000</v>
      </c>
      <c r="ACE68" s="84" t="s">
        <v>94</v>
      </c>
      <c r="ACF68" s="84">
        <v>16000</v>
      </c>
      <c r="ACG68" s="84" t="s">
        <v>94</v>
      </c>
      <c r="ACH68" s="84">
        <v>16000</v>
      </c>
      <c r="ACI68" s="84" t="s">
        <v>94</v>
      </c>
      <c r="ACJ68" s="84">
        <v>16000</v>
      </c>
      <c r="ACK68" s="84" t="s">
        <v>94</v>
      </c>
      <c r="ACL68" s="84">
        <v>16000</v>
      </c>
      <c r="ACM68" s="84" t="s">
        <v>94</v>
      </c>
      <c r="ACN68" s="84">
        <v>16000</v>
      </c>
      <c r="ACO68" s="84" t="s">
        <v>94</v>
      </c>
      <c r="ACP68" s="84">
        <v>16000</v>
      </c>
      <c r="ACQ68" s="84" t="s">
        <v>94</v>
      </c>
      <c r="ACR68" s="84">
        <v>16000</v>
      </c>
      <c r="ACS68" s="84" t="s">
        <v>94</v>
      </c>
      <c r="ACT68" s="84">
        <v>16000</v>
      </c>
      <c r="ACU68" s="84" t="s">
        <v>94</v>
      </c>
      <c r="ACV68" s="84">
        <v>16000</v>
      </c>
      <c r="ACW68" s="84" t="s">
        <v>94</v>
      </c>
      <c r="ACX68" s="84">
        <v>16000</v>
      </c>
      <c r="ACY68" s="84" t="s">
        <v>94</v>
      </c>
      <c r="ACZ68" s="84">
        <v>16000</v>
      </c>
      <c r="ADA68" s="84" t="s">
        <v>94</v>
      </c>
      <c r="ADB68" s="84">
        <v>16000</v>
      </c>
      <c r="ADC68" s="84" t="s">
        <v>94</v>
      </c>
      <c r="ADD68" s="84">
        <v>16000</v>
      </c>
      <c r="ADE68" s="84" t="s">
        <v>94</v>
      </c>
      <c r="ADF68" s="84">
        <v>16000</v>
      </c>
      <c r="ADG68" s="84" t="s">
        <v>94</v>
      </c>
      <c r="ADH68" s="84">
        <v>16000</v>
      </c>
      <c r="ADI68" s="84" t="s">
        <v>94</v>
      </c>
      <c r="ADJ68" s="84">
        <v>16000</v>
      </c>
      <c r="ADK68" s="84" t="s">
        <v>94</v>
      </c>
      <c r="ADL68" s="84">
        <v>16000</v>
      </c>
      <c r="ADM68" s="84" t="s">
        <v>94</v>
      </c>
      <c r="ADN68" s="84">
        <v>16000</v>
      </c>
      <c r="ADO68" s="84" t="s">
        <v>94</v>
      </c>
      <c r="ADP68" s="84">
        <v>16000</v>
      </c>
      <c r="ADQ68" s="84" t="s">
        <v>94</v>
      </c>
      <c r="ADR68" s="84">
        <v>16000</v>
      </c>
      <c r="ADS68" s="84" t="s">
        <v>94</v>
      </c>
      <c r="ADT68" s="84">
        <v>16000</v>
      </c>
      <c r="ADU68" s="84" t="s">
        <v>94</v>
      </c>
      <c r="ADV68" s="84">
        <v>16000</v>
      </c>
      <c r="ADW68" s="84" t="s">
        <v>94</v>
      </c>
      <c r="ADX68" s="84">
        <v>16000</v>
      </c>
      <c r="ADY68" s="84">
        <v>16000</v>
      </c>
      <c r="ADZ68" s="84">
        <v>16000</v>
      </c>
      <c r="AEA68" s="84" t="s">
        <v>94</v>
      </c>
      <c r="AEB68" s="84">
        <v>16000</v>
      </c>
      <c r="AEC68" s="84" t="s">
        <v>94</v>
      </c>
      <c r="AED68" s="84">
        <v>16000</v>
      </c>
      <c r="AEE68" s="84" t="s">
        <v>94</v>
      </c>
      <c r="AEF68" s="84">
        <v>16000</v>
      </c>
      <c r="AEG68" s="84" t="s">
        <v>94</v>
      </c>
      <c r="AEH68" s="84">
        <v>16000</v>
      </c>
      <c r="AEI68" s="84" t="s">
        <v>94</v>
      </c>
      <c r="AEJ68" s="84">
        <v>16000</v>
      </c>
      <c r="AEK68" s="84" t="s">
        <v>94</v>
      </c>
      <c r="AEL68" s="84">
        <v>16000</v>
      </c>
      <c r="AEM68" s="84" t="s">
        <v>94</v>
      </c>
      <c r="AEN68" s="84">
        <v>16000</v>
      </c>
      <c r="AEO68" s="84" t="s">
        <v>94</v>
      </c>
      <c r="AEP68" s="84">
        <v>16000</v>
      </c>
      <c r="AEQ68" s="84" t="s">
        <v>94</v>
      </c>
      <c r="AER68" s="84">
        <v>16000</v>
      </c>
      <c r="AES68" s="84">
        <v>14760</v>
      </c>
      <c r="AET68" s="84">
        <v>16000</v>
      </c>
      <c r="AEU68" s="84" t="s">
        <v>94</v>
      </c>
      <c r="AEV68" s="84">
        <v>16000</v>
      </c>
      <c r="AEW68" s="84" t="s">
        <v>94</v>
      </c>
      <c r="AEX68" s="84">
        <v>16000</v>
      </c>
      <c r="AEY68" s="84" t="s">
        <v>94</v>
      </c>
      <c r="AEZ68" s="84">
        <v>16000</v>
      </c>
      <c r="AFA68" s="84" t="s">
        <v>94</v>
      </c>
      <c r="AFB68" s="84">
        <v>16000</v>
      </c>
      <c r="AFC68" s="84" t="s">
        <v>94</v>
      </c>
      <c r="AFD68" s="84">
        <v>16000</v>
      </c>
      <c r="AFE68" s="84" t="s">
        <v>94</v>
      </c>
      <c r="AFF68" s="84">
        <v>16000</v>
      </c>
      <c r="AFG68" s="84" t="s">
        <v>94</v>
      </c>
      <c r="AFH68" s="84">
        <v>16000</v>
      </c>
      <c r="AFI68" s="84" t="s">
        <v>94</v>
      </c>
      <c r="AFJ68" s="84">
        <v>16000</v>
      </c>
      <c r="AFK68" s="84" t="s">
        <v>94</v>
      </c>
      <c r="AFL68" s="84">
        <v>16000</v>
      </c>
      <c r="AFM68" s="84" t="s">
        <v>94</v>
      </c>
      <c r="AFN68" s="84">
        <v>16000</v>
      </c>
      <c r="AFO68" s="84" t="s">
        <v>94</v>
      </c>
      <c r="AFP68" s="84">
        <v>16000</v>
      </c>
      <c r="AFQ68" s="84" t="s">
        <v>94</v>
      </c>
      <c r="AFR68" s="84">
        <v>16000</v>
      </c>
      <c r="AFS68" s="84" t="s">
        <v>94</v>
      </c>
      <c r="AFT68" s="84">
        <v>16000</v>
      </c>
      <c r="AFU68" s="84" t="s">
        <v>94</v>
      </c>
      <c r="AFV68" s="84">
        <v>16000</v>
      </c>
      <c r="AFW68" s="84" t="s">
        <v>94</v>
      </c>
      <c r="AFX68" s="84">
        <v>16000</v>
      </c>
      <c r="AFY68" s="84" t="s">
        <v>94</v>
      </c>
      <c r="AFZ68" s="84">
        <v>16000</v>
      </c>
      <c r="AGA68" s="84" t="s">
        <v>94</v>
      </c>
      <c r="AGB68" s="84">
        <v>16000</v>
      </c>
      <c r="AGC68" s="84" t="s">
        <v>94</v>
      </c>
      <c r="AGD68" s="84">
        <v>16000</v>
      </c>
      <c r="AGE68" s="84" t="s">
        <v>94</v>
      </c>
      <c r="AGF68" s="84">
        <v>16000</v>
      </c>
      <c r="AGG68" s="84" t="s">
        <v>94</v>
      </c>
      <c r="AGH68" s="84">
        <v>16000</v>
      </c>
      <c r="AGI68" s="84" t="s">
        <v>94</v>
      </c>
      <c r="AGJ68" s="84">
        <v>16000</v>
      </c>
      <c r="AGK68" s="84" t="s">
        <v>94</v>
      </c>
      <c r="AGL68" s="84">
        <v>16000</v>
      </c>
      <c r="AGM68" s="84" t="s">
        <v>94</v>
      </c>
      <c r="AGN68" s="84">
        <v>16000</v>
      </c>
      <c r="AGO68" s="84" t="s">
        <v>94</v>
      </c>
      <c r="AGP68" s="84">
        <v>16000</v>
      </c>
      <c r="AGQ68" s="84" t="s">
        <v>94</v>
      </c>
      <c r="AGR68" s="84">
        <v>16000</v>
      </c>
      <c r="AGS68" s="84" t="s">
        <v>94</v>
      </c>
      <c r="AGT68" s="84">
        <v>16000</v>
      </c>
      <c r="AGU68" s="84" t="s">
        <v>94</v>
      </c>
      <c r="AGV68" s="84">
        <v>16000</v>
      </c>
      <c r="AGW68" s="84" t="s">
        <v>94</v>
      </c>
      <c r="AGX68" s="84">
        <v>16000</v>
      </c>
      <c r="AGY68" s="84" t="s">
        <v>94</v>
      </c>
      <c r="AGZ68" s="84">
        <v>16000</v>
      </c>
      <c r="AHA68" s="84" t="s">
        <v>94</v>
      </c>
      <c r="AHB68" s="84">
        <v>16000</v>
      </c>
      <c r="AHC68" s="84" t="s">
        <v>94</v>
      </c>
      <c r="AHD68" s="84">
        <v>16000</v>
      </c>
      <c r="AHE68" s="84" t="s">
        <v>94</v>
      </c>
      <c r="AHF68" s="84">
        <v>16000</v>
      </c>
      <c r="AHG68" s="84" t="s">
        <v>94</v>
      </c>
      <c r="AHH68" s="84">
        <v>16000</v>
      </c>
      <c r="AHI68" s="84" t="s">
        <v>94</v>
      </c>
      <c r="AHJ68" s="84">
        <v>16000</v>
      </c>
      <c r="AHK68" s="84" t="s">
        <v>94</v>
      </c>
      <c r="AHL68" s="84">
        <v>16000</v>
      </c>
      <c r="AHM68" s="84" t="s">
        <v>94</v>
      </c>
      <c r="AHN68" s="84">
        <v>16000</v>
      </c>
      <c r="AHO68" s="84" t="s">
        <v>94</v>
      </c>
      <c r="AHP68" s="84">
        <v>16000</v>
      </c>
      <c r="AHQ68" s="84" t="s">
        <v>94</v>
      </c>
      <c r="AHR68" s="84">
        <v>16000</v>
      </c>
      <c r="AHS68" s="84" t="s">
        <v>94</v>
      </c>
      <c r="AHT68" s="84">
        <v>16000</v>
      </c>
      <c r="AHU68" s="84" t="s">
        <v>94</v>
      </c>
      <c r="AHV68" s="84">
        <v>16000</v>
      </c>
      <c r="AHW68" s="84" t="s">
        <v>94</v>
      </c>
      <c r="AHX68" s="84">
        <v>16000</v>
      </c>
      <c r="AHY68" s="84" t="s">
        <v>94</v>
      </c>
      <c r="AHZ68" s="84">
        <v>16000</v>
      </c>
      <c r="AIA68" s="84" t="s">
        <v>94</v>
      </c>
      <c r="AIB68" s="84">
        <v>16000</v>
      </c>
      <c r="AIC68" s="84" t="s">
        <v>94</v>
      </c>
      <c r="AID68" s="84">
        <v>16000</v>
      </c>
      <c r="AIE68" s="84" t="s">
        <v>94</v>
      </c>
      <c r="AIF68" s="84">
        <v>16000</v>
      </c>
      <c r="AIG68" s="84" t="s">
        <v>94</v>
      </c>
      <c r="AIH68" s="84">
        <v>16000</v>
      </c>
      <c r="AII68" s="84" t="s">
        <v>94</v>
      </c>
      <c r="AIJ68" s="84">
        <v>16000</v>
      </c>
      <c r="AIK68" s="84" t="s">
        <v>94</v>
      </c>
      <c r="AIL68" s="84">
        <v>16000</v>
      </c>
      <c r="AIM68" s="84">
        <v>15000</v>
      </c>
      <c r="AIN68" s="84">
        <v>16000</v>
      </c>
      <c r="AIO68" s="84" t="s">
        <v>94</v>
      </c>
      <c r="AIP68" s="84">
        <v>16000</v>
      </c>
      <c r="AIQ68" s="84" t="s">
        <v>94</v>
      </c>
      <c r="AIR68" s="84">
        <v>16000</v>
      </c>
      <c r="AIS68" s="84" t="s">
        <v>94</v>
      </c>
      <c r="AIT68" s="84">
        <v>16000</v>
      </c>
      <c r="AIU68" s="84" t="s">
        <v>94</v>
      </c>
      <c r="AIV68" s="84">
        <v>16000</v>
      </c>
      <c r="AIW68" s="84" t="s">
        <v>94</v>
      </c>
      <c r="AIX68" s="84">
        <v>16000</v>
      </c>
      <c r="AIY68" s="84" t="s">
        <v>94</v>
      </c>
      <c r="AIZ68" s="84">
        <v>16000</v>
      </c>
      <c r="AJA68" s="84">
        <v>16252.873563218391</v>
      </c>
      <c r="AJB68" s="84">
        <v>16000</v>
      </c>
      <c r="AJC68" s="84" t="s">
        <v>94</v>
      </c>
      <c r="AJD68" s="84">
        <v>16000</v>
      </c>
      <c r="AJE68" s="84" t="s">
        <v>94</v>
      </c>
      <c r="AJF68" s="84">
        <v>16000</v>
      </c>
      <c r="AJG68" s="84" t="s">
        <v>94</v>
      </c>
      <c r="AJH68" s="84">
        <v>16000</v>
      </c>
      <c r="AJI68" s="84" t="s">
        <v>94</v>
      </c>
      <c r="AJJ68" s="84">
        <v>16000</v>
      </c>
      <c r="AJK68" s="84" t="s">
        <v>94</v>
      </c>
      <c r="AJL68" s="84">
        <v>16000</v>
      </c>
      <c r="AJM68" s="84">
        <v>16000</v>
      </c>
      <c r="AJN68" s="84">
        <v>16000</v>
      </c>
      <c r="AJO68" s="84" t="s">
        <v>94</v>
      </c>
      <c r="AJP68" s="84">
        <v>16000</v>
      </c>
      <c r="AJQ68" s="84" t="s">
        <v>94</v>
      </c>
      <c r="AJR68" s="84">
        <v>16000</v>
      </c>
      <c r="AJS68" s="84" t="s">
        <v>94</v>
      </c>
      <c r="AJT68" s="84">
        <v>16000</v>
      </c>
      <c r="AJU68" s="84" t="s">
        <v>94</v>
      </c>
      <c r="AJV68" s="84">
        <v>16000</v>
      </c>
      <c r="AJW68" s="84" t="s">
        <v>94</v>
      </c>
      <c r="AJX68" s="84">
        <v>16000</v>
      </c>
      <c r="AJY68" s="84" t="s">
        <v>94</v>
      </c>
      <c r="AJZ68" s="84">
        <v>16000</v>
      </c>
      <c r="AKA68" s="84" t="s">
        <v>94</v>
      </c>
      <c r="AKB68" s="84">
        <v>16000</v>
      </c>
      <c r="AKC68" s="84" t="s">
        <v>94</v>
      </c>
      <c r="AKD68" s="84">
        <v>16000</v>
      </c>
      <c r="AKE68" s="84" t="s">
        <v>94</v>
      </c>
      <c r="AKF68" s="84">
        <v>16000</v>
      </c>
      <c r="AKG68" s="84" t="s">
        <v>94</v>
      </c>
      <c r="AKH68" s="84">
        <v>16000</v>
      </c>
      <c r="AKI68" s="84" t="s">
        <v>94</v>
      </c>
      <c r="AKJ68" s="84">
        <v>16000</v>
      </c>
      <c r="AKK68" s="84" t="s">
        <v>94</v>
      </c>
      <c r="AKL68" s="84">
        <v>16000</v>
      </c>
      <c r="AKM68" s="84" t="s">
        <v>94</v>
      </c>
      <c r="AKN68" s="84">
        <v>16000</v>
      </c>
      <c r="AKO68" s="84" t="s">
        <v>94</v>
      </c>
      <c r="AKP68" s="84">
        <v>16000</v>
      </c>
      <c r="AKQ68" s="84" t="s">
        <v>94</v>
      </c>
      <c r="AKR68" s="84">
        <v>16000</v>
      </c>
      <c r="AKS68" s="84" t="s">
        <v>94</v>
      </c>
      <c r="AKT68" s="84">
        <v>16000</v>
      </c>
      <c r="AKU68" s="84" t="s">
        <v>94</v>
      </c>
      <c r="AKV68" s="84"/>
      <c r="AKW68" s="84" t="s">
        <v>94</v>
      </c>
      <c r="AKX68" s="84"/>
      <c r="AKY68" s="84">
        <v>16000</v>
      </c>
      <c r="AKZ68" s="84"/>
      <c r="ALA68" s="84">
        <v>16000</v>
      </c>
      <c r="ALB68" s="84"/>
      <c r="ALC68" s="84" t="s">
        <v>94</v>
      </c>
      <c r="ALD68" s="84"/>
      <c r="ALE68" s="84" t="s">
        <v>94</v>
      </c>
      <c r="ALF68" s="84"/>
      <c r="ALG68" s="84" t="s">
        <v>94</v>
      </c>
      <c r="ALH68" s="84"/>
      <c r="ALI68" s="84" t="s">
        <v>94</v>
      </c>
      <c r="ALJ68" s="84"/>
      <c r="ALK68" s="84" t="s">
        <v>94</v>
      </c>
      <c r="ALL68" s="84"/>
      <c r="ALM68" s="84" t="s">
        <v>94</v>
      </c>
      <c r="ALN68" s="84"/>
      <c r="ALO68" s="84" t="s">
        <v>94</v>
      </c>
      <c r="ALP68" s="84"/>
      <c r="ALQ68" s="84" t="s">
        <v>94</v>
      </c>
      <c r="ALR68" s="84"/>
      <c r="ALS68" s="84" t="s">
        <v>94</v>
      </c>
      <c r="ALT68" s="84"/>
      <c r="ALU68" s="84" t="s">
        <v>94</v>
      </c>
      <c r="ALV68" s="84"/>
      <c r="ALW68" s="84" t="s">
        <v>94</v>
      </c>
      <c r="ALX68" s="84"/>
      <c r="ALY68" s="84" t="s">
        <v>94</v>
      </c>
      <c r="ALZ68" s="84"/>
      <c r="AMA68" s="84" t="s">
        <v>94</v>
      </c>
      <c r="AMB68" s="84"/>
      <c r="AMC68" s="84" t="s">
        <v>94</v>
      </c>
      <c r="AMD68" s="84"/>
      <c r="AME68" s="84" t="s">
        <v>94</v>
      </c>
      <c r="AMF68" s="84"/>
      <c r="AMG68" s="84" t="s">
        <v>94</v>
      </c>
      <c r="AMH68" s="84"/>
      <c r="AMI68" s="84" t="s">
        <v>94</v>
      </c>
      <c r="AMJ68" s="84"/>
      <c r="AMK68" s="84" t="s">
        <v>94</v>
      </c>
      <c r="AML68" s="84"/>
      <c r="AMM68" s="84" t="s">
        <v>94</v>
      </c>
      <c r="AMN68" s="84"/>
      <c r="AMO68" s="84" t="s">
        <v>94</v>
      </c>
      <c r="AMP68" s="84"/>
      <c r="AMQ68" s="84" t="s">
        <v>94</v>
      </c>
      <c r="AMR68" s="84"/>
      <c r="AMS68" s="84">
        <v>16000</v>
      </c>
      <c r="AMT68" s="84"/>
      <c r="AMU68" s="84" t="s">
        <v>94</v>
      </c>
      <c r="AMV68" s="84"/>
      <c r="AMW68" s="84" t="s">
        <v>94</v>
      </c>
      <c r="AMX68" s="84"/>
      <c r="AMY68" s="84" t="s">
        <v>94</v>
      </c>
      <c r="AMZ68" s="84"/>
      <c r="ANA68" s="84" t="s">
        <v>94</v>
      </c>
      <c r="ANB68" s="84"/>
      <c r="ANC68" s="84" t="s">
        <v>94</v>
      </c>
      <c r="AND68" s="84"/>
      <c r="ANE68" s="84" t="s">
        <v>94</v>
      </c>
      <c r="ANF68" s="84"/>
      <c r="ANG68" s="84" t="s">
        <v>94</v>
      </c>
      <c r="ANH68" s="84"/>
      <c r="ANI68" s="84" t="s">
        <v>94</v>
      </c>
      <c r="ANJ68" s="84"/>
      <c r="ANK68" s="84" t="s">
        <v>94</v>
      </c>
      <c r="ANL68" s="84"/>
      <c r="ANM68" s="84" t="s">
        <v>94</v>
      </c>
      <c r="ANN68" s="84"/>
      <c r="ANO68" s="84" t="s">
        <v>94</v>
      </c>
      <c r="ANP68" s="84"/>
      <c r="ANQ68" s="84" t="s">
        <v>94</v>
      </c>
      <c r="ANR68" s="84"/>
      <c r="ANS68" s="84" t="s">
        <v>94</v>
      </c>
      <c r="ANT68" s="84"/>
      <c r="ANU68" s="84" t="s">
        <v>94</v>
      </c>
      <c r="ANV68" s="84"/>
      <c r="ANW68" s="84" t="s">
        <v>94</v>
      </c>
      <c r="ANX68" s="84"/>
      <c r="ANY68" s="84" t="s">
        <v>94</v>
      </c>
      <c r="ANZ68" s="84"/>
      <c r="AOA68" s="84" t="s">
        <v>94</v>
      </c>
      <c r="AOB68" s="84"/>
      <c r="AOC68" s="84" t="s">
        <v>94</v>
      </c>
      <c r="AOD68" s="84"/>
      <c r="AOE68" s="84" t="s">
        <v>94</v>
      </c>
      <c r="AOF68" s="84"/>
      <c r="AOG68" s="84" t="s">
        <v>94</v>
      </c>
      <c r="AOH68" s="84"/>
      <c r="AOI68" s="84" t="s">
        <v>94</v>
      </c>
      <c r="AOJ68" s="84"/>
      <c r="AOK68" s="84" t="s">
        <v>94</v>
      </c>
      <c r="AOL68" s="84"/>
      <c r="AOM68" s="84" t="s">
        <v>94</v>
      </c>
      <c r="AON68" s="84"/>
      <c r="AOO68" s="84" t="s">
        <v>94</v>
      </c>
      <c r="AOP68" s="84"/>
      <c r="AOQ68" s="84" t="s">
        <v>94</v>
      </c>
      <c r="AOR68" s="84"/>
      <c r="AOS68" s="84" t="s">
        <v>94</v>
      </c>
      <c r="AOT68" s="84"/>
      <c r="AOU68" s="84" t="s">
        <v>94</v>
      </c>
      <c r="AOV68" s="84"/>
      <c r="AOW68" s="84" t="s">
        <v>94</v>
      </c>
      <c r="AOX68" s="84"/>
      <c r="AOY68" s="84" t="s">
        <v>94</v>
      </c>
      <c r="AOZ68" s="84"/>
      <c r="APA68" s="84" t="s">
        <v>94</v>
      </c>
      <c r="APB68" s="84"/>
      <c r="APC68" s="84" t="s">
        <v>94</v>
      </c>
      <c r="APD68" s="84"/>
      <c r="APE68" s="84" t="s">
        <v>94</v>
      </c>
      <c r="APF68" s="84"/>
      <c r="APG68" s="84" t="s">
        <v>94</v>
      </c>
      <c r="APH68" s="84"/>
      <c r="API68" s="84" t="s">
        <v>94</v>
      </c>
      <c r="APJ68" s="84"/>
      <c r="APK68" s="84" t="s">
        <v>94</v>
      </c>
      <c r="APL68" s="84"/>
      <c r="APM68" s="84" t="s">
        <v>94</v>
      </c>
      <c r="APN68" s="84"/>
      <c r="APO68" s="84" t="s">
        <v>94</v>
      </c>
      <c r="APP68" s="84"/>
      <c r="APQ68" s="84" t="s">
        <v>94</v>
      </c>
      <c r="APR68" s="84"/>
      <c r="APS68" s="84" t="s">
        <v>94</v>
      </c>
      <c r="APT68" s="84"/>
      <c r="APU68" s="84" t="s">
        <v>94</v>
      </c>
      <c r="APV68" s="84"/>
      <c r="APW68" s="84" t="s">
        <v>94</v>
      </c>
      <c r="APX68" s="84"/>
      <c r="APY68" s="84" t="s">
        <v>94</v>
      </c>
      <c r="APZ68" s="84"/>
      <c r="AQA68" s="84" t="s">
        <v>94</v>
      </c>
      <c r="AQB68" s="84"/>
      <c r="AQC68" s="84" t="s">
        <v>94</v>
      </c>
      <c r="AQD68" s="84"/>
      <c r="AQE68" s="86" t="s">
        <v>94</v>
      </c>
      <c r="AQF68" s="84"/>
      <c r="AQG68" s="84" t="s">
        <v>94</v>
      </c>
      <c r="AQH68" s="84"/>
      <c r="AQI68" s="84" t="s">
        <v>94</v>
      </c>
      <c r="AQJ68" s="84"/>
      <c r="AQK68" s="84" t="s">
        <v>94</v>
      </c>
      <c r="AQL68" s="84"/>
      <c r="AQM68" s="84" t="s">
        <v>94</v>
      </c>
      <c r="AQN68" s="84"/>
      <c r="AQO68" s="84" t="s">
        <v>94</v>
      </c>
      <c r="AQP68" s="84"/>
      <c r="AQQ68" s="84" t="s">
        <v>94</v>
      </c>
      <c r="AQR68" s="84"/>
      <c r="AQS68" s="84" t="s">
        <v>94</v>
      </c>
      <c r="AQT68" s="86"/>
      <c r="AQU68" s="86" t="s">
        <v>94</v>
      </c>
      <c r="AQV68" s="86"/>
      <c r="AQW68" s="86" t="s">
        <v>94</v>
      </c>
      <c r="AQX68" s="86"/>
      <c r="AQY68" s="86" t="s">
        <v>94</v>
      </c>
      <c r="AQZ68" s="86"/>
      <c r="ARA68" s="86" t="s">
        <v>94</v>
      </c>
      <c r="ARB68" s="86"/>
      <c r="ARC68" s="86" t="s">
        <v>94</v>
      </c>
      <c r="ARD68" s="86"/>
      <c r="ARE68" s="86" t="s">
        <v>94</v>
      </c>
      <c r="ARF68" s="86"/>
      <c r="ARG68" s="86" t="s">
        <v>94</v>
      </c>
      <c r="ARH68" s="86"/>
      <c r="ARI68" s="86" t="s">
        <v>94</v>
      </c>
      <c r="ARJ68" s="86"/>
      <c r="ARK68" s="86" t="s">
        <v>94</v>
      </c>
      <c r="ARL68" s="86"/>
      <c r="ARM68" s="86" t="s">
        <v>94</v>
      </c>
      <c r="ARN68" s="86"/>
      <c r="ARO68" s="86" t="s">
        <v>94</v>
      </c>
      <c r="ARP68" s="86"/>
      <c r="ARQ68" s="86" t="s">
        <v>94</v>
      </c>
      <c r="ARR68" s="86"/>
      <c r="ARS68" s="86" t="s">
        <v>94</v>
      </c>
      <c r="ART68" s="86"/>
      <c r="ARU68" s="86" t="s">
        <v>94</v>
      </c>
      <c r="ARV68" s="86"/>
      <c r="ARW68" s="86" t="s">
        <v>94</v>
      </c>
      <c r="ARX68" s="86"/>
      <c r="ARY68" s="86" t="s">
        <v>94</v>
      </c>
      <c r="ARZ68" s="86"/>
      <c r="ASA68" s="86" t="s">
        <v>94</v>
      </c>
      <c r="ASB68" s="86"/>
      <c r="ASC68" s="86" t="s">
        <v>94</v>
      </c>
      <c r="ASD68" s="86"/>
      <c r="ASE68" s="86" t="s">
        <v>94</v>
      </c>
      <c r="ASF68" s="86"/>
      <c r="ASG68" s="86" t="s">
        <v>94</v>
      </c>
      <c r="ASH68" s="86"/>
      <c r="ASI68" s="86" t="s">
        <v>94</v>
      </c>
      <c r="ASJ68" s="86"/>
      <c r="ASK68" s="86" t="s">
        <v>94</v>
      </c>
      <c r="ASL68" s="86"/>
      <c r="ASM68" s="86" t="s">
        <v>94</v>
      </c>
      <c r="ASN68" s="86"/>
      <c r="ASO68" s="86" t="s">
        <v>94</v>
      </c>
      <c r="ASP68" s="86"/>
      <c r="ASQ68" s="86" t="s">
        <v>94</v>
      </c>
      <c r="ASR68" s="86"/>
      <c r="ASS68" s="86" t="s">
        <v>94</v>
      </c>
      <c r="AST68" s="86"/>
      <c r="ASU68" s="86" t="s">
        <v>94</v>
      </c>
      <c r="ASV68" s="86"/>
      <c r="ASW68" s="86" t="s">
        <v>94</v>
      </c>
      <c r="ASX68" s="86"/>
      <c r="ASY68" s="86" t="s">
        <v>94</v>
      </c>
      <c r="ASZ68" s="86"/>
      <c r="ATA68" s="86" t="s">
        <v>94</v>
      </c>
      <c r="ATB68" s="86"/>
      <c r="ATC68" s="86" t="s">
        <v>94</v>
      </c>
      <c r="ATD68" s="86"/>
      <c r="ATE68" s="86" t="s">
        <v>94</v>
      </c>
      <c r="ATF68" s="86"/>
      <c r="ATG68" s="86" t="s">
        <v>94</v>
      </c>
      <c r="ATH68" s="86"/>
      <c r="ATI68" s="86" t="s">
        <v>94</v>
      </c>
      <c r="ATJ68" s="86"/>
      <c r="ATK68" s="86" t="s">
        <v>94</v>
      </c>
      <c r="ATL68" s="86"/>
      <c r="ATM68" s="86" t="s">
        <v>94</v>
      </c>
      <c r="ATN68" s="86"/>
      <c r="ATO68" s="86" t="s">
        <v>94</v>
      </c>
      <c r="ATP68" s="86"/>
      <c r="ATQ68" s="86" t="s">
        <v>94</v>
      </c>
      <c r="ATR68" s="86"/>
      <c r="ATS68" s="86" t="s">
        <v>94</v>
      </c>
      <c r="ATT68" s="86"/>
      <c r="ATU68" s="86" t="s">
        <v>94</v>
      </c>
      <c r="ATV68" s="86"/>
      <c r="ATW68" s="86" t="s">
        <v>94</v>
      </c>
      <c r="ATX68" s="86"/>
      <c r="ATY68" s="86" t="s">
        <v>94</v>
      </c>
      <c r="ATZ68" s="86"/>
      <c r="AUA68" s="86" t="s">
        <v>94</v>
      </c>
      <c r="AUB68" s="86"/>
      <c r="AUC68" s="86" t="s">
        <v>94</v>
      </c>
      <c r="AUD68" s="86"/>
      <c r="AUE68" s="86" t="s">
        <v>94</v>
      </c>
      <c r="AUF68" s="86"/>
      <c r="AUG68" s="86" t="s">
        <v>94</v>
      </c>
      <c r="AUH68" s="86"/>
      <c r="AUI68" s="86" t="s">
        <v>94</v>
      </c>
      <c r="AUJ68" s="86"/>
      <c r="AUK68" s="86" t="s">
        <v>94</v>
      </c>
      <c r="AUL68" s="86"/>
      <c r="AUM68" s="86" t="s">
        <v>94</v>
      </c>
      <c r="AUN68" s="86"/>
      <c r="AUO68" s="86" t="s">
        <v>94</v>
      </c>
      <c r="AUP68" s="86"/>
      <c r="AUQ68" s="86" t="s">
        <v>94</v>
      </c>
      <c r="AUR68" s="86"/>
      <c r="AUS68" s="86" t="s">
        <v>94</v>
      </c>
      <c r="AUT68" s="86"/>
      <c r="AUU68" s="86" t="s">
        <v>94</v>
      </c>
      <c r="AUV68" s="86"/>
      <c r="AUW68" s="86" t="s">
        <v>94</v>
      </c>
      <c r="AUX68" s="86"/>
      <c r="AUY68" s="86" t="s">
        <v>94</v>
      </c>
      <c r="AUZ68" s="86"/>
      <c r="AVA68" s="86" t="s">
        <v>94</v>
      </c>
      <c r="AVB68" s="86"/>
      <c r="AVC68" s="86" t="s">
        <v>94</v>
      </c>
      <c r="AVD68" s="86"/>
      <c r="AVE68" s="86" t="s">
        <v>94</v>
      </c>
      <c r="AVF68" s="86"/>
      <c r="AVG68" s="86" t="s">
        <v>94</v>
      </c>
      <c r="AVH68" s="86"/>
      <c r="AVI68" s="86" t="s">
        <v>94</v>
      </c>
      <c r="AVJ68" s="86"/>
      <c r="AVK68" s="86" t="s">
        <v>94</v>
      </c>
      <c r="AVL68" s="86"/>
      <c r="AVM68" s="86" t="s">
        <v>94</v>
      </c>
      <c r="AVN68" s="86"/>
      <c r="AVO68" s="86" t="s">
        <v>94</v>
      </c>
      <c r="AVP68" s="86"/>
      <c r="AVQ68" s="86" t="s">
        <v>94</v>
      </c>
      <c r="AVR68" s="86"/>
      <c r="AVS68" s="86" t="s">
        <v>94</v>
      </c>
      <c r="AVT68" s="86"/>
      <c r="AVU68" s="86" t="s">
        <v>94</v>
      </c>
      <c r="AVV68" s="86"/>
      <c r="AVW68" s="86" t="s">
        <v>94</v>
      </c>
      <c r="AVX68" s="86"/>
      <c r="AVY68" s="86" t="s">
        <v>94</v>
      </c>
      <c r="AVZ68" s="86"/>
      <c r="AWA68" s="86" t="s">
        <v>94</v>
      </c>
      <c r="AWB68" s="86"/>
      <c r="AWC68" s="86" t="s">
        <v>94</v>
      </c>
      <c r="AWD68" s="86"/>
      <c r="AWE68" s="86" t="s">
        <v>94</v>
      </c>
      <c r="AWF68" s="86"/>
      <c r="AWG68" s="86" t="s">
        <v>94</v>
      </c>
      <c r="AWH68" s="86"/>
      <c r="AWI68" s="86" t="s">
        <v>94</v>
      </c>
      <c r="AWJ68" s="86"/>
      <c r="AWK68" s="86" t="s">
        <v>94</v>
      </c>
      <c r="AWL68" s="86"/>
      <c r="AWM68" s="86" t="s">
        <v>94</v>
      </c>
      <c r="AWN68" s="86"/>
      <c r="AWO68" s="86" t="s">
        <v>94</v>
      </c>
      <c r="AWP68" s="86"/>
      <c r="AWQ68" s="86" t="s">
        <v>94</v>
      </c>
      <c r="AWR68" s="86"/>
      <c r="AWS68" s="86" t="s">
        <v>94</v>
      </c>
      <c r="AWT68" s="86"/>
      <c r="AWU68" s="86" t="s">
        <v>94</v>
      </c>
      <c r="AWV68" s="86"/>
      <c r="AWW68" s="86" t="s">
        <v>94</v>
      </c>
      <c r="AWX68" s="86"/>
      <c r="AWY68" s="86" t="s">
        <v>94</v>
      </c>
      <c r="AWZ68" s="103"/>
      <c r="AXA68" s="103" t="s">
        <v>94</v>
      </c>
      <c r="AXB68" s="103"/>
      <c r="AXC68" s="103" t="s">
        <v>94</v>
      </c>
      <c r="AXD68" s="103"/>
      <c r="AXE68" s="103" t="s">
        <v>94</v>
      </c>
      <c r="AXF68" s="103"/>
      <c r="AXG68" s="103" t="s">
        <v>94</v>
      </c>
      <c r="AXH68" s="103"/>
      <c r="AXI68" s="103" t="s">
        <v>94</v>
      </c>
      <c r="AXJ68" s="103"/>
      <c r="AXK68" s="103" t="s">
        <v>94</v>
      </c>
      <c r="AXL68" s="103"/>
      <c r="AXM68" s="103" t="s">
        <v>94</v>
      </c>
      <c r="AXN68" s="103"/>
      <c r="AXO68" s="103" t="s">
        <v>94</v>
      </c>
      <c r="AXP68" s="103"/>
      <c r="AXQ68" s="103" t="s">
        <v>94</v>
      </c>
      <c r="AXR68" s="103"/>
      <c r="AXS68" s="103" t="s">
        <v>94</v>
      </c>
      <c r="AXT68" s="103"/>
      <c r="AXU68" s="103" t="s">
        <v>94</v>
      </c>
      <c r="AXV68" s="103"/>
      <c r="AXW68" s="103" t="s">
        <v>94</v>
      </c>
      <c r="AXX68" s="103"/>
      <c r="AXY68" s="103" t="s">
        <v>94</v>
      </c>
      <c r="AXZ68" s="103"/>
      <c r="AYA68" s="103" t="s">
        <v>94</v>
      </c>
      <c r="AYB68" s="103"/>
      <c r="AYC68" s="103" t="s">
        <v>94</v>
      </c>
      <c r="AYD68" s="103"/>
      <c r="AYE68" s="103" t="s">
        <v>94</v>
      </c>
      <c r="AYF68" s="103"/>
      <c r="AYG68" s="103" t="s">
        <v>94</v>
      </c>
      <c r="AYH68" s="103"/>
      <c r="AYI68" s="103" t="s">
        <v>94</v>
      </c>
      <c r="AYJ68" s="103"/>
      <c r="AYK68" s="103"/>
      <c r="AYL68" s="103"/>
      <c r="AYM68" s="103"/>
      <c r="AYN68" s="103"/>
      <c r="AYO68" s="103"/>
      <c r="AYP68" s="103"/>
      <c r="AYQ68" s="103"/>
      <c r="AYR68" s="103"/>
      <c r="AYS68" s="103"/>
      <c r="AYT68" s="103"/>
      <c r="AYU68" s="103" t="s">
        <v>94</v>
      </c>
      <c r="AYV68" s="103"/>
      <c r="AYW68" s="103" t="s">
        <v>94</v>
      </c>
      <c r="AYX68" s="103"/>
      <c r="AYY68" s="103" t="s">
        <v>94</v>
      </c>
      <c r="AYZ68" s="103"/>
      <c r="AZA68" s="103" t="s">
        <v>94</v>
      </c>
      <c r="AZB68" s="103"/>
      <c r="AZC68" s="103" t="s">
        <v>94</v>
      </c>
      <c r="AZD68" s="103"/>
      <c r="AZE68" s="103" t="s">
        <v>94</v>
      </c>
      <c r="AZF68" s="103"/>
      <c r="AZG68" s="103" t="s">
        <v>94</v>
      </c>
      <c r="AZH68" s="103"/>
      <c r="AZI68" s="103" t="s">
        <v>94</v>
      </c>
      <c r="AZJ68" s="103"/>
      <c r="AZK68" s="103" t="s">
        <v>94</v>
      </c>
      <c r="AZL68" s="103"/>
      <c r="AZM68" s="103" t="s">
        <v>94</v>
      </c>
      <c r="AZN68" s="103"/>
      <c r="AZO68" s="103" t="s">
        <v>94</v>
      </c>
      <c r="AZP68" s="103"/>
      <c r="AZQ68" s="103" t="s">
        <v>94</v>
      </c>
      <c r="AZR68" s="103"/>
      <c r="AZS68" s="103" t="s">
        <v>94</v>
      </c>
      <c r="AZT68" s="103"/>
      <c r="AZU68" s="103" t="s">
        <v>94</v>
      </c>
      <c r="AZV68" s="103"/>
      <c r="AZW68" s="103" t="s">
        <v>94</v>
      </c>
      <c r="AZX68" s="103"/>
      <c r="AZY68" s="103" t="s">
        <v>94</v>
      </c>
      <c r="AZZ68" s="103"/>
      <c r="BAA68" s="103" t="s">
        <v>94</v>
      </c>
      <c r="BAB68" s="103"/>
      <c r="BAC68" s="103" t="s">
        <v>94</v>
      </c>
      <c r="BAD68" s="103"/>
      <c r="BAE68" s="103" t="s">
        <v>94</v>
      </c>
      <c r="BAF68" s="103"/>
      <c r="BAG68" s="103" t="s">
        <v>94</v>
      </c>
      <c r="BAH68" s="103"/>
      <c r="BAI68" s="103" t="s">
        <v>94</v>
      </c>
      <c r="BAJ68" s="103"/>
      <c r="BAK68" s="103" t="s">
        <v>94</v>
      </c>
      <c r="BAL68" s="103"/>
      <c r="BAM68" s="103" t="s">
        <v>94</v>
      </c>
      <c r="BAN68" s="103"/>
      <c r="BAO68" s="103" t="s">
        <v>94</v>
      </c>
      <c r="BAP68" s="103"/>
      <c r="BAQ68" s="103" t="s">
        <v>94</v>
      </c>
      <c r="BAR68" s="103"/>
      <c r="BAS68" s="103" t="s">
        <v>94</v>
      </c>
      <c r="BAT68" s="103"/>
      <c r="BAU68" s="103" t="s">
        <v>94</v>
      </c>
      <c r="BAV68" s="103"/>
      <c r="BAW68" s="103" t="s">
        <v>94</v>
      </c>
      <c r="BAX68" s="103"/>
      <c r="BAY68" s="103" t="s">
        <v>94</v>
      </c>
      <c r="BAZ68" s="103"/>
      <c r="BBA68" s="103" t="s">
        <v>94</v>
      </c>
      <c r="BBB68" s="103"/>
      <c r="BBC68" s="103" t="s">
        <v>94</v>
      </c>
      <c r="BBD68" s="103"/>
      <c r="BBE68" s="103" t="s">
        <v>94</v>
      </c>
      <c r="BBF68" s="103"/>
      <c r="BBG68" s="103" t="s">
        <v>94</v>
      </c>
      <c r="BBH68" s="103"/>
      <c r="BBI68" s="103" t="s">
        <v>94</v>
      </c>
      <c r="BBJ68" s="103"/>
      <c r="BBK68" s="103" t="s">
        <v>94</v>
      </c>
    </row>
    <row r="69" spans="1:1415" s="9" customFormat="1" ht="33" customHeight="1" x14ac:dyDescent="0.35">
      <c r="A69" s="82">
        <f t="shared" ref="A69:A83" si="3">A68+1</f>
        <v>3</v>
      </c>
      <c r="B69" s="13" t="s">
        <v>123</v>
      </c>
      <c r="C69" s="89"/>
      <c r="D69" s="90" t="s">
        <v>124</v>
      </c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  <c r="AL69" s="84"/>
      <c r="AM69" s="84"/>
      <c r="AN69" s="84"/>
      <c r="AO69" s="84"/>
      <c r="AP69" s="84"/>
      <c r="AQ69" s="84"/>
      <c r="AR69" s="84"/>
      <c r="AS69" s="84"/>
      <c r="AT69" s="84"/>
      <c r="AU69" s="84"/>
      <c r="AV69" s="84"/>
      <c r="AW69" s="84"/>
      <c r="AX69" s="84"/>
      <c r="AY69" s="84"/>
      <c r="AZ69" s="84"/>
      <c r="BA69" s="84"/>
      <c r="BB69" s="84"/>
      <c r="BC69" s="84"/>
      <c r="BD69" s="84"/>
      <c r="BE69" s="84"/>
      <c r="BF69" s="84"/>
      <c r="BG69" s="84"/>
      <c r="BH69" s="84"/>
      <c r="BI69" s="84"/>
      <c r="BJ69" s="84"/>
      <c r="BK69" s="84"/>
      <c r="BL69" s="84"/>
      <c r="BM69" s="84"/>
      <c r="BN69" s="84"/>
      <c r="BO69" s="84"/>
      <c r="BP69" s="84"/>
      <c r="BQ69" s="84"/>
      <c r="BR69" s="84"/>
      <c r="BS69" s="84"/>
      <c r="BT69" s="84"/>
      <c r="BU69" s="84"/>
      <c r="BV69" s="84"/>
      <c r="BW69" s="84"/>
      <c r="BX69" s="84"/>
      <c r="BY69" s="84"/>
      <c r="BZ69" s="84"/>
      <c r="CA69" s="84"/>
      <c r="CB69" s="84"/>
      <c r="CC69" s="84"/>
      <c r="CD69" s="84"/>
      <c r="CE69" s="84"/>
      <c r="CF69" s="84"/>
      <c r="CG69" s="84"/>
      <c r="CH69" s="84"/>
      <c r="CI69" s="84"/>
      <c r="CJ69" s="84"/>
      <c r="CK69" s="84"/>
      <c r="CL69" s="84"/>
      <c r="CM69" s="84"/>
      <c r="CN69" s="84"/>
      <c r="CO69" s="84"/>
      <c r="CP69" s="84"/>
      <c r="CQ69" s="84"/>
      <c r="CR69" s="84"/>
      <c r="CS69" s="84"/>
      <c r="CT69" s="84"/>
      <c r="CU69" s="84"/>
      <c r="CV69" s="84"/>
      <c r="CW69" s="84"/>
      <c r="CX69" s="84"/>
      <c r="CY69" s="84"/>
      <c r="CZ69" s="84"/>
      <c r="DA69" s="84"/>
      <c r="DB69" s="84"/>
      <c r="DC69" s="84"/>
      <c r="DD69" s="84"/>
      <c r="DE69" s="84"/>
      <c r="DF69" s="84"/>
      <c r="DG69" s="84"/>
      <c r="DH69" s="84"/>
      <c r="DI69" s="84"/>
      <c r="DJ69" s="84"/>
      <c r="DK69" s="84"/>
      <c r="DL69" s="84"/>
      <c r="DM69" s="84"/>
      <c r="DN69" s="84"/>
      <c r="DO69" s="84"/>
      <c r="DP69" s="84"/>
      <c r="DQ69" s="84"/>
      <c r="DR69" s="84"/>
      <c r="DS69" s="84"/>
      <c r="DT69" s="84"/>
      <c r="DU69" s="84"/>
      <c r="DV69" s="84"/>
      <c r="DW69" s="84"/>
      <c r="DX69" s="84"/>
      <c r="DY69" s="84"/>
      <c r="DZ69" s="84"/>
      <c r="EA69" s="84"/>
      <c r="EB69" s="84"/>
      <c r="EC69" s="84"/>
      <c r="ED69" s="84"/>
      <c r="EE69" s="84"/>
      <c r="EF69" s="84"/>
      <c r="EG69" s="84"/>
      <c r="EH69" s="84"/>
      <c r="EI69" s="84"/>
      <c r="EJ69" s="84"/>
      <c r="EK69" s="84"/>
      <c r="EL69" s="84"/>
      <c r="EM69" s="84"/>
      <c r="EN69" s="84"/>
      <c r="EO69" s="84"/>
      <c r="EP69" s="84"/>
      <c r="EQ69" s="84"/>
      <c r="ER69" s="84"/>
      <c r="ES69" s="84"/>
      <c r="ET69" s="84"/>
      <c r="EU69" s="84"/>
      <c r="EV69" s="84"/>
      <c r="EW69" s="84"/>
      <c r="EX69" s="84"/>
      <c r="EY69" s="84"/>
      <c r="EZ69" s="84"/>
      <c r="FA69" s="84"/>
      <c r="FB69" s="84"/>
      <c r="FC69" s="84"/>
      <c r="FD69" s="84"/>
      <c r="FE69" s="84"/>
      <c r="FF69" s="84"/>
      <c r="FG69" s="84"/>
      <c r="FH69" s="84"/>
      <c r="FI69" s="84"/>
      <c r="FJ69" s="84"/>
      <c r="FK69" s="84"/>
      <c r="FL69" s="84"/>
      <c r="FM69" s="84"/>
      <c r="FN69" s="84"/>
      <c r="FO69" s="84"/>
      <c r="FP69" s="84"/>
      <c r="FQ69" s="84"/>
      <c r="FR69" s="84"/>
      <c r="FS69" s="84"/>
      <c r="FT69" s="84"/>
      <c r="FU69" s="84"/>
      <c r="FV69" s="84"/>
      <c r="FW69" s="84"/>
      <c r="FX69" s="84"/>
      <c r="FY69" s="84"/>
      <c r="FZ69" s="84"/>
      <c r="GA69" s="84"/>
      <c r="GB69" s="84"/>
      <c r="GC69" s="84"/>
      <c r="GD69" s="84"/>
      <c r="GE69" s="84"/>
      <c r="GF69" s="84"/>
      <c r="GG69" s="84"/>
      <c r="GH69" s="84"/>
      <c r="GI69" s="84"/>
      <c r="GJ69" s="84"/>
      <c r="GK69" s="84"/>
      <c r="GL69" s="84"/>
      <c r="GM69" s="84"/>
      <c r="GN69" s="84"/>
      <c r="GO69" s="84"/>
      <c r="GP69" s="84"/>
      <c r="GQ69" s="84"/>
      <c r="GR69" s="84"/>
      <c r="GS69" s="84"/>
      <c r="GT69" s="84"/>
      <c r="GU69" s="84"/>
      <c r="GV69" s="84"/>
      <c r="GW69" s="84"/>
      <c r="GX69" s="84"/>
      <c r="GY69" s="84"/>
      <c r="GZ69" s="84"/>
      <c r="HA69" s="84"/>
      <c r="HB69" s="84"/>
      <c r="HC69" s="84"/>
      <c r="HD69" s="84"/>
      <c r="HE69" s="84"/>
      <c r="HF69" s="84"/>
      <c r="HG69" s="84"/>
      <c r="HH69" s="84"/>
      <c r="HI69" s="84"/>
      <c r="HJ69" s="84"/>
      <c r="HK69" s="84"/>
      <c r="HL69" s="84"/>
      <c r="HM69" s="84"/>
      <c r="HN69" s="84"/>
      <c r="HO69" s="84"/>
      <c r="HP69" s="84"/>
      <c r="HQ69" s="84"/>
      <c r="HR69" s="84">
        <v>13000</v>
      </c>
      <c r="HS69" s="84" t="s">
        <v>94</v>
      </c>
      <c r="HT69" s="84">
        <v>13000</v>
      </c>
      <c r="HU69" s="84" t="s">
        <v>94</v>
      </c>
      <c r="HV69" s="84">
        <v>13000</v>
      </c>
      <c r="HW69" s="84" t="s">
        <v>94</v>
      </c>
      <c r="HX69" s="84">
        <v>13000</v>
      </c>
      <c r="HY69" s="84" t="s">
        <v>94</v>
      </c>
      <c r="HZ69" s="84">
        <v>13000</v>
      </c>
      <c r="IA69" s="84" t="s">
        <v>94</v>
      </c>
      <c r="IB69" s="84">
        <v>13000</v>
      </c>
      <c r="IC69" s="84" t="s">
        <v>94</v>
      </c>
      <c r="ID69" s="84">
        <v>13000</v>
      </c>
      <c r="IE69" s="84" t="s">
        <v>94</v>
      </c>
      <c r="IF69" s="84">
        <v>13000</v>
      </c>
      <c r="IG69" s="84" t="s">
        <v>94</v>
      </c>
      <c r="IH69" s="84">
        <v>13000</v>
      </c>
      <c r="II69" s="84" t="s">
        <v>94</v>
      </c>
      <c r="IJ69" s="84">
        <v>13000</v>
      </c>
      <c r="IK69" s="84" t="s">
        <v>94</v>
      </c>
      <c r="IL69" s="84">
        <v>13000</v>
      </c>
      <c r="IM69" s="84" t="s">
        <v>94</v>
      </c>
      <c r="IN69" s="84">
        <v>13000</v>
      </c>
      <c r="IO69" s="84">
        <v>13000</v>
      </c>
      <c r="IP69" s="84">
        <v>13000</v>
      </c>
      <c r="IQ69" s="84" t="s">
        <v>94</v>
      </c>
      <c r="IR69" s="84">
        <v>13000</v>
      </c>
      <c r="IS69" s="84" t="s">
        <v>94</v>
      </c>
      <c r="IT69" s="84">
        <v>13000</v>
      </c>
      <c r="IU69" s="84" t="s">
        <v>94</v>
      </c>
      <c r="IV69" s="84">
        <v>13000</v>
      </c>
      <c r="IW69" s="84" t="s">
        <v>94</v>
      </c>
      <c r="IX69" s="84">
        <v>13000</v>
      </c>
      <c r="IY69" s="84" t="s">
        <v>94</v>
      </c>
      <c r="IZ69" s="84">
        <v>13000</v>
      </c>
      <c r="JA69" s="84" t="s">
        <v>94</v>
      </c>
      <c r="JB69" s="84">
        <v>13000</v>
      </c>
      <c r="JC69" s="84" t="s">
        <v>94</v>
      </c>
      <c r="JD69" s="84">
        <v>13000</v>
      </c>
      <c r="JE69" s="84" t="s">
        <v>94</v>
      </c>
      <c r="JF69" s="84">
        <v>13000</v>
      </c>
      <c r="JG69" s="84" t="s">
        <v>94</v>
      </c>
      <c r="JH69" s="84">
        <v>13000</v>
      </c>
      <c r="JI69" s="84" t="s">
        <v>94</v>
      </c>
      <c r="JJ69" s="84">
        <v>13000</v>
      </c>
      <c r="JK69" s="84" t="s">
        <v>94</v>
      </c>
      <c r="JL69" s="84">
        <v>13000</v>
      </c>
      <c r="JM69" s="84" t="s">
        <v>94</v>
      </c>
      <c r="JN69" s="84">
        <v>16000</v>
      </c>
      <c r="JO69" s="84" t="s">
        <v>94</v>
      </c>
      <c r="JP69" s="84">
        <v>16000</v>
      </c>
      <c r="JQ69" s="84" t="s">
        <v>94</v>
      </c>
      <c r="JR69" s="84">
        <v>16000</v>
      </c>
      <c r="JS69" s="84" t="s">
        <v>94</v>
      </c>
      <c r="JT69" s="84">
        <v>16000</v>
      </c>
      <c r="JU69" s="84" t="s">
        <v>94</v>
      </c>
      <c r="JV69" s="84">
        <v>16000</v>
      </c>
      <c r="JW69" s="84" t="s">
        <v>94</v>
      </c>
      <c r="JX69" s="84">
        <v>16000</v>
      </c>
      <c r="JY69" s="84" t="s">
        <v>94</v>
      </c>
      <c r="JZ69" s="84">
        <v>16000</v>
      </c>
      <c r="KA69" s="84" t="s">
        <v>94</v>
      </c>
      <c r="KB69" s="84">
        <v>16000</v>
      </c>
      <c r="KC69" s="84" t="s">
        <v>94</v>
      </c>
      <c r="KD69" s="84">
        <v>16000</v>
      </c>
      <c r="KE69" s="84" t="s">
        <v>94</v>
      </c>
      <c r="KF69" s="84">
        <v>16000</v>
      </c>
      <c r="KG69" s="84" t="s">
        <v>94</v>
      </c>
      <c r="KH69" s="84">
        <v>16000</v>
      </c>
      <c r="KI69" s="84" t="s">
        <v>94</v>
      </c>
      <c r="KJ69" s="84">
        <v>16000</v>
      </c>
      <c r="KK69" s="84" t="s">
        <v>94</v>
      </c>
      <c r="KL69" s="84">
        <v>16000</v>
      </c>
      <c r="KM69" s="84" t="s">
        <v>94</v>
      </c>
      <c r="KN69" s="84">
        <v>16000</v>
      </c>
      <c r="KO69" s="84" t="s">
        <v>94</v>
      </c>
      <c r="KP69" s="84">
        <v>16000</v>
      </c>
      <c r="KQ69" s="84" t="s">
        <v>94</v>
      </c>
      <c r="KR69" s="84">
        <v>16000</v>
      </c>
      <c r="KS69" s="84" t="s">
        <v>94</v>
      </c>
      <c r="KT69" s="84">
        <v>16000</v>
      </c>
      <c r="KU69" s="84" t="s">
        <v>94</v>
      </c>
      <c r="KV69" s="84">
        <v>16000</v>
      </c>
      <c r="KW69" s="84" t="s">
        <v>94</v>
      </c>
      <c r="KX69" s="84">
        <v>16000</v>
      </c>
      <c r="KY69" s="84" t="s">
        <v>94</v>
      </c>
      <c r="KZ69" s="84">
        <v>16000</v>
      </c>
      <c r="LA69" s="84" t="s">
        <v>94</v>
      </c>
      <c r="LB69" s="84">
        <v>16000</v>
      </c>
      <c r="LC69" s="84" t="s">
        <v>94</v>
      </c>
      <c r="LD69" s="84">
        <v>16000</v>
      </c>
      <c r="LE69" s="84" t="s">
        <v>94</v>
      </c>
      <c r="LF69" s="84">
        <v>16000</v>
      </c>
      <c r="LG69" s="84" t="s">
        <v>94</v>
      </c>
      <c r="LH69" s="84">
        <v>16000</v>
      </c>
      <c r="LI69" s="84" t="s">
        <v>94</v>
      </c>
      <c r="LJ69" s="84">
        <v>16000</v>
      </c>
      <c r="LK69" s="84" t="s">
        <v>94</v>
      </c>
      <c r="LL69" s="84">
        <v>16000</v>
      </c>
      <c r="LM69" s="84" t="s">
        <v>94</v>
      </c>
      <c r="LN69" s="84">
        <v>16000</v>
      </c>
      <c r="LO69" s="84" t="s">
        <v>94</v>
      </c>
      <c r="LP69" s="84">
        <v>16000</v>
      </c>
      <c r="LQ69" s="84" t="s">
        <v>94</v>
      </c>
      <c r="LR69" s="84">
        <v>16000</v>
      </c>
      <c r="LS69" s="84">
        <v>15057</v>
      </c>
      <c r="LT69" s="84">
        <v>16000</v>
      </c>
      <c r="LU69" s="84" t="s">
        <v>94</v>
      </c>
      <c r="LV69" s="84">
        <v>16000</v>
      </c>
      <c r="LW69" s="84" t="s">
        <v>94</v>
      </c>
      <c r="LX69" s="84">
        <v>16000</v>
      </c>
      <c r="LY69" s="84" t="s">
        <v>94</v>
      </c>
      <c r="LZ69" s="84">
        <v>16000</v>
      </c>
      <c r="MA69" s="84" t="s">
        <v>94</v>
      </c>
      <c r="MB69" s="84">
        <v>16000</v>
      </c>
      <c r="MC69" s="84" t="s">
        <v>94</v>
      </c>
      <c r="MD69" s="84">
        <v>16000</v>
      </c>
      <c r="ME69" s="84" t="s">
        <v>94</v>
      </c>
      <c r="MF69" s="84">
        <v>16000</v>
      </c>
      <c r="MG69" s="84" t="s">
        <v>94</v>
      </c>
      <c r="MH69" s="84">
        <v>16000</v>
      </c>
      <c r="MI69" s="84" t="s">
        <v>94</v>
      </c>
      <c r="MJ69" s="84">
        <v>16000</v>
      </c>
      <c r="MK69" s="84" t="s">
        <v>94</v>
      </c>
      <c r="ML69" s="84">
        <v>16000</v>
      </c>
      <c r="MM69" s="84" t="s">
        <v>94</v>
      </c>
      <c r="MN69" s="84">
        <v>16000</v>
      </c>
      <c r="MO69" s="84" t="s">
        <v>94</v>
      </c>
      <c r="MP69" s="84">
        <v>16000</v>
      </c>
      <c r="MQ69" s="84" t="s">
        <v>94</v>
      </c>
      <c r="MR69" s="84">
        <v>16000</v>
      </c>
      <c r="MS69" s="84" t="s">
        <v>94</v>
      </c>
      <c r="MT69" s="84">
        <v>16000</v>
      </c>
      <c r="MU69" s="84" t="s">
        <v>94</v>
      </c>
      <c r="MV69" s="84">
        <v>16000</v>
      </c>
      <c r="MW69" s="84" t="s">
        <v>94</v>
      </c>
      <c r="MX69" s="84">
        <v>16000</v>
      </c>
      <c r="MY69" s="84" t="s">
        <v>94</v>
      </c>
      <c r="MZ69" s="84">
        <v>16000</v>
      </c>
      <c r="NA69" s="84" t="s">
        <v>94</v>
      </c>
      <c r="NB69" s="84">
        <v>16000</v>
      </c>
      <c r="NC69" s="84" t="s">
        <v>94</v>
      </c>
      <c r="ND69" s="84">
        <v>16000</v>
      </c>
      <c r="NE69" s="84" t="s">
        <v>94</v>
      </c>
      <c r="NF69" s="84">
        <v>16000</v>
      </c>
      <c r="NG69" s="84" t="s">
        <v>94</v>
      </c>
      <c r="NH69" s="84">
        <v>16000</v>
      </c>
      <c r="NI69" s="84" t="s">
        <v>94</v>
      </c>
      <c r="NJ69" s="84">
        <v>16000</v>
      </c>
      <c r="NK69" s="84" t="s">
        <v>94</v>
      </c>
      <c r="NL69" s="84">
        <v>16000</v>
      </c>
      <c r="NM69" s="84" t="s">
        <v>94</v>
      </c>
      <c r="NN69" s="84">
        <v>16000</v>
      </c>
      <c r="NO69" s="84" t="s">
        <v>94</v>
      </c>
      <c r="NP69" s="84">
        <v>16000</v>
      </c>
      <c r="NQ69" s="84" t="s">
        <v>94</v>
      </c>
      <c r="NR69" s="84">
        <v>16000</v>
      </c>
      <c r="NS69" s="84" t="s">
        <v>94</v>
      </c>
      <c r="NT69" s="84">
        <v>16000</v>
      </c>
      <c r="NU69" s="84" t="s">
        <v>94</v>
      </c>
      <c r="NV69" s="84">
        <v>16000</v>
      </c>
      <c r="NW69" s="84" t="s">
        <v>94</v>
      </c>
      <c r="NX69" s="84">
        <v>16000</v>
      </c>
      <c r="NY69" s="84" t="s">
        <v>94</v>
      </c>
      <c r="NZ69" s="84">
        <v>16000</v>
      </c>
      <c r="OA69" s="84" t="s">
        <v>94</v>
      </c>
      <c r="OB69" s="84">
        <v>16000</v>
      </c>
      <c r="OC69" s="84" t="s">
        <v>94</v>
      </c>
      <c r="OD69" s="84">
        <v>16000</v>
      </c>
      <c r="OE69" s="84" t="s">
        <v>94</v>
      </c>
      <c r="OF69" s="84">
        <v>16000</v>
      </c>
      <c r="OG69" s="84" t="s">
        <v>94</v>
      </c>
      <c r="OH69" s="84">
        <v>16000</v>
      </c>
      <c r="OI69" s="84" t="s">
        <v>94</v>
      </c>
      <c r="OJ69" s="84">
        <v>16000</v>
      </c>
      <c r="OK69" s="84" t="s">
        <v>94</v>
      </c>
      <c r="OL69" s="84">
        <v>16000</v>
      </c>
      <c r="OM69" s="84" t="s">
        <v>94</v>
      </c>
      <c r="ON69" s="84">
        <v>16000</v>
      </c>
      <c r="OO69" s="84" t="s">
        <v>94</v>
      </c>
      <c r="OP69" s="84">
        <v>16000</v>
      </c>
      <c r="OQ69" s="84" t="s">
        <v>94</v>
      </c>
      <c r="OR69" s="84">
        <v>16000</v>
      </c>
      <c r="OS69" s="84" t="s">
        <v>94</v>
      </c>
      <c r="OT69" s="84">
        <v>16000</v>
      </c>
      <c r="OU69" s="84" t="s">
        <v>94</v>
      </c>
      <c r="OV69" s="84">
        <v>16000</v>
      </c>
      <c r="OW69" s="84" t="s">
        <v>94</v>
      </c>
      <c r="OX69" s="84">
        <v>16000</v>
      </c>
      <c r="OY69" s="84" t="s">
        <v>94</v>
      </c>
      <c r="OZ69" s="84">
        <v>16000</v>
      </c>
      <c r="PA69" s="84" t="s">
        <v>94</v>
      </c>
      <c r="PB69" s="84">
        <v>16000</v>
      </c>
      <c r="PC69" s="84" t="s">
        <v>94</v>
      </c>
      <c r="PD69" s="84">
        <v>16000</v>
      </c>
      <c r="PE69" s="84" t="s">
        <v>94</v>
      </c>
      <c r="PF69" s="84">
        <v>16000</v>
      </c>
      <c r="PG69" s="84" t="s">
        <v>94</v>
      </c>
      <c r="PH69" s="84">
        <v>16000</v>
      </c>
      <c r="PI69" s="84" t="s">
        <v>94</v>
      </c>
      <c r="PJ69" s="84">
        <v>16000</v>
      </c>
      <c r="PK69" s="84" t="s">
        <v>94</v>
      </c>
      <c r="PL69" s="84">
        <v>16000</v>
      </c>
      <c r="PM69" s="84" t="s">
        <v>94</v>
      </c>
      <c r="PN69" s="84">
        <v>16000</v>
      </c>
      <c r="PO69" s="84" t="s">
        <v>94</v>
      </c>
      <c r="PP69" s="84">
        <v>16000</v>
      </c>
      <c r="PQ69" s="84" t="s">
        <v>94</v>
      </c>
      <c r="PR69" s="84">
        <v>16000</v>
      </c>
      <c r="PS69" s="84" t="s">
        <v>94</v>
      </c>
      <c r="PT69" s="84">
        <v>16000</v>
      </c>
      <c r="PU69" s="84" t="s">
        <v>94</v>
      </c>
      <c r="PV69" s="84">
        <v>16000</v>
      </c>
      <c r="PW69" s="84" t="s">
        <v>94</v>
      </c>
      <c r="PX69" s="84">
        <v>16000</v>
      </c>
      <c r="PY69" s="84" t="s">
        <v>94</v>
      </c>
      <c r="PZ69" s="84">
        <v>16000</v>
      </c>
      <c r="QA69" s="84" t="s">
        <v>94</v>
      </c>
      <c r="QB69" s="84">
        <v>16000</v>
      </c>
      <c r="QC69" s="84" t="s">
        <v>94</v>
      </c>
      <c r="QD69" s="84">
        <v>16000</v>
      </c>
      <c r="QE69" s="84" t="s">
        <v>94</v>
      </c>
      <c r="QF69" s="84">
        <v>16000</v>
      </c>
      <c r="QG69" s="84" t="s">
        <v>94</v>
      </c>
      <c r="QH69" s="84">
        <v>16000</v>
      </c>
      <c r="QI69" s="84" t="s">
        <v>94</v>
      </c>
      <c r="QJ69" s="84">
        <v>16000</v>
      </c>
      <c r="QK69" s="84" t="s">
        <v>94</v>
      </c>
      <c r="QL69" s="84">
        <v>16000</v>
      </c>
      <c r="QM69" s="84" t="s">
        <v>94</v>
      </c>
      <c r="QN69" s="84">
        <v>16000</v>
      </c>
      <c r="QO69" s="84" t="s">
        <v>94</v>
      </c>
      <c r="QP69" s="84">
        <v>16000</v>
      </c>
      <c r="QQ69" s="84" t="s">
        <v>94</v>
      </c>
      <c r="QR69" s="84">
        <v>16000</v>
      </c>
      <c r="QS69" s="84" t="s">
        <v>94</v>
      </c>
      <c r="QT69" s="84">
        <v>16000</v>
      </c>
      <c r="QU69" s="84" t="s">
        <v>94</v>
      </c>
      <c r="QV69" s="84">
        <v>16000</v>
      </c>
      <c r="QW69" s="84" t="s">
        <v>94</v>
      </c>
      <c r="QX69" s="84">
        <v>16000</v>
      </c>
      <c r="QY69" s="84" t="s">
        <v>94</v>
      </c>
      <c r="QZ69" s="84">
        <v>16000</v>
      </c>
      <c r="RA69" s="84" t="s">
        <v>94</v>
      </c>
      <c r="RB69" s="84">
        <v>16000</v>
      </c>
      <c r="RC69" s="84" t="s">
        <v>94</v>
      </c>
      <c r="RD69" s="84">
        <v>16000</v>
      </c>
      <c r="RE69" s="84" t="s">
        <v>94</v>
      </c>
      <c r="RF69" s="84">
        <v>16000</v>
      </c>
      <c r="RG69" s="84" t="s">
        <v>94</v>
      </c>
      <c r="RH69" s="84">
        <v>16000</v>
      </c>
      <c r="RI69" s="84">
        <v>16000</v>
      </c>
      <c r="RJ69" s="84">
        <v>16000</v>
      </c>
      <c r="RK69" s="84">
        <v>14500</v>
      </c>
      <c r="RL69" s="84">
        <v>16000</v>
      </c>
      <c r="RM69" s="84" t="s">
        <v>94</v>
      </c>
      <c r="RN69" s="84">
        <v>16000</v>
      </c>
      <c r="RO69" s="84" t="s">
        <v>94</v>
      </c>
      <c r="RP69" s="84">
        <v>16000</v>
      </c>
      <c r="RQ69" s="84" t="s">
        <v>94</v>
      </c>
      <c r="RR69" s="84">
        <v>16000</v>
      </c>
      <c r="RS69" s="84" t="s">
        <v>94</v>
      </c>
      <c r="RT69" s="84">
        <v>16000</v>
      </c>
      <c r="RU69" s="84" t="s">
        <v>94</v>
      </c>
      <c r="RV69" s="84">
        <v>16000</v>
      </c>
      <c r="RW69" s="84" t="s">
        <v>94</v>
      </c>
      <c r="RX69" s="84">
        <v>16000</v>
      </c>
      <c r="RY69" s="84" t="s">
        <v>94</v>
      </c>
      <c r="RZ69" s="84">
        <v>16000</v>
      </c>
      <c r="SA69" s="84" t="s">
        <v>94</v>
      </c>
      <c r="SB69" s="84">
        <v>16000</v>
      </c>
      <c r="SC69" s="84" t="s">
        <v>94</v>
      </c>
      <c r="SD69" s="84">
        <v>16000</v>
      </c>
      <c r="SE69" s="84">
        <v>14500</v>
      </c>
      <c r="SF69" s="84">
        <v>16000</v>
      </c>
      <c r="SG69" s="84">
        <v>14500</v>
      </c>
      <c r="SH69" s="84">
        <v>16000</v>
      </c>
      <c r="SI69" s="84" t="s">
        <v>94</v>
      </c>
      <c r="SJ69" s="84">
        <v>16000</v>
      </c>
      <c r="SK69" s="84" t="s">
        <v>94</v>
      </c>
      <c r="SL69" s="84">
        <v>16000</v>
      </c>
      <c r="SM69" s="84" t="s">
        <v>94</v>
      </c>
      <c r="SN69" s="84">
        <v>16000</v>
      </c>
      <c r="SO69" s="84" t="s">
        <v>94</v>
      </c>
      <c r="SP69" s="84">
        <v>16000</v>
      </c>
      <c r="SQ69" s="84" t="s">
        <v>94</v>
      </c>
      <c r="SR69" s="84">
        <v>16000</v>
      </c>
      <c r="SS69" s="84" t="s">
        <v>94</v>
      </c>
      <c r="ST69" s="84">
        <v>16000</v>
      </c>
      <c r="SU69" s="84" t="s">
        <v>94</v>
      </c>
      <c r="SV69" s="84">
        <v>16000</v>
      </c>
      <c r="SW69" s="84" t="s">
        <v>94</v>
      </c>
      <c r="SX69" s="84">
        <v>16000</v>
      </c>
      <c r="SY69" s="84" t="s">
        <v>94</v>
      </c>
      <c r="SZ69" s="84">
        <v>16000</v>
      </c>
      <c r="TA69" s="84">
        <v>14500</v>
      </c>
      <c r="TB69" s="84">
        <v>16000</v>
      </c>
      <c r="TC69" s="84">
        <v>14500</v>
      </c>
      <c r="TD69" s="84">
        <v>16000</v>
      </c>
      <c r="TE69" s="84">
        <v>13971.59090909091</v>
      </c>
      <c r="TF69" s="84">
        <v>16000</v>
      </c>
      <c r="TG69" s="84" t="s">
        <v>94</v>
      </c>
      <c r="TH69" s="84">
        <v>16000</v>
      </c>
      <c r="TI69" s="84">
        <v>14500</v>
      </c>
      <c r="TJ69" s="84">
        <v>16000</v>
      </c>
      <c r="TK69" s="84" t="s">
        <v>94</v>
      </c>
      <c r="TL69" s="84">
        <v>16000</v>
      </c>
      <c r="TM69" s="84" t="s">
        <v>94</v>
      </c>
      <c r="TN69" s="84">
        <v>16000</v>
      </c>
      <c r="TO69" s="84" t="s">
        <v>94</v>
      </c>
      <c r="TP69" s="84">
        <v>16000</v>
      </c>
      <c r="TQ69" s="84" t="s">
        <v>94</v>
      </c>
      <c r="TR69" s="84">
        <v>16000</v>
      </c>
      <c r="TS69" s="84" t="s">
        <v>94</v>
      </c>
      <c r="TT69" s="84">
        <v>16000</v>
      </c>
      <c r="TU69" s="84" t="s">
        <v>94</v>
      </c>
      <c r="TV69" s="84">
        <v>16000</v>
      </c>
      <c r="TW69" s="84">
        <v>14500</v>
      </c>
      <c r="TX69" s="84">
        <v>16000</v>
      </c>
      <c r="TY69" s="84">
        <v>14500</v>
      </c>
      <c r="TZ69" s="84">
        <v>16000</v>
      </c>
      <c r="UA69" s="84" t="s">
        <v>94</v>
      </c>
      <c r="UB69" s="84">
        <v>16000</v>
      </c>
      <c r="UC69" s="84" t="s">
        <v>94</v>
      </c>
      <c r="UD69" s="84">
        <v>16000</v>
      </c>
      <c r="UE69" s="84" t="s">
        <v>94</v>
      </c>
      <c r="UF69" s="84">
        <v>16000</v>
      </c>
      <c r="UG69" s="84" t="s">
        <v>94</v>
      </c>
      <c r="UH69" s="84">
        <v>16000</v>
      </c>
      <c r="UI69" s="84" t="s">
        <v>94</v>
      </c>
      <c r="UJ69" s="84">
        <v>16000</v>
      </c>
      <c r="UK69" s="84" t="s">
        <v>94</v>
      </c>
      <c r="UL69" s="84">
        <v>16000</v>
      </c>
      <c r="UM69" s="84" t="s">
        <v>94</v>
      </c>
      <c r="UN69" s="84">
        <v>16000</v>
      </c>
      <c r="UO69" s="84" t="s">
        <v>94</v>
      </c>
      <c r="UP69" s="84">
        <v>16000</v>
      </c>
      <c r="UQ69" s="84" t="s">
        <v>94</v>
      </c>
      <c r="UR69" s="84">
        <v>16000</v>
      </c>
      <c r="US69" s="84" t="s">
        <v>94</v>
      </c>
      <c r="UT69" s="84">
        <v>16000</v>
      </c>
      <c r="UU69" s="84" t="s">
        <v>94</v>
      </c>
      <c r="UV69" s="84">
        <v>16000</v>
      </c>
      <c r="UW69" s="84" t="s">
        <v>94</v>
      </c>
      <c r="UX69" s="84">
        <v>16000</v>
      </c>
      <c r="UY69" s="84" t="s">
        <v>94</v>
      </c>
      <c r="UZ69" s="84">
        <v>16000</v>
      </c>
      <c r="VA69" s="84" t="s">
        <v>94</v>
      </c>
      <c r="VB69" s="84">
        <v>16000</v>
      </c>
      <c r="VC69" s="84" t="s">
        <v>94</v>
      </c>
      <c r="VD69" s="84">
        <v>16000</v>
      </c>
      <c r="VE69" s="84" t="s">
        <v>94</v>
      </c>
      <c r="VF69" s="84">
        <v>16000</v>
      </c>
      <c r="VG69" s="84" t="s">
        <v>94</v>
      </c>
      <c r="VH69" s="84">
        <v>16000</v>
      </c>
      <c r="VI69" s="84" t="s">
        <v>94</v>
      </c>
      <c r="VJ69" s="84">
        <v>16000</v>
      </c>
      <c r="VK69" s="84" t="s">
        <v>94</v>
      </c>
      <c r="VL69" s="84"/>
      <c r="VM69" s="84" t="s">
        <v>94</v>
      </c>
      <c r="VN69" s="84"/>
      <c r="VO69" s="84" t="s">
        <v>94</v>
      </c>
      <c r="VP69" s="84"/>
      <c r="VQ69" s="84" t="s">
        <v>94</v>
      </c>
      <c r="VR69" s="84"/>
      <c r="VS69" s="84" t="s">
        <v>94</v>
      </c>
      <c r="VT69" s="84"/>
      <c r="VU69" s="84" t="s">
        <v>94</v>
      </c>
      <c r="VV69" s="84"/>
      <c r="VW69" s="84" t="s">
        <v>94</v>
      </c>
      <c r="VX69" s="84"/>
      <c r="VY69" s="84" t="s">
        <v>94</v>
      </c>
      <c r="VZ69" s="84"/>
      <c r="WA69" s="84" t="s">
        <v>94</v>
      </c>
      <c r="WB69" s="84"/>
      <c r="WC69" s="84" t="s">
        <v>94</v>
      </c>
      <c r="WD69" s="84"/>
      <c r="WE69" s="84" t="s">
        <v>94</v>
      </c>
      <c r="WF69" s="84"/>
      <c r="WG69" s="84" t="s">
        <v>94</v>
      </c>
      <c r="WH69" s="84"/>
      <c r="WI69" s="84" t="s">
        <v>94</v>
      </c>
      <c r="WJ69" s="84"/>
      <c r="WK69" s="84" t="s">
        <v>94</v>
      </c>
      <c r="WL69" s="84"/>
      <c r="WM69" s="84" t="s">
        <v>94</v>
      </c>
      <c r="WN69" s="84"/>
      <c r="WO69" s="84" t="s">
        <v>94</v>
      </c>
      <c r="WP69" s="84"/>
      <c r="WQ69" s="84" t="s">
        <v>94</v>
      </c>
      <c r="WR69" s="84"/>
      <c r="WS69" s="84" t="s">
        <v>94</v>
      </c>
      <c r="WT69" s="84"/>
      <c r="WU69" s="84" t="s">
        <v>94</v>
      </c>
      <c r="WV69" s="84"/>
      <c r="WW69" s="84" t="s">
        <v>94</v>
      </c>
      <c r="WX69" s="84"/>
      <c r="WY69" s="84" t="s">
        <v>94</v>
      </c>
      <c r="WZ69" s="84"/>
      <c r="XA69" s="84" t="s">
        <v>94</v>
      </c>
      <c r="XB69" s="84"/>
      <c r="XC69" s="84" t="s">
        <v>94</v>
      </c>
      <c r="XD69" s="84"/>
      <c r="XE69" s="84" t="s">
        <v>94</v>
      </c>
      <c r="XF69" s="84"/>
      <c r="XG69" s="84" t="s">
        <v>94</v>
      </c>
      <c r="XH69" s="84"/>
      <c r="XI69" s="84" t="s">
        <v>94</v>
      </c>
      <c r="XJ69" s="84"/>
      <c r="XK69" s="84" t="s">
        <v>94</v>
      </c>
      <c r="XL69" s="84"/>
      <c r="XM69" s="84" t="s">
        <v>94</v>
      </c>
      <c r="XN69" s="84"/>
      <c r="XO69" s="84" t="s">
        <v>94</v>
      </c>
      <c r="XP69" s="84"/>
      <c r="XQ69" s="84" t="s">
        <v>94</v>
      </c>
      <c r="XR69" s="84"/>
      <c r="XS69" s="84" t="s">
        <v>94</v>
      </c>
      <c r="XT69" s="84"/>
      <c r="XU69" s="84" t="s">
        <v>94</v>
      </c>
      <c r="XV69" s="84"/>
      <c r="XW69" s="84" t="s">
        <v>94</v>
      </c>
      <c r="XX69" s="84"/>
      <c r="XY69" s="84" t="s">
        <v>94</v>
      </c>
      <c r="XZ69" s="84"/>
      <c r="YA69" s="84" t="s">
        <v>94</v>
      </c>
      <c r="YB69" s="84"/>
      <c r="YC69" s="84" t="s">
        <v>94</v>
      </c>
      <c r="YD69" s="84"/>
      <c r="YE69" s="84" t="s">
        <v>94</v>
      </c>
      <c r="YF69" s="84"/>
      <c r="YG69" s="84" t="s">
        <v>94</v>
      </c>
      <c r="YH69" s="84"/>
      <c r="YI69" s="84" t="s">
        <v>94</v>
      </c>
      <c r="YJ69" s="84"/>
      <c r="YK69" s="84" t="s">
        <v>94</v>
      </c>
      <c r="YL69" s="84"/>
      <c r="YM69" s="84" t="s">
        <v>94</v>
      </c>
      <c r="YN69" s="84"/>
      <c r="YO69" s="84" t="s">
        <v>94</v>
      </c>
      <c r="YP69" s="84"/>
      <c r="YQ69" s="84" t="s">
        <v>94</v>
      </c>
      <c r="YR69" s="84"/>
      <c r="YS69" s="84" t="s">
        <v>94</v>
      </c>
      <c r="YT69" s="84"/>
      <c r="YU69" s="84" t="s">
        <v>94</v>
      </c>
      <c r="YV69" s="84"/>
      <c r="YW69" s="84" t="s">
        <v>94</v>
      </c>
      <c r="YX69" s="84"/>
      <c r="YY69" s="84" t="s">
        <v>94</v>
      </c>
      <c r="YZ69" s="84"/>
      <c r="ZA69" s="84" t="s">
        <v>94</v>
      </c>
      <c r="ZB69" s="84"/>
      <c r="ZC69" s="84" t="s">
        <v>94</v>
      </c>
      <c r="ZD69" s="84"/>
      <c r="ZE69" s="84" t="s">
        <v>94</v>
      </c>
      <c r="ZF69" s="84"/>
      <c r="ZG69" s="84" t="s">
        <v>94</v>
      </c>
      <c r="ZH69" s="84"/>
      <c r="ZI69" s="84" t="s">
        <v>94</v>
      </c>
      <c r="ZJ69" s="84"/>
      <c r="ZK69" s="84" t="s">
        <v>94</v>
      </c>
      <c r="ZL69" s="84"/>
      <c r="ZM69" s="84" t="s">
        <v>94</v>
      </c>
      <c r="ZN69" s="84"/>
      <c r="ZO69" s="84" t="s">
        <v>94</v>
      </c>
      <c r="ZP69" s="84"/>
      <c r="ZQ69" s="84" t="s">
        <v>94</v>
      </c>
      <c r="ZR69" s="84"/>
      <c r="ZS69" s="84" t="s">
        <v>94</v>
      </c>
      <c r="ZT69" s="84"/>
      <c r="ZU69" s="84" t="s">
        <v>94</v>
      </c>
      <c r="ZV69" s="84"/>
      <c r="ZW69" s="84" t="s">
        <v>94</v>
      </c>
      <c r="ZX69" s="84"/>
      <c r="ZY69" s="84" t="s">
        <v>94</v>
      </c>
      <c r="ZZ69" s="84"/>
      <c r="AAA69" s="84" t="s">
        <v>94</v>
      </c>
      <c r="AAB69" s="84"/>
      <c r="AAC69" s="84" t="s">
        <v>94</v>
      </c>
      <c r="AAD69" s="84"/>
      <c r="AAE69" s="84" t="s">
        <v>94</v>
      </c>
      <c r="AAF69" s="84"/>
      <c r="AAG69" s="84" t="s">
        <v>94</v>
      </c>
      <c r="AAH69" s="84"/>
      <c r="AAI69" s="84" t="s">
        <v>94</v>
      </c>
      <c r="AAJ69" s="84"/>
      <c r="AAK69" s="84" t="s">
        <v>94</v>
      </c>
      <c r="AAL69" s="84"/>
      <c r="AAM69" s="84" t="s">
        <v>94</v>
      </c>
      <c r="AAN69" s="84"/>
      <c r="AAO69" s="84" t="s">
        <v>94</v>
      </c>
      <c r="AAP69" s="84"/>
      <c r="AAQ69" s="84" t="s">
        <v>94</v>
      </c>
      <c r="AAR69" s="84"/>
      <c r="AAS69" s="84" t="s">
        <v>94</v>
      </c>
      <c r="AAT69" s="84"/>
      <c r="AAU69" s="84" t="s">
        <v>94</v>
      </c>
      <c r="AAV69" s="84"/>
      <c r="AAW69" s="84" t="s">
        <v>94</v>
      </c>
      <c r="AAX69" s="84"/>
      <c r="AAY69" s="84" t="s">
        <v>94</v>
      </c>
      <c r="AAZ69" s="84"/>
      <c r="ABA69" s="84" t="s">
        <v>94</v>
      </c>
      <c r="ABB69" s="84"/>
      <c r="ABC69" s="84" t="s">
        <v>94</v>
      </c>
      <c r="ABD69" s="84"/>
      <c r="ABE69" s="84" t="s">
        <v>94</v>
      </c>
      <c r="ABF69" s="84"/>
      <c r="ABG69" s="84" t="s">
        <v>94</v>
      </c>
      <c r="ABH69" s="84"/>
      <c r="ABI69" s="84" t="s">
        <v>94</v>
      </c>
      <c r="ABJ69" s="84"/>
      <c r="ABK69" s="84" t="s">
        <v>94</v>
      </c>
      <c r="ABL69" s="84"/>
      <c r="ABM69" s="84" t="s">
        <v>94</v>
      </c>
      <c r="ABN69" s="84"/>
      <c r="ABO69" s="84" t="s">
        <v>94</v>
      </c>
      <c r="ABP69" s="84"/>
      <c r="ABQ69" s="84" t="s">
        <v>94</v>
      </c>
      <c r="ABR69" s="84"/>
      <c r="ABS69" s="84" t="s">
        <v>94</v>
      </c>
      <c r="ABT69" s="84"/>
      <c r="ABU69" s="84" t="s">
        <v>94</v>
      </c>
      <c r="ABV69" s="84"/>
      <c r="ABW69" s="84" t="s">
        <v>94</v>
      </c>
      <c r="ABX69" s="84"/>
      <c r="ABY69" s="84" t="s">
        <v>94</v>
      </c>
      <c r="ABZ69" s="84"/>
      <c r="ACA69" s="84" t="s">
        <v>94</v>
      </c>
      <c r="ACB69" s="84"/>
      <c r="ACC69" s="84" t="s">
        <v>94</v>
      </c>
      <c r="ACD69" s="84"/>
      <c r="ACE69" s="84" t="s">
        <v>94</v>
      </c>
      <c r="ACF69" s="84"/>
      <c r="ACG69" s="84" t="s">
        <v>94</v>
      </c>
      <c r="ACH69" s="84"/>
      <c r="ACI69" s="84" t="s">
        <v>94</v>
      </c>
      <c r="ACJ69" s="84"/>
      <c r="ACK69" s="84" t="s">
        <v>94</v>
      </c>
      <c r="ACL69" s="84"/>
      <c r="ACM69" s="84" t="s">
        <v>94</v>
      </c>
      <c r="ACN69" s="84"/>
      <c r="ACO69" s="84" t="s">
        <v>94</v>
      </c>
      <c r="ACP69" s="84"/>
      <c r="ACQ69" s="84" t="s">
        <v>94</v>
      </c>
      <c r="ACR69" s="84"/>
      <c r="ACS69" s="84" t="s">
        <v>94</v>
      </c>
      <c r="ACT69" s="84"/>
      <c r="ACU69" s="84" t="s">
        <v>94</v>
      </c>
      <c r="ACV69" s="84"/>
      <c r="ACW69" s="84" t="s">
        <v>94</v>
      </c>
      <c r="ACX69" s="84"/>
      <c r="ACY69" s="84" t="s">
        <v>94</v>
      </c>
      <c r="ACZ69" s="84"/>
      <c r="ADA69" s="84" t="s">
        <v>94</v>
      </c>
      <c r="ADB69" s="84"/>
      <c r="ADC69" s="84" t="s">
        <v>94</v>
      </c>
      <c r="ADD69" s="84"/>
      <c r="ADE69" s="84" t="s">
        <v>94</v>
      </c>
      <c r="ADF69" s="84"/>
      <c r="ADG69" s="84" t="s">
        <v>94</v>
      </c>
      <c r="ADH69" s="84"/>
      <c r="ADI69" s="84" t="s">
        <v>94</v>
      </c>
      <c r="ADJ69" s="84"/>
      <c r="ADK69" s="84" t="s">
        <v>94</v>
      </c>
      <c r="ADL69" s="84"/>
      <c r="ADM69" s="84" t="s">
        <v>94</v>
      </c>
      <c r="ADN69" s="84"/>
      <c r="ADO69" s="84" t="s">
        <v>94</v>
      </c>
      <c r="ADP69" s="84"/>
      <c r="ADQ69" s="84" t="s">
        <v>94</v>
      </c>
      <c r="ADR69" s="84"/>
      <c r="ADS69" s="84" t="s">
        <v>94</v>
      </c>
      <c r="ADT69" s="84"/>
      <c r="ADU69" s="84" t="s">
        <v>94</v>
      </c>
      <c r="ADV69" s="84"/>
      <c r="ADW69" s="84" t="s">
        <v>94</v>
      </c>
      <c r="ADX69" s="84"/>
      <c r="ADY69" s="84" t="s">
        <v>94</v>
      </c>
      <c r="ADZ69" s="84"/>
      <c r="AEA69" s="84" t="s">
        <v>94</v>
      </c>
      <c r="AEB69" s="84"/>
      <c r="AEC69" s="84" t="s">
        <v>94</v>
      </c>
      <c r="AED69" s="84"/>
      <c r="AEE69" s="84" t="s">
        <v>94</v>
      </c>
      <c r="AEF69" s="84"/>
      <c r="AEG69" s="84" t="s">
        <v>94</v>
      </c>
      <c r="AEH69" s="84"/>
      <c r="AEI69" s="84" t="s">
        <v>94</v>
      </c>
      <c r="AEJ69" s="84"/>
      <c r="AEK69" s="84" t="s">
        <v>94</v>
      </c>
      <c r="AEL69" s="84"/>
      <c r="AEM69" s="84" t="s">
        <v>94</v>
      </c>
      <c r="AEN69" s="84"/>
      <c r="AEO69" s="84" t="s">
        <v>94</v>
      </c>
      <c r="AEP69" s="84"/>
      <c r="AEQ69" s="84" t="s">
        <v>94</v>
      </c>
      <c r="AER69" s="84"/>
      <c r="AES69" s="84" t="s">
        <v>94</v>
      </c>
      <c r="AET69" s="84"/>
      <c r="AEU69" s="84" t="s">
        <v>94</v>
      </c>
      <c r="AEV69" s="84"/>
      <c r="AEW69" s="84" t="s">
        <v>94</v>
      </c>
      <c r="AEX69" s="84"/>
      <c r="AEY69" s="84" t="s">
        <v>94</v>
      </c>
      <c r="AEZ69" s="84"/>
      <c r="AFA69" s="84" t="s">
        <v>94</v>
      </c>
      <c r="AFB69" s="84"/>
      <c r="AFC69" s="84" t="s">
        <v>94</v>
      </c>
      <c r="AFD69" s="84"/>
      <c r="AFE69" s="84" t="s">
        <v>94</v>
      </c>
      <c r="AFF69" s="84"/>
      <c r="AFG69" s="84" t="s">
        <v>94</v>
      </c>
      <c r="AFH69" s="84"/>
      <c r="AFI69" s="84" t="s">
        <v>94</v>
      </c>
      <c r="AFJ69" s="84"/>
      <c r="AFK69" s="84" t="s">
        <v>94</v>
      </c>
      <c r="AFL69" s="84"/>
      <c r="AFM69" s="84" t="s">
        <v>94</v>
      </c>
      <c r="AFN69" s="84"/>
      <c r="AFO69" s="84" t="s">
        <v>94</v>
      </c>
      <c r="AFP69" s="84"/>
      <c r="AFQ69" s="84" t="s">
        <v>94</v>
      </c>
      <c r="AFR69" s="84"/>
      <c r="AFS69" s="84" t="s">
        <v>94</v>
      </c>
      <c r="AFT69" s="84"/>
      <c r="AFU69" s="84" t="s">
        <v>94</v>
      </c>
      <c r="AFV69" s="84"/>
      <c r="AFW69" s="84" t="s">
        <v>94</v>
      </c>
      <c r="AFX69" s="84"/>
      <c r="AFY69" s="84" t="s">
        <v>94</v>
      </c>
      <c r="AFZ69" s="84"/>
      <c r="AGA69" s="84" t="s">
        <v>94</v>
      </c>
      <c r="AGB69" s="84"/>
      <c r="AGC69" s="84" t="s">
        <v>94</v>
      </c>
      <c r="AGD69" s="84"/>
      <c r="AGE69" s="84" t="s">
        <v>94</v>
      </c>
      <c r="AGF69" s="84"/>
      <c r="AGG69" s="84" t="s">
        <v>94</v>
      </c>
      <c r="AGH69" s="84"/>
      <c r="AGI69" s="84" t="s">
        <v>94</v>
      </c>
      <c r="AGJ69" s="84"/>
      <c r="AGK69" s="84" t="s">
        <v>94</v>
      </c>
      <c r="AGL69" s="84"/>
      <c r="AGM69" s="84" t="s">
        <v>94</v>
      </c>
      <c r="AGN69" s="84"/>
      <c r="AGO69" s="84" t="s">
        <v>94</v>
      </c>
      <c r="AGP69" s="84"/>
      <c r="AGQ69" s="84" t="s">
        <v>94</v>
      </c>
      <c r="AGR69" s="84"/>
      <c r="AGS69" s="84" t="s">
        <v>94</v>
      </c>
      <c r="AGT69" s="84"/>
      <c r="AGU69" s="84" t="s">
        <v>94</v>
      </c>
      <c r="AGV69" s="84"/>
      <c r="AGW69" s="84" t="s">
        <v>94</v>
      </c>
      <c r="AGX69" s="84"/>
      <c r="AGY69" s="84" t="s">
        <v>94</v>
      </c>
      <c r="AGZ69" s="84"/>
      <c r="AHA69" s="84" t="s">
        <v>94</v>
      </c>
      <c r="AHB69" s="84"/>
      <c r="AHC69" s="84" t="s">
        <v>94</v>
      </c>
      <c r="AHD69" s="84"/>
      <c r="AHE69" s="84" t="s">
        <v>94</v>
      </c>
      <c r="AHF69" s="84"/>
      <c r="AHG69" s="84" t="s">
        <v>94</v>
      </c>
      <c r="AHH69" s="84"/>
      <c r="AHI69" s="84" t="s">
        <v>94</v>
      </c>
      <c r="AHJ69" s="84"/>
      <c r="AHK69" s="84" t="s">
        <v>94</v>
      </c>
      <c r="AHL69" s="84"/>
      <c r="AHM69" s="84" t="s">
        <v>94</v>
      </c>
      <c r="AHN69" s="84"/>
      <c r="AHO69" s="84" t="s">
        <v>94</v>
      </c>
      <c r="AHP69" s="84"/>
      <c r="AHQ69" s="84" t="s">
        <v>94</v>
      </c>
      <c r="AHR69" s="84"/>
      <c r="AHS69" s="84" t="s">
        <v>94</v>
      </c>
      <c r="AHT69" s="84"/>
      <c r="AHU69" s="84" t="s">
        <v>94</v>
      </c>
      <c r="AHV69" s="84"/>
      <c r="AHW69" s="84" t="s">
        <v>94</v>
      </c>
      <c r="AHX69" s="84"/>
      <c r="AHY69" s="84" t="s">
        <v>94</v>
      </c>
      <c r="AHZ69" s="84"/>
      <c r="AIA69" s="84" t="s">
        <v>94</v>
      </c>
      <c r="AIB69" s="84"/>
      <c r="AIC69" s="84" t="s">
        <v>94</v>
      </c>
      <c r="AID69" s="84"/>
      <c r="AIE69" s="84" t="s">
        <v>94</v>
      </c>
      <c r="AIF69" s="84"/>
      <c r="AIG69" s="84" t="s">
        <v>94</v>
      </c>
      <c r="AIH69" s="84"/>
      <c r="AII69" s="84" t="s">
        <v>94</v>
      </c>
      <c r="AIJ69" s="84"/>
      <c r="AIK69" s="84" t="s">
        <v>94</v>
      </c>
      <c r="AIL69" s="84"/>
      <c r="AIM69" s="84" t="s">
        <v>94</v>
      </c>
      <c r="AIN69" s="84"/>
      <c r="AIO69" s="84" t="s">
        <v>94</v>
      </c>
      <c r="AIP69" s="84"/>
      <c r="AIQ69" s="84" t="s">
        <v>94</v>
      </c>
      <c r="AIR69" s="84"/>
      <c r="AIS69" s="84" t="s">
        <v>94</v>
      </c>
      <c r="AIT69" s="84"/>
      <c r="AIU69" s="84" t="s">
        <v>94</v>
      </c>
      <c r="AIV69" s="84"/>
      <c r="AIW69" s="84" t="s">
        <v>94</v>
      </c>
      <c r="AIX69" s="84"/>
      <c r="AIY69" s="84" t="s">
        <v>94</v>
      </c>
      <c r="AIZ69" s="84"/>
      <c r="AJA69" s="84" t="s">
        <v>94</v>
      </c>
      <c r="AJB69" s="84"/>
      <c r="AJC69" s="84" t="s">
        <v>94</v>
      </c>
      <c r="AJD69" s="84"/>
      <c r="AJE69" s="84" t="s">
        <v>94</v>
      </c>
      <c r="AJF69" s="84"/>
      <c r="AJG69" s="84" t="s">
        <v>94</v>
      </c>
      <c r="AJH69" s="84"/>
      <c r="AJI69" s="84" t="s">
        <v>94</v>
      </c>
      <c r="AJJ69" s="84"/>
      <c r="AJK69" s="84" t="s">
        <v>94</v>
      </c>
      <c r="AJL69" s="84"/>
      <c r="AJM69" s="84" t="s">
        <v>94</v>
      </c>
      <c r="AJN69" s="84"/>
      <c r="AJO69" s="84" t="s">
        <v>94</v>
      </c>
      <c r="AJP69" s="84"/>
      <c r="AJQ69" s="84" t="s">
        <v>94</v>
      </c>
      <c r="AJR69" s="84"/>
      <c r="AJS69" s="84" t="s">
        <v>94</v>
      </c>
      <c r="AJT69" s="84"/>
      <c r="AJU69" s="84" t="s">
        <v>94</v>
      </c>
      <c r="AJV69" s="84"/>
      <c r="AJW69" s="84" t="s">
        <v>94</v>
      </c>
      <c r="AJX69" s="84"/>
      <c r="AJY69" s="84" t="s">
        <v>94</v>
      </c>
      <c r="AJZ69" s="84"/>
      <c r="AKA69" s="84" t="s">
        <v>94</v>
      </c>
      <c r="AKB69" s="84"/>
      <c r="AKC69" s="84" t="s">
        <v>94</v>
      </c>
      <c r="AKD69" s="84"/>
      <c r="AKE69" s="84" t="s">
        <v>94</v>
      </c>
      <c r="AKF69" s="84"/>
      <c r="AKG69" s="84" t="s">
        <v>94</v>
      </c>
      <c r="AKH69" s="84"/>
      <c r="AKI69" s="84" t="s">
        <v>94</v>
      </c>
      <c r="AKJ69" s="84"/>
      <c r="AKK69" s="84" t="s">
        <v>94</v>
      </c>
      <c r="AKL69" s="84"/>
      <c r="AKM69" s="84" t="s">
        <v>94</v>
      </c>
      <c r="AKN69" s="84"/>
      <c r="AKO69" s="84" t="s">
        <v>94</v>
      </c>
      <c r="AKP69" s="84"/>
      <c r="AKQ69" s="84" t="s">
        <v>94</v>
      </c>
      <c r="AKR69" s="84"/>
      <c r="AKS69" s="84" t="s">
        <v>94</v>
      </c>
      <c r="AKT69" s="84"/>
      <c r="AKU69" s="84" t="s">
        <v>94</v>
      </c>
      <c r="AKV69" s="84"/>
      <c r="AKW69" s="84" t="s">
        <v>94</v>
      </c>
      <c r="AKX69" s="84"/>
      <c r="AKY69" s="84" t="s">
        <v>94</v>
      </c>
      <c r="AKZ69" s="84"/>
      <c r="ALA69" s="84" t="s">
        <v>94</v>
      </c>
      <c r="ALB69" s="84"/>
      <c r="ALC69" s="84" t="s">
        <v>94</v>
      </c>
      <c r="ALD69" s="84"/>
      <c r="ALE69" s="84" t="s">
        <v>94</v>
      </c>
      <c r="ALF69" s="84"/>
      <c r="ALG69" s="84" t="s">
        <v>94</v>
      </c>
      <c r="ALH69" s="84"/>
      <c r="ALI69" s="84" t="s">
        <v>94</v>
      </c>
      <c r="ALJ69" s="84"/>
      <c r="ALK69" s="84" t="s">
        <v>94</v>
      </c>
      <c r="ALL69" s="84"/>
      <c r="ALM69" s="84" t="s">
        <v>94</v>
      </c>
      <c r="ALN69" s="84"/>
      <c r="ALO69" s="84" t="s">
        <v>94</v>
      </c>
      <c r="ALP69" s="84"/>
      <c r="ALQ69" s="84" t="s">
        <v>94</v>
      </c>
      <c r="ALR69" s="84"/>
      <c r="ALS69" s="84" t="s">
        <v>94</v>
      </c>
      <c r="ALT69" s="84"/>
      <c r="ALU69" s="84" t="s">
        <v>94</v>
      </c>
      <c r="ALV69" s="84"/>
      <c r="ALW69" s="84" t="s">
        <v>94</v>
      </c>
      <c r="ALX69" s="84"/>
      <c r="ALY69" s="84" t="s">
        <v>94</v>
      </c>
      <c r="ALZ69" s="84"/>
      <c r="AMA69" s="84" t="s">
        <v>94</v>
      </c>
      <c r="AMB69" s="84"/>
      <c r="AMC69" s="84" t="s">
        <v>94</v>
      </c>
      <c r="AMD69" s="84"/>
      <c r="AME69" s="84" t="s">
        <v>94</v>
      </c>
      <c r="AMF69" s="84"/>
      <c r="AMG69" s="84" t="s">
        <v>94</v>
      </c>
      <c r="AMH69" s="84"/>
      <c r="AMI69" s="84" t="s">
        <v>94</v>
      </c>
      <c r="AMJ69" s="84"/>
      <c r="AMK69" s="84" t="s">
        <v>94</v>
      </c>
      <c r="AML69" s="84"/>
      <c r="AMM69" s="84" t="s">
        <v>94</v>
      </c>
      <c r="AMN69" s="84"/>
      <c r="AMO69" s="84" t="s">
        <v>94</v>
      </c>
      <c r="AMP69" s="84"/>
      <c r="AMQ69" s="84" t="s">
        <v>94</v>
      </c>
      <c r="AMR69" s="84"/>
      <c r="AMS69" s="84" t="s">
        <v>94</v>
      </c>
      <c r="AMT69" s="84"/>
      <c r="AMU69" s="84" t="s">
        <v>94</v>
      </c>
      <c r="AMV69" s="84"/>
      <c r="AMW69" s="84" t="s">
        <v>94</v>
      </c>
      <c r="AMX69" s="84"/>
      <c r="AMY69" s="84" t="s">
        <v>94</v>
      </c>
      <c r="AMZ69" s="84"/>
      <c r="ANA69" s="84" t="s">
        <v>94</v>
      </c>
      <c r="ANB69" s="84"/>
      <c r="ANC69" s="84" t="s">
        <v>94</v>
      </c>
      <c r="AND69" s="84"/>
      <c r="ANE69" s="84" t="s">
        <v>94</v>
      </c>
      <c r="ANF69" s="84"/>
      <c r="ANG69" s="84" t="s">
        <v>94</v>
      </c>
      <c r="ANH69" s="84"/>
      <c r="ANI69" s="84" t="s">
        <v>94</v>
      </c>
      <c r="ANJ69" s="84"/>
      <c r="ANK69" s="84" t="s">
        <v>94</v>
      </c>
      <c r="ANL69" s="84"/>
      <c r="ANM69" s="84" t="s">
        <v>94</v>
      </c>
      <c r="ANN69" s="84"/>
      <c r="ANO69" s="84" t="s">
        <v>94</v>
      </c>
      <c r="ANP69" s="84"/>
      <c r="ANQ69" s="84" t="s">
        <v>94</v>
      </c>
      <c r="ANR69" s="84"/>
      <c r="ANS69" s="84" t="s">
        <v>94</v>
      </c>
      <c r="ANT69" s="84"/>
      <c r="ANU69" s="84" t="s">
        <v>94</v>
      </c>
      <c r="ANV69" s="84"/>
      <c r="ANW69" s="84" t="s">
        <v>94</v>
      </c>
      <c r="ANX69" s="84"/>
      <c r="ANY69" s="84" t="s">
        <v>94</v>
      </c>
      <c r="ANZ69" s="84"/>
      <c r="AOA69" s="84" t="s">
        <v>94</v>
      </c>
      <c r="AOB69" s="84"/>
      <c r="AOC69" s="84" t="s">
        <v>94</v>
      </c>
      <c r="AOD69" s="84"/>
      <c r="AOE69" s="84" t="s">
        <v>94</v>
      </c>
      <c r="AOF69" s="84"/>
      <c r="AOG69" s="84" t="s">
        <v>94</v>
      </c>
      <c r="AOH69" s="84"/>
      <c r="AOI69" s="84" t="s">
        <v>94</v>
      </c>
      <c r="AOJ69" s="84"/>
      <c r="AOK69" s="84" t="s">
        <v>94</v>
      </c>
      <c r="AOL69" s="84"/>
      <c r="AOM69" s="84" t="s">
        <v>94</v>
      </c>
      <c r="AON69" s="84"/>
      <c r="AOO69" s="84" t="s">
        <v>94</v>
      </c>
      <c r="AOP69" s="84"/>
      <c r="AOQ69" s="84" t="s">
        <v>94</v>
      </c>
      <c r="AOR69" s="84"/>
      <c r="AOS69" s="84" t="s">
        <v>94</v>
      </c>
      <c r="AOT69" s="84"/>
      <c r="AOU69" s="84" t="s">
        <v>94</v>
      </c>
      <c r="AOV69" s="84"/>
      <c r="AOW69" s="84" t="s">
        <v>94</v>
      </c>
      <c r="AOX69" s="84"/>
      <c r="AOY69" s="84" t="s">
        <v>94</v>
      </c>
      <c r="AOZ69" s="84"/>
      <c r="APA69" s="84" t="s">
        <v>94</v>
      </c>
      <c r="APB69" s="84"/>
      <c r="APC69" s="84" t="s">
        <v>94</v>
      </c>
      <c r="APD69" s="84"/>
      <c r="APE69" s="84" t="s">
        <v>94</v>
      </c>
      <c r="APF69" s="84"/>
      <c r="APG69" s="84" t="s">
        <v>94</v>
      </c>
      <c r="APH69" s="84"/>
      <c r="API69" s="84" t="s">
        <v>94</v>
      </c>
      <c r="APJ69" s="84"/>
      <c r="APK69" s="84" t="s">
        <v>94</v>
      </c>
      <c r="APL69" s="84"/>
      <c r="APM69" s="84" t="s">
        <v>94</v>
      </c>
      <c r="APN69" s="84"/>
      <c r="APO69" s="84" t="s">
        <v>94</v>
      </c>
      <c r="APP69" s="84"/>
      <c r="APQ69" s="84" t="s">
        <v>94</v>
      </c>
      <c r="APR69" s="84"/>
      <c r="APS69" s="84" t="s">
        <v>94</v>
      </c>
      <c r="APT69" s="84"/>
      <c r="APU69" s="84" t="s">
        <v>94</v>
      </c>
      <c r="APV69" s="84"/>
      <c r="APW69" s="84" t="s">
        <v>94</v>
      </c>
      <c r="APX69" s="84"/>
      <c r="APY69" s="84" t="s">
        <v>94</v>
      </c>
      <c r="APZ69" s="84"/>
      <c r="AQA69" s="84" t="s">
        <v>94</v>
      </c>
      <c r="AQB69" s="84"/>
      <c r="AQC69" s="84" t="s">
        <v>94</v>
      </c>
      <c r="AQD69" s="84"/>
      <c r="AQE69" s="86" t="s">
        <v>94</v>
      </c>
      <c r="AQF69" s="84"/>
      <c r="AQG69" s="84" t="s">
        <v>94</v>
      </c>
      <c r="AQH69" s="84"/>
      <c r="AQI69" s="84" t="s">
        <v>94</v>
      </c>
      <c r="AQJ69" s="84"/>
      <c r="AQK69" s="84" t="s">
        <v>94</v>
      </c>
      <c r="AQL69" s="84"/>
      <c r="AQM69" s="84" t="s">
        <v>94</v>
      </c>
      <c r="AQN69" s="84"/>
      <c r="AQO69" s="84" t="s">
        <v>94</v>
      </c>
      <c r="AQP69" s="84"/>
      <c r="AQQ69" s="84" t="s">
        <v>94</v>
      </c>
      <c r="AQR69" s="84"/>
      <c r="AQS69" s="84" t="s">
        <v>94</v>
      </c>
      <c r="AQT69" s="86"/>
      <c r="AQU69" s="86" t="s">
        <v>94</v>
      </c>
      <c r="AQV69" s="86"/>
      <c r="AQW69" s="86" t="s">
        <v>94</v>
      </c>
      <c r="AQX69" s="86"/>
      <c r="AQY69" s="86" t="s">
        <v>94</v>
      </c>
      <c r="AQZ69" s="86"/>
      <c r="ARA69" s="86" t="s">
        <v>94</v>
      </c>
      <c r="ARB69" s="86"/>
      <c r="ARC69" s="86" t="s">
        <v>94</v>
      </c>
      <c r="ARD69" s="86"/>
      <c r="ARE69" s="86" t="s">
        <v>94</v>
      </c>
      <c r="ARF69" s="86"/>
      <c r="ARG69" s="86" t="s">
        <v>94</v>
      </c>
      <c r="ARH69" s="86"/>
      <c r="ARI69" s="86" t="s">
        <v>94</v>
      </c>
      <c r="ARJ69" s="86"/>
      <c r="ARK69" s="86" t="s">
        <v>94</v>
      </c>
      <c r="ARL69" s="86"/>
      <c r="ARM69" s="86" t="s">
        <v>94</v>
      </c>
      <c r="ARN69" s="86"/>
      <c r="ARO69" s="86" t="s">
        <v>94</v>
      </c>
      <c r="ARP69" s="86"/>
      <c r="ARQ69" s="86" t="s">
        <v>94</v>
      </c>
      <c r="ARR69" s="86"/>
      <c r="ARS69" s="86" t="s">
        <v>94</v>
      </c>
      <c r="ART69" s="86"/>
      <c r="ARU69" s="86" t="s">
        <v>94</v>
      </c>
      <c r="ARV69" s="86"/>
      <c r="ARW69" s="86" t="s">
        <v>94</v>
      </c>
      <c r="ARX69" s="86"/>
      <c r="ARY69" s="86" t="s">
        <v>94</v>
      </c>
      <c r="ARZ69" s="86"/>
      <c r="ASA69" s="86" t="s">
        <v>94</v>
      </c>
      <c r="ASB69" s="86"/>
      <c r="ASC69" s="86" t="s">
        <v>94</v>
      </c>
      <c r="ASD69" s="86"/>
      <c r="ASE69" s="86" t="s">
        <v>94</v>
      </c>
      <c r="ASF69" s="86"/>
      <c r="ASG69" s="86" t="s">
        <v>94</v>
      </c>
      <c r="ASH69" s="86"/>
      <c r="ASI69" s="86" t="s">
        <v>94</v>
      </c>
      <c r="ASJ69" s="86"/>
      <c r="ASK69" s="86" t="s">
        <v>94</v>
      </c>
      <c r="ASL69" s="86"/>
      <c r="ASM69" s="86" t="s">
        <v>94</v>
      </c>
      <c r="ASN69" s="86"/>
      <c r="ASO69" s="86" t="s">
        <v>94</v>
      </c>
      <c r="ASP69" s="86"/>
      <c r="ASQ69" s="86" t="s">
        <v>94</v>
      </c>
      <c r="ASR69" s="86"/>
      <c r="ASS69" s="86" t="s">
        <v>94</v>
      </c>
      <c r="AST69" s="86"/>
      <c r="ASU69" s="86" t="s">
        <v>94</v>
      </c>
      <c r="ASV69" s="86"/>
      <c r="ASW69" s="86" t="s">
        <v>94</v>
      </c>
      <c r="ASX69" s="86"/>
      <c r="ASY69" s="86" t="s">
        <v>94</v>
      </c>
      <c r="ASZ69" s="86"/>
      <c r="ATA69" s="86" t="s">
        <v>94</v>
      </c>
      <c r="ATB69" s="86"/>
      <c r="ATC69" s="86" t="s">
        <v>94</v>
      </c>
      <c r="ATD69" s="86"/>
      <c r="ATE69" s="86" t="s">
        <v>94</v>
      </c>
      <c r="ATF69" s="86"/>
      <c r="ATG69" s="86" t="s">
        <v>94</v>
      </c>
      <c r="ATH69" s="86"/>
      <c r="ATI69" s="86" t="s">
        <v>94</v>
      </c>
      <c r="ATJ69" s="86"/>
      <c r="ATK69" s="86" t="s">
        <v>94</v>
      </c>
      <c r="ATL69" s="86"/>
      <c r="ATM69" s="86" t="s">
        <v>94</v>
      </c>
      <c r="ATN69" s="86"/>
      <c r="ATO69" s="86" t="s">
        <v>94</v>
      </c>
      <c r="ATP69" s="86"/>
      <c r="ATQ69" s="86" t="s">
        <v>94</v>
      </c>
      <c r="ATR69" s="86"/>
      <c r="ATS69" s="86" t="s">
        <v>94</v>
      </c>
      <c r="ATT69" s="86"/>
      <c r="ATU69" s="86" t="s">
        <v>94</v>
      </c>
      <c r="ATV69" s="86"/>
      <c r="ATW69" s="86" t="s">
        <v>94</v>
      </c>
      <c r="ATX69" s="86"/>
      <c r="ATY69" s="86" t="s">
        <v>94</v>
      </c>
      <c r="ATZ69" s="86"/>
      <c r="AUA69" s="86" t="s">
        <v>94</v>
      </c>
      <c r="AUB69" s="86"/>
      <c r="AUC69" s="86" t="s">
        <v>94</v>
      </c>
      <c r="AUD69" s="86"/>
      <c r="AUE69" s="86" t="s">
        <v>94</v>
      </c>
      <c r="AUF69" s="86"/>
      <c r="AUG69" s="86" t="s">
        <v>94</v>
      </c>
      <c r="AUH69" s="86"/>
      <c r="AUI69" s="86" t="s">
        <v>94</v>
      </c>
      <c r="AUJ69" s="86"/>
      <c r="AUK69" s="86" t="s">
        <v>94</v>
      </c>
      <c r="AUL69" s="86"/>
      <c r="AUM69" s="86" t="s">
        <v>94</v>
      </c>
      <c r="AUN69" s="86"/>
      <c r="AUO69" s="86" t="s">
        <v>94</v>
      </c>
      <c r="AUP69" s="86"/>
      <c r="AUQ69" s="86" t="s">
        <v>94</v>
      </c>
      <c r="AUR69" s="86"/>
      <c r="AUS69" s="86" t="s">
        <v>94</v>
      </c>
      <c r="AUT69" s="86"/>
      <c r="AUU69" s="86" t="s">
        <v>94</v>
      </c>
      <c r="AUV69" s="86"/>
      <c r="AUW69" s="86" t="s">
        <v>94</v>
      </c>
      <c r="AUX69" s="86"/>
      <c r="AUY69" s="86" t="s">
        <v>94</v>
      </c>
      <c r="AUZ69" s="86"/>
      <c r="AVA69" s="86" t="s">
        <v>94</v>
      </c>
      <c r="AVB69" s="86"/>
      <c r="AVC69" s="86" t="s">
        <v>94</v>
      </c>
      <c r="AVD69" s="86"/>
      <c r="AVE69" s="86" t="s">
        <v>94</v>
      </c>
      <c r="AVF69" s="86"/>
      <c r="AVG69" s="86" t="s">
        <v>94</v>
      </c>
      <c r="AVH69" s="86"/>
      <c r="AVI69" s="86" t="s">
        <v>94</v>
      </c>
      <c r="AVJ69" s="86"/>
      <c r="AVK69" s="86" t="s">
        <v>94</v>
      </c>
      <c r="AVL69" s="86"/>
      <c r="AVM69" s="86" t="s">
        <v>94</v>
      </c>
      <c r="AVN69" s="86"/>
      <c r="AVO69" s="86" t="s">
        <v>94</v>
      </c>
      <c r="AVP69" s="86"/>
      <c r="AVQ69" s="86" t="s">
        <v>94</v>
      </c>
      <c r="AVR69" s="86"/>
      <c r="AVS69" s="86" t="s">
        <v>94</v>
      </c>
      <c r="AVT69" s="86"/>
      <c r="AVU69" s="86" t="s">
        <v>94</v>
      </c>
      <c r="AVV69" s="86"/>
      <c r="AVW69" s="86" t="s">
        <v>94</v>
      </c>
      <c r="AVX69" s="86"/>
      <c r="AVY69" s="86" t="s">
        <v>94</v>
      </c>
      <c r="AVZ69" s="86"/>
      <c r="AWA69" s="86" t="s">
        <v>94</v>
      </c>
      <c r="AWB69" s="86"/>
      <c r="AWC69" s="86" t="s">
        <v>94</v>
      </c>
      <c r="AWD69" s="86"/>
      <c r="AWE69" s="86" t="s">
        <v>94</v>
      </c>
      <c r="AWF69" s="86"/>
      <c r="AWG69" s="86" t="s">
        <v>94</v>
      </c>
      <c r="AWH69" s="86"/>
      <c r="AWI69" s="86" t="s">
        <v>94</v>
      </c>
      <c r="AWJ69" s="86"/>
      <c r="AWK69" s="86" t="s">
        <v>94</v>
      </c>
      <c r="AWL69" s="86"/>
      <c r="AWM69" s="86" t="s">
        <v>94</v>
      </c>
      <c r="AWN69" s="86"/>
      <c r="AWO69" s="86" t="s">
        <v>94</v>
      </c>
      <c r="AWP69" s="86"/>
      <c r="AWQ69" s="86" t="s">
        <v>94</v>
      </c>
      <c r="AWR69" s="86"/>
      <c r="AWS69" s="86" t="s">
        <v>94</v>
      </c>
      <c r="AWT69" s="86"/>
      <c r="AWU69" s="86" t="s">
        <v>94</v>
      </c>
      <c r="AWV69" s="86"/>
      <c r="AWW69" s="86" t="s">
        <v>94</v>
      </c>
      <c r="AWX69" s="86"/>
      <c r="AWY69" s="86" t="s">
        <v>94</v>
      </c>
      <c r="AWZ69" s="103"/>
      <c r="AXA69" s="103" t="s">
        <v>94</v>
      </c>
      <c r="AXB69" s="103"/>
      <c r="AXC69" s="103" t="s">
        <v>94</v>
      </c>
      <c r="AXD69" s="103"/>
      <c r="AXE69" s="103" t="s">
        <v>94</v>
      </c>
      <c r="AXF69" s="103"/>
      <c r="AXG69" s="103" t="s">
        <v>94</v>
      </c>
      <c r="AXH69" s="103"/>
      <c r="AXI69" s="103" t="s">
        <v>94</v>
      </c>
      <c r="AXJ69" s="103"/>
      <c r="AXK69" s="103" t="s">
        <v>94</v>
      </c>
      <c r="AXL69" s="103"/>
      <c r="AXM69" s="103" t="s">
        <v>94</v>
      </c>
      <c r="AXN69" s="103"/>
      <c r="AXO69" s="103" t="s">
        <v>94</v>
      </c>
      <c r="AXP69" s="103"/>
      <c r="AXQ69" s="103" t="s">
        <v>94</v>
      </c>
      <c r="AXR69" s="103"/>
      <c r="AXS69" s="103" t="s">
        <v>94</v>
      </c>
      <c r="AXT69" s="103"/>
      <c r="AXU69" s="103" t="s">
        <v>94</v>
      </c>
      <c r="AXV69" s="103"/>
      <c r="AXW69" s="103" t="s">
        <v>94</v>
      </c>
      <c r="AXX69" s="103"/>
      <c r="AXY69" s="103" t="s">
        <v>94</v>
      </c>
      <c r="AXZ69" s="103"/>
      <c r="AYA69" s="103" t="s">
        <v>94</v>
      </c>
      <c r="AYB69" s="103"/>
      <c r="AYC69" s="103" t="s">
        <v>94</v>
      </c>
      <c r="AYD69" s="103"/>
      <c r="AYE69" s="103" t="s">
        <v>94</v>
      </c>
      <c r="AYF69" s="103"/>
      <c r="AYG69" s="103" t="s">
        <v>94</v>
      </c>
      <c r="AYH69" s="103"/>
      <c r="AYI69" s="103" t="s">
        <v>94</v>
      </c>
      <c r="AYJ69" s="103"/>
      <c r="AYK69" s="103"/>
      <c r="AYL69" s="103"/>
      <c r="AYM69" s="103"/>
      <c r="AYN69" s="103"/>
      <c r="AYO69" s="103"/>
      <c r="AYP69" s="103"/>
      <c r="AYQ69" s="103"/>
      <c r="AYR69" s="103"/>
      <c r="AYS69" s="103"/>
      <c r="AYT69" s="103"/>
      <c r="AYU69" s="103" t="s">
        <v>94</v>
      </c>
      <c r="AYV69" s="103"/>
      <c r="AYW69" s="103" t="s">
        <v>94</v>
      </c>
      <c r="AYX69" s="103"/>
      <c r="AYY69" s="103" t="s">
        <v>94</v>
      </c>
      <c r="AYZ69" s="103"/>
      <c r="AZA69" s="103" t="s">
        <v>94</v>
      </c>
      <c r="AZB69" s="103"/>
      <c r="AZC69" s="103" t="s">
        <v>94</v>
      </c>
      <c r="AZD69" s="103"/>
      <c r="AZE69" s="103" t="s">
        <v>94</v>
      </c>
      <c r="AZF69" s="103"/>
      <c r="AZG69" s="103" t="s">
        <v>94</v>
      </c>
      <c r="AZH69" s="103"/>
      <c r="AZI69" s="103" t="s">
        <v>94</v>
      </c>
      <c r="AZJ69" s="103"/>
      <c r="AZK69" s="103" t="s">
        <v>94</v>
      </c>
      <c r="AZL69" s="103"/>
      <c r="AZM69" s="103" t="s">
        <v>94</v>
      </c>
      <c r="AZN69" s="103"/>
      <c r="AZO69" s="103" t="s">
        <v>94</v>
      </c>
      <c r="AZP69" s="103"/>
      <c r="AZQ69" s="103" t="s">
        <v>94</v>
      </c>
      <c r="AZR69" s="103"/>
      <c r="AZS69" s="103" t="s">
        <v>94</v>
      </c>
      <c r="AZT69" s="103"/>
      <c r="AZU69" s="103" t="s">
        <v>94</v>
      </c>
      <c r="AZV69" s="103"/>
      <c r="AZW69" s="103" t="s">
        <v>94</v>
      </c>
      <c r="AZX69" s="103"/>
      <c r="AZY69" s="103" t="s">
        <v>94</v>
      </c>
      <c r="AZZ69" s="103"/>
      <c r="BAA69" s="103" t="s">
        <v>94</v>
      </c>
      <c r="BAB69" s="103"/>
      <c r="BAC69" s="103" t="s">
        <v>94</v>
      </c>
      <c r="BAD69" s="103"/>
      <c r="BAE69" s="103" t="s">
        <v>94</v>
      </c>
      <c r="BAF69" s="103"/>
      <c r="BAG69" s="103" t="s">
        <v>94</v>
      </c>
      <c r="BAH69" s="103"/>
      <c r="BAI69" s="103" t="s">
        <v>94</v>
      </c>
      <c r="BAJ69" s="103"/>
      <c r="BAK69" s="103" t="s">
        <v>94</v>
      </c>
      <c r="BAL69" s="103"/>
      <c r="BAM69" s="103" t="s">
        <v>94</v>
      </c>
      <c r="BAN69" s="103"/>
      <c r="BAO69" s="103" t="s">
        <v>94</v>
      </c>
      <c r="BAP69" s="103"/>
      <c r="BAQ69" s="103" t="s">
        <v>94</v>
      </c>
      <c r="BAR69" s="103"/>
      <c r="BAS69" s="103" t="s">
        <v>94</v>
      </c>
      <c r="BAT69" s="103"/>
      <c r="BAU69" s="103" t="s">
        <v>94</v>
      </c>
      <c r="BAV69" s="103"/>
      <c r="BAW69" s="103" t="s">
        <v>94</v>
      </c>
      <c r="BAX69" s="103"/>
      <c r="BAY69" s="103" t="s">
        <v>94</v>
      </c>
      <c r="BAZ69" s="103"/>
      <c r="BBA69" s="103" t="s">
        <v>94</v>
      </c>
      <c r="BBB69" s="103"/>
      <c r="BBC69" s="103" t="s">
        <v>94</v>
      </c>
      <c r="BBD69" s="103"/>
      <c r="BBE69" s="103" t="s">
        <v>94</v>
      </c>
      <c r="BBF69" s="103"/>
      <c r="BBG69" s="103" t="s">
        <v>94</v>
      </c>
      <c r="BBH69" s="103"/>
      <c r="BBI69" s="103" t="s">
        <v>94</v>
      </c>
      <c r="BBJ69" s="103"/>
      <c r="BBK69" s="103" t="s">
        <v>94</v>
      </c>
    </row>
    <row r="70" spans="1:1415" s="9" customFormat="1" ht="33" customHeight="1" x14ac:dyDescent="0.35">
      <c r="A70" s="82">
        <f t="shared" si="3"/>
        <v>4</v>
      </c>
      <c r="B70" s="13" t="s">
        <v>127</v>
      </c>
      <c r="C70" s="89"/>
      <c r="D70" s="90" t="s">
        <v>128</v>
      </c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84"/>
      <c r="BD70" s="84"/>
      <c r="BE70" s="84"/>
      <c r="BF70" s="84"/>
      <c r="BG70" s="84"/>
      <c r="BH70" s="84"/>
      <c r="BI70" s="84"/>
      <c r="BJ70" s="84"/>
      <c r="BK70" s="84"/>
      <c r="BL70" s="84"/>
      <c r="BM70" s="84"/>
      <c r="BN70" s="84"/>
      <c r="BO70" s="84"/>
      <c r="BP70" s="84"/>
      <c r="BQ70" s="84"/>
      <c r="BR70" s="84"/>
      <c r="BS70" s="84"/>
      <c r="BT70" s="84"/>
      <c r="BU70" s="84"/>
      <c r="BV70" s="84"/>
      <c r="BW70" s="84"/>
      <c r="BX70" s="84"/>
      <c r="BY70" s="84"/>
      <c r="BZ70" s="84"/>
      <c r="CA70" s="84"/>
      <c r="CB70" s="84"/>
      <c r="CC70" s="84"/>
      <c r="CD70" s="84"/>
      <c r="CE70" s="84"/>
      <c r="CF70" s="84"/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CT70" s="84"/>
      <c r="CU70" s="84"/>
      <c r="CV70" s="84"/>
      <c r="CW70" s="84"/>
      <c r="CX70" s="84"/>
      <c r="CY70" s="84"/>
      <c r="CZ70" s="84"/>
      <c r="DA70" s="84"/>
      <c r="DB70" s="84"/>
      <c r="DC70" s="84"/>
      <c r="DD70" s="84"/>
      <c r="DE70" s="84"/>
      <c r="DF70" s="84"/>
      <c r="DG70" s="84"/>
      <c r="DH70" s="84"/>
      <c r="DI70" s="84"/>
      <c r="DJ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  <c r="DX70" s="84"/>
      <c r="DY70" s="84"/>
      <c r="DZ70" s="84"/>
      <c r="EA70" s="84"/>
      <c r="EB70" s="84"/>
      <c r="EC70" s="84"/>
      <c r="ED70" s="84"/>
      <c r="EE70" s="84"/>
      <c r="EF70" s="84"/>
      <c r="EG70" s="84"/>
      <c r="EH70" s="84"/>
      <c r="EI70" s="84"/>
      <c r="EJ70" s="84"/>
      <c r="EK70" s="84"/>
      <c r="EL70" s="84"/>
      <c r="EM70" s="84"/>
      <c r="EN70" s="84"/>
      <c r="EO70" s="84"/>
      <c r="EP70" s="84"/>
      <c r="EQ70" s="84"/>
      <c r="ER70" s="84"/>
      <c r="ES70" s="84"/>
      <c r="ET70" s="84"/>
      <c r="EU70" s="84"/>
      <c r="EV70" s="84"/>
      <c r="EW70" s="84"/>
      <c r="EX70" s="84"/>
      <c r="EY70" s="84"/>
      <c r="EZ70" s="84"/>
      <c r="FA70" s="84"/>
      <c r="FB70" s="84"/>
      <c r="FC70" s="84"/>
      <c r="FD70" s="84"/>
      <c r="FE70" s="84"/>
      <c r="FF70" s="84"/>
      <c r="FG70" s="84"/>
      <c r="FH70" s="84"/>
      <c r="FI70" s="84"/>
      <c r="FJ70" s="84"/>
      <c r="FK70" s="84"/>
      <c r="FL70" s="84"/>
      <c r="FM70" s="84"/>
      <c r="FN70" s="84"/>
      <c r="FO70" s="84"/>
      <c r="FP70" s="84"/>
      <c r="FQ70" s="84"/>
      <c r="FR70" s="84"/>
      <c r="FS70" s="84"/>
      <c r="FT70" s="84"/>
      <c r="FU70" s="84"/>
      <c r="FV70" s="84"/>
      <c r="FW70" s="84"/>
      <c r="FX70" s="84"/>
      <c r="FY70" s="84"/>
      <c r="FZ70" s="84"/>
      <c r="GA70" s="84"/>
      <c r="GB70" s="84"/>
      <c r="GC70" s="84"/>
      <c r="GD70" s="84"/>
      <c r="GE70" s="84"/>
      <c r="GF70" s="84"/>
      <c r="GG70" s="84"/>
      <c r="GH70" s="84"/>
      <c r="GI70" s="84"/>
      <c r="GJ70" s="84"/>
      <c r="GK70" s="84"/>
      <c r="GL70" s="84"/>
      <c r="GM70" s="84"/>
      <c r="GN70" s="84"/>
      <c r="GO70" s="84"/>
      <c r="GP70" s="84"/>
      <c r="GQ70" s="84"/>
      <c r="GR70" s="84"/>
      <c r="GS70" s="84"/>
      <c r="GT70" s="84"/>
      <c r="GU70" s="84"/>
      <c r="GV70" s="84"/>
      <c r="GW70" s="84"/>
      <c r="GX70" s="84"/>
      <c r="GY70" s="84"/>
      <c r="GZ70" s="84"/>
      <c r="HA70" s="84"/>
      <c r="HB70" s="84"/>
      <c r="HC70" s="84"/>
      <c r="HD70" s="84"/>
      <c r="HE70" s="84"/>
      <c r="HF70" s="84"/>
      <c r="HG70" s="84"/>
      <c r="HH70" s="84"/>
      <c r="HI70" s="84"/>
      <c r="HJ70" s="84"/>
      <c r="HK70" s="84"/>
      <c r="HL70" s="84"/>
      <c r="HM70" s="84"/>
      <c r="HN70" s="84"/>
      <c r="HO70" s="84"/>
      <c r="HP70" s="84"/>
      <c r="HQ70" s="84"/>
      <c r="HR70" s="84">
        <v>13000</v>
      </c>
      <c r="HS70" s="84" t="s">
        <v>94</v>
      </c>
      <c r="HT70" s="84">
        <v>13000</v>
      </c>
      <c r="HU70" s="84" t="s">
        <v>94</v>
      </c>
      <c r="HV70" s="84">
        <v>13000</v>
      </c>
      <c r="HW70" s="84" t="s">
        <v>94</v>
      </c>
      <c r="HX70" s="84">
        <v>13000</v>
      </c>
      <c r="HY70" s="84" t="s">
        <v>94</v>
      </c>
      <c r="HZ70" s="84">
        <v>13000</v>
      </c>
      <c r="IA70" s="84">
        <v>13000</v>
      </c>
      <c r="IB70" s="84">
        <v>13000</v>
      </c>
      <c r="IC70" s="84" t="s">
        <v>94</v>
      </c>
      <c r="ID70" s="84">
        <v>13000</v>
      </c>
      <c r="IE70" s="84" t="s">
        <v>94</v>
      </c>
      <c r="IF70" s="84">
        <v>13000</v>
      </c>
      <c r="IG70" s="84" t="s">
        <v>94</v>
      </c>
      <c r="IH70" s="84">
        <v>13000</v>
      </c>
      <c r="II70" s="84" t="s">
        <v>94</v>
      </c>
      <c r="IJ70" s="84">
        <v>13000</v>
      </c>
      <c r="IK70" s="84" t="s">
        <v>94</v>
      </c>
      <c r="IL70" s="84">
        <v>13000</v>
      </c>
      <c r="IM70" s="84" t="s">
        <v>94</v>
      </c>
      <c r="IN70" s="84">
        <v>13000</v>
      </c>
      <c r="IO70" s="84">
        <v>13107.027027027027</v>
      </c>
      <c r="IP70" s="84">
        <v>13000</v>
      </c>
      <c r="IQ70" s="84" t="s">
        <v>94</v>
      </c>
      <c r="IR70" s="84">
        <v>13000</v>
      </c>
      <c r="IS70" s="84" t="s">
        <v>94</v>
      </c>
      <c r="IT70" s="84">
        <v>13000</v>
      </c>
      <c r="IU70" s="84" t="s">
        <v>94</v>
      </c>
      <c r="IV70" s="84">
        <v>13000</v>
      </c>
      <c r="IW70" s="84" t="s">
        <v>94</v>
      </c>
      <c r="IX70" s="84">
        <v>13000</v>
      </c>
      <c r="IY70" s="84" t="s">
        <v>94</v>
      </c>
      <c r="IZ70" s="84">
        <v>13000</v>
      </c>
      <c r="JA70" s="84" t="s">
        <v>94</v>
      </c>
      <c r="JB70" s="84">
        <v>13000</v>
      </c>
      <c r="JC70" s="84" t="s">
        <v>94</v>
      </c>
      <c r="JD70" s="84">
        <v>13000</v>
      </c>
      <c r="JE70" s="84" t="s">
        <v>94</v>
      </c>
      <c r="JF70" s="84">
        <v>13000</v>
      </c>
      <c r="JG70" s="84" t="s">
        <v>94</v>
      </c>
      <c r="JH70" s="84">
        <v>13000</v>
      </c>
      <c r="JI70" s="84" t="s">
        <v>94</v>
      </c>
      <c r="JJ70" s="84">
        <v>13000</v>
      </c>
      <c r="JK70" s="84" t="s">
        <v>94</v>
      </c>
      <c r="JL70" s="84">
        <v>13000</v>
      </c>
      <c r="JM70" s="84" t="s">
        <v>94</v>
      </c>
      <c r="JN70" s="84">
        <v>16000</v>
      </c>
      <c r="JO70" s="84" t="s">
        <v>94</v>
      </c>
      <c r="JP70" s="84">
        <v>16000</v>
      </c>
      <c r="JQ70" s="84" t="s">
        <v>94</v>
      </c>
      <c r="JR70" s="84">
        <v>16000</v>
      </c>
      <c r="JS70" s="84" t="s">
        <v>94</v>
      </c>
      <c r="JT70" s="84">
        <v>16000</v>
      </c>
      <c r="JU70" s="84" t="s">
        <v>94</v>
      </c>
      <c r="JV70" s="84">
        <v>16000</v>
      </c>
      <c r="JW70" s="84" t="s">
        <v>94</v>
      </c>
      <c r="JX70" s="84">
        <v>16000</v>
      </c>
      <c r="JY70" s="84" t="s">
        <v>94</v>
      </c>
      <c r="JZ70" s="84">
        <v>16000</v>
      </c>
      <c r="KA70" s="84" t="s">
        <v>94</v>
      </c>
      <c r="KB70" s="84">
        <v>16000</v>
      </c>
      <c r="KC70" s="84" t="s">
        <v>94</v>
      </c>
      <c r="KD70" s="84">
        <v>16000</v>
      </c>
      <c r="KE70" s="84">
        <v>14000</v>
      </c>
      <c r="KF70" s="84">
        <v>16000</v>
      </c>
      <c r="KG70" s="84" t="s">
        <v>94</v>
      </c>
      <c r="KH70" s="84">
        <v>16000</v>
      </c>
      <c r="KI70" s="84" t="s">
        <v>94</v>
      </c>
      <c r="KJ70" s="84">
        <v>16000</v>
      </c>
      <c r="KK70" s="84" t="s">
        <v>94</v>
      </c>
      <c r="KL70" s="84">
        <v>16000</v>
      </c>
      <c r="KM70" s="84" t="s">
        <v>94</v>
      </c>
      <c r="KN70" s="84">
        <v>16000</v>
      </c>
      <c r="KO70" s="84" t="s">
        <v>94</v>
      </c>
      <c r="KP70" s="84">
        <v>16000</v>
      </c>
      <c r="KQ70" s="84">
        <v>14000</v>
      </c>
      <c r="KR70" s="84">
        <v>16000</v>
      </c>
      <c r="KS70" s="84" t="s">
        <v>94</v>
      </c>
      <c r="KT70" s="84">
        <v>16000</v>
      </c>
      <c r="KU70" s="84" t="s">
        <v>94</v>
      </c>
      <c r="KV70" s="84">
        <v>16000</v>
      </c>
      <c r="KW70" s="84">
        <v>14790</v>
      </c>
      <c r="KX70" s="84">
        <v>16000</v>
      </c>
      <c r="KY70" s="84" t="s">
        <v>94</v>
      </c>
      <c r="KZ70" s="84">
        <v>16000</v>
      </c>
      <c r="LA70" s="84" t="s">
        <v>94</v>
      </c>
      <c r="LB70" s="84">
        <v>16000</v>
      </c>
      <c r="LC70" s="84" t="s">
        <v>94</v>
      </c>
      <c r="LD70" s="84">
        <v>16000</v>
      </c>
      <c r="LE70" s="84" t="s">
        <v>94</v>
      </c>
      <c r="LF70" s="84">
        <v>16000</v>
      </c>
      <c r="LG70" s="84" t="s">
        <v>94</v>
      </c>
      <c r="LH70" s="84">
        <v>16000</v>
      </c>
      <c r="LI70" s="84" t="s">
        <v>94</v>
      </c>
      <c r="LJ70" s="84">
        <v>16000</v>
      </c>
      <c r="LK70" s="84" t="s">
        <v>94</v>
      </c>
      <c r="LL70" s="84">
        <v>16000</v>
      </c>
      <c r="LM70" s="84" t="s">
        <v>94</v>
      </c>
      <c r="LN70" s="84">
        <v>16000</v>
      </c>
      <c r="LO70" s="84">
        <v>14790</v>
      </c>
      <c r="LP70" s="84">
        <v>16000</v>
      </c>
      <c r="LQ70" s="84" t="s">
        <v>94</v>
      </c>
      <c r="LR70" s="84">
        <v>16000</v>
      </c>
      <c r="LS70" s="84">
        <v>15057</v>
      </c>
      <c r="LT70" s="84">
        <v>16000</v>
      </c>
      <c r="LU70" s="84" t="s">
        <v>94</v>
      </c>
      <c r="LV70" s="84">
        <v>16000</v>
      </c>
      <c r="LW70" s="84" t="s">
        <v>94</v>
      </c>
      <c r="LX70" s="84">
        <v>16000</v>
      </c>
      <c r="LY70" s="84" t="s">
        <v>94</v>
      </c>
      <c r="LZ70" s="84">
        <v>16000</v>
      </c>
      <c r="MA70" s="84" t="s">
        <v>94</v>
      </c>
      <c r="MB70" s="84">
        <v>16000</v>
      </c>
      <c r="MC70" s="84" t="s">
        <v>94</v>
      </c>
      <c r="MD70" s="84">
        <v>16000</v>
      </c>
      <c r="ME70" s="84" t="s">
        <v>94</v>
      </c>
      <c r="MF70" s="84">
        <v>16000</v>
      </c>
      <c r="MG70" s="84" t="s">
        <v>94</v>
      </c>
      <c r="MH70" s="84">
        <v>16000</v>
      </c>
      <c r="MI70" s="84" t="s">
        <v>94</v>
      </c>
      <c r="MJ70" s="84">
        <v>16000</v>
      </c>
      <c r="MK70" s="84" t="s">
        <v>94</v>
      </c>
      <c r="ML70" s="84">
        <v>16000</v>
      </c>
      <c r="MM70" s="84" t="s">
        <v>94</v>
      </c>
      <c r="MN70" s="84">
        <v>16000</v>
      </c>
      <c r="MO70" s="84" t="s">
        <v>94</v>
      </c>
      <c r="MP70" s="84">
        <v>16000</v>
      </c>
      <c r="MQ70" s="84" t="s">
        <v>94</v>
      </c>
      <c r="MR70" s="84">
        <v>16000</v>
      </c>
      <c r="MS70" s="84" t="s">
        <v>94</v>
      </c>
      <c r="MT70" s="84">
        <v>16000</v>
      </c>
      <c r="MU70" s="84" t="s">
        <v>94</v>
      </c>
      <c r="MV70" s="84">
        <v>16000</v>
      </c>
      <c r="MW70" s="84" t="s">
        <v>94</v>
      </c>
      <c r="MX70" s="84">
        <v>16000</v>
      </c>
      <c r="MY70" s="84" t="s">
        <v>94</v>
      </c>
      <c r="MZ70" s="84">
        <v>16000</v>
      </c>
      <c r="NA70" s="84" t="s">
        <v>94</v>
      </c>
      <c r="NB70" s="84">
        <v>16000</v>
      </c>
      <c r="NC70" s="84" t="s">
        <v>94</v>
      </c>
      <c r="ND70" s="84">
        <v>16000</v>
      </c>
      <c r="NE70" s="84" t="s">
        <v>94</v>
      </c>
      <c r="NF70" s="84">
        <v>16000</v>
      </c>
      <c r="NG70" s="84">
        <v>14500</v>
      </c>
      <c r="NH70" s="84">
        <v>16000</v>
      </c>
      <c r="NI70" s="84" t="s">
        <v>94</v>
      </c>
      <c r="NJ70" s="84">
        <v>16000</v>
      </c>
      <c r="NK70" s="84" t="s">
        <v>94</v>
      </c>
      <c r="NL70" s="84">
        <v>16000</v>
      </c>
      <c r="NM70" s="84" t="s">
        <v>94</v>
      </c>
      <c r="NN70" s="84">
        <v>16000</v>
      </c>
      <c r="NO70" s="84" t="s">
        <v>94</v>
      </c>
      <c r="NP70" s="84">
        <v>16000</v>
      </c>
      <c r="NQ70" s="84" t="s">
        <v>94</v>
      </c>
      <c r="NR70" s="84">
        <v>16000</v>
      </c>
      <c r="NS70" s="84" t="s">
        <v>94</v>
      </c>
      <c r="NT70" s="84">
        <v>16000</v>
      </c>
      <c r="NU70" s="84" t="s">
        <v>94</v>
      </c>
      <c r="NV70" s="84">
        <v>16000</v>
      </c>
      <c r="NW70" s="84" t="s">
        <v>94</v>
      </c>
      <c r="NX70" s="84">
        <v>16000</v>
      </c>
      <c r="NY70" s="84" t="s">
        <v>94</v>
      </c>
      <c r="NZ70" s="84">
        <v>16000</v>
      </c>
      <c r="OA70" s="84" t="s">
        <v>94</v>
      </c>
      <c r="OB70" s="84">
        <v>16000</v>
      </c>
      <c r="OC70" s="84" t="s">
        <v>94</v>
      </c>
      <c r="OD70" s="84">
        <v>16000</v>
      </c>
      <c r="OE70" s="84" t="s">
        <v>94</v>
      </c>
      <c r="OF70" s="84">
        <v>16000</v>
      </c>
      <c r="OG70" s="84" t="s">
        <v>94</v>
      </c>
      <c r="OH70" s="84">
        <v>16000</v>
      </c>
      <c r="OI70" s="84" t="s">
        <v>94</v>
      </c>
      <c r="OJ70" s="84">
        <v>16000</v>
      </c>
      <c r="OK70" s="84" t="s">
        <v>94</v>
      </c>
      <c r="OL70" s="84">
        <v>16000</v>
      </c>
      <c r="OM70" s="84" t="s">
        <v>94</v>
      </c>
      <c r="ON70" s="84">
        <v>16000</v>
      </c>
      <c r="OO70" s="84" t="s">
        <v>94</v>
      </c>
      <c r="OP70" s="84">
        <v>16000</v>
      </c>
      <c r="OQ70" s="84" t="s">
        <v>94</v>
      </c>
      <c r="OR70" s="84">
        <v>16000</v>
      </c>
      <c r="OS70" s="84" t="s">
        <v>94</v>
      </c>
      <c r="OT70" s="84">
        <v>16000</v>
      </c>
      <c r="OU70" s="84" t="s">
        <v>94</v>
      </c>
      <c r="OV70" s="84">
        <v>16000</v>
      </c>
      <c r="OW70" s="84" t="s">
        <v>94</v>
      </c>
      <c r="OX70" s="84">
        <v>16000</v>
      </c>
      <c r="OY70" s="84" t="s">
        <v>94</v>
      </c>
      <c r="OZ70" s="84">
        <v>16000</v>
      </c>
      <c r="PA70" s="84" t="s">
        <v>94</v>
      </c>
      <c r="PB70" s="84">
        <v>16000</v>
      </c>
      <c r="PC70" s="84" t="s">
        <v>94</v>
      </c>
      <c r="PD70" s="84">
        <v>16000</v>
      </c>
      <c r="PE70" s="84" t="s">
        <v>94</v>
      </c>
      <c r="PF70" s="84">
        <v>16000</v>
      </c>
      <c r="PG70" s="84" t="s">
        <v>94</v>
      </c>
      <c r="PH70" s="84">
        <v>16000</v>
      </c>
      <c r="PI70" s="84" t="s">
        <v>94</v>
      </c>
      <c r="PJ70" s="84">
        <v>16000</v>
      </c>
      <c r="PK70" s="84" t="s">
        <v>94</v>
      </c>
      <c r="PL70" s="84">
        <v>16000</v>
      </c>
      <c r="PM70" s="84" t="s">
        <v>94</v>
      </c>
      <c r="PN70" s="84">
        <v>16000</v>
      </c>
      <c r="PO70" s="84" t="s">
        <v>94</v>
      </c>
      <c r="PP70" s="84">
        <v>16000</v>
      </c>
      <c r="PQ70" s="84" t="s">
        <v>94</v>
      </c>
      <c r="PR70" s="84">
        <v>16000</v>
      </c>
      <c r="PS70" s="84" t="s">
        <v>94</v>
      </c>
      <c r="PT70" s="84">
        <v>16000</v>
      </c>
      <c r="PU70" s="84" t="s">
        <v>94</v>
      </c>
      <c r="PV70" s="84">
        <v>16000</v>
      </c>
      <c r="PW70" s="84" t="s">
        <v>94</v>
      </c>
      <c r="PX70" s="84">
        <v>16000</v>
      </c>
      <c r="PY70" s="84" t="s">
        <v>94</v>
      </c>
      <c r="PZ70" s="84">
        <v>16000</v>
      </c>
      <c r="QA70" s="84" t="s">
        <v>94</v>
      </c>
      <c r="QB70" s="84">
        <v>16000</v>
      </c>
      <c r="QC70" s="84" t="s">
        <v>94</v>
      </c>
      <c r="QD70" s="84">
        <v>16000</v>
      </c>
      <c r="QE70" s="84" t="s">
        <v>94</v>
      </c>
      <c r="QF70" s="84">
        <v>16000</v>
      </c>
      <c r="QG70" s="84" t="s">
        <v>94</v>
      </c>
      <c r="QH70" s="84">
        <v>16000</v>
      </c>
      <c r="QI70" s="84" t="s">
        <v>94</v>
      </c>
      <c r="QJ70" s="84">
        <v>16000</v>
      </c>
      <c r="QK70" s="84" t="s">
        <v>94</v>
      </c>
      <c r="QL70" s="84">
        <v>16000</v>
      </c>
      <c r="QM70" s="84" t="s">
        <v>94</v>
      </c>
      <c r="QN70" s="84">
        <v>16000</v>
      </c>
      <c r="QO70" s="84" t="s">
        <v>94</v>
      </c>
      <c r="QP70" s="84">
        <v>16000</v>
      </c>
      <c r="QQ70" s="84">
        <v>15810</v>
      </c>
      <c r="QR70" s="84">
        <v>16000</v>
      </c>
      <c r="QS70" s="84" t="s">
        <v>94</v>
      </c>
      <c r="QT70" s="84">
        <v>16000</v>
      </c>
      <c r="QU70" s="84" t="s">
        <v>94</v>
      </c>
      <c r="QV70" s="84">
        <v>16000</v>
      </c>
      <c r="QW70" s="84" t="s">
        <v>94</v>
      </c>
      <c r="QX70" s="84">
        <v>16000</v>
      </c>
      <c r="QY70" s="84" t="s">
        <v>94</v>
      </c>
      <c r="QZ70" s="84">
        <v>16000</v>
      </c>
      <c r="RA70" s="84" t="s">
        <v>94</v>
      </c>
      <c r="RB70" s="84">
        <v>16000</v>
      </c>
      <c r="RC70" s="84" t="s">
        <v>94</v>
      </c>
      <c r="RD70" s="84">
        <v>16000</v>
      </c>
      <c r="RE70" s="84">
        <v>14790</v>
      </c>
      <c r="RF70" s="84">
        <v>16000</v>
      </c>
      <c r="RG70" s="84">
        <v>14790</v>
      </c>
      <c r="RH70" s="84">
        <v>16000</v>
      </c>
      <c r="RI70" s="84">
        <v>16000</v>
      </c>
      <c r="RJ70" s="84">
        <v>16000</v>
      </c>
      <c r="RK70" s="84">
        <v>14500</v>
      </c>
      <c r="RL70" s="84">
        <v>16000</v>
      </c>
      <c r="RM70" s="84" t="s">
        <v>94</v>
      </c>
      <c r="RN70" s="84">
        <v>16000</v>
      </c>
      <c r="RO70" s="84" t="s">
        <v>94</v>
      </c>
      <c r="RP70" s="84">
        <v>16000</v>
      </c>
      <c r="RQ70" s="84" t="s">
        <v>94</v>
      </c>
      <c r="RR70" s="84">
        <v>16000</v>
      </c>
      <c r="RS70" s="84" t="s">
        <v>94</v>
      </c>
      <c r="RT70" s="84">
        <v>16000</v>
      </c>
      <c r="RU70" s="84" t="s">
        <v>94</v>
      </c>
      <c r="RV70" s="84">
        <v>16000</v>
      </c>
      <c r="RW70" s="84" t="s">
        <v>94</v>
      </c>
      <c r="RX70" s="84">
        <v>16000</v>
      </c>
      <c r="RY70" s="84" t="s">
        <v>94</v>
      </c>
      <c r="RZ70" s="84">
        <v>16000</v>
      </c>
      <c r="SA70" s="84" t="s">
        <v>94</v>
      </c>
      <c r="SB70" s="84">
        <v>16000</v>
      </c>
      <c r="SC70" s="84" t="s">
        <v>94</v>
      </c>
      <c r="SD70" s="84">
        <v>16000</v>
      </c>
      <c r="SE70" s="84">
        <v>14500</v>
      </c>
      <c r="SF70" s="84">
        <v>16000</v>
      </c>
      <c r="SG70" s="84">
        <v>14500</v>
      </c>
      <c r="SH70" s="84">
        <v>16000</v>
      </c>
      <c r="SI70" s="84" t="s">
        <v>94</v>
      </c>
      <c r="SJ70" s="84">
        <v>16000</v>
      </c>
      <c r="SK70" s="84" t="s">
        <v>94</v>
      </c>
      <c r="SL70" s="84">
        <v>16000</v>
      </c>
      <c r="SM70" s="84">
        <v>14500</v>
      </c>
      <c r="SN70" s="84">
        <v>16000</v>
      </c>
      <c r="SO70" s="84" t="s">
        <v>94</v>
      </c>
      <c r="SP70" s="84">
        <v>16000</v>
      </c>
      <c r="SQ70" s="84">
        <v>14500</v>
      </c>
      <c r="SR70" s="84">
        <v>16000</v>
      </c>
      <c r="SS70" s="84" t="s">
        <v>94</v>
      </c>
      <c r="ST70" s="84">
        <v>16000</v>
      </c>
      <c r="SU70" s="84" t="s">
        <v>94</v>
      </c>
      <c r="SV70" s="84">
        <v>16000</v>
      </c>
      <c r="SW70" s="84">
        <v>13260</v>
      </c>
      <c r="SX70" s="84">
        <v>16000</v>
      </c>
      <c r="SY70" s="84" t="s">
        <v>94</v>
      </c>
      <c r="SZ70" s="84">
        <v>16000</v>
      </c>
      <c r="TA70" s="84">
        <v>14500</v>
      </c>
      <c r="TB70" s="84">
        <v>16000</v>
      </c>
      <c r="TC70" s="84">
        <v>14500</v>
      </c>
      <c r="TD70" s="84">
        <v>16000</v>
      </c>
      <c r="TE70" s="84">
        <v>13859.154929577464</v>
      </c>
      <c r="TF70" s="84">
        <v>16000</v>
      </c>
      <c r="TG70" s="84">
        <v>13260</v>
      </c>
      <c r="TH70" s="84">
        <v>16000</v>
      </c>
      <c r="TI70" s="84">
        <v>14500</v>
      </c>
      <c r="TJ70" s="84">
        <v>16000</v>
      </c>
      <c r="TK70" s="84" t="s">
        <v>94</v>
      </c>
      <c r="TL70" s="84">
        <v>16000</v>
      </c>
      <c r="TM70" s="84">
        <v>14500</v>
      </c>
      <c r="TN70" s="84">
        <v>16000</v>
      </c>
      <c r="TO70" s="84" t="s">
        <v>94</v>
      </c>
      <c r="TP70" s="84">
        <v>16000</v>
      </c>
      <c r="TQ70" s="84" t="s">
        <v>94</v>
      </c>
      <c r="TR70" s="84">
        <v>16000</v>
      </c>
      <c r="TS70" s="84" t="s">
        <v>94</v>
      </c>
      <c r="TT70" s="84">
        <v>16000</v>
      </c>
      <c r="TU70" s="84" t="s">
        <v>94</v>
      </c>
      <c r="TV70" s="84">
        <v>16000</v>
      </c>
      <c r="TW70" s="84" t="s">
        <v>94</v>
      </c>
      <c r="TX70" s="84">
        <v>16000</v>
      </c>
      <c r="TY70" s="84" t="s">
        <v>94</v>
      </c>
      <c r="TZ70" s="84">
        <v>16000</v>
      </c>
      <c r="UA70" s="84" t="s">
        <v>94</v>
      </c>
      <c r="UB70" s="84">
        <v>16000</v>
      </c>
      <c r="UC70" s="84" t="s">
        <v>94</v>
      </c>
      <c r="UD70" s="84">
        <v>16000</v>
      </c>
      <c r="UE70" s="84" t="s">
        <v>94</v>
      </c>
      <c r="UF70" s="84">
        <v>16000</v>
      </c>
      <c r="UG70" s="84">
        <v>16000</v>
      </c>
      <c r="UH70" s="84">
        <v>16000</v>
      </c>
      <c r="UI70" s="84">
        <v>13000</v>
      </c>
      <c r="UJ70" s="84">
        <v>16000</v>
      </c>
      <c r="UK70" s="84">
        <v>13000</v>
      </c>
      <c r="UL70" s="84">
        <v>16000</v>
      </c>
      <c r="UM70" s="84">
        <v>13000</v>
      </c>
      <c r="UN70" s="84">
        <v>16000</v>
      </c>
      <c r="UO70" s="84">
        <v>14280</v>
      </c>
      <c r="UP70" s="84">
        <v>16000</v>
      </c>
      <c r="UQ70" s="84">
        <v>16000</v>
      </c>
      <c r="UR70" s="84">
        <v>16000</v>
      </c>
      <c r="US70" s="84" t="s">
        <v>94</v>
      </c>
      <c r="UT70" s="84">
        <v>16000</v>
      </c>
      <c r="UU70" s="84" t="s">
        <v>94</v>
      </c>
      <c r="UV70" s="84">
        <v>16000</v>
      </c>
      <c r="UW70" s="84" t="s">
        <v>94</v>
      </c>
      <c r="UX70" s="84">
        <v>16000</v>
      </c>
      <c r="UY70" s="84" t="s">
        <v>94</v>
      </c>
      <c r="UZ70" s="84">
        <v>16000</v>
      </c>
      <c r="VA70" s="84">
        <v>16000</v>
      </c>
      <c r="VB70" s="84">
        <v>16000</v>
      </c>
      <c r="VC70" s="84" t="s">
        <v>94</v>
      </c>
      <c r="VD70" s="84">
        <v>16000</v>
      </c>
      <c r="VE70" s="84">
        <v>14131.466666666667</v>
      </c>
      <c r="VF70" s="84">
        <v>16000</v>
      </c>
      <c r="VG70" s="84" t="s">
        <v>94</v>
      </c>
      <c r="VH70" s="84">
        <v>16000</v>
      </c>
      <c r="VI70" s="84">
        <v>16000</v>
      </c>
      <c r="VJ70" s="84">
        <v>16000</v>
      </c>
      <c r="VK70" s="84" t="s">
        <v>94</v>
      </c>
      <c r="VL70" s="84"/>
      <c r="VM70" s="84" t="s">
        <v>94</v>
      </c>
      <c r="VN70" s="84"/>
      <c r="VO70" s="84" t="s">
        <v>94</v>
      </c>
      <c r="VP70" s="84"/>
      <c r="VQ70" s="84" t="s">
        <v>94</v>
      </c>
      <c r="VR70" s="84"/>
      <c r="VS70" s="84" t="s">
        <v>94</v>
      </c>
      <c r="VT70" s="84"/>
      <c r="VU70" s="84" t="s">
        <v>94</v>
      </c>
      <c r="VV70" s="84"/>
      <c r="VW70" s="84" t="s">
        <v>94</v>
      </c>
      <c r="VX70" s="84"/>
      <c r="VY70" s="84" t="s">
        <v>94</v>
      </c>
      <c r="VZ70" s="84"/>
      <c r="WA70" s="84" t="s">
        <v>94</v>
      </c>
      <c r="WB70" s="84"/>
      <c r="WC70" s="84" t="s">
        <v>94</v>
      </c>
      <c r="WD70" s="84"/>
      <c r="WE70" s="84" t="s">
        <v>94</v>
      </c>
      <c r="WF70" s="84"/>
      <c r="WG70" s="84" t="s">
        <v>94</v>
      </c>
      <c r="WH70" s="84"/>
      <c r="WI70" s="84" t="s">
        <v>94</v>
      </c>
      <c r="WJ70" s="84"/>
      <c r="WK70" s="84" t="s">
        <v>94</v>
      </c>
      <c r="WL70" s="84"/>
      <c r="WM70" s="84" t="s">
        <v>94</v>
      </c>
      <c r="WN70" s="84"/>
      <c r="WO70" s="84" t="s">
        <v>94</v>
      </c>
      <c r="WP70" s="84"/>
      <c r="WQ70" s="84" t="s">
        <v>94</v>
      </c>
      <c r="WR70" s="84"/>
      <c r="WS70" s="84" t="s">
        <v>94</v>
      </c>
      <c r="WT70" s="84"/>
      <c r="WU70" s="84" t="s">
        <v>94</v>
      </c>
      <c r="WV70" s="84"/>
      <c r="WW70" s="84" t="s">
        <v>94</v>
      </c>
      <c r="WX70" s="84"/>
      <c r="WY70" s="84" t="s">
        <v>94</v>
      </c>
      <c r="WZ70" s="84"/>
      <c r="XA70" s="84" t="s">
        <v>94</v>
      </c>
      <c r="XB70" s="84"/>
      <c r="XC70" s="84" t="s">
        <v>94</v>
      </c>
      <c r="XD70" s="84"/>
      <c r="XE70" s="84" t="s">
        <v>94</v>
      </c>
      <c r="XF70" s="84"/>
      <c r="XG70" s="84" t="s">
        <v>94</v>
      </c>
      <c r="XH70" s="84"/>
      <c r="XI70" s="84" t="s">
        <v>94</v>
      </c>
      <c r="XJ70" s="84"/>
      <c r="XK70" s="84" t="s">
        <v>94</v>
      </c>
      <c r="XL70" s="84"/>
      <c r="XM70" s="84" t="s">
        <v>94</v>
      </c>
      <c r="XN70" s="84"/>
      <c r="XO70" s="84" t="s">
        <v>94</v>
      </c>
      <c r="XP70" s="84"/>
      <c r="XQ70" s="84" t="s">
        <v>94</v>
      </c>
      <c r="XR70" s="84"/>
      <c r="XS70" s="84" t="s">
        <v>94</v>
      </c>
      <c r="XT70" s="84"/>
      <c r="XU70" s="84" t="s">
        <v>94</v>
      </c>
      <c r="XV70" s="84"/>
      <c r="XW70" s="84" t="s">
        <v>94</v>
      </c>
      <c r="XX70" s="84"/>
      <c r="XY70" s="84" t="s">
        <v>94</v>
      </c>
      <c r="XZ70" s="84"/>
      <c r="YA70" s="84" t="s">
        <v>94</v>
      </c>
      <c r="YB70" s="84"/>
      <c r="YC70" s="84" t="s">
        <v>94</v>
      </c>
      <c r="YD70" s="84"/>
      <c r="YE70" s="84" t="s">
        <v>94</v>
      </c>
      <c r="YF70" s="84"/>
      <c r="YG70" s="84" t="s">
        <v>94</v>
      </c>
      <c r="YH70" s="84"/>
      <c r="YI70" s="84" t="s">
        <v>94</v>
      </c>
      <c r="YJ70" s="84"/>
      <c r="YK70" s="84" t="s">
        <v>94</v>
      </c>
      <c r="YL70" s="84"/>
      <c r="YM70" s="84" t="s">
        <v>94</v>
      </c>
      <c r="YN70" s="84"/>
      <c r="YO70" s="84" t="s">
        <v>94</v>
      </c>
      <c r="YP70" s="84"/>
      <c r="YQ70" s="84" t="s">
        <v>94</v>
      </c>
      <c r="YR70" s="84"/>
      <c r="YS70" s="84" t="s">
        <v>94</v>
      </c>
      <c r="YT70" s="84"/>
      <c r="YU70" s="84" t="s">
        <v>94</v>
      </c>
      <c r="YV70" s="84"/>
      <c r="YW70" s="84" t="s">
        <v>94</v>
      </c>
      <c r="YX70" s="84"/>
      <c r="YY70" s="84" t="s">
        <v>94</v>
      </c>
      <c r="YZ70" s="84"/>
      <c r="ZA70" s="84" t="s">
        <v>94</v>
      </c>
      <c r="ZB70" s="84"/>
      <c r="ZC70" s="84" t="s">
        <v>94</v>
      </c>
      <c r="ZD70" s="84"/>
      <c r="ZE70" s="84" t="s">
        <v>94</v>
      </c>
      <c r="ZF70" s="84"/>
      <c r="ZG70" s="84" t="s">
        <v>94</v>
      </c>
      <c r="ZH70" s="84"/>
      <c r="ZI70" s="84" t="s">
        <v>94</v>
      </c>
      <c r="ZJ70" s="84"/>
      <c r="ZK70" s="84" t="s">
        <v>94</v>
      </c>
      <c r="ZL70" s="84"/>
      <c r="ZM70" s="84" t="s">
        <v>94</v>
      </c>
      <c r="ZN70" s="84"/>
      <c r="ZO70" s="84" t="s">
        <v>94</v>
      </c>
      <c r="ZP70" s="84"/>
      <c r="ZQ70" s="84" t="s">
        <v>94</v>
      </c>
      <c r="ZR70" s="84"/>
      <c r="ZS70" s="84" t="s">
        <v>94</v>
      </c>
      <c r="ZT70" s="84"/>
      <c r="ZU70" s="84" t="s">
        <v>94</v>
      </c>
      <c r="ZV70" s="84"/>
      <c r="ZW70" s="84" t="s">
        <v>94</v>
      </c>
      <c r="ZX70" s="84"/>
      <c r="ZY70" s="84" t="s">
        <v>94</v>
      </c>
      <c r="ZZ70" s="84"/>
      <c r="AAA70" s="84" t="s">
        <v>94</v>
      </c>
      <c r="AAB70" s="84"/>
      <c r="AAC70" s="84" t="s">
        <v>94</v>
      </c>
      <c r="AAD70" s="84"/>
      <c r="AAE70" s="84" t="s">
        <v>94</v>
      </c>
      <c r="AAF70" s="84"/>
      <c r="AAG70" s="84" t="s">
        <v>94</v>
      </c>
      <c r="AAH70" s="84"/>
      <c r="AAI70" s="84" t="s">
        <v>94</v>
      </c>
      <c r="AAJ70" s="84"/>
      <c r="AAK70" s="84" t="s">
        <v>94</v>
      </c>
      <c r="AAL70" s="84"/>
      <c r="AAM70" s="84" t="s">
        <v>94</v>
      </c>
      <c r="AAN70" s="84"/>
      <c r="AAO70" s="84" t="s">
        <v>94</v>
      </c>
      <c r="AAP70" s="84"/>
      <c r="AAQ70" s="84" t="s">
        <v>94</v>
      </c>
      <c r="AAR70" s="84"/>
      <c r="AAS70" s="84" t="s">
        <v>94</v>
      </c>
      <c r="AAT70" s="84"/>
      <c r="AAU70" s="84" t="s">
        <v>94</v>
      </c>
      <c r="AAV70" s="84"/>
      <c r="AAW70" s="84" t="s">
        <v>94</v>
      </c>
      <c r="AAX70" s="84"/>
      <c r="AAY70" s="84" t="s">
        <v>94</v>
      </c>
      <c r="AAZ70" s="84"/>
      <c r="ABA70" s="84" t="s">
        <v>94</v>
      </c>
      <c r="ABB70" s="84"/>
      <c r="ABC70" s="84" t="s">
        <v>94</v>
      </c>
      <c r="ABD70" s="84"/>
      <c r="ABE70" s="84" t="s">
        <v>94</v>
      </c>
      <c r="ABF70" s="84"/>
      <c r="ABG70" s="84" t="s">
        <v>94</v>
      </c>
      <c r="ABH70" s="84"/>
      <c r="ABI70" s="84" t="s">
        <v>94</v>
      </c>
      <c r="ABJ70" s="84"/>
      <c r="ABK70" s="84" t="s">
        <v>94</v>
      </c>
      <c r="ABL70" s="84"/>
      <c r="ABM70" s="84" t="s">
        <v>94</v>
      </c>
      <c r="ABN70" s="84"/>
      <c r="ABO70" s="84" t="s">
        <v>94</v>
      </c>
      <c r="ABP70" s="84"/>
      <c r="ABQ70" s="84" t="s">
        <v>94</v>
      </c>
      <c r="ABR70" s="84"/>
      <c r="ABS70" s="84" t="s">
        <v>94</v>
      </c>
      <c r="ABT70" s="84"/>
      <c r="ABU70" s="84" t="s">
        <v>94</v>
      </c>
      <c r="ABV70" s="84"/>
      <c r="ABW70" s="84" t="s">
        <v>94</v>
      </c>
      <c r="ABX70" s="84"/>
      <c r="ABY70" s="84" t="s">
        <v>94</v>
      </c>
      <c r="ABZ70" s="84"/>
      <c r="ACA70" s="84" t="s">
        <v>94</v>
      </c>
      <c r="ACB70" s="84"/>
      <c r="ACC70" s="84" t="s">
        <v>94</v>
      </c>
      <c r="ACD70" s="84"/>
      <c r="ACE70" s="84" t="s">
        <v>94</v>
      </c>
      <c r="ACF70" s="84"/>
      <c r="ACG70" s="84" t="s">
        <v>94</v>
      </c>
      <c r="ACH70" s="84"/>
      <c r="ACI70" s="84" t="s">
        <v>94</v>
      </c>
      <c r="ACJ70" s="84"/>
      <c r="ACK70" s="84" t="s">
        <v>94</v>
      </c>
      <c r="ACL70" s="84"/>
      <c r="ACM70" s="84" t="s">
        <v>94</v>
      </c>
      <c r="ACN70" s="84"/>
      <c r="ACO70" s="84" t="s">
        <v>94</v>
      </c>
      <c r="ACP70" s="84"/>
      <c r="ACQ70" s="84" t="s">
        <v>94</v>
      </c>
      <c r="ACR70" s="84"/>
      <c r="ACS70" s="84" t="s">
        <v>94</v>
      </c>
      <c r="ACT70" s="84"/>
      <c r="ACU70" s="84" t="s">
        <v>94</v>
      </c>
      <c r="ACV70" s="84"/>
      <c r="ACW70" s="84" t="s">
        <v>94</v>
      </c>
      <c r="ACX70" s="84"/>
      <c r="ACY70" s="84" t="s">
        <v>94</v>
      </c>
      <c r="ACZ70" s="84"/>
      <c r="ADA70" s="84" t="s">
        <v>94</v>
      </c>
      <c r="ADB70" s="84"/>
      <c r="ADC70" s="84" t="s">
        <v>94</v>
      </c>
      <c r="ADD70" s="84"/>
      <c r="ADE70" s="84" t="s">
        <v>94</v>
      </c>
      <c r="ADF70" s="84"/>
      <c r="ADG70" s="84" t="s">
        <v>94</v>
      </c>
      <c r="ADH70" s="84"/>
      <c r="ADI70" s="84" t="s">
        <v>94</v>
      </c>
      <c r="ADJ70" s="84"/>
      <c r="ADK70" s="84" t="s">
        <v>94</v>
      </c>
      <c r="ADL70" s="84"/>
      <c r="ADM70" s="84" t="s">
        <v>94</v>
      </c>
      <c r="ADN70" s="84"/>
      <c r="ADO70" s="84" t="s">
        <v>94</v>
      </c>
      <c r="ADP70" s="84"/>
      <c r="ADQ70" s="84" t="s">
        <v>94</v>
      </c>
      <c r="ADR70" s="84"/>
      <c r="ADS70" s="84" t="s">
        <v>94</v>
      </c>
      <c r="ADT70" s="84"/>
      <c r="ADU70" s="84" t="s">
        <v>94</v>
      </c>
      <c r="ADV70" s="84"/>
      <c r="ADW70" s="84" t="s">
        <v>94</v>
      </c>
      <c r="ADX70" s="84"/>
      <c r="ADY70" s="84" t="s">
        <v>94</v>
      </c>
      <c r="ADZ70" s="84"/>
      <c r="AEA70" s="84" t="s">
        <v>94</v>
      </c>
      <c r="AEB70" s="84"/>
      <c r="AEC70" s="84" t="s">
        <v>94</v>
      </c>
      <c r="AED70" s="84"/>
      <c r="AEE70" s="84" t="s">
        <v>94</v>
      </c>
      <c r="AEF70" s="84"/>
      <c r="AEG70" s="84" t="s">
        <v>94</v>
      </c>
      <c r="AEH70" s="84"/>
      <c r="AEI70" s="84" t="s">
        <v>94</v>
      </c>
      <c r="AEJ70" s="84"/>
      <c r="AEK70" s="84" t="s">
        <v>94</v>
      </c>
      <c r="AEL70" s="84"/>
      <c r="AEM70" s="84" t="s">
        <v>94</v>
      </c>
      <c r="AEN70" s="84"/>
      <c r="AEO70" s="84" t="s">
        <v>94</v>
      </c>
      <c r="AEP70" s="84"/>
      <c r="AEQ70" s="84" t="s">
        <v>94</v>
      </c>
      <c r="AER70" s="84"/>
      <c r="AES70" s="84" t="s">
        <v>94</v>
      </c>
      <c r="AET70" s="84"/>
      <c r="AEU70" s="84" t="s">
        <v>94</v>
      </c>
      <c r="AEV70" s="84"/>
      <c r="AEW70" s="84" t="s">
        <v>94</v>
      </c>
      <c r="AEX70" s="84"/>
      <c r="AEY70" s="84" t="s">
        <v>94</v>
      </c>
      <c r="AEZ70" s="84"/>
      <c r="AFA70" s="84" t="s">
        <v>94</v>
      </c>
      <c r="AFB70" s="84"/>
      <c r="AFC70" s="84" t="s">
        <v>94</v>
      </c>
      <c r="AFD70" s="84"/>
      <c r="AFE70" s="84" t="s">
        <v>94</v>
      </c>
      <c r="AFF70" s="84"/>
      <c r="AFG70" s="84" t="s">
        <v>94</v>
      </c>
      <c r="AFH70" s="84"/>
      <c r="AFI70" s="84" t="s">
        <v>94</v>
      </c>
      <c r="AFJ70" s="84"/>
      <c r="AFK70" s="84" t="s">
        <v>94</v>
      </c>
      <c r="AFL70" s="84"/>
      <c r="AFM70" s="84" t="s">
        <v>94</v>
      </c>
      <c r="AFN70" s="84"/>
      <c r="AFO70" s="84" t="s">
        <v>94</v>
      </c>
      <c r="AFP70" s="84"/>
      <c r="AFQ70" s="84" t="s">
        <v>94</v>
      </c>
      <c r="AFR70" s="84"/>
      <c r="AFS70" s="84" t="s">
        <v>94</v>
      </c>
      <c r="AFT70" s="84"/>
      <c r="AFU70" s="84" t="s">
        <v>94</v>
      </c>
      <c r="AFV70" s="84"/>
      <c r="AFW70" s="84" t="s">
        <v>94</v>
      </c>
      <c r="AFX70" s="84"/>
      <c r="AFY70" s="84" t="s">
        <v>94</v>
      </c>
      <c r="AFZ70" s="84"/>
      <c r="AGA70" s="84" t="s">
        <v>94</v>
      </c>
      <c r="AGB70" s="84"/>
      <c r="AGC70" s="84" t="s">
        <v>94</v>
      </c>
      <c r="AGD70" s="84"/>
      <c r="AGE70" s="84" t="s">
        <v>94</v>
      </c>
      <c r="AGF70" s="84"/>
      <c r="AGG70" s="84" t="s">
        <v>94</v>
      </c>
      <c r="AGH70" s="84"/>
      <c r="AGI70" s="84" t="s">
        <v>94</v>
      </c>
      <c r="AGJ70" s="84"/>
      <c r="AGK70" s="84" t="s">
        <v>94</v>
      </c>
      <c r="AGL70" s="84"/>
      <c r="AGM70" s="84" t="s">
        <v>94</v>
      </c>
      <c r="AGN70" s="84"/>
      <c r="AGO70" s="84" t="s">
        <v>94</v>
      </c>
      <c r="AGP70" s="84"/>
      <c r="AGQ70" s="84" t="s">
        <v>94</v>
      </c>
      <c r="AGR70" s="84"/>
      <c r="AGS70" s="84" t="s">
        <v>94</v>
      </c>
      <c r="AGT70" s="84"/>
      <c r="AGU70" s="84" t="s">
        <v>94</v>
      </c>
      <c r="AGV70" s="84"/>
      <c r="AGW70" s="84" t="s">
        <v>94</v>
      </c>
      <c r="AGX70" s="84"/>
      <c r="AGY70" s="84" t="s">
        <v>94</v>
      </c>
      <c r="AGZ70" s="84"/>
      <c r="AHA70" s="84" t="s">
        <v>94</v>
      </c>
      <c r="AHB70" s="84"/>
      <c r="AHC70" s="84" t="s">
        <v>94</v>
      </c>
      <c r="AHD70" s="84"/>
      <c r="AHE70" s="84" t="s">
        <v>94</v>
      </c>
      <c r="AHF70" s="84"/>
      <c r="AHG70" s="84" t="s">
        <v>94</v>
      </c>
      <c r="AHH70" s="84"/>
      <c r="AHI70" s="84" t="s">
        <v>94</v>
      </c>
      <c r="AHJ70" s="84"/>
      <c r="AHK70" s="84" t="s">
        <v>94</v>
      </c>
      <c r="AHL70" s="84"/>
      <c r="AHM70" s="84" t="s">
        <v>94</v>
      </c>
      <c r="AHN70" s="84"/>
      <c r="AHO70" s="84" t="s">
        <v>94</v>
      </c>
      <c r="AHP70" s="84"/>
      <c r="AHQ70" s="84" t="s">
        <v>94</v>
      </c>
      <c r="AHR70" s="84"/>
      <c r="AHS70" s="84" t="s">
        <v>94</v>
      </c>
      <c r="AHT70" s="84"/>
      <c r="AHU70" s="84" t="s">
        <v>94</v>
      </c>
      <c r="AHV70" s="84"/>
      <c r="AHW70" s="84" t="s">
        <v>94</v>
      </c>
      <c r="AHX70" s="84"/>
      <c r="AHY70" s="84" t="s">
        <v>94</v>
      </c>
      <c r="AHZ70" s="84"/>
      <c r="AIA70" s="84" t="s">
        <v>94</v>
      </c>
      <c r="AIB70" s="84"/>
      <c r="AIC70" s="84" t="s">
        <v>94</v>
      </c>
      <c r="AID70" s="84"/>
      <c r="AIE70" s="84" t="s">
        <v>94</v>
      </c>
      <c r="AIF70" s="84"/>
      <c r="AIG70" s="84" t="s">
        <v>94</v>
      </c>
      <c r="AIH70" s="84"/>
      <c r="AII70" s="84" t="s">
        <v>94</v>
      </c>
      <c r="AIJ70" s="84"/>
      <c r="AIK70" s="84" t="s">
        <v>94</v>
      </c>
      <c r="AIL70" s="84"/>
      <c r="AIM70" s="84" t="s">
        <v>94</v>
      </c>
      <c r="AIN70" s="84"/>
      <c r="AIO70" s="84" t="s">
        <v>94</v>
      </c>
      <c r="AIP70" s="84"/>
      <c r="AIQ70" s="84" t="s">
        <v>94</v>
      </c>
      <c r="AIR70" s="84"/>
      <c r="AIS70" s="84" t="s">
        <v>94</v>
      </c>
      <c r="AIT70" s="84"/>
      <c r="AIU70" s="84" t="s">
        <v>94</v>
      </c>
      <c r="AIV70" s="84"/>
      <c r="AIW70" s="84" t="s">
        <v>94</v>
      </c>
      <c r="AIX70" s="84"/>
      <c r="AIY70" s="84" t="s">
        <v>94</v>
      </c>
      <c r="AIZ70" s="84"/>
      <c r="AJA70" s="84" t="s">
        <v>94</v>
      </c>
      <c r="AJB70" s="84"/>
      <c r="AJC70" s="84" t="s">
        <v>94</v>
      </c>
      <c r="AJD70" s="84"/>
      <c r="AJE70" s="84" t="s">
        <v>94</v>
      </c>
      <c r="AJF70" s="84"/>
      <c r="AJG70" s="84" t="s">
        <v>94</v>
      </c>
      <c r="AJH70" s="84"/>
      <c r="AJI70" s="84" t="s">
        <v>94</v>
      </c>
      <c r="AJJ70" s="84"/>
      <c r="AJK70" s="84" t="s">
        <v>94</v>
      </c>
      <c r="AJL70" s="84"/>
      <c r="AJM70" s="84" t="s">
        <v>94</v>
      </c>
      <c r="AJN70" s="84"/>
      <c r="AJO70" s="84" t="s">
        <v>94</v>
      </c>
      <c r="AJP70" s="84"/>
      <c r="AJQ70" s="84" t="s">
        <v>94</v>
      </c>
      <c r="AJR70" s="84"/>
      <c r="AJS70" s="84" t="s">
        <v>94</v>
      </c>
      <c r="AJT70" s="84"/>
      <c r="AJU70" s="84" t="s">
        <v>94</v>
      </c>
      <c r="AJV70" s="84"/>
      <c r="AJW70" s="84" t="s">
        <v>94</v>
      </c>
      <c r="AJX70" s="84"/>
      <c r="AJY70" s="84" t="s">
        <v>94</v>
      </c>
      <c r="AJZ70" s="84"/>
      <c r="AKA70" s="84" t="s">
        <v>94</v>
      </c>
      <c r="AKB70" s="84"/>
      <c r="AKC70" s="84" t="s">
        <v>94</v>
      </c>
      <c r="AKD70" s="84"/>
      <c r="AKE70" s="84" t="s">
        <v>94</v>
      </c>
      <c r="AKF70" s="84"/>
      <c r="AKG70" s="84" t="s">
        <v>94</v>
      </c>
      <c r="AKH70" s="84"/>
      <c r="AKI70" s="84" t="s">
        <v>94</v>
      </c>
      <c r="AKJ70" s="84"/>
      <c r="AKK70" s="84" t="s">
        <v>94</v>
      </c>
      <c r="AKL70" s="84"/>
      <c r="AKM70" s="84" t="s">
        <v>94</v>
      </c>
      <c r="AKN70" s="84"/>
      <c r="AKO70" s="84" t="s">
        <v>94</v>
      </c>
      <c r="AKP70" s="84"/>
      <c r="AKQ70" s="84" t="s">
        <v>94</v>
      </c>
      <c r="AKR70" s="84"/>
      <c r="AKS70" s="84" t="s">
        <v>94</v>
      </c>
      <c r="AKT70" s="84"/>
      <c r="AKU70" s="84" t="s">
        <v>94</v>
      </c>
      <c r="AKV70" s="84"/>
      <c r="AKW70" s="84" t="s">
        <v>94</v>
      </c>
      <c r="AKX70" s="84"/>
      <c r="AKY70" s="84" t="s">
        <v>94</v>
      </c>
      <c r="AKZ70" s="84"/>
      <c r="ALA70" s="84" t="s">
        <v>94</v>
      </c>
      <c r="ALB70" s="84"/>
      <c r="ALC70" s="84" t="s">
        <v>94</v>
      </c>
      <c r="ALD70" s="84"/>
      <c r="ALE70" s="84" t="s">
        <v>94</v>
      </c>
      <c r="ALF70" s="84"/>
      <c r="ALG70" s="84" t="s">
        <v>94</v>
      </c>
      <c r="ALH70" s="84"/>
      <c r="ALI70" s="84" t="s">
        <v>94</v>
      </c>
      <c r="ALJ70" s="84"/>
      <c r="ALK70" s="84" t="s">
        <v>94</v>
      </c>
      <c r="ALL70" s="84"/>
      <c r="ALM70" s="84" t="s">
        <v>94</v>
      </c>
      <c r="ALN70" s="84"/>
      <c r="ALO70" s="84" t="s">
        <v>94</v>
      </c>
      <c r="ALP70" s="84"/>
      <c r="ALQ70" s="84" t="s">
        <v>94</v>
      </c>
      <c r="ALR70" s="84"/>
      <c r="ALS70" s="84" t="s">
        <v>94</v>
      </c>
      <c r="ALT70" s="84"/>
      <c r="ALU70" s="84" t="s">
        <v>94</v>
      </c>
      <c r="ALV70" s="84"/>
      <c r="ALW70" s="84" t="s">
        <v>94</v>
      </c>
      <c r="ALX70" s="84"/>
      <c r="ALY70" s="84" t="s">
        <v>94</v>
      </c>
      <c r="ALZ70" s="84"/>
      <c r="AMA70" s="84" t="s">
        <v>94</v>
      </c>
      <c r="AMB70" s="84"/>
      <c r="AMC70" s="84" t="s">
        <v>94</v>
      </c>
      <c r="AMD70" s="84"/>
      <c r="AME70" s="84" t="s">
        <v>94</v>
      </c>
      <c r="AMF70" s="84"/>
      <c r="AMG70" s="84" t="s">
        <v>94</v>
      </c>
      <c r="AMH70" s="84"/>
      <c r="AMI70" s="84" t="s">
        <v>94</v>
      </c>
      <c r="AMJ70" s="84"/>
      <c r="AMK70" s="84" t="s">
        <v>94</v>
      </c>
      <c r="AML70" s="84"/>
      <c r="AMM70" s="84" t="s">
        <v>94</v>
      </c>
      <c r="AMN70" s="84"/>
      <c r="AMO70" s="84" t="s">
        <v>94</v>
      </c>
      <c r="AMP70" s="84"/>
      <c r="AMQ70" s="84" t="s">
        <v>94</v>
      </c>
      <c r="AMR70" s="84"/>
      <c r="AMS70" s="84" t="s">
        <v>94</v>
      </c>
      <c r="AMT70" s="84"/>
      <c r="AMU70" s="84" t="s">
        <v>94</v>
      </c>
      <c r="AMV70" s="84"/>
      <c r="AMW70" s="84" t="s">
        <v>94</v>
      </c>
      <c r="AMX70" s="84"/>
      <c r="AMY70" s="84" t="s">
        <v>94</v>
      </c>
      <c r="AMZ70" s="84"/>
      <c r="ANA70" s="84" t="s">
        <v>94</v>
      </c>
      <c r="ANB70" s="84"/>
      <c r="ANC70" s="84" t="s">
        <v>94</v>
      </c>
      <c r="AND70" s="84"/>
      <c r="ANE70" s="84" t="s">
        <v>94</v>
      </c>
      <c r="ANF70" s="84"/>
      <c r="ANG70" s="84" t="s">
        <v>94</v>
      </c>
      <c r="ANH70" s="84"/>
      <c r="ANI70" s="84" t="s">
        <v>94</v>
      </c>
      <c r="ANJ70" s="84"/>
      <c r="ANK70" s="84" t="s">
        <v>94</v>
      </c>
      <c r="ANL70" s="84"/>
      <c r="ANM70" s="84" t="s">
        <v>94</v>
      </c>
      <c r="ANN70" s="84"/>
      <c r="ANO70" s="84" t="s">
        <v>94</v>
      </c>
      <c r="ANP70" s="84"/>
      <c r="ANQ70" s="84" t="s">
        <v>94</v>
      </c>
      <c r="ANR70" s="84"/>
      <c r="ANS70" s="84" t="s">
        <v>94</v>
      </c>
      <c r="ANT70" s="84"/>
      <c r="ANU70" s="84" t="s">
        <v>94</v>
      </c>
      <c r="ANV70" s="84"/>
      <c r="ANW70" s="84" t="s">
        <v>94</v>
      </c>
      <c r="ANX70" s="84"/>
      <c r="ANY70" s="84" t="s">
        <v>94</v>
      </c>
      <c r="ANZ70" s="84"/>
      <c r="AOA70" s="84" t="s">
        <v>94</v>
      </c>
      <c r="AOB70" s="84"/>
      <c r="AOC70" s="84" t="s">
        <v>94</v>
      </c>
      <c r="AOD70" s="84"/>
      <c r="AOE70" s="84" t="s">
        <v>94</v>
      </c>
      <c r="AOF70" s="84"/>
      <c r="AOG70" s="84" t="s">
        <v>94</v>
      </c>
      <c r="AOH70" s="84"/>
      <c r="AOI70" s="84" t="s">
        <v>94</v>
      </c>
      <c r="AOJ70" s="84"/>
      <c r="AOK70" s="84" t="s">
        <v>94</v>
      </c>
      <c r="AOL70" s="84"/>
      <c r="AOM70" s="84" t="s">
        <v>94</v>
      </c>
      <c r="AON70" s="84"/>
      <c r="AOO70" s="84" t="s">
        <v>94</v>
      </c>
      <c r="AOP70" s="84"/>
      <c r="AOQ70" s="84" t="s">
        <v>94</v>
      </c>
      <c r="AOR70" s="84"/>
      <c r="AOS70" s="84" t="s">
        <v>94</v>
      </c>
      <c r="AOT70" s="84"/>
      <c r="AOU70" s="84" t="s">
        <v>94</v>
      </c>
      <c r="AOV70" s="84"/>
      <c r="AOW70" s="84" t="s">
        <v>94</v>
      </c>
      <c r="AOX70" s="84"/>
      <c r="AOY70" s="84" t="s">
        <v>94</v>
      </c>
      <c r="AOZ70" s="84"/>
      <c r="APA70" s="84" t="s">
        <v>94</v>
      </c>
      <c r="APB70" s="84"/>
      <c r="APC70" s="84" t="s">
        <v>94</v>
      </c>
      <c r="APD70" s="84"/>
      <c r="APE70" s="84" t="s">
        <v>94</v>
      </c>
      <c r="APF70" s="84"/>
      <c r="APG70" s="84" t="s">
        <v>94</v>
      </c>
      <c r="APH70" s="84"/>
      <c r="API70" s="84" t="s">
        <v>94</v>
      </c>
      <c r="APJ70" s="84"/>
      <c r="APK70" s="84" t="s">
        <v>94</v>
      </c>
      <c r="APL70" s="84"/>
      <c r="APM70" s="84" t="s">
        <v>94</v>
      </c>
      <c r="APN70" s="84"/>
      <c r="APO70" s="84" t="s">
        <v>94</v>
      </c>
      <c r="APP70" s="84"/>
      <c r="APQ70" s="84" t="s">
        <v>94</v>
      </c>
      <c r="APR70" s="84"/>
      <c r="APS70" s="84" t="s">
        <v>94</v>
      </c>
      <c r="APT70" s="84"/>
      <c r="APU70" s="84" t="s">
        <v>94</v>
      </c>
      <c r="APV70" s="84"/>
      <c r="APW70" s="84" t="s">
        <v>94</v>
      </c>
      <c r="APX70" s="84"/>
      <c r="APY70" s="84" t="s">
        <v>94</v>
      </c>
      <c r="APZ70" s="84"/>
      <c r="AQA70" s="84" t="s">
        <v>94</v>
      </c>
      <c r="AQB70" s="84"/>
      <c r="AQC70" s="84" t="s">
        <v>94</v>
      </c>
      <c r="AQD70" s="84"/>
      <c r="AQE70" s="86" t="s">
        <v>94</v>
      </c>
      <c r="AQF70" s="84"/>
      <c r="AQG70" s="84" t="s">
        <v>94</v>
      </c>
      <c r="AQH70" s="84"/>
      <c r="AQI70" s="84" t="s">
        <v>94</v>
      </c>
      <c r="AQJ70" s="84"/>
      <c r="AQK70" s="84" t="s">
        <v>94</v>
      </c>
      <c r="AQL70" s="84"/>
      <c r="AQM70" s="84" t="s">
        <v>94</v>
      </c>
      <c r="AQN70" s="84"/>
      <c r="AQO70" s="84" t="s">
        <v>94</v>
      </c>
      <c r="AQP70" s="84"/>
      <c r="AQQ70" s="84" t="s">
        <v>94</v>
      </c>
      <c r="AQR70" s="84"/>
      <c r="AQS70" s="84" t="s">
        <v>94</v>
      </c>
      <c r="AQT70" s="86"/>
      <c r="AQU70" s="86" t="s">
        <v>94</v>
      </c>
      <c r="AQV70" s="86"/>
      <c r="AQW70" s="86" t="s">
        <v>94</v>
      </c>
      <c r="AQX70" s="86"/>
      <c r="AQY70" s="86" t="s">
        <v>94</v>
      </c>
      <c r="AQZ70" s="86"/>
      <c r="ARA70" s="86" t="s">
        <v>94</v>
      </c>
      <c r="ARB70" s="86"/>
      <c r="ARC70" s="86" t="s">
        <v>94</v>
      </c>
      <c r="ARD70" s="86"/>
      <c r="ARE70" s="86" t="s">
        <v>94</v>
      </c>
      <c r="ARF70" s="86"/>
      <c r="ARG70" s="86" t="s">
        <v>94</v>
      </c>
      <c r="ARH70" s="86"/>
      <c r="ARI70" s="86" t="s">
        <v>94</v>
      </c>
      <c r="ARJ70" s="86"/>
      <c r="ARK70" s="86" t="s">
        <v>94</v>
      </c>
      <c r="ARL70" s="86"/>
      <c r="ARM70" s="86" t="s">
        <v>94</v>
      </c>
      <c r="ARN70" s="86"/>
      <c r="ARO70" s="86" t="s">
        <v>94</v>
      </c>
      <c r="ARP70" s="86"/>
      <c r="ARQ70" s="86" t="s">
        <v>94</v>
      </c>
      <c r="ARR70" s="86"/>
      <c r="ARS70" s="86" t="s">
        <v>94</v>
      </c>
      <c r="ART70" s="86"/>
      <c r="ARU70" s="86" t="s">
        <v>94</v>
      </c>
      <c r="ARV70" s="86"/>
      <c r="ARW70" s="86" t="s">
        <v>94</v>
      </c>
      <c r="ARX70" s="86"/>
      <c r="ARY70" s="86" t="s">
        <v>94</v>
      </c>
      <c r="ARZ70" s="86"/>
      <c r="ASA70" s="86" t="s">
        <v>94</v>
      </c>
      <c r="ASB70" s="86"/>
      <c r="ASC70" s="86" t="s">
        <v>94</v>
      </c>
      <c r="ASD70" s="86"/>
      <c r="ASE70" s="86" t="s">
        <v>94</v>
      </c>
      <c r="ASF70" s="86"/>
      <c r="ASG70" s="86" t="s">
        <v>94</v>
      </c>
      <c r="ASH70" s="86"/>
      <c r="ASI70" s="86" t="s">
        <v>94</v>
      </c>
      <c r="ASJ70" s="86"/>
      <c r="ASK70" s="86" t="s">
        <v>94</v>
      </c>
      <c r="ASL70" s="86"/>
      <c r="ASM70" s="86" t="s">
        <v>94</v>
      </c>
      <c r="ASN70" s="86"/>
      <c r="ASO70" s="86" t="s">
        <v>94</v>
      </c>
      <c r="ASP70" s="86"/>
      <c r="ASQ70" s="86" t="s">
        <v>94</v>
      </c>
      <c r="ASR70" s="86"/>
      <c r="ASS70" s="86" t="s">
        <v>94</v>
      </c>
      <c r="AST70" s="86"/>
      <c r="ASU70" s="86" t="s">
        <v>94</v>
      </c>
      <c r="ASV70" s="86"/>
      <c r="ASW70" s="86" t="s">
        <v>94</v>
      </c>
      <c r="ASX70" s="86"/>
      <c r="ASY70" s="86" t="s">
        <v>94</v>
      </c>
      <c r="ASZ70" s="86"/>
      <c r="ATA70" s="86" t="s">
        <v>94</v>
      </c>
      <c r="ATB70" s="86"/>
      <c r="ATC70" s="86" t="s">
        <v>94</v>
      </c>
      <c r="ATD70" s="86"/>
      <c r="ATE70" s="86" t="s">
        <v>94</v>
      </c>
      <c r="ATF70" s="86"/>
      <c r="ATG70" s="86" t="s">
        <v>94</v>
      </c>
      <c r="ATH70" s="86"/>
      <c r="ATI70" s="86" t="s">
        <v>94</v>
      </c>
      <c r="ATJ70" s="86"/>
      <c r="ATK70" s="86" t="s">
        <v>94</v>
      </c>
      <c r="ATL70" s="86"/>
      <c r="ATM70" s="86" t="s">
        <v>94</v>
      </c>
      <c r="ATN70" s="86"/>
      <c r="ATO70" s="86" t="s">
        <v>94</v>
      </c>
      <c r="ATP70" s="86"/>
      <c r="ATQ70" s="86" t="s">
        <v>94</v>
      </c>
      <c r="ATR70" s="86"/>
      <c r="ATS70" s="86" t="s">
        <v>94</v>
      </c>
      <c r="ATT70" s="86"/>
      <c r="ATU70" s="86" t="s">
        <v>94</v>
      </c>
      <c r="ATV70" s="86"/>
      <c r="ATW70" s="86" t="s">
        <v>94</v>
      </c>
      <c r="ATX70" s="86"/>
      <c r="ATY70" s="86" t="s">
        <v>94</v>
      </c>
      <c r="ATZ70" s="86"/>
      <c r="AUA70" s="86" t="s">
        <v>94</v>
      </c>
      <c r="AUB70" s="86"/>
      <c r="AUC70" s="86" t="s">
        <v>94</v>
      </c>
      <c r="AUD70" s="86"/>
      <c r="AUE70" s="86" t="s">
        <v>94</v>
      </c>
      <c r="AUF70" s="86"/>
      <c r="AUG70" s="86" t="s">
        <v>94</v>
      </c>
      <c r="AUH70" s="86"/>
      <c r="AUI70" s="86" t="s">
        <v>94</v>
      </c>
      <c r="AUJ70" s="86"/>
      <c r="AUK70" s="86" t="s">
        <v>94</v>
      </c>
      <c r="AUL70" s="86"/>
      <c r="AUM70" s="86" t="s">
        <v>94</v>
      </c>
      <c r="AUN70" s="86"/>
      <c r="AUO70" s="86" t="s">
        <v>94</v>
      </c>
      <c r="AUP70" s="86"/>
      <c r="AUQ70" s="86" t="s">
        <v>94</v>
      </c>
      <c r="AUR70" s="86"/>
      <c r="AUS70" s="86" t="s">
        <v>94</v>
      </c>
      <c r="AUT70" s="86"/>
      <c r="AUU70" s="86" t="s">
        <v>94</v>
      </c>
      <c r="AUV70" s="86"/>
      <c r="AUW70" s="86" t="s">
        <v>94</v>
      </c>
      <c r="AUX70" s="86"/>
      <c r="AUY70" s="86" t="s">
        <v>94</v>
      </c>
      <c r="AUZ70" s="86"/>
      <c r="AVA70" s="86" t="s">
        <v>94</v>
      </c>
      <c r="AVB70" s="86"/>
      <c r="AVC70" s="86" t="s">
        <v>94</v>
      </c>
      <c r="AVD70" s="86"/>
      <c r="AVE70" s="86" t="s">
        <v>94</v>
      </c>
      <c r="AVF70" s="86"/>
      <c r="AVG70" s="86" t="s">
        <v>94</v>
      </c>
      <c r="AVH70" s="86"/>
      <c r="AVI70" s="86" t="s">
        <v>94</v>
      </c>
      <c r="AVJ70" s="86"/>
      <c r="AVK70" s="86" t="s">
        <v>94</v>
      </c>
      <c r="AVL70" s="86"/>
      <c r="AVM70" s="86" t="s">
        <v>94</v>
      </c>
      <c r="AVN70" s="86"/>
      <c r="AVO70" s="86" t="s">
        <v>94</v>
      </c>
      <c r="AVP70" s="86"/>
      <c r="AVQ70" s="86" t="s">
        <v>94</v>
      </c>
      <c r="AVR70" s="86"/>
      <c r="AVS70" s="86" t="s">
        <v>94</v>
      </c>
      <c r="AVT70" s="86"/>
      <c r="AVU70" s="86" t="s">
        <v>94</v>
      </c>
      <c r="AVV70" s="86"/>
      <c r="AVW70" s="86" t="s">
        <v>94</v>
      </c>
      <c r="AVX70" s="86"/>
      <c r="AVY70" s="86" t="s">
        <v>94</v>
      </c>
      <c r="AVZ70" s="86"/>
      <c r="AWA70" s="86" t="s">
        <v>94</v>
      </c>
      <c r="AWB70" s="86"/>
      <c r="AWC70" s="86" t="s">
        <v>94</v>
      </c>
      <c r="AWD70" s="86"/>
      <c r="AWE70" s="86" t="s">
        <v>94</v>
      </c>
      <c r="AWF70" s="86"/>
      <c r="AWG70" s="86" t="s">
        <v>94</v>
      </c>
      <c r="AWH70" s="86"/>
      <c r="AWI70" s="86" t="s">
        <v>94</v>
      </c>
      <c r="AWJ70" s="86"/>
      <c r="AWK70" s="86" t="s">
        <v>94</v>
      </c>
      <c r="AWL70" s="86"/>
      <c r="AWM70" s="86" t="s">
        <v>94</v>
      </c>
      <c r="AWN70" s="86"/>
      <c r="AWO70" s="86" t="s">
        <v>94</v>
      </c>
      <c r="AWP70" s="86"/>
      <c r="AWQ70" s="86" t="s">
        <v>94</v>
      </c>
      <c r="AWR70" s="86"/>
      <c r="AWS70" s="86" t="s">
        <v>94</v>
      </c>
      <c r="AWT70" s="86"/>
      <c r="AWU70" s="86" t="s">
        <v>94</v>
      </c>
      <c r="AWV70" s="86"/>
      <c r="AWW70" s="86" t="s">
        <v>94</v>
      </c>
      <c r="AWX70" s="86"/>
      <c r="AWY70" s="86" t="s">
        <v>94</v>
      </c>
      <c r="AWZ70" s="103"/>
      <c r="AXA70" s="103" t="s">
        <v>94</v>
      </c>
      <c r="AXB70" s="103"/>
      <c r="AXC70" s="103" t="s">
        <v>94</v>
      </c>
      <c r="AXD70" s="103"/>
      <c r="AXE70" s="103" t="s">
        <v>94</v>
      </c>
      <c r="AXF70" s="103"/>
      <c r="AXG70" s="103" t="s">
        <v>94</v>
      </c>
      <c r="AXH70" s="103"/>
      <c r="AXI70" s="103" t="s">
        <v>94</v>
      </c>
      <c r="AXJ70" s="103"/>
      <c r="AXK70" s="103" t="s">
        <v>94</v>
      </c>
      <c r="AXL70" s="103"/>
      <c r="AXM70" s="103" t="s">
        <v>94</v>
      </c>
      <c r="AXN70" s="103"/>
      <c r="AXO70" s="103" t="s">
        <v>94</v>
      </c>
      <c r="AXP70" s="103"/>
      <c r="AXQ70" s="103" t="s">
        <v>94</v>
      </c>
      <c r="AXR70" s="103"/>
      <c r="AXS70" s="103" t="s">
        <v>94</v>
      </c>
      <c r="AXT70" s="103"/>
      <c r="AXU70" s="103" t="s">
        <v>94</v>
      </c>
      <c r="AXV70" s="103"/>
      <c r="AXW70" s="103" t="s">
        <v>94</v>
      </c>
      <c r="AXX70" s="103"/>
      <c r="AXY70" s="103" t="s">
        <v>94</v>
      </c>
      <c r="AXZ70" s="103"/>
      <c r="AYA70" s="103" t="s">
        <v>94</v>
      </c>
      <c r="AYB70" s="103"/>
      <c r="AYC70" s="103" t="s">
        <v>94</v>
      </c>
      <c r="AYD70" s="103"/>
      <c r="AYE70" s="103" t="s">
        <v>94</v>
      </c>
      <c r="AYF70" s="103"/>
      <c r="AYG70" s="103" t="s">
        <v>94</v>
      </c>
      <c r="AYH70" s="103"/>
      <c r="AYI70" s="103" t="s">
        <v>94</v>
      </c>
      <c r="AYJ70" s="103"/>
      <c r="AYK70" s="103"/>
      <c r="AYL70" s="103"/>
      <c r="AYM70" s="103"/>
      <c r="AYN70" s="103"/>
      <c r="AYO70" s="103"/>
      <c r="AYP70" s="103"/>
      <c r="AYQ70" s="103"/>
      <c r="AYR70" s="103"/>
      <c r="AYS70" s="103"/>
      <c r="AYT70" s="103"/>
      <c r="AYU70" s="103" t="s">
        <v>94</v>
      </c>
      <c r="AYV70" s="103"/>
      <c r="AYW70" s="103" t="s">
        <v>94</v>
      </c>
      <c r="AYX70" s="103"/>
      <c r="AYY70" s="103" t="s">
        <v>94</v>
      </c>
      <c r="AYZ70" s="103"/>
      <c r="AZA70" s="103" t="s">
        <v>94</v>
      </c>
      <c r="AZB70" s="103"/>
      <c r="AZC70" s="103" t="s">
        <v>94</v>
      </c>
      <c r="AZD70" s="103"/>
      <c r="AZE70" s="103" t="s">
        <v>94</v>
      </c>
      <c r="AZF70" s="103"/>
      <c r="AZG70" s="103" t="s">
        <v>94</v>
      </c>
      <c r="AZH70" s="103"/>
      <c r="AZI70" s="103" t="s">
        <v>94</v>
      </c>
      <c r="AZJ70" s="103"/>
      <c r="AZK70" s="103" t="s">
        <v>94</v>
      </c>
      <c r="AZL70" s="103"/>
      <c r="AZM70" s="103" t="s">
        <v>94</v>
      </c>
      <c r="AZN70" s="103"/>
      <c r="AZO70" s="103" t="s">
        <v>94</v>
      </c>
      <c r="AZP70" s="103"/>
      <c r="AZQ70" s="103" t="s">
        <v>94</v>
      </c>
      <c r="AZR70" s="103"/>
      <c r="AZS70" s="103" t="s">
        <v>94</v>
      </c>
      <c r="AZT70" s="103"/>
      <c r="AZU70" s="103" t="s">
        <v>94</v>
      </c>
      <c r="AZV70" s="103"/>
      <c r="AZW70" s="103" t="s">
        <v>94</v>
      </c>
      <c r="AZX70" s="103"/>
      <c r="AZY70" s="103" t="s">
        <v>94</v>
      </c>
      <c r="AZZ70" s="103"/>
      <c r="BAA70" s="103" t="s">
        <v>94</v>
      </c>
      <c r="BAB70" s="103"/>
      <c r="BAC70" s="103" t="s">
        <v>94</v>
      </c>
      <c r="BAD70" s="103"/>
      <c r="BAE70" s="103" t="s">
        <v>94</v>
      </c>
      <c r="BAF70" s="103"/>
      <c r="BAG70" s="103" t="s">
        <v>94</v>
      </c>
      <c r="BAH70" s="103"/>
      <c r="BAI70" s="103" t="s">
        <v>94</v>
      </c>
      <c r="BAJ70" s="103"/>
      <c r="BAK70" s="103" t="s">
        <v>94</v>
      </c>
      <c r="BAL70" s="103"/>
      <c r="BAM70" s="103" t="s">
        <v>94</v>
      </c>
      <c r="BAN70" s="103"/>
      <c r="BAO70" s="103" t="s">
        <v>94</v>
      </c>
      <c r="BAP70" s="103"/>
      <c r="BAQ70" s="103" t="s">
        <v>94</v>
      </c>
      <c r="BAR70" s="103"/>
      <c r="BAS70" s="103" t="s">
        <v>94</v>
      </c>
      <c r="BAT70" s="103"/>
      <c r="BAU70" s="103" t="s">
        <v>94</v>
      </c>
      <c r="BAV70" s="103"/>
      <c r="BAW70" s="103" t="s">
        <v>94</v>
      </c>
      <c r="BAX70" s="103"/>
      <c r="BAY70" s="103" t="s">
        <v>94</v>
      </c>
      <c r="BAZ70" s="103"/>
      <c r="BBA70" s="103" t="s">
        <v>94</v>
      </c>
      <c r="BBB70" s="103"/>
      <c r="BBC70" s="103" t="s">
        <v>94</v>
      </c>
      <c r="BBD70" s="103"/>
      <c r="BBE70" s="103" t="s">
        <v>94</v>
      </c>
      <c r="BBF70" s="103"/>
      <c r="BBG70" s="103" t="s">
        <v>94</v>
      </c>
      <c r="BBH70" s="103"/>
      <c r="BBI70" s="103" t="s">
        <v>94</v>
      </c>
      <c r="BBJ70" s="103"/>
      <c r="BBK70" s="103" t="s">
        <v>94</v>
      </c>
    </row>
    <row r="71" spans="1:1415" s="9" customFormat="1" ht="33" customHeight="1" x14ac:dyDescent="0.35">
      <c r="A71" s="82">
        <f t="shared" si="3"/>
        <v>5</v>
      </c>
      <c r="B71" s="13" t="s">
        <v>129</v>
      </c>
      <c r="C71" s="89"/>
      <c r="D71" s="90" t="s">
        <v>130</v>
      </c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  <c r="AL71" s="84"/>
      <c r="AM71" s="84"/>
      <c r="AN71" s="84"/>
      <c r="AO71" s="84"/>
      <c r="AP71" s="84"/>
      <c r="AQ71" s="84"/>
      <c r="AR71" s="84"/>
      <c r="AS71" s="84"/>
      <c r="AT71" s="84"/>
      <c r="AU71" s="84"/>
      <c r="AV71" s="84"/>
      <c r="AW71" s="84"/>
      <c r="AX71" s="84"/>
      <c r="AY71" s="84"/>
      <c r="AZ71" s="84"/>
      <c r="BA71" s="84"/>
      <c r="BB71" s="84"/>
      <c r="BC71" s="84"/>
      <c r="BD71" s="84"/>
      <c r="BE71" s="84"/>
      <c r="BF71" s="84"/>
      <c r="BG71" s="84"/>
      <c r="BH71" s="84"/>
      <c r="BI71" s="84"/>
      <c r="BJ71" s="84"/>
      <c r="BK71" s="84"/>
      <c r="BL71" s="84"/>
      <c r="BM71" s="84"/>
      <c r="BN71" s="84"/>
      <c r="BO71" s="84"/>
      <c r="BP71" s="84"/>
      <c r="BQ71" s="84"/>
      <c r="BR71" s="84"/>
      <c r="BS71" s="84"/>
      <c r="BT71" s="84"/>
      <c r="BU71" s="84"/>
      <c r="BV71" s="84"/>
      <c r="BW71" s="84"/>
      <c r="BX71" s="84"/>
      <c r="BY71" s="84"/>
      <c r="BZ71" s="84"/>
      <c r="CA71" s="84"/>
      <c r="CB71" s="84"/>
      <c r="CC71" s="84"/>
      <c r="CD71" s="84"/>
      <c r="CE71" s="84"/>
      <c r="CF71" s="84"/>
      <c r="CG71" s="84"/>
      <c r="CH71" s="84"/>
      <c r="CI71" s="84"/>
      <c r="CJ71" s="84"/>
      <c r="CK71" s="84"/>
      <c r="CL71" s="84"/>
      <c r="CM71" s="84"/>
      <c r="CN71" s="84"/>
      <c r="CO71" s="84"/>
      <c r="CP71" s="84"/>
      <c r="CQ71" s="84"/>
      <c r="CR71" s="84"/>
      <c r="CS71" s="84"/>
      <c r="CT71" s="84"/>
      <c r="CU71" s="84"/>
      <c r="CV71" s="84"/>
      <c r="CW71" s="84"/>
      <c r="CX71" s="84"/>
      <c r="CY71" s="84"/>
      <c r="CZ71" s="84"/>
      <c r="DA71" s="84"/>
      <c r="DB71" s="84"/>
      <c r="DC71" s="84"/>
      <c r="DD71" s="84"/>
      <c r="DE71" s="84"/>
      <c r="DF71" s="84"/>
      <c r="DG71" s="84"/>
      <c r="DH71" s="84"/>
      <c r="DI71" s="84"/>
      <c r="DJ71" s="84"/>
      <c r="DK71" s="84"/>
      <c r="DL71" s="84"/>
      <c r="DM71" s="84"/>
      <c r="DN71" s="84"/>
      <c r="DO71" s="84"/>
      <c r="DP71" s="84"/>
      <c r="DQ71" s="84"/>
      <c r="DR71" s="84"/>
      <c r="DS71" s="84"/>
      <c r="DT71" s="84"/>
      <c r="DU71" s="84"/>
      <c r="DV71" s="84"/>
      <c r="DW71" s="84"/>
      <c r="DX71" s="84"/>
      <c r="DY71" s="84"/>
      <c r="DZ71" s="84"/>
      <c r="EA71" s="84"/>
      <c r="EB71" s="84"/>
      <c r="EC71" s="84"/>
      <c r="ED71" s="84"/>
      <c r="EE71" s="84"/>
      <c r="EF71" s="84"/>
      <c r="EG71" s="84"/>
      <c r="EH71" s="84"/>
      <c r="EI71" s="84"/>
      <c r="EJ71" s="84"/>
      <c r="EK71" s="84"/>
      <c r="EL71" s="84"/>
      <c r="EM71" s="84"/>
      <c r="EN71" s="84"/>
      <c r="EO71" s="84"/>
      <c r="EP71" s="84"/>
      <c r="EQ71" s="84"/>
      <c r="ER71" s="84"/>
      <c r="ES71" s="84"/>
      <c r="ET71" s="84"/>
      <c r="EU71" s="84"/>
      <c r="EV71" s="84"/>
      <c r="EW71" s="84"/>
      <c r="EX71" s="84"/>
      <c r="EY71" s="84"/>
      <c r="EZ71" s="84"/>
      <c r="FA71" s="84"/>
      <c r="FB71" s="84"/>
      <c r="FC71" s="84"/>
      <c r="FD71" s="84"/>
      <c r="FE71" s="84"/>
      <c r="FF71" s="84"/>
      <c r="FG71" s="84"/>
      <c r="FH71" s="84"/>
      <c r="FI71" s="84"/>
      <c r="FJ71" s="84"/>
      <c r="FK71" s="84"/>
      <c r="FL71" s="84"/>
      <c r="FM71" s="84"/>
      <c r="FN71" s="84"/>
      <c r="FO71" s="84"/>
      <c r="FP71" s="84"/>
      <c r="FQ71" s="84"/>
      <c r="FR71" s="84"/>
      <c r="FS71" s="84"/>
      <c r="FT71" s="84"/>
      <c r="FU71" s="84"/>
      <c r="FV71" s="84"/>
      <c r="FW71" s="84"/>
      <c r="FX71" s="84"/>
      <c r="FY71" s="84"/>
      <c r="FZ71" s="84"/>
      <c r="GA71" s="84"/>
      <c r="GB71" s="84"/>
      <c r="GC71" s="84"/>
      <c r="GD71" s="84"/>
      <c r="GE71" s="84"/>
      <c r="GF71" s="84"/>
      <c r="GG71" s="84"/>
      <c r="GH71" s="84"/>
      <c r="GI71" s="84"/>
      <c r="GJ71" s="84"/>
      <c r="GK71" s="84"/>
      <c r="GL71" s="84"/>
      <c r="GM71" s="84"/>
      <c r="GN71" s="84"/>
      <c r="GO71" s="84"/>
      <c r="GP71" s="84"/>
      <c r="GQ71" s="84"/>
      <c r="GR71" s="84"/>
      <c r="GS71" s="84"/>
      <c r="GT71" s="84"/>
      <c r="GU71" s="84"/>
      <c r="GV71" s="84"/>
      <c r="GW71" s="84"/>
      <c r="GX71" s="84"/>
      <c r="GY71" s="84"/>
      <c r="GZ71" s="84"/>
      <c r="HA71" s="84"/>
      <c r="HB71" s="84"/>
      <c r="HC71" s="84"/>
      <c r="HD71" s="84"/>
      <c r="HE71" s="84"/>
      <c r="HF71" s="84"/>
      <c r="HG71" s="84"/>
      <c r="HH71" s="84"/>
      <c r="HI71" s="84"/>
      <c r="HJ71" s="84"/>
      <c r="HK71" s="84"/>
      <c r="HL71" s="84"/>
      <c r="HM71" s="84"/>
      <c r="HN71" s="84"/>
      <c r="HO71" s="84"/>
      <c r="HP71" s="84"/>
      <c r="HQ71" s="84"/>
      <c r="HR71" s="84">
        <v>13000</v>
      </c>
      <c r="HS71" s="84" t="s">
        <v>94</v>
      </c>
      <c r="HT71" s="84">
        <v>13000</v>
      </c>
      <c r="HU71" s="84" t="s">
        <v>94</v>
      </c>
      <c r="HV71" s="84">
        <v>13000</v>
      </c>
      <c r="HW71" s="84" t="s">
        <v>94</v>
      </c>
      <c r="HX71" s="84">
        <v>13000</v>
      </c>
      <c r="HY71" s="84" t="s">
        <v>94</v>
      </c>
      <c r="HZ71" s="84">
        <v>13000</v>
      </c>
      <c r="IA71" s="84">
        <v>13000</v>
      </c>
      <c r="IB71" s="84">
        <v>13000</v>
      </c>
      <c r="IC71" s="84" t="s">
        <v>94</v>
      </c>
      <c r="ID71" s="84">
        <v>13000</v>
      </c>
      <c r="IE71" s="84" t="s">
        <v>94</v>
      </c>
      <c r="IF71" s="84">
        <v>13000</v>
      </c>
      <c r="IG71" s="84" t="s">
        <v>94</v>
      </c>
      <c r="IH71" s="84">
        <v>13000</v>
      </c>
      <c r="II71" s="84" t="s">
        <v>94</v>
      </c>
      <c r="IJ71" s="84">
        <v>13000</v>
      </c>
      <c r="IK71" s="84" t="s">
        <v>94</v>
      </c>
      <c r="IL71" s="84">
        <v>13000</v>
      </c>
      <c r="IM71" s="84" t="s">
        <v>94</v>
      </c>
      <c r="IN71" s="84">
        <v>13000</v>
      </c>
      <c r="IO71" s="84">
        <v>13123.786407766991</v>
      </c>
      <c r="IP71" s="84">
        <v>13000</v>
      </c>
      <c r="IQ71" s="84" t="s">
        <v>94</v>
      </c>
      <c r="IR71" s="84">
        <v>13000</v>
      </c>
      <c r="IS71" s="84" t="s">
        <v>94</v>
      </c>
      <c r="IT71" s="84">
        <v>13000</v>
      </c>
      <c r="IU71" s="84" t="s">
        <v>94</v>
      </c>
      <c r="IV71" s="84">
        <v>13000</v>
      </c>
      <c r="IW71" s="84" t="s">
        <v>94</v>
      </c>
      <c r="IX71" s="84">
        <v>13000</v>
      </c>
      <c r="IY71" s="84" t="s">
        <v>94</v>
      </c>
      <c r="IZ71" s="84">
        <v>13000</v>
      </c>
      <c r="JA71" s="84" t="s">
        <v>94</v>
      </c>
      <c r="JB71" s="84">
        <v>13000</v>
      </c>
      <c r="JC71" s="84" t="s">
        <v>94</v>
      </c>
      <c r="JD71" s="84">
        <v>13000</v>
      </c>
      <c r="JE71" s="84" t="s">
        <v>94</v>
      </c>
      <c r="JF71" s="84">
        <v>13000</v>
      </c>
      <c r="JG71" s="84" t="s">
        <v>94</v>
      </c>
      <c r="JH71" s="84">
        <v>13000</v>
      </c>
      <c r="JI71" s="84" t="s">
        <v>94</v>
      </c>
      <c r="JJ71" s="84">
        <v>13000</v>
      </c>
      <c r="JK71" s="84" t="s">
        <v>94</v>
      </c>
      <c r="JL71" s="84">
        <v>13000</v>
      </c>
      <c r="JM71" s="84" t="s">
        <v>94</v>
      </c>
      <c r="JN71" s="84">
        <v>16000</v>
      </c>
      <c r="JO71" s="84" t="s">
        <v>94</v>
      </c>
      <c r="JP71" s="84">
        <v>16000</v>
      </c>
      <c r="JQ71" s="84" t="s">
        <v>94</v>
      </c>
      <c r="JR71" s="84">
        <v>16000</v>
      </c>
      <c r="JS71" s="84" t="s">
        <v>94</v>
      </c>
      <c r="JT71" s="84">
        <v>16000</v>
      </c>
      <c r="JU71" s="84" t="s">
        <v>94</v>
      </c>
      <c r="JV71" s="84">
        <v>16000</v>
      </c>
      <c r="JW71" s="84" t="s">
        <v>94</v>
      </c>
      <c r="JX71" s="84">
        <v>16000</v>
      </c>
      <c r="JY71" s="84" t="s">
        <v>94</v>
      </c>
      <c r="JZ71" s="84">
        <v>16000</v>
      </c>
      <c r="KA71" s="84" t="s">
        <v>94</v>
      </c>
      <c r="KB71" s="84">
        <v>16000</v>
      </c>
      <c r="KC71" s="84" t="s">
        <v>94</v>
      </c>
      <c r="KD71" s="84">
        <v>16000</v>
      </c>
      <c r="KE71" s="84">
        <v>14000</v>
      </c>
      <c r="KF71" s="84">
        <v>16000</v>
      </c>
      <c r="KG71" s="84" t="s">
        <v>94</v>
      </c>
      <c r="KH71" s="84">
        <v>16000</v>
      </c>
      <c r="KI71" s="84" t="s">
        <v>94</v>
      </c>
      <c r="KJ71" s="84">
        <v>16000</v>
      </c>
      <c r="KK71" s="84" t="s">
        <v>94</v>
      </c>
      <c r="KL71" s="84">
        <v>16000</v>
      </c>
      <c r="KM71" s="84" t="s">
        <v>94</v>
      </c>
      <c r="KN71" s="84">
        <v>16000</v>
      </c>
      <c r="KO71" s="84" t="s">
        <v>94</v>
      </c>
      <c r="KP71" s="84">
        <v>16000</v>
      </c>
      <c r="KQ71" s="84">
        <v>14000</v>
      </c>
      <c r="KR71" s="84">
        <v>16000</v>
      </c>
      <c r="KS71" s="84" t="s">
        <v>94</v>
      </c>
      <c r="KT71" s="84">
        <v>16000</v>
      </c>
      <c r="KU71" s="84" t="s">
        <v>94</v>
      </c>
      <c r="KV71" s="84">
        <v>16000</v>
      </c>
      <c r="KW71" s="84">
        <v>14790</v>
      </c>
      <c r="KX71" s="84">
        <v>16000</v>
      </c>
      <c r="KY71" s="84" t="s">
        <v>94</v>
      </c>
      <c r="KZ71" s="84">
        <v>16000</v>
      </c>
      <c r="LA71" s="84" t="s">
        <v>94</v>
      </c>
      <c r="LB71" s="84">
        <v>16000</v>
      </c>
      <c r="LC71" s="84" t="s">
        <v>94</v>
      </c>
      <c r="LD71" s="84">
        <v>16000</v>
      </c>
      <c r="LE71" s="84" t="s">
        <v>94</v>
      </c>
      <c r="LF71" s="84">
        <v>16000</v>
      </c>
      <c r="LG71" s="84" t="s">
        <v>94</v>
      </c>
      <c r="LH71" s="84">
        <v>16000</v>
      </c>
      <c r="LI71" s="84" t="s">
        <v>94</v>
      </c>
      <c r="LJ71" s="84">
        <v>16000</v>
      </c>
      <c r="LK71" s="84" t="s">
        <v>94</v>
      </c>
      <c r="LL71" s="84">
        <v>16000</v>
      </c>
      <c r="LM71" s="84" t="s">
        <v>94</v>
      </c>
      <c r="LN71" s="84">
        <v>16000</v>
      </c>
      <c r="LO71" s="84">
        <v>14790</v>
      </c>
      <c r="LP71" s="84">
        <v>16000</v>
      </c>
      <c r="LQ71" s="84" t="s">
        <v>94</v>
      </c>
      <c r="LR71" s="84">
        <v>16000</v>
      </c>
      <c r="LS71" s="84">
        <v>15057</v>
      </c>
      <c r="LT71" s="84">
        <v>16000</v>
      </c>
      <c r="LU71" s="84" t="s">
        <v>94</v>
      </c>
      <c r="LV71" s="84">
        <v>16000</v>
      </c>
      <c r="LW71" s="84" t="s">
        <v>94</v>
      </c>
      <c r="LX71" s="84">
        <v>16000</v>
      </c>
      <c r="LY71" s="84" t="s">
        <v>94</v>
      </c>
      <c r="LZ71" s="84">
        <v>16000</v>
      </c>
      <c r="MA71" s="84" t="s">
        <v>94</v>
      </c>
      <c r="MB71" s="84">
        <v>16000</v>
      </c>
      <c r="MC71" s="84" t="s">
        <v>94</v>
      </c>
      <c r="MD71" s="84">
        <v>16000</v>
      </c>
      <c r="ME71" s="84" t="s">
        <v>94</v>
      </c>
      <c r="MF71" s="84">
        <v>16000</v>
      </c>
      <c r="MG71" s="84" t="s">
        <v>94</v>
      </c>
      <c r="MH71" s="84">
        <v>16000</v>
      </c>
      <c r="MI71" s="84" t="s">
        <v>94</v>
      </c>
      <c r="MJ71" s="84">
        <v>16000</v>
      </c>
      <c r="MK71" s="84" t="s">
        <v>94</v>
      </c>
      <c r="ML71" s="84">
        <v>16000</v>
      </c>
      <c r="MM71" s="84" t="s">
        <v>94</v>
      </c>
      <c r="MN71" s="84">
        <v>16000</v>
      </c>
      <c r="MO71" s="84" t="s">
        <v>94</v>
      </c>
      <c r="MP71" s="84">
        <v>16000</v>
      </c>
      <c r="MQ71" s="84" t="s">
        <v>94</v>
      </c>
      <c r="MR71" s="84">
        <v>16000</v>
      </c>
      <c r="MS71" s="84" t="s">
        <v>94</v>
      </c>
      <c r="MT71" s="84">
        <v>16000</v>
      </c>
      <c r="MU71" s="84" t="s">
        <v>94</v>
      </c>
      <c r="MV71" s="84">
        <v>16000</v>
      </c>
      <c r="MW71" s="84" t="s">
        <v>94</v>
      </c>
      <c r="MX71" s="84">
        <v>16000</v>
      </c>
      <c r="MY71" s="84" t="s">
        <v>94</v>
      </c>
      <c r="MZ71" s="84">
        <v>16000</v>
      </c>
      <c r="NA71" s="84" t="s">
        <v>94</v>
      </c>
      <c r="NB71" s="84">
        <v>16000</v>
      </c>
      <c r="NC71" s="84" t="s">
        <v>94</v>
      </c>
      <c r="ND71" s="84">
        <v>16000</v>
      </c>
      <c r="NE71" s="84" t="s">
        <v>94</v>
      </c>
      <c r="NF71" s="84">
        <v>16000</v>
      </c>
      <c r="NG71" s="84">
        <v>14500</v>
      </c>
      <c r="NH71" s="84">
        <v>16000</v>
      </c>
      <c r="NI71" s="84" t="s">
        <v>94</v>
      </c>
      <c r="NJ71" s="84">
        <v>16000</v>
      </c>
      <c r="NK71" s="84" t="s">
        <v>94</v>
      </c>
      <c r="NL71" s="84">
        <v>16000</v>
      </c>
      <c r="NM71" s="84" t="s">
        <v>94</v>
      </c>
      <c r="NN71" s="84">
        <v>16000</v>
      </c>
      <c r="NO71" s="84" t="s">
        <v>94</v>
      </c>
      <c r="NP71" s="84">
        <v>16000</v>
      </c>
      <c r="NQ71" s="84" t="s">
        <v>94</v>
      </c>
      <c r="NR71" s="84">
        <v>16000</v>
      </c>
      <c r="NS71" s="84" t="s">
        <v>94</v>
      </c>
      <c r="NT71" s="84">
        <v>16000</v>
      </c>
      <c r="NU71" s="84" t="s">
        <v>94</v>
      </c>
      <c r="NV71" s="84">
        <v>16000</v>
      </c>
      <c r="NW71" s="84" t="s">
        <v>94</v>
      </c>
      <c r="NX71" s="84">
        <v>16000</v>
      </c>
      <c r="NY71" s="84" t="s">
        <v>94</v>
      </c>
      <c r="NZ71" s="84">
        <v>16000</v>
      </c>
      <c r="OA71" s="84" t="s">
        <v>94</v>
      </c>
      <c r="OB71" s="84">
        <v>16000</v>
      </c>
      <c r="OC71" s="84" t="s">
        <v>94</v>
      </c>
      <c r="OD71" s="84">
        <v>16000</v>
      </c>
      <c r="OE71" s="84" t="s">
        <v>94</v>
      </c>
      <c r="OF71" s="84">
        <v>16000</v>
      </c>
      <c r="OG71" s="84" t="s">
        <v>94</v>
      </c>
      <c r="OH71" s="84">
        <v>16000</v>
      </c>
      <c r="OI71" s="84" t="s">
        <v>94</v>
      </c>
      <c r="OJ71" s="84">
        <v>16000</v>
      </c>
      <c r="OK71" s="84" t="s">
        <v>94</v>
      </c>
      <c r="OL71" s="84">
        <v>16000</v>
      </c>
      <c r="OM71" s="84" t="s">
        <v>94</v>
      </c>
      <c r="ON71" s="84">
        <v>16000</v>
      </c>
      <c r="OO71" s="84" t="s">
        <v>94</v>
      </c>
      <c r="OP71" s="84">
        <v>16000</v>
      </c>
      <c r="OQ71" s="84" t="s">
        <v>94</v>
      </c>
      <c r="OR71" s="84">
        <v>16000</v>
      </c>
      <c r="OS71" s="84" t="s">
        <v>94</v>
      </c>
      <c r="OT71" s="84">
        <v>16000</v>
      </c>
      <c r="OU71" s="84" t="s">
        <v>94</v>
      </c>
      <c r="OV71" s="84">
        <v>16000</v>
      </c>
      <c r="OW71" s="84" t="s">
        <v>94</v>
      </c>
      <c r="OX71" s="84">
        <v>16000</v>
      </c>
      <c r="OY71" s="84" t="s">
        <v>94</v>
      </c>
      <c r="OZ71" s="84">
        <v>16000</v>
      </c>
      <c r="PA71" s="84" t="s">
        <v>94</v>
      </c>
      <c r="PB71" s="84">
        <v>16000</v>
      </c>
      <c r="PC71" s="84" t="s">
        <v>94</v>
      </c>
      <c r="PD71" s="84">
        <v>16000</v>
      </c>
      <c r="PE71" s="84" t="s">
        <v>94</v>
      </c>
      <c r="PF71" s="84">
        <v>16000</v>
      </c>
      <c r="PG71" s="84" t="s">
        <v>94</v>
      </c>
      <c r="PH71" s="84">
        <v>16000</v>
      </c>
      <c r="PI71" s="84" t="s">
        <v>94</v>
      </c>
      <c r="PJ71" s="84">
        <v>16000</v>
      </c>
      <c r="PK71" s="84" t="s">
        <v>94</v>
      </c>
      <c r="PL71" s="84">
        <v>16000</v>
      </c>
      <c r="PM71" s="84" t="s">
        <v>94</v>
      </c>
      <c r="PN71" s="84">
        <v>16000</v>
      </c>
      <c r="PO71" s="84" t="s">
        <v>94</v>
      </c>
      <c r="PP71" s="84">
        <v>16000</v>
      </c>
      <c r="PQ71" s="84" t="s">
        <v>94</v>
      </c>
      <c r="PR71" s="84">
        <v>16000</v>
      </c>
      <c r="PS71" s="84" t="s">
        <v>94</v>
      </c>
      <c r="PT71" s="84">
        <v>16000</v>
      </c>
      <c r="PU71" s="84" t="s">
        <v>94</v>
      </c>
      <c r="PV71" s="84">
        <v>16000</v>
      </c>
      <c r="PW71" s="84" t="s">
        <v>94</v>
      </c>
      <c r="PX71" s="84">
        <v>16000</v>
      </c>
      <c r="PY71" s="84" t="s">
        <v>94</v>
      </c>
      <c r="PZ71" s="84">
        <v>16000</v>
      </c>
      <c r="QA71" s="84" t="s">
        <v>94</v>
      </c>
      <c r="QB71" s="84">
        <v>16000</v>
      </c>
      <c r="QC71" s="84" t="s">
        <v>94</v>
      </c>
      <c r="QD71" s="84">
        <v>16000</v>
      </c>
      <c r="QE71" s="84" t="s">
        <v>94</v>
      </c>
      <c r="QF71" s="84">
        <v>16000</v>
      </c>
      <c r="QG71" s="84" t="s">
        <v>94</v>
      </c>
      <c r="QH71" s="84">
        <v>16000</v>
      </c>
      <c r="QI71" s="84" t="s">
        <v>94</v>
      </c>
      <c r="QJ71" s="84">
        <v>16000</v>
      </c>
      <c r="QK71" s="84" t="s">
        <v>94</v>
      </c>
      <c r="QL71" s="84">
        <v>16000</v>
      </c>
      <c r="QM71" s="84" t="s">
        <v>94</v>
      </c>
      <c r="QN71" s="84">
        <v>16000</v>
      </c>
      <c r="QO71" s="84" t="s">
        <v>94</v>
      </c>
      <c r="QP71" s="84">
        <v>16000</v>
      </c>
      <c r="QQ71" s="84">
        <v>14240.846774193549</v>
      </c>
      <c r="QR71" s="84">
        <v>16000</v>
      </c>
      <c r="QS71" s="84" t="s">
        <v>94</v>
      </c>
      <c r="QT71" s="84">
        <v>16000</v>
      </c>
      <c r="QU71" s="84" t="s">
        <v>94</v>
      </c>
      <c r="QV71" s="84">
        <v>16000</v>
      </c>
      <c r="QW71" s="84" t="s">
        <v>94</v>
      </c>
      <c r="QX71" s="84">
        <v>16000</v>
      </c>
      <c r="QY71" s="84" t="s">
        <v>94</v>
      </c>
      <c r="QZ71" s="84">
        <v>16000</v>
      </c>
      <c r="RA71" s="84" t="s">
        <v>94</v>
      </c>
      <c r="RB71" s="84">
        <v>16000</v>
      </c>
      <c r="RC71" s="84" t="s">
        <v>94</v>
      </c>
      <c r="RD71" s="84">
        <v>16000</v>
      </c>
      <c r="RE71" s="84">
        <v>14790</v>
      </c>
      <c r="RF71" s="84">
        <v>16000</v>
      </c>
      <c r="RG71" s="84">
        <v>14790</v>
      </c>
      <c r="RH71" s="84">
        <v>16000</v>
      </c>
      <c r="RI71" s="84">
        <v>16000</v>
      </c>
      <c r="RJ71" s="84">
        <v>16000</v>
      </c>
      <c r="RK71" s="84">
        <v>14500</v>
      </c>
      <c r="RL71" s="84">
        <v>16000</v>
      </c>
      <c r="RM71" s="84" t="s">
        <v>94</v>
      </c>
      <c r="RN71" s="84">
        <v>16000</v>
      </c>
      <c r="RO71" s="84" t="s">
        <v>94</v>
      </c>
      <c r="RP71" s="84">
        <v>16000</v>
      </c>
      <c r="RQ71" s="84" t="s">
        <v>94</v>
      </c>
      <c r="RR71" s="84">
        <v>16000</v>
      </c>
      <c r="RS71" s="84" t="s">
        <v>94</v>
      </c>
      <c r="RT71" s="84">
        <v>16000</v>
      </c>
      <c r="RU71" s="84" t="s">
        <v>94</v>
      </c>
      <c r="RV71" s="84">
        <v>16000</v>
      </c>
      <c r="RW71" s="84" t="s">
        <v>94</v>
      </c>
      <c r="RX71" s="84">
        <v>16000</v>
      </c>
      <c r="RY71" s="84" t="s">
        <v>94</v>
      </c>
      <c r="RZ71" s="84">
        <v>16000</v>
      </c>
      <c r="SA71" s="84">
        <v>14500</v>
      </c>
      <c r="SB71" s="84">
        <v>16000</v>
      </c>
      <c r="SC71" s="84" t="s">
        <v>94</v>
      </c>
      <c r="SD71" s="84">
        <v>16000</v>
      </c>
      <c r="SE71" s="84">
        <v>14500</v>
      </c>
      <c r="SF71" s="84">
        <v>16000</v>
      </c>
      <c r="SG71" s="84">
        <v>14500</v>
      </c>
      <c r="SH71" s="84">
        <v>16000</v>
      </c>
      <c r="SI71" s="84" t="s">
        <v>94</v>
      </c>
      <c r="SJ71" s="84">
        <v>16000</v>
      </c>
      <c r="SK71" s="84" t="s">
        <v>94</v>
      </c>
      <c r="SL71" s="84">
        <v>16000</v>
      </c>
      <c r="SM71" s="84">
        <v>14500</v>
      </c>
      <c r="SN71" s="84">
        <v>16000</v>
      </c>
      <c r="SO71" s="84" t="s">
        <v>94</v>
      </c>
      <c r="SP71" s="84">
        <v>16000</v>
      </c>
      <c r="SQ71" s="84">
        <v>14500</v>
      </c>
      <c r="SR71" s="84">
        <v>16000</v>
      </c>
      <c r="SS71" s="84">
        <v>14500</v>
      </c>
      <c r="ST71" s="84">
        <v>16000</v>
      </c>
      <c r="SU71" s="84">
        <v>14500</v>
      </c>
      <c r="SV71" s="84">
        <v>16000</v>
      </c>
      <c r="SW71" s="84">
        <v>13260</v>
      </c>
      <c r="SX71" s="84">
        <v>16000</v>
      </c>
      <c r="SY71" s="84" t="s">
        <v>94</v>
      </c>
      <c r="SZ71" s="84">
        <v>16000</v>
      </c>
      <c r="TA71" s="84" t="s">
        <v>94</v>
      </c>
      <c r="TB71" s="84">
        <v>16000</v>
      </c>
      <c r="TC71" s="84">
        <v>14500</v>
      </c>
      <c r="TD71" s="84">
        <v>16000</v>
      </c>
      <c r="TE71" s="84">
        <v>13465.065502183406</v>
      </c>
      <c r="TF71" s="84">
        <v>16000</v>
      </c>
      <c r="TG71" s="84">
        <v>13260</v>
      </c>
      <c r="TH71" s="84">
        <v>16000</v>
      </c>
      <c r="TI71" s="84">
        <v>14500</v>
      </c>
      <c r="TJ71" s="84">
        <v>16000</v>
      </c>
      <c r="TK71" s="84" t="s">
        <v>94</v>
      </c>
      <c r="TL71" s="84">
        <v>16000</v>
      </c>
      <c r="TM71" s="84" t="s">
        <v>94</v>
      </c>
      <c r="TN71" s="84">
        <v>16000</v>
      </c>
      <c r="TO71" s="84">
        <v>14500</v>
      </c>
      <c r="TP71" s="84">
        <v>16000</v>
      </c>
      <c r="TQ71" s="84" t="s">
        <v>94</v>
      </c>
      <c r="TR71" s="84">
        <v>16000</v>
      </c>
      <c r="TS71" s="84" t="s">
        <v>94</v>
      </c>
      <c r="TT71" s="84">
        <v>16000</v>
      </c>
      <c r="TU71" s="84" t="s">
        <v>94</v>
      </c>
      <c r="TV71" s="84">
        <v>16000</v>
      </c>
      <c r="TW71" s="84" t="s">
        <v>94</v>
      </c>
      <c r="TX71" s="84">
        <v>16000</v>
      </c>
      <c r="TY71" s="84">
        <v>14500</v>
      </c>
      <c r="TZ71" s="84">
        <v>16000</v>
      </c>
      <c r="UA71" s="84" t="s">
        <v>94</v>
      </c>
      <c r="UB71" s="84">
        <v>16000</v>
      </c>
      <c r="UC71" s="84" t="s">
        <v>94</v>
      </c>
      <c r="UD71" s="84">
        <v>16000</v>
      </c>
      <c r="UE71" s="84" t="s">
        <v>94</v>
      </c>
      <c r="UF71" s="84">
        <v>16000</v>
      </c>
      <c r="UG71" s="84">
        <v>16000</v>
      </c>
      <c r="UH71" s="84">
        <v>16000</v>
      </c>
      <c r="UI71" s="84">
        <v>13000</v>
      </c>
      <c r="UJ71" s="84">
        <v>16000</v>
      </c>
      <c r="UK71" s="84">
        <v>13000</v>
      </c>
      <c r="UL71" s="84">
        <v>16000</v>
      </c>
      <c r="UM71" s="84">
        <v>15365.015873015873</v>
      </c>
      <c r="UN71" s="84">
        <v>16000</v>
      </c>
      <c r="UO71" s="84">
        <v>14280</v>
      </c>
      <c r="UP71" s="84">
        <v>16000</v>
      </c>
      <c r="UQ71" s="84">
        <v>16000</v>
      </c>
      <c r="UR71" s="84">
        <v>16000</v>
      </c>
      <c r="US71" s="84" t="s">
        <v>94</v>
      </c>
      <c r="UT71" s="84">
        <v>16000</v>
      </c>
      <c r="UU71" s="84">
        <v>14500</v>
      </c>
      <c r="UV71" s="84">
        <v>16000</v>
      </c>
      <c r="UW71" s="84" t="s">
        <v>94</v>
      </c>
      <c r="UX71" s="84">
        <v>16000</v>
      </c>
      <c r="UY71" s="84" t="s">
        <v>94</v>
      </c>
      <c r="UZ71" s="84">
        <v>16000</v>
      </c>
      <c r="VA71" s="84">
        <v>15283.406113537118</v>
      </c>
      <c r="VB71" s="84">
        <v>16000</v>
      </c>
      <c r="VC71" s="84" t="s">
        <v>94</v>
      </c>
      <c r="VD71" s="84">
        <v>16000</v>
      </c>
      <c r="VE71" s="84">
        <v>13919.661016949152</v>
      </c>
      <c r="VF71" s="84">
        <v>16000</v>
      </c>
      <c r="VG71" s="84" t="s">
        <v>94</v>
      </c>
      <c r="VH71" s="84">
        <v>16000</v>
      </c>
      <c r="VI71" s="84">
        <v>16000</v>
      </c>
      <c r="VJ71" s="84">
        <v>16000</v>
      </c>
      <c r="VK71" s="84" t="s">
        <v>94</v>
      </c>
      <c r="VL71" s="84"/>
      <c r="VM71" s="84" t="s">
        <v>94</v>
      </c>
      <c r="VN71" s="84"/>
      <c r="VO71" s="84" t="s">
        <v>94</v>
      </c>
      <c r="VP71" s="84"/>
      <c r="VQ71" s="84" t="s">
        <v>94</v>
      </c>
      <c r="VR71" s="84"/>
      <c r="VS71" s="84" t="s">
        <v>94</v>
      </c>
      <c r="VT71" s="84"/>
      <c r="VU71" s="84" t="s">
        <v>94</v>
      </c>
      <c r="VV71" s="84"/>
      <c r="VW71" s="84" t="s">
        <v>94</v>
      </c>
      <c r="VX71" s="84"/>
      <c r="VY71" s="84" t="s">
        <v>94</v>
      </c>
      <c r="VZ71" s="84"/>
      <c r="WA71" s="84" t="s">
        <v>94</v>
      </c>
      <c r="WB71" s="84"/>
      <c r="WC71" s="84" t="s">
        <v>94</v>
      </c>
      <c r="WD71" s="84"/>
      <c r="WE71" s="84" t="s">
        <v>94</v>
      </c>
      <c r="WF71" s="84"/>
      <c r="WG71" s="84" t="s">
        <v>94</v>
      </c>
      <c r="WH71" s="84"/>
      <c r="WI71" s="84" t="s">
        <v>94</v>
      </c>
      <c r="WJ71" s="84"/>
      <c r="WK71" s="84" t="s">
        <v>94</v>
      </c>
      <c r="WL71" s="84"/>
      <c r="WM71" s="84" t="s">
        <v>94</v>
      </c>
      <c r="WN71" s="84"/>
      <c r="WO71" s="84" t="s">
        <v>94</v>
      </c>
      <c r="WP71" s="84"/>
      <c r="WQ71" s="84" t="s">
        <v>94</v>
      </c>
      <c r="WR71" s="84"/>
      <c r="WS71" s="84" t="s">
        <v>94</v>
      </c>
      <c r="WT71" s="84"/>
      <c r="WU71" s="84" t="s">
        <v>94</v>
      </c>
      <c r="WV71" s="84"/>
      <c r="WW71" s="84" t="s">
        <v>94</v>
      </c>
      <c r="WX71" s="84"/>
      <c r="WY71" s="84" t="s">
        <v>94</v>
      </c>
      <c r="WZ71" s="84"/>
      <c r="XA71" s="84" t="s">
        <v>94</v>
      </c>
      <c r="XB71" s="84"/>
      <c r="XC71" s="84" t="s">
        <v>94</v>
      </c>
      <c r="XD71" s="84"/>
      <c r="XE71" s="84" t="s">
        <v>94</v>
      </c>
      <c r="XF71" s="84"/>
      <c r="XG71" s="84" t="s">
        <v>94</v>
      </c>
      <c r="XH71" s="84"/>
      <c r="XI71" s="84" t="s">
        <v>94</v>
      </c>
      <c r="XJ71" s="84"/>
      <c r="XK71" s="84" t="s">
        <v>94</v>
      </c>
      <c r="XL71" s="84"/>
      <c r="XM71" s="84" t="s">
        <v>94</v>
      </c>
      <c r="XN71" s="84"/>
      <c r="XO71" s="84" t="s">
        <v>94</v>
      </c>
      <c r="XP71" s="84"/>
      <c r="XQ71" s="84" t="s">
        <v>94</v>
      </c>
      <c r="XR71" s="84"/>
      <c r="XS71" s="84" t="s">
        <v>94</v>
      </c>
      <c r="XT71" s="84"/>
      <c r="XU71" s="84" t="s">
        <v>94</v>
      </c>
      <c r="XV71" s="84"/>
      <c r="XW71" s="84" t="s">
        <v>94</v>
      </c>
      <c r="XX71" s="84"/>
      <c r="XY71" s="84" t="s">
        <v>94</v>
      </c>
      <c r="XZ71" s="84"/>
      <c r="YA71" s="84" t="s">
        <v>94</v>
      </c>
      <c r="YB71" s="84"/>
      <c r="YC71" s="84" t="s">
        <v>94</v>
      </c>
      <c r="YD71" s="84"/>
      <c r="YE71" s="84" t="s">
        <v>94</v>
      </c>
      <c r="YF71" s="84"/>
      <c r="YG71" s="84" t="s">
        <v>94</v>
      </c>
      <c r="YH71" s="84"/>
      <c r="YI71" s="84" t="s">
        <v>94</v>
      </c>
      <c r="YJ71" s="84"/>
      <c r="YK71" s="84" t="s">
        <v>94</v>
      </c>
      <c r="YL71" s="84"/>
      <c r="YM71" s="84" t="s">
        <v>94</v>
      </c>
      <c r="YN71" s="84"/>
      <c r="YO71" s="84" t="s">
        <v>94</v>
      </c>
      <c r="YP71" s="84"/>
      <c r="YQ71" s="84" t="s">
        <v>94</v>
      </c>
      <c r="YR71" s="84"/>
      <c r="YS71" s="84" t="s">
        <v>94</v>
      </c>
      <c r="YT71" s="84"/>
      <c r="YU71" s="84" t="s">
        <v>94</v>
      </c>
      <c r="YV71" s="84"/>
      <c r="YW71" s="84" t="s">
        <v>94</v>
      </c>
      <c r="YX71" s="84"/>
      <c r="YY71" s="84" t="s">
        <v>94</v>
      </c>
      <c r="YZ71" s="84"/>
      <c r="ZA71" s="84" t="s">
        <v>94</v>
      </c>
      <c r="ZB71" s="84"/>
      <c r="ZC71" s="84" t="s">
        <v>94</v>
      </c>
      <c r="ZD71" s="84"/>
      <c r="ZE71" s="84" t="s">
        <v>94</v>
      </c>
      <c r="ZF71" s="84"/>
      <c r="ZG71" s="84" t="s">
        <v>94</v>
      </c>
      <c r="ZH71" s="84"/>
      <c r="ZI71" s="84" t="s">
        <v>94</v>
      </c>
      <c r="ZJ71" s="84"/>
      <c r="ZK71" s="84" t="s">
        <v>94</v>
      </c>
      <c r="ZL71" s="84"/>
      <c r="ZM71" s="84" t="s">
        <v>94</v>
      </c>
      <c r="ZN71" s="84"/>
      <c r="ZO71" s="84" t="s">
        <v>94</v>
      </c>
      <c r="ZP71" s="84"/>
      <c r="ZQ71" s="84" t="s">
        <v>94</v>
      </c>
      <c r="ZR71" s="84"/>
      <c r="ZS71" s="84" t="s">
        <v>94</v>
      </c>
      <c r="ZT71" s="84"/>
      <c r="ZU71" s="84" t="s">
        <v>94</v>
      </c>
      <c r="ZV71" s="84"/>
      <c r="ZW71" s="84" t="s">
        <v>94</v>
      </c>
      <c r="ZX71" s="84"/>
      <c r="ZY71" s="84" t="s">
        <v>94</v>
      </c>
      <c r="ZZ71" s="84"/>
      <c r="AAA71" s="84" t="s">
        <v>94</v>
      </c>
      <c r="AAB71" s="84"/>
      <c r="AAC71" s="84" t="s">
        <v>94</v>
      </c>
      <c r="AAD71" s="84"/>
      <c r="AAE71" s="84" t="s">
        <v>94</v>
      </c>
      <c r="AAF71" s="84"/>
      <c r="AAG71" s="84" t="s">
        <v>94</v>
      </c>
      <c r="AAH71" s="84"/>
      <c r="AAI71" s="84" t="s">
        <v>94</v>
      </c>
      <c r="AAJ71" s="84"/>
      <c r="AAK71" s="84" t="s">
        <v>94</v>
      </c>
      <c r="AAL71" s="84"/>
      <c r="AAM71" s="84" t="s">
        <v>94</v>
      </c>
      <c r="AAN71" s="84"/>
      <c r="AAO71" s="84" t="s">
        <v>94</v>
      </c>
      <c r="AAP71" s="84"/>
      <c r="AAQ71" s="84" t="s">
        <v>94</v>
      </c>
      <c r="AAR71" s="84"/>
      <c r="AAS71" s="84" t="s">
        <v>94</v>
      </c>
      <c r="AAT71" s="84"/>
      <c r="AAU71" s="84" t="s">
        <v>94</v>
      </c>
      <c r="AAV71" s="84"/>
      <c r="AAW71" s="84" t="s">
        <v>94</v>
      </c>
      <c r="AAX71" s="84"/>
      <c r="AAY71" s="84" t="s">
        <v>94</v>
      </c>
      <c r="AAZ71" s="84"/>
      <c r="ABA71" s="84" t="s">
        <v>94</v>
      </c>
      <c r="ABB71" s="84"/>
      <c r="ABC71" s="84" t="s">
        <v>94</v>
      </c>
      <c r="ABD71" s="84"/>
      <c r="ABE71" s="84" t="s">
        <v>94</v>
      </c>
      <c r="ABF71" s="84"/>
      <c r="ABG71" s="84" t="s">
        <v>94</v>
      </c>
      <c r="ABH71" s="84"/>
      <c r="ABI71" s="84" t="s">
        <v>94</v>
      </c>
      <c r="ABJ71" s="84"/>
      <c r="ABK71" s="84" t="s">
        <v>94</v>
      </c>
      <c r="ABL71" s="84"/>
      <c r="ABM71" s="84" t="s">
        <v>94</v>
      </c>
      <c r="ABN71" s="84"/>
      <c r="ABO71" s="84" t="s">
        <v>94</v>
      </c>
      <c r="ABP71" s="84"/>
      <c r="ABQ71" s="84" t="s">
        <v>94</v>
      </c>
      <c r="ABR71" s="84"/>
      <c r="ABS71" s="84" t="s">
        <v>94</v>
      </c>
      <c r="ABT71" s="84"/>
      <c r="ABU71" s="84" t="s">
        <v>94</v>
      </c>
      <c r="ABV71" s="84"/>
      <c r="ABW71" s="84" t="s">
        <v>94</v>
      </c>
      <c r="ABX71" s="84"/>
      <c r="ABY71" s="84" t="s">
        <v>94</v>
      </c>
      <c r="ABZ71" s="84"/>
      <c r="ACA71" s="84" t="s">
        <v>94</v>
      </c>
      <c r="ACB71" s="84"/>
      <c r="ACC71" s="84" t="s">
        <v>94</v>
      </c>
      <c r="ACD71" s="84"/>
      <c r="ACE71" s="84" t="s">
        <v>94</v>
      </c>
      <c r="ACF71" s="84"/>
      <c r="ACG71" s="84" t="s">
        <v>94</v>
      </c>
      <c r="ACH71" s="84"/>
      <c r="ACI71" s="84" t="s">
        <v>94</v>
      </c>
      <c r="ACJ71" s="84"/>
      <c r="ACK71" s="84" t="s">
        <v>94</v>
      </c>
      <c r="ACL71" s="84"/>
      <c r="ACM71" s="84" t="s">
        <v>94</v>
      </c>
      <c r="ACN71" s="84"/>
      <c r="ACO71" s="84" t="s">
        <v>94</v>
      </c>
      <c r="ACP71" s="84"/>
      <c r="ACQ71" s="84" t="s">
        <v>94</v>
      </c>
      <c r="ACR71" s="84"/>
      <c r="ACS71" s="84" t="s">
        <v>94</v>
      </c>
      <c r="ACT71" s="84"/>
      <c r="ACU71" s="84" t="s">
        <v>94</v>
      </c>
      <c r="ACV71" s="84"/>
      <c r="ACW71" s="84" t="s">
        <v>94</v>
      </c>
      <c r="ACX71" s="84"/>
      <c r="ACY71" s="84" t="s">
        <v>94</v>
      </c>
      <c r="ACZ71" s="84"/>
      <c r="ADA71" s="84" t="s">
        <v>94</v>
      </c>
      <c r="ADB71" s="84"/>
      <c r="ADC71" s="84" t="s">
        <v>94</v>
      </c>
      <c r="ADD71" s="84"/>
      <c r="ADE71" s="84" t="s">
        <v>94</v>
      </c>
      <c r="ADF71" s="84"/>
      <c r="ADG71" s="84" t="s">
        <v>94</v>
      </c>
      <c r="ADH71" s="84"/>
      <c r="ADI71" s="84" t="s">
        <v>94</v>
      </c>
      <c r="ADJ71" s="84"/>
      <c r="ADK71" s="84" t="s">
        <v>94</v>
      </c>
      <c r="ADL71" s="84"/>
      <c r="ADM71" s="84" t="s">
        <v>94</v>
      </c>
      <c r="ADN71" s="84"/>
      <c r="ADO71" s="84" t="s">
        <v>94</v>
      </c>
      <c r="ADP71" s="84"/>
      <c r="ADQ71" s="84" t="s">
        <v>94</v>
      </c>
      <c r="ADR71" s="84"/>
      <c r="ADS71" s="84" t="s">
        <v>94</v>
      </c>
      <c r="ADT71" s="84"/>
      <c r="ADU71" s="84" t="s">
        <v>94</v>
      </c>
      <c r="ADV71" s="84"/>
      <c r="ADW71" s="84" t="s">
        <v>94</v>
      </c>
      <c r="ADX71" s="84"/>
      <c r="ADY71" s="84" t="s">
        <v>94</v>
      </c>
      <c r="ADZ71" s="84"/>
      <c r="AEA71" s="84" t="s">
        <v>94</v>
      </c>
      <c r="AEB71" s="84"/>
      <c r="AEC71" s="84" t="s">
        <v>94</v>
      </c>
      <c r="AED71" s="84"/>
      <c r="AEE71" s="84" t="s">
        <v>94</v>
      </c>
      <c r="AEF71" s="84"/>
      <c r="AEG71" s="84" t="s">
        <v>94</v>
      </c>
      <c r="AEH71" s="84"/>
      <c r="AEI71" s="84" t="s">
        <v>94</v>
      </c>
      <c r="AEJ71" s="84"/>
      <c r="AEK71" s="84" t="s">
        <v>94</v>
      </c>
      <c r="AEL71" s="84"/>
      <c r="AEM71" s="84" t="s">
        <v>94</v>
      </c>
      <c r="AEN71" s="84"/>
      <c r="AEO71" s="84" t="s">
        <v>94</v>
      </c>
      <c r="AEP71" s="84"/>
      <c r="AEQ71" s="84" t="s">
        <v>94</v>
      </c>
      <c r="AER71" s="84"/>
      <c r="AES71" s="84" t="s">
        <v>94</v>
      </c>
      <c r="AET71" s="84"/>
      <c r="AEU71" s="84" t="s">
        <v>94</v>
      </c>
      <c r="AEV71" s="84"/>
      <c r="AEW71" s="84" t="s">
        <v>94</v>
      </c>
      <c r="AEX71" s="84"/>
      <c r="AEY71" s="84" t="s">
        <v>94</v>
      </c>
      <c r="AEZ71" s="84"/>
      <c r="AFA71" s="84" t="s">
        <v>94</v>
      </c>
      <c r="AFB71" s="84"/>
      <c r="AFC71" s="84" t="s">
        <v>94</v>
      </c>
      <c r="AFD71" s="84"/>
      <c r="AFE71" s="84" t="s">
        <v>94</v>
      </c>
      <c r="AFF71" s="84"/>
      <c r="AFG71" s="84" t="s">
        <v>94</v>
      </c>
      <c r="AFH71" s="84"/>
      <c r="AFI71" s="84" t="s">
        <v>94</v>
      </c>
      <c r="AFJ71" s="84"/>
      <c r="AFK71" s="84" t="s">
        <v>94</v>
      </c>
      <c r="AFL71" s="84"/>
      <c r="AFM71" s="84" t="s">
        <v>94</v>
      </c>
      <c r="AFN71" s="84"/>
      <c r="AFO71" s="84" t="s">
        <v>94</v>
      </c>
      <c r="AFP71" s="84"/>
      <c r="AFQ71" s="84" t="s">
        <v>94</v>
      </c>
      <c r="AFR71" s="84"/>
      <c r="AFS71" s="84" t="s">
        <v>94</v>
      </c>
      <c r="AFT71" s="84"/>
      <c r="AFU71" s="84" t="s">
        <v>94</v>
      </c>
      <c r="AFV71" s="84"/>
      <c r="AFW71" s="84" t="s">
        <v>94</v>
      </c>
      <c r="AFX71" s="84"/>
      <c r="AFY71" s="84" t="s">
        <v>94</v>
      </c>
      <c r="AFZ71" s="84"/>
      <c r="AGA71" s="84" t="s">
        <v>94</v>
      </c>
      <c r="AGB71" s="84"/>
      <c r="AGC71" s="84" t="s">
        <v>94</v>
      </c>
      <c r="AGD71" s="84"/>
      <c r="AGE71" s="84" t="s">
        <v>94</v>
      </c>
      <c r="AGF71" s="84"/>
      <c r="AGG71" s="84" t="s">
        <v>94</v>
      </c>
      <c r="AGH71" s="84"/>
      <c r="AGI71" s="84" t="s">
        <v>94</v>
      </c>
      <c r="AGJ71" s="84"/>
      <c r="AGK71" s="84" t="s">
        <v>94</v>
      </c>
      <c r="AGL71" s="84"/>
      <c r="AGM71" s="84" t="s">
        <v>94</v>
      </c>
      <c r="AGN71" s="84"/>
      <c r="AGO71" s="84" t="s">
        <v>94</v>
      </c>
      <c r="AGP71" s="84"/>
      <c r="AGQ71" s="84" t="s">
        <v>94</v>
      </c>
      <c r="AGR71" s="84"/>
      <c r="AGS71" s="84" t="s">
        <v>94</v>
      </c>
      <c r="AGT71" s="84"/>
      <c r="AGU71" s="84" t="s">
        <v>94</v>
      </c>
      <c r="AGV71" s="84"/>
      <c r="AGW71" s="84" t="s">
        <v>94</v>
      </c>
      <c r="AGX71" s="84"/>
      <c r="AGY71" s="84" t="s">
        <v>94</v>
      </c>
      <c r="AGZ71" s="84"/>
      <c r="AHA71" s="84" t="s">
        <v>94</v>
      </c>
      <c r="AHB71" s="84"/>
      <c r="AHC71" s="84" t="s">
        <v>94</v>
      </c>
      <c r="AHD71" s="84"/>
      <c r="AHE71" s="84" t="s">
        <v>94</v>
      </c>
      <c r="AHF71" s="84"/>
      <c r="AHG71" s="84" t="s">
        <v>94</v>
      </c>
      <c r="AHH71" s="84"/>
      <c r="AHI71" s="84" t="s">
        <v>94</v>
      </c>
      <c r="AHJ71" s="84"/>
      <c r="AHK71" s="84" t="s">
        <v>94</v>
      </c>
      <c r="AHL71" s="84"/>
      <c r="AHM71" s="84" t="s">
        <v>94</v>
      </c>
      <c r="AHN71" s="84"/>
      <c r="AHO71" s="84" t="s">
        <v>94</v>
      </c>
      <c r="AHP71" s="84"/>
      <c r="AHQ71" s="84" t="s">
        <v>94</v>
      </c>
      <c r="AHR71" s="84"/>
      <c r="AHS71" s="84" t="s">
        <v>94</v>
      </c>
      <c r="AHT71" s="84"/>
      <c r="AHU71" s="84" t="s">
        <v>94</v>
      </c>
      <c r="AHV71" s="84"/>
      <c r="AHW71" s="84" t="s">
        <v>94</v>
      </c>
      <c r="AHX71" s="84"/>
      <c r="AHY71" s="84" t="s">
        <v>94</v>
      </c>
      <c r="AHZ71" s="84"/>
      <c r="AIA71" s="84" t="s">
        <v>94</v>
      </c>
      <c r="AIB71" s="84"/>
      <c r="AIC71" s="84" t="s">
        <v>94</v>
      </c>
      <c r="AID71" s="84"/>
      <c r="AIE71" s="84" t="s">
        <v>94</v>
      </c>
      <c r="AIF71" s="84"/>
      <c r="AIG71" s="84" t="s">
        <v>94</v>
      </c>
      <c r="AIH71" s="84"/>
      <c r="AII71" s="84" t="s">
        <v>94</v>
      </c>
      <c r="AIJ71" s="84"/>
      <c r="AIK71" s="84" t="s">
        <v>94</v>
      </c>
      <c r="AIL71" s="84"/>
      <c r="AIM71" s="84" t="s">
        <v>94</v>
      </c>
      <c r="AIN71" s="84"/>
      <c r="AIO71" s="84" t="s">
        <v>94</v>
      </c>
      <c r="AIP71" s="84"/>
      <c r="AIQ71" s="84" t="s">
        <v>94</v>
      </c>
      <c r="AIR71" s="84"/>
      <c r="AIS71" s="84" t="s">
        <v>94</v>
      </c>
      <c r="AIT71" s="84"/>
      <c r="AIU71" s="84" t="s">
        <v>94</v>
      </c>
      <c r="AIV71" s="84"/>
      <c r="AIW71" s="84" t="s">
        <v>94</v>
      </c>
      <c r="AIX71" s="84"/>
      <c r="AIY71" s="84" t="s">
        <v>94</v>
      </c>
      <c r="AIZ71" s="84"/>
      <c r="AJA71" s="84" t="s">
        <v>94</v>
      </c>
      <c r="AJB71" s="84"/>
      <c r="AJC71" s="84" t="s">
        <v>94</v>
      </c>
      <c r="AJD71" s="84"/>
      <c r="AJE71" s="84" t="s">
        <v>94</v>
      </c>
      <c r="AJF71" s="84"/>
      <c r="AJG71" s="84" t="s">
        <v>94</v>
      </c>
      <c r="AJH71" s="84"/>
      <c r="AJI71" s="84" t="s">
        <v>94</v>
      </c>
      <c r="AJJ71" s="84"/>
      <c r="AJK71" s="84" t="s">
        <v>94</v>
      </c>
      <c r="AJL71" s="84"/>
      <c r="AJM71" s="84" t="s">
        <v>94</v>
      </c>
      <c r="AJN71" s="84"/>
      <c r="AJO71" s="84" t="s">
        <v>94</v>
      </c>
      <c r="AJP71" s="84"/>
      <c r="AJQ71" s="84" t="s">
        <v>94</v>
      </c>
      <c r="AJR71" s="84"/>
      <c r="AJS71" s="84" t="s">
        <v>94</v>
      </c>
      <c r="AJT71" s="84"/>
      <c r="AJU71" s="84" t="s">
        <v>94</v>
      </c>
      <c r="AJV71" s="84"/>
      <c r="AJW71" s="84" t="s">
        <v>94</v>
      </c>
      <c r="AJX71" s="84"/>
      <c r="AJY71" s="84" t="s">
        <v>94</v>
      </c>
      <c r="AJZ71" s="84"/>
      <c r="AKA71" s="84" t="s">
        <v>94</v>
      </c>
      <c r="AKB71" s="84"/>
      <c r="AKC71" s="84" t="s">
        <v>94</v>
      </c>
      <c r="AKD71" s="84"/>
      <c r="AKE71" s="84" t="s">
        <v>94</v>
      </c>
      <c r="AKF71" s="84"/>
      <c r="AKG71" s="84" t="s">
        <v>94</v>
      </c>
      <c r="AKH71" s="84"/>
      <c r="AKI71" s="84" t="s">
        <v>94</v>
      </c>
      <c r="AKJ71" s="84"/>
      <c r="AKK71" s="84" t="s">
        <v>94</v>
      </c>
      <c r="AKL71" s="84"/>
      <c r="AKM71" s="84" t="s">
        <v>94</v>
      </c>
      <c r="AKN71" s="84"/>
      <c r="AKO71" s="84" t="s">
        <v>94</v>
      </c>
      <c r="AKP71" s="84"/>
      <c r="AKQ71" s="84" t="s">
        <v>94</v>
      </c>
      <c r="AKR71" s="84"/>
      <c r="AKS71" s="84" t="s">
        <v>94</v>
      </c>
      <c r="AKT71" s="84"/>
      <c r="AKU71" s="84" t="s">
        <v>94</v>
      </c>
      <c r="AKV71" s="84"/>
      <c r="AKW71" s="84" t="s">
        <v>94</v>
      </c>
      <c r="AKX71" s="84"/>
      <c r="AKY71" s="84" t="s">
        <v>94</v>
      </c>
      <c r="AKZ71" s="84"/>
      <c r="ALA71" s="84" t="s">
        <v>94</v>
      </c>
      <c r="ALB71" s="84"/>
      <c r="ALC71" s="84" t="s">
        <v>94</v>
      </c>
      <c r="ALD71" s="84"/>
      <c r="ALE71" s="84" t="s">
        <v>94</v>
      </c>
      <c r="ALF71" s="84"/>
      <c r="ALG71" s="84" t="s">
        <v>94</v>
      </c>
      <c r="ALH71" s="84"/>
      <c r="ALI71" s="84" t="s">
        <v>94</v>
      </c>
      <c r="ALJ71" s="84"/>
      <c r="ALK71" s="84" t="s">
        <v>94</v>
      </c>
      <c r="ALL71" s="84"/>
      <c r="ALM71" s="84" t="s">
        <v>94</v>
      </c>
      <c r="ALN71" s="84"/>
      <c r="ALO71" s="84" t="s">
        <v>94</v>
      </c>
      <c r="ALP71" s="84"/>
      <c r="ALQ71" s="84" t="s">
        <v>94</v>
      </c>
      <c r="ALR71" s="84"/>
      <c r="ALS71" s="84" t="s">
        <v>94</v>
      </c>
      <c r="ALT71" s="84"/>
      <c r="ALU71" s="84" t="s">
        <v>94</v>
      </c>
      <c r="ALV71" s="84"/>
      <c r="ALW71" s="84" t="s">
        <v>94</v>
      </c>
      <c r="ALX71" s="84"/>
      <c r="ALY71" s="84" t="s">
        <v>94</v>
      </c>
      <c r="ALZ71" s="84"/>
      <c r="AMA71" s="84" t="s">
        <v>94</v>
      </c>
      <c r="AMB71" s="84"/>
      <c r="AMC71" s="84" t="s">
        <v>94</v>
      </c>
      <c r="AMD71" s="84"/>
      <c r="AME71" s="84" t="s">
        <v>94</v>
      </c>
      <c r="AMF71" s="84"/>
      <c r="AMG71" s="84" t="s">
        <v>94</v>
      </c>
      <c r="AMH71" s="84"/>
      <c r="AMI71" s="84" t="s">
        <v>94</v>
      </c>
      <c r="AMJ71" s="84"/>
      <c r="AMK71" s="84" t="s">
        <v>94</v>
      </c>
      <c r="AML71" s="84"/>
      <c r="AMM71" s="84" t="s">
        <v>94</v>
      </c>
      <c r="AMN71" s="84"/>
      <c r="AMO71" s="84" t="s">
        <v>94</v>
      </c>
      <c r="AMP71" s="84"/>
      <c r="AMQ71" s="84" t="s">
        <v>94</v>
      </c>
      <c r="AMR71" s="84"/>
      <c r="AMS71" s="84" t="s">
        <v>94</v>
      </c>
      <c r="AMT71" s="84"/>
      <c r="AMU71" s="84" t="s">
        <v>94</v>
      </c>
      <c r="AMV71" s="84"/>
      <c r="AMW71" s="84" t="s">
        <v>94</v>
      </c>
      <c r="AMX71" s="84"/>
      <c r="AMY71" s="84" t="s">
        <v>94</v>
      </c>
      <c r="AMZ71" s="84"/>
      <c r="ANA71" s="84" t="s">
        <v>94</v>
      </c>
      <c r="ANB71" s="84"/>
      <c r="ANC71" s="84" t="s">
        <v>94</v>
      </c>
      <c r="AND71" s="84"/>
      <c r="ANE71" s="84" t="s">
        <v>94</v>
      </c>
      <c r="ANF71" s="84"/>
      <c r="ANG71" s="84" t="s">
        <v>94</v>
      </c>
      <c r="ANH71" s="84"/>
      <c r="ANI71" s="84" t="s">
        <v>94</v>
      </c>
      <c r="ANJ71" s="84"/>
      <c r="ANK71" s="84" t="s">
        <v>94</v>
      </c>
      <c r="ANL71" s="84"/>
      <c r="ANM71" s="84" t="s">
        <v>94</v>
      </c>
      <c r="ANN71" s="84"/>
      <c r="ANO71" s="84" t="s">
        <v>94</v>
      </c>
      <c r="ANP71" s="84"/>
      <c r="ANQ71" s="84" t="s">
        <v>94</v>
      </c>
      <c r="ANR71" s="84"/>
      <c r="ANS71" s="84" t="s">
        <v>94</v>
      </c>
      <c r="ANT71" s="84"/>
      <c r="ANU71" s="84" t="s">
        <v>94</v>
      </c>
      <c r="ANV71" s="84"/>
      <c r="ANW71" s="84" t="s">
        <v>94</v>
      </c>
      <c r="ANX71" s="84"/>
      <c r="ANY71" s="84" t="s">
        <v>94</v>
      </c>
      <c r="ANZ71" s="84"/>
      <c r="AOA71" s="84" t="s">
        <v>94</v>
      </c>
      <c r="AOB71" s="84"/>
      <c r="AOC71" s="84" t="s">
        <v>94</v>
      </c>
      <c r="AOD71" s="84"/>
      <c r="AOE71" s="84" t="s">
        <v>94</v>
      </c>
      <c r="AOF71" s="84"/>
      <c r="AOG71" s="84" t="s">
        <v>94</v>
      </c>
      <c r="AOH71" s="84"/>
      <c r="AOI71" s="84" t="s">
        <v>94</v>
      </c>
      <c r="AOJ71" s="84"/>
      <c r="AOK71" s="84" t="s">
        <v>94</v>
      </c>
      <c r="AOL71" s="84"/>
      <c r="AOM71" s="84" t="s">
        <v>94</v>
      </c>
      <c r="AON71" s="84"/>
      <c r="AOO71" s="84" t="s">
        <v>94</v>
      </c>
      <c r="AOP71" s="84"/>
      <c r="AOQ71" s="84" t="s">
        <v>94</v>
      </c>
      <c r="AOR71" s="84"/>
      <c r="AOS71" s="84" t="s">
        <v>94</v>
      </c>
      <c r="AOT71" s="84"/>
      <c r="AOU71" s="84" t="s">
        <v>94</v>
      </c>
      <c r="AOV71" s="84"/>
      <c r="AOW71" s="84" t="s">
        <v>94</v>
      </c>
      <c r="AOX71" s="84"/>
      <c r="AOY71" s="84" t="s">
        <v>94</v>
      </c>
      <c r="AOZ71" s="84"/>
      <c r="APA71" s="84" t="s">
        <v>94</v>
      </c>
      <c r="APB71" s="84"/>
      <c r="APC71" s="84" t="s">
        <v>94</v>
      </c>
      <c r="APD71" s="84"/>
      <c r="APE71" s="84" t="s">
        <v>94</v>
      </c>
      <c r="APF71" s="84"/>
      <c r="APG71" s="84" t="s">
        <v>94</v>
      </c>
      <c r="APH71" s="84"/>
      <c r="API71" s="84" t="s">
        <v>94</v>
      </c>
      <c r="APJ71" s="84"/>
      <c r="APK71" s="84" t="s">
        <v>94</v>
      </c>
      <c r="APL71" s="84"/>
      <c r="APM71" s="84" t="s">
        <v>94</v>
      </c>
      <c r="APN71" s="84"/>
      <c r="APO71" s="84" t="s">
        <v>94</v>
      </c>
      <c r="APP71" s="84"/>
      <c r="APQ71" s="84" t="s">
        <v>94</v>
      </c>
      <c r="APR71" s="84"/>
      <c r="APS71" s="84" t="s">
        <v>94</v>
      </c>
      <c r="APT71" s="84"/>
      <c r="APU71" s="84" t="s">
        <v>94</v>
      </c>
      <c r="APV71" s="84"/>
      <c r="APW71" s="84" t="s">
        <v>94</v>
      </c>
      <c r="APX71" s="84"/>
      <c r="APY71" s="84" t="s">
        <v>94</v>
      </c>
      <c r="APZ71" s="84"/>
      <c r="AQA71" s="84" t="s">
        <v>94</v>
      </c>
      <c r="AQB71" s="84"/>
      <c r="AQC71" s="84" t="s">
        <v>94</v>
      </c>
      <c r="AQD71" s="84"/>
      <c r="AQE71" s="86" t="s">
        <v>94</v>
      </c>
      <c r="AQF71" s="84"/>
      <c r="AQG71" s="84" t="s">
        <v>94</v>
      </c>
      <c r="AQH71" s="84"/>
      <c r="AQI71" s="84" t="s">
        <v>94</v>
      </c>
      <c r="AQJ71" s="84"/>
      <c r="AQK71" s="84" t="s">
        <v>94</v>
      </c>
      <c r="AQL71" s="84"/>
      <c r="AQM71" s="84" t="s">
        <v>94</v>
      </c>
      <c r="AQN71" s="84"/>
      <c r="AQO71" s="84" t="s">
        <v>94</v>
      </c>
      <c r="AQP71" s="84"/>
      <c r="AQQ71" s="84" t="s">
        <v>94</v>
      </c>
      <c r="AQR71" s="84"/>
      <c r="AQS71" s="84" t="s">
        <v>94</v>
      </c>
      <c r="AQT71" s="86"/>
      <c r="AQU71" s="86" t="s">
        <v>94</v>
      </c>
      <c r="AQV71" s="86"/>
      <c r="AQW71" s="86" t="s">
        <v>94</v>
      </c>
      <c r="AQX71" s="86"/>
      <c r="AQY71" s="86" t="s">
        <v>94</v>
      </c>
      <c r="AQZ71" s="86"/>
      <c r="ARA71" s="86" t="s">
        <v>94</v>
      </c>
      <c r="ARB71" s="86"/>
      <c r="ARC71" s="86" t="s">
        <v>94</v>
      </c>
      <c r="ARD71" s="86"/>
      <c r="ARE71" s="86" t="s">
        <v>94</v>
      </c>
      <c r="ARF71" s="86"/>
      <c r="ARG71" s="86" t="s">
        <v>94</v>
      </c>
      <c r="ARH71" s="86"/>
      <c r="ARI71" s="86" t="s">
        <v>94</v>
      </c>
      <c r="ARJ71" s="86"/>
      <c r="ARK71" s="86" t="s">
        <v>94</v>
      </c>
      <c r="ARL71" s="86"/>
      <c r="ARM71" s="86" t="s">
        <v>94</v>
      </c>
      <c r="ARN71" s="86"/>
      <c r="ARO71" s="86" t="s">
        <v>94</v>
      </c>
      <c r="ARP71" s="86"/>
      <c r="ARQ71" s="86" t="s">
        <v>94</v>
      </c>
      <c r="ARR71" s="86"/>
      <c r="ARS71" s="86" t="s">
        <v>94</v>
      </c>
      <c r="ART71" s="86"/>
      <c r="ARU71" s="86" t="s">
        <v>94</v>
      </c>
      <c r="ARV71" s="86"/>
      <c r="ARW71" s="86" t="s">
        <v>94</v>
      </c>
      <c r="ARX71" s="86"/>
      <c r="ARY71" s="86" t="s">
        <v>94</v>
      </c>
      <c r="ARZ71" s="86"/>
      <c r="ASA71" s="86" t="s">
        <v>94</v>
      </c>
      <c r="ASB71" s="86"/>
      <c r="ASC71" s="86" t="s">
        <v>94</v>
      </c>
      <c r="ASD71" s="86"/>
      <c r="ASE71" s="86" t="s">
        <v>94</v>
      </c>
      <c r="ASF71" s="86"/>
      <c r="ASG71" s="86" t="s">
        <v>94</v>
      </c>
      <c r="ASH71" s="86"/>
      <c r="ASI71" s="86" t="s">
        <v>94</v>
      </c>
      <c r="ASJ71" s="86"/>
      <c r="ASK71" s="86" t="s">
        <v>94</v>
      </c>
      <c r="ASL71" s="86"/>
      <c r="ASM71" s="86" t="s">
        <v>94</v>
      </c>
      <c r="ASN71" s="86"/>
      <c r="ASO71" s="86" t="s">
        <v>94</v>
      </c>
      <c r="ASP71" s="86"/>
      <c r="ASQ71" s="86" t="s">
        <v>94</v>
      </c>
      <c r="ASR71" s="86"/>
      <c r="ASS71" s="86" t="s">
        <v>94</v>
      </c>
      <c r="AST71" s="86"/>
      <c r="ASU71" s="86" t="s">
        <v>94</v>
      </c>
      <c r="ASV71" s="86"/>
      <c r="ASW71" s="86" t="s">
        <v>94</v>
      </c>
      <c r="ASX71" s="86"/>
      <c r="ASY71" s="86" t="s">
        <v>94</v>
      </c>
      <c r="ASZ71" s="86"/>
      <c r="ATA71" s="86" t="s">
        <v>94</v>
      </c>
      <c r="ATB71" s="86"/>
      <c r="ATC71" s="86" t="s">
        <v>94</v>
      </c>
      <c r="ATD71" s="86"/>
      <c r="ATE71" s="86" t="s">
        <v>94</v>
      </c>
      <c r="ATF71" s="86"/>
      <c r="ATG71" s="86" t="s">
        <v>94</v>
      </c>
      <c r="ATH71" s="86"/>
      <c r="ATI71" s="86" t="s">
        <v>94</v>
      </c>
      <c r="ATJ71" s="86"/>
      <c r="ATK71" s="86" t="s">
        <v>94</v>
      </c>
      <c r="ATL71" s="86"/>
      <c r="ATM71" s="86" t="s">
        <v>94</v>
      </c>
      <c r="ATN71" s="86"/>
      <c r="ATO71" s="86" t="s">
        <v>94</v>
      </c>
      <c r="ATP71" s="86"/>
      <c r="ATQ71" s="86" t="s">
        <v>94</v>
      </c>
      <c r="ATR71" s="86"/>
      <c r="ATS71" s="86" t="s">
        <v>94</v>
      </c>
      <c r="ATT71" s="86"/>
      <c r="ATU71" s="86" t="s">
        <v>94</v>
      </c>
      <c r="ATV71" s="86"/>
      <c r="ATW71" s="86" t="s">
        <v>94</v>
      </c>
      <c r="ATX71" s="86"/>
      <c r="ATY71" s="86" t="s">
        <v>94</v>
      </c>
      <c r="ATZ71" s="86"/>
      <c r="AUA71" s="86" t="s">
        <v>94</v>
      </c>
      <c r="AUB71" s="86"/>
      <c r="AUC71" s="86" t="s">
        <v>94</v>
      </c>
      <c r="AUD71" s="86"/>
      <c r="AUE71" s="86" t="s">
        <v>94</v>
      </c>
      <c r="AUF71" s="86"/>
      <c r="AUG71" s="86" t="s">
        <v>94</v>
      </c>
      <c r="AUH71" s="86"/>
      <c r="AUI71" s="86" t="s">
        <v>94</v>
      </c>
      <c r="AUJ71" s="86"/>
      <c r="AUK71" s="86" t="s">
        <v>94</v>
      </c>
      <c r="AUL71" s="86"/>
      <c r="AUM71" s="86" t="s">
        <v>94</v>
      </c>
      <c r="AUN71" s="86"/>
      <c r="AUO71" s="86" t="s">
        <v>94</v>
      </c>
      <c r="AUP71" s="86"/>
      <c r="AUQ71" s="86" t="s">
        <v>94</v>
      </c>
      <c r="AUR71" s="86"/>
      <c r="AUS71" s="86" t="s">
        <v>94</v>
      </c>
      <c r="AUT71" s="86"/>
      <c r="AUU71" s="86" t="s">
        <v>94</v>
      </c>
      <c r="AUV71" s="86"/>
      <c r="AUW71" s="86" t="s">
        <v>94</v>
      </c>
      <c r="AUX71" s="86"/>
      <c r="AUY71" s="86" t="s">
        <v>94</v>
      </c>
      <c r="AUZ71" s="86"/>
      <c r="AVA71" s="86" t="s">
        <v>94</v>
      </c>
      <c r="AVB71" s="86"/>
      <c r="AVC71" s="86" t="s">
        <v>94</v>
      </c>
      <c r="AVD71" s="86"/>
      <c r="AVE71" s="86" t="s">
        <v>94</v>
      </c>
      <c r="AVF71" s="86"/>
      <c r="AVG71" s="86" t="s">
        <v>94</v>
      </c>
      <c r="AVH71" s="86"/>
      <c r="AVI71" s="86" t="s">
        <v>94</v>
      </c>
      <c r="AVJ71" s="86"/>
      <c r="AVK71" s="86" t="s">
        <v>94</v>
      </c>
      <c r="AVL71" s="86"/>
      <c r="AVM71" s="86" t="s">
        <v>94</v>
      </c>
      <c r="AVN71" s="86"/>
      <c r="AVO71" s="86" t="s">
        <v>94</v>
      </c>
      <c r="AVP71" s="86"/>
      <c r="AVQ71" s="86" t="s">
        <v>94</v>
      </c>
      <c r="AVR71" s="86"/>
      <c r="AVS71" s="86" t="s">
        <v>94</v>
      </c>
      <c r="AVT71" s="86"/>
      <c r="AVU71" s="86" t="s">
        <v>94</v>
      </c>
      <c r="AVV71" s="86"/>
      <c r="AVW71" s="86" t="s">
        <v>94</v>
      </c>
      <c r="AVX71" s="86"/>
      <c r="AVY71" s="86" t="s">
        <v>94</v>
      </c>
      <c r="AVZ71" s="86"/>
      <c r="AWA71" s="86" t="s">
        <v>94</v>
      </c>
      <c r="AWB71" s="86"/>
      <c r="AWC71" s="86" t="s">
        <v>94</v>
      </c>
      <c r="AWD71" s="86"/>
      <c r="AWE71" s="86" t="s">
        <v>94</v>
      </c>
      <c r="AWF71" s="86"/>
      <c r="AWG71" s="86" t="s">
        <v>94</v>
      </c>
      <c r="AWH71" s="86"/>
      <c r="AWI71" s="86" t="s">
        <v>94</v>
      </c>
      <c r="AWJ71" s="86"/>
      <c r="AWK71" s="86" t="s">
        <v>94</v>
      </c>
      <c r="AWL71" s="86"/>
      <c r="AWM71" s="86" t="s">
        <v>94</v>
      </c>
      <c r="AWN71" s="86"/>
      <c r="AWO71" s="86" t="s">
        <v>94</v>
      </c>
      <c r="AWP71" s="86"/>
      <c r="AWQ71" s="86" t="s">
        <v>94</v>
      </c>
      <c r="AWR71" s="86"/>
      <c r="AWS71" s="86" t="s">
        <v>94</v>
      </c>
      <c r="AWT71" s="86"/>
      <c r="AWU71" s="86" t="s">
        <v>94</v>
      </c>
      <c r="AWV71" s="86"/>
      <c r="AWW71" s="86" t="s">
        <v>94</v>
      </c>
      <c r="AWX71" s="86"/>
      <c r="AWY71" s="86" t="s">
        <v>94</v>
      </c>
      <c r="AWZ71" s="103"/>
      <c r="AXA71" s="103" t="s">
        <v>94</v>
      </c>
      <c r="AXB71" s="103"/>
      <c r="AXC71" s="103" t="s">
        <v>94</v>
      </c>
      <c r="AXD71" s="103"/>
      <c r="AXE71" s="103" t="s">
        <v>94</v>
      </c>
      <c r="AXF71" s="103"/>
      <c r="AXG71" s="103" t="s">
        <v>94</v>
      </c>
      <c r="AXH71" s="103"/>
      <c r="AXI71" s="103" t="s">
        <v>94</v>
      </c>
      <c r="AXJ71" s="103"/>
      <c r="AXK71" s="103" t="s">
        <v>94</v>
      </c>
      <c r="AXL71" s="103"/>
      <c r="AXM71" s="103" t="s">
        <v>94</v>
      </c>
      <c r="AXN71" s="103"/>
      <c r="AXO71" s="103" t="s">
        <v>94</v>
      </c>
      <c r="AXP71" s="103"/>
      <c r="AXQ71" s="103" t="s">
        <v>94</v>
      </c>
      <c r="AXR71" s="103"/>
      <c r="AXS71" s="103" t="s">
        <v>94</v>
      </c>
      <c r="AXT71" s="103"/>
      <c r="AXU71" s="103" t="s">
        <v>94</v>
      </c>
      <c r="AXV71" s="103"/>
      <c r="AXW71" s="103" t="s">
        <v>94</v>
      </c>
      <c r="AXX71" s="103"/>
      <c r="AXY71" s="103" t="s">
        <v>94</v>
      </c>
      <c r="AXZ71" s="103"/>
      <c r="AYA71" s="103" t="s">
        <v>94</v>
      </c>
      <c r="AYB71" s="103"/>
      <c r="AYC71" s="103" t="s">
        <v>94</v>
      </c>
      <c r="AYD71" s="103"/>
      <c r="AYE71" s="103" t="s">
        <v>94</v>
      </c>
      <c r="AYF71" s="103"/>
      <c r="AYG71" s="103" t="s">
        <v>94</v>
      </c>
      <c r="AYH71" s="103"/>
      <c r="AYI71" s="103" t="s">
        <v>94</v>
      </c>
      <c r="AYJ71" s="103"/>
      <c r="AYK71" s="103"/>
      <c r="AYL71" s="103"/>
      <c r="AYM71" s="103"/>
      <c r="AYN71" s="103"/>
      <c r="AYO71" s="103"/>
      <c r="AYP71" s="103"/>
      <c r="AYQ71" s="103"/>
      <c r="AYR71" s="103"/>
      <c r="AYS71" s="103"/>
      <c r="AYT71" s="103"/>
      <c r="AYU71" s="103" t="s">
        <v>94</v>
      </c>
      <c r="AYV71" s="103"/>
      <c r="AYW71" s="103" t="s">
        <v>94</v>
      </c>
      <c r="AYX71" s="103"/>
      <c r="AYY71" s="103" t="s">
        <v>94</v>
      </c>
      <c r="AYZ71" s="103"/>
      <c r="AZA71" s="103" t="s">
        <v>94</v>
      </c>
      <c r="AZB71" s="103"/>
      <c r="AZC71" s="103" t="s">
        <v>94</v>
      </c>
      <c r="AZD71" s="103"/>
      <c r="AZE71" s="103" t="s">
        <v>94</v>
      </c>
      <c r="AZF71" s="103"/>
      <c r="AZG71" s="103" t="s">
        <v>94</v>
      </c>
      <c r="AZH71" s="103"/>
      <c r="AZI71" s="103" t="s">
        <v>94</v>
      </c>
      <c r="AZJ71" s="103"/>
      <c r="AZK71" s="103" t="s">
        <v>94</v>
      </c>
      <c r="AZL71" s="103"/>
      <c r="AZM71" s="103" t="s">
        <v>94</v>
      </c>
      <c r="AZN71" s="103"/>
      <c r="AZO71" s="103" t="s">
        <v>94</v>
      </c>
      <c r="AZP71" s="103"/>
      <c r="AZQ71" s="103" t="s">
        <v>94</v>
      </c>
      <c r="AZR71" s="103"/>
      <c r="AZS71" s="103" t="s">
        <v>94</v>
      </c>
      <c r="AZT71" s="103"/>
      <c r="AZU71" s="103" t="s">
        <v>94</v>
      </c>
      <c r="AZV71" s="103"/>
      <c r="AZW71" s="103" t="s">
        <v>94</v>
      </c>
      <c r="AZX71" s="103"/>
      <c r="AZY71" s="103" t="s">
        <v>94</v>
      </c>
      <c r="AZZ71" s="103"/>
      <c r="BAA71" s="103" t="s">
        <v>94</v>
      </c>
      <c r="BAB71" s="103"/>
      <c r="BAC71" s="103" t="s">
        <v>94</v>
      </c>
      <c r="BAD71" s="103"/>
      <c r="BAE71" s="103" t="s">
        <v>94</v>
      </c>
      <c r="BAF71" s="103"/>
      <c r="BAG71" s="103" t="s">
        <v>94</v>
      </c>
      <c r="BAH71" s="103"/>
      <c r="BAI71" s="103" t="s">
        <v>94</v>
      </c>
      <c r="BAJ71" s="103"/>
      <c r="BAK71" s="103" t="s">
        <v>94</v>
      </c>
      <c r="BAL71" s="103"/>
      <c r="BAM71" s="103" t="s">
        <v>94</v>
      </c>
      <c r="BAN71" s="103"/>
      <c r="BAO71" s="103" t="s">
        <v>94</v>
      </c>
      <c r="BAP71" s="103"/>
      <c r="BAQ71" s="103" t="s">
        <v>94</v>
      </c>
      <c r="BAR71" s="103"/>
      <c r="BAS71" s="103" t="s">
        <v>94</v>
      </c>
      <c r="BAT71" s="103"/>
      <c r="BAU71" s="103" t="s">
        <v>94</v>
      </c>
      <c r="BAV71" s="103"/>
      <c r="BAW71" s="103" t="s">
        <v>94</v>
      </c>
      <c r="BAX71" s="103"/>
      <c r="BAY71" s="103" t="s">
        <v>94</v>
      </c>
      <c r="BAZ71" s="103"/>
      <c r="BBA71" s="103" t="s">
        <v>94</v>
      </c>
      <c r="BBB71" s="103"/>
      <c r="BBC71" s="103" t="s">
        <v>94</v>
      </c>
      <c r="BBD71" s="103"/>
      <c r="BBE71" s="103" t="s">
        <v>94</v>
      </c>
      <c r="BBF71" s="103"/>
      <c r="BBG71" s="103" t="s">
        <v>94</v>
      </c>
      <c r="BBH71" s="103"/>
      <c r="BBI71" s="103" t="s">
        <v>94</v>
      </c>
      <c r="BBJ71" s="103"/>
      <c r="BBK71" s="103" t="s">
        <v>94</v>
      </c>
    </row>
    <row r="72" spans="1:1415" s="9" customFormat="1" ht="33" customHeight="1" x14ac:dyDescent="0.35">
      <c r="A72" s="82">
        <f t="shared" si="3"/>
        <v>6</v>
      </c>
      <c r="B72" s="13">
        <v>150000064</v>
      </c>
      <c r="C72" s="89"/>
      <c r="D72" s="90" t="s">
        <v>409</v>
      </c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  <c r="AL72" s="84"/>
      <c r="AM72" s="84"/>
      <c r="AN72" s="84"/>
      <c r="AO72" s="84"/>
      <c r="AP72" s="84"/>
      <c r="AQ72" s="84"/>
      <c r="AR72" s="84"/>
      <c r="AS72" s="84"/>
      <c r="AT72" s="84"/>
      <c r="AU72" s="84"/>
      <c r="AV72" s="84"/>
      <c r="AW72" s="84"/>
      <c r="AX72" s="84"/>
      <c r="AY72" s="84"/>
      <c r="AZ72" s="84"/>
      <c r="BA72" s="84"/>
      <c r="BB72" s="84"/>
      <c r="BC72" s="84"/>
      <c r="BD72" s="84"/>
      <c r="BE72" s="84"/>
      <c r="BF72" s="84"/>
      <c r="BG72" s="84"/>
      <c r="BH72" s="84"/>
      <c r="BI72" s="84"/>
      <c r="BJ72" s="84"/>
      <c r="BK72" s="84"/>
      <c r="BL72" s="84"/>
      <c r="BM72" s="84"/>
      <c r="BN72" s="84"/>
      <c r="BO72" s="84"/>
      <c r="BP72" s="84"/>
      <c r="BQ72" s="84"/>
      <c r="BR72" s="84"/>
      <c r="BS72" s="84"/>
      <c r="BT72" s="84"/>
      <c r="BU72" s="84"/>
      <c r="BV72" s="84"/>
      <c r="BW72" s="84"/>
      <c r="BX72" s="84"/>
      <c r="BY72" s="84"/>
      <c r="BZ72" s="84"/>
      <c r="CA72" s="84"/>
      <c r="CB72" s="84"/>
      <c r="CC72" s="84"/>
      <c r="CD72" s="84"/>
      <c r="CE72" s="84"/>
      <c r="CF72" s="84"/>
      <c r="CG72" s="84"/>
      <c r="CH72" s="84"/>
      <c r="CI72" s="84"/>
      <c r="CJ72" s="84"/>
      <c r="CK72" s="84"/>
      <c r="CL72" s="84"/>
      <c r="CM72" s="84"/>
      <c r="CN72" s="84"/>
      <c r="CO72" s="84"/>
      <c r="CP72" s="84"/>
      <c r="CQ72" s="84"/>
      <c r="CR72" s="84"/>
      <c r="CS72" s="84"/>
      <c r="CT72" s="84"/>
      <c r="CU72" s="84"/>
      <c r="CV72" s="84"/>
      <c r="CW72" s="84"/>
      <c r="CX72" s="84"/>
      <c r="CY72" s="84"/>
      <c r="CZ72" s="84"/>
      <c r="DA72" s="84"/>
      <c r="DB72" s="84"/>
      <c r="DC72" s="84"/>
      <c r="DD72" s="84"/>
      <c r="DE72" s="84"/>
      <c r="DF72" s="84"/>
      <c r="DG72" s="84"/>
      <c r="DH72" s="84"/>
      <c r="DI72" s="84"/>
      <c r="DJ72" s="84"/>
      <c r="DK72" s="84"/>
      <c r="DL72" s="84"/>
      <c r="DM72" s="84"/>
      <c r="DN72" s="84"/>
      <c r="DO72" s="84"/>
      <c r="DP72" s="84"/>
      <c r="DQ72" s="84"/>
      <c r="DR72" s="84"/>
      <c r="DS72" s="84"/>
      <c r="DT72" s="84"/>
      <c r="DU72" s="84"/>
      <c r="DV72" s="84"/>
      <c r="DW72" s="84"/>
      <c r="DX72" s="84"/>
      <c r="DY72" s="84"/>
      <c r="DZ72" s="84"/>
      <c r="EA72" s="84"/>
      <c r="EB72" s="84"/>
      <c r="EC72" s="84"/>
      <c r="ED72" s="84"/>
      <c r="EE72" s="84"/>
      <c r="EF72" s="84"/>
      <c r="EG72" s="84"/>
      <c r="EH72" s="84"/>
      <c r="EI72" s="84"/>
      <c r="EJ72" s="84"/>
      <c r="EK72" s="84"/>
      <c r="EL72" s="84"/>
      <c r="EM72" s="84"/>
      <c r="EN72" s="84"/>
      <c r="EO72" s="84"/>
      <c r="EP72" s="84"/>
      <c r="EQ72" s="84"/>
      <c r="ER72" s="84"/>
      <c r="ES72" s="84"/>
      <c r="ET72" s="84"/>
      <c r="EU72" s="84"/>
      <c r="EV72" s="84"/>
      <c r="EW72" s="84"/>
      <c r="EX72" s="84"/>
      <c r="EY72" s="84"/>
      <c r="EZ72" s="84"/>
      <c r="FA72" s="84"/>
      <c r="FB72" s="84"/>
      <c r="FC72" s="84"/>
      <c r="FD72" s="84"/>
      <c r="FE72" s="84"/>
      <c r="FF72" s="84"/>
      <c r="FG72" s="84"/>
      <c r="FH72" s="84"/>
      <c r="FI72" s="84"/>
      <c r="FJ72" s="84"/>
      <c r="FK72" s="84"/>
      <c r="FL72" s="84"/>
      <c r="FM72" s="84"/>
      <c r="FN72" s="84"/>
      <c r="FO72" s="84"/>
      <c r="FP72" s="84"/>
      <c r="FQ72" s="84"/>
      <c r="FR72" s="84"/>
      <c r="FS72" s="84"/>
      <c r="FT72" s="84"/>
      <c r="FU72" s="84"/>
      <c r="FV72" s="84"/>
      <c r="FW72" s="84"/>
      <c r="FX72" s="84"/>
      <c r="FY72" s="84"/>
      <c r="FZ72" s="84"/>
      <c r="GA72" s="84"/>
      <c r="GB72" s="84"/>
      <c r="GC72" s="84"/>
      <c r="GD72" s="84"/>
      <c r="GE72" s="84"/>
      <c r="GF72" s="84"/>
      <c r="GG72" s="84"/>
      <c r="GH72" s="84"/>
      <c r="GI72" s="84"/>
      <c r="GJ72" s="84"/>
      <c r="GK72" s="84"/>
      <c r="GL72" s="84"/>
      <c r="GM72" s="84"/>
      <c r="GN72" s="84"/>
      <c r="GO72" s="84"/>
      <c r="GP72" s="84"/>
      <c r="GQ72" s="84"/>
      <c r="GR72" s="84"/>
      <c r="GS72" s="84"/>
      <c r="GT72" s="84"/>
      <c r="GU72" s="84"/>
      <c r="GV72" s="84"/>
      <c r="GW72" s="84"/>
      <c r="GX72" s="84"/>
      <c r="GY72" s="84"/>
      <c r="GZ72" s="84"/>
      <c r="HA72" s="84"/>
      <c r="HB72" s="84"/>
      <c r="HC72" s="84"/>
      <c r="HD72" s="84"/>
      <c r="HE72" s="84"/>
      <c r="HF72" s="84"/>
      <c r="HG72" s="84"/>
      <c r="HH72" s="84"/>
      <c r="HI72" s="84"/>
      <c r="HJ72" s="84"/>
      <c r="HK72" s="84"/>
      <c r="HL72" s="84"/>
      <c r="HM72" s="84"/>
      <c r="HN72" s="84"/>
      <c r="HO72" s="84"/>
      <c r="HP72" s="84"/>
      <c r="HQ72" s="84"/>
      <c r="HR72" s="84">
        <v>13000</v>
      </c>
      <c r="HS72" s="84" t="s">
        <v>94</v>
      </c>
      <c r="HT72" s="84">
        <v>13000</v>
      </c>
      <c r="HU72" s="84" t="s">
        <v>94</v>
      </c>
      <c r="HV72" s="84">
        <v>13000</v>
      </c>
      <c r="HW72" s="84" t="s">
        <v>94</v>
      </c>
      <c r="HX72" s="84">
        <v>13000</v>
      </c>
      <c r="HY72" s="84" t="s">
        <v>94</v>
      </c>
      <c r="HZ72" s="84">
        <v>13000</v>
      </c>
      <c r="IA72" s="84">
        <v>13000</v>
      </c>
      <c r="IB72" s="84">
        <v>13000</v>
      </c>
      <c r="IC72" s="84" t="s">
        <v>94</v>
      </c>
      <c r="ID72" s="84">
        <v>13000</v>
      </c>
      <c r="IE72" s="84" t="s">
        <v>94</v>
      </c>
      <c r="IF72" s="84">
        <v>13000</v>
      </c>
      <c r="IG72" s="84" t="s">
        <v>94</v>
      </c>
      <c r="IH72" s="84">
        <v>13000</v>
      </c>
      <c r="II72" s="84" t="s">
        <v>94</v>
      </c>
      <c r="IJ72" s="84">
        <v>13000</v>
      </c>
      <c r="IK72" s="84" t="s">
        <v>94</v>
      </c>
      <c r="IL72" s="84">
        <v>13000</v>
      </c>
      <c r="IM72" s="84" t="s">
        <v>94</v>
      </c>
      <c r="IN72" s="84">
        <v>13000</v>
      </c>
      <c r="IO72" s="84">
        <v>13123.786407766991</v>
      </c>
      <c r="IP72" s="84">
        <v>13000</v>
      </c>
      <c r="IQ72" s="84" t="s">
        <v>94</v>
      </c>
      <c r="IR72" s="84">
        <v>13000</v>
      </c>
      <c r="IS72" s="84" t="s">
        <v>94</v>
      </c>
      <c r="IT72" s="84">
        <v>13000</v>
      </c>
      <c r="IU72" s="84" t="s">
        <v>94</v>
      </c>
      <c r="IV72" s="84">
        <v>13000</v>
      </c>
      <c r="IW72" s="84" t="s">
        <v>94</v>
      </c>
      <c r="IX72" s="84">
        <v>13000</v>
      </c>
      <c r="IY72" s="84" t="s">
        <v>94</v>
      </c>
      <c r="IZ72" s="84">
        <v>13000</v>
      </c>
      <c r="JA72" s="84" t="s">
        <v>94</v>
      </c>
      <c r="JB72" s="84">
        <v>13000</v>
      </c>
      <c r="JC72" s="84" t="s">
        <v>94</v>
      </c>
      <c r="JD72" s="84">
        <v>13000</v>
      </c>
      <c r="JE72" s="84" t="s">
        <v>94</v>
      </c>
      <c r="JF72" s="84">
        <v>13000</v>
      </c>
      <c r="JG72" s="84" t="s">
        <v>94</v>
      </c>
      <c r="JH72" s="84">
        <v>13000</v>
      </c>
      <c r="JI72" s="84" t="s">
        <v>94</v>
      </c>
      <c r="JJ72" s="84">
        <v>13000</v>
      </c>
      <c r="JK72" s="84" t="s">
        <v>94</v>
      </c>
      <c r="JL72" s="84">
        <v>13000</v>
      </c>
      <c r="JM72" s="84" t="s">
        <v>94</v>
      </c>
      <c r="JN72" s="84">
        <v>16000</v>
      </c>
      <c r="JO72" s="84" t="s">
        <v>94</v>
      </c>
      <c r="JP72" s="84">
        <v>16000</v>
      </c>
      <c r="JQ72" s="84" t="s">
        <v>94</v>
      </c>
      <c r="JR72" s="84">
        <v>16000</v>
      </c>
      <c r="JS72" s="84" t="s">
        <v>94</v>
      </c>
      <c r="JT72" s="84">
        <v>16000</v>
      </c>
      <c r="JU72" s="84" t="s">
        <v>94</v>
      </c>
      <c r="JV72" s="84">
        <v>16000</v>
      </c>
      <c r="JW72" s="84" t="s">
        <v>94</v>
      </c>
      <c r="JX72" s="84">
        <v>16000</v>
      </c>
      <c r="JY72" s="84" t="s">
        <v>94</v>
      </c>
      <c r="JZ72" s="84">
        <v>16000</v>
      </c>
      <c r="KA72" s="84" t="s">
        <v>94</v>
      </c>
      <c r="KB72" s="84">
        <v>16000</v>
      </c>
      <c r="KC72" s="84" t="s">
        <v>94</v>
      </c>
      <c r="KD72" s="84">
        <v>16000</v>
      </c>
      <c r="KE72" s="84">
        <v>14000</v>
      </c>
      <c r="KF72" s="84">
        <v>16000</v>
      </c>
      <c r="KG72" s="84" t="s">
        <v>94</v>
      </c>
      <c r="KH72" s="84">
        <v>16000</v>
      </c>
      <c r="KI72" s="84" t="s">
        <v>94</v>
      </c>
      <c r="KJ72" s="84">
        <v>16000</v>
      </c>
      <c r="KK72" s="84" t="s">
        <v>94</v>
      </c>
      <c r="KL72" s="84">
        <v>16000</v>
      </c>
      <c r="KM72" s="84" t="s">
        <v>94</v>
      </c>
      <c r="KN72" s="84">
        <v>16000</v>
      </c>
      <c r="KO72" s="84" t="s">
        <v>94</v>
      </c>
      <c r="KP72" s="84">
        <v>16000</v>
      </c>
      <c r="KQ72" s="84">
        <v>14000</v>
      </c>
      <c r="KR72" s="84">
        <v>16000</v>
      </c>
      <c r="KS72" s="84" t="s">
        <v>94</v>
      </c>
      <c r="KT72" s="84">
        <v>16000</v>
      </c>
      <c r="KU72" s="84" t="s">
        <v>94</v>
      </c>
      <c r="KV72" s="84">
        <v>16000</v>
      </c>
      <c r="KW72" s="84">
        <v>14790</v>
      </c>
      <c r="KX72" s="84">
        <v>16000</v>
      </c>
      <c r="KY72" s="84" t="s">
        <v>94</v>
      </c>
      <c r="KZ72" s="84">
        <v>16000</v>
      </c>
      <c r="LA72" s="84" t="s">
        <v>94</v>
      </c>
      <c r="LB72" s="84">
        <v>16000</v>
      </c>
      <c r="LC72" s="84" t="s">
        <v>94</v>
      </c>
      <c r="LD72" s="84">
        <v>16000</v>
      </c>
      <c r="LE72" s="84" t="s">
        <v>94</v>
      </c>
      <c r="LF72" s="84">
        <v>16000</v>
      </c>
      <c r="LG72" s="84" t="s">
        <v>94</v>
      </c>
      <c r="LH72" s="84">
        <v>16000</v>
      </c>
      <c r="LI72" s="84" t="s">
        <v>94</v>
      </c>
      <c r="LJ72" s="84">
        <v>16000</v>
      </c>
      <c r="LK72" s="84" t="s">
        <v>94</v>
      </c>
      <c r="LL72" s="84">
        <v>16000</v>
      </c>
      <c r="LM72" s="84" t="s">
        <v>94</v>
      </c>
      <c r="LN72" s="84">
        <v>16000</v>
      </c>
      <c r="LO72" s="84">
        <v>14790</v>
      </c>
      <c r="LP72" s="84">
        <v>16000</v>
      </c>
      <c r="LQ72" s="84" t="s">
        <v>94</v>
      </c>
      <c r="LR72" s="84">
        <v>16000</v>
      </c>
      <c r="LS72" s="84">
        <v>15057</v>
      </c>
      <c r="LT72" s="84">
        <v>16000</v>
      </c>
      <c r="LU72" s="84" t="s">
        <v>94</v>
      </c>
      <c r="LV72" s="84">
        <v>16000</v>
      </c>
      <c r="LW72" s="84" t="s">
        <v>94</v>
      </c>
      <c r="LX72" s="84">
        <v>16000</v>
      </c>
      <c r="LY72" s="84" t="s">
        <v>94</v>
      </c>
      <c r="LZ72" s="84">
        <v>16000</v>
      </c>
      <c r="MA72" s="84" t="s">
        <v>94</v>
      </c>
      <c r="MB72" s="84">
        <v>16000</v>
      </c>
      <c r="MC72" s="84" t="s">
        <v>94</v>
      </c>
      <c r="MD72" s="84">
        <v>16000</v>
      </c>
      <c r="ME72" s="84" t="s">
        <v>94</v>
      </c>
      <c r="MF72" s="84">
        <v>16000</v>
      </c>
      <c r="MG72" s="84" t="s">
        <v>94</v>
      </c>
      <c r="MH72" s="84">
        <v>16000</v>
      </c>
      <c r="MI72" s="84" t="s">
        <v>94</v>
      </c>
      <c r="MJ72" s="84">
        <v>16000</v>
      </c>
      <c r="MK72" s="84" t="s">
        <v>94</v>
      </c>
      <c r="ML72" s="84">
        <v>16000</v>
      </c>
      <c r="MM72" s="84" t="s">
        <v>94</v>
      </c>
      <c r="MN72" s="84">
        <v>16000</v>
      </c>
      <c r="MO72" s="84" t="s">
        <v>94</v>
      </c>
      <c r="MP72" s="84">
        <v>16000</v>
      </c>
      <c r="MQ72" s="84" t="s">
        <v>94</v>
      </c>
      <c r="MR72" s="84">
        <v>16000</v>
      </c>
      <c r="MS72" s="84" t="s">
        <v>94</v>
      </c>
      <c r="MT72" s="84">
        <v>16000</v>
      </c>
      <c r="MU72" s="84" t="s">
        <v>94</v>
      </c>
      <c r="MV72" s="84">
        <v>16000</v>
      </c>
      <c r="MW72" s="84" t="s">
        <v>94</v>
      </c>
      <c r="MX72" s="84">
        <v>16000</v>
      </c>
      <c r="MY72" s="84" t="s">
        <v>94</v>
      </c>
      <c r="MZ72" s="84">
        <v>16000</v>
      </c>
      <c r="NA72" s="84" t="s">
        <v>94</v>
      </c>
      <c r="NB72" s="84">
        <v>16000</v>
      </c>
      <c r="NC72" s="84" t="s">
        <v>94</v>
      </c>
      <c r="ND72" s="84">
        <v>16000</v>
      </c>
      <c r="NE72" s="84" t="s">
        <v>94</v>
      </c>
      <c r="NF72" s="84">
        <v>16000</v>
      </c>
      <c r="NG72" s="84">
        <v>14500</v>
      </c>
      <c r="NH72" s="84">
        <v>16000</v>
      </c>
      <c r="NI72" s="84" t="s">
        <v>94</v>
      </c>
      <c r="NJ72" s="84">
        <v>16000</v>
      </c>
      <c r="NK72" s="84" t="s">
        <v>94</v>
      </c>
      <c r="NL72" s="84">
        <v>16000</v>
      </c>
      <c r="NM72" s="84" t="s">
        <v>94</v>
      </c>
      <c r="NN72" s="84">
        <v>16000</v>
      </c>
      <c r="NO72" s="84" t="s">
        <v>94</v>
      </c>
      <c r="NP72" s="84">
        <v>16000</v>
      </c>
      <c r="NQ72" s="84" t="s">
        <v>94</v>
      </c>
      <c r="NR72" s="84">
        <v>16000</v>
      </c>
      <c r="NS72" s="84" t="s">
        <v>94</v>
      </c>
      <c r="NT72" s="84">
        <v>16000</v>
      </c>
      <c r="NU72" s="84" t="s">
        <v>94</v>
      </c>
      <c r="NV72" s="84">
        <v>16000</v>
      </c>
      <c r="NW72" s="84" t="s">
        <v>94</v>
      </c>
      <c r="NX72" s="84">
        <v>16000</v>
      </c>
      <c r="NY72" s="84" t="s">
        <v>94</v>
      </c>
      <c r="NZ72" s="84">
        <v>16000</v>
      </c>
      <c r="OA72" s="84" t="s">
        <v>94</v>
      </c>
      <c r="OB72" s="84">
        <v>16000</v>
      </c>
      <c r="OC72" s="84" t="s">
        <v>94</v>
      </c>
      <c r="OD72" s="84">
        <v>16000</v>
      </c>
      <c r="OE72" s="84" t="s">
        <v>94</v>
      </c>
      <c r="OF72" s="84">
        <v>16000</v>
      </c>
      <c r="OG72" s="84" t="s">
        <v>94</v>
      </c>
      <c r="OH72" s="84">
        <v>16000</v>
      </c>
      <c r="OI72" s="84" t="s">
        <v>94</v>
      </c>
      <c r="OJ72" s="84">
        <v>16000</v>
      </c>
      <c r="OK72" s="84" t="s">
        <v>94</v>
      </c>
      <c r="OL72" s="84">
        <v>16000</v>
      </c>
      <c r="OM72" s="84" t="s">
        <v>94</v>
      </c>
      <c r="ON72" s="84">
        <v>16000</v>
      </c>
      <c r="OO72" s="84" t="s">
        <v>94</v>
      </c>
      <c r="OP72" s="84">
        <v>16000</v>
      </c>
      <c r="OQ72" s="84" t="s">
        <v>94</v>
      </c>
      <c r="OR72" s="84">
        <v>16000</v>
      </c>
      <c r="OS72" s="84" t="s">
        <v>94</v>
      </c>
      <c r="OT72" s="84">
        <v>16000</v>
      </c>
      <c r="OU72" s="84" t="s">
        <v>94</v>
      </c>
      <c r="OV72" s="84">
        <v>16000</v>
      </c>
      <c r="OW72" s="84" t="s">
        <v>94</v>
      </c>
      <c r="OX72" s="84">
        <v>16000</v>
      </c>
      <c r="OY72" s="84" t="s">
        <v>94</v>
      </c>
      <c r="OZ72" s="84">
        <v>16000</v>
      </c>
      <c r="PA72" s="84" t="s">
        <v>94</v>
      </c>
      <c r="PB72" s="84">
        <v>16000</v>
      </c>
      <c r="PC72" s="84" t="s">
        <v>94</v>
      </c>
      <c r="PD72" s="84">
        <v>16000</v>
      </c>
      <c r="PE72" s="84" t="s">
        <v>94</v>
      </c>
      <c r="PF72" s="84">
        <v>16000</v>
      </c>
      <c r="PG72" s="84" t="s">
        <v>94</v>
      </c>
      <c r="PH72" s="84">
        <v>16000</v>
      </c>
      <c r="PI72" s="84" t="s">
        <v>94</v>
      </c>
      <c r="PJ72" s="84">
        <v>16000</v>
      </c>
      <c r="PK72" s="84" t="s">
        <v>94</v>
      </c>
      <c r="PL72" s="84">
        <v>16000</v>
      </c>
      <c r="PM72" s="84" t="s">
        <v>94</v>
      </c>
      <c r="PN72" s="84">
        <v>16000</v>
      </c>
      <c r="PO72" s="84" t="s">
        <v>94</v>
      </c>
      <c r="PP72" s="84">
        <v>16000</v>
      </c>
      <c r="PQ72" s="84" t="s">
        <v>94</v>
      </c>
      <c r="PR72" s="84">
        <v>16000</v>
      </c>
      <c r="PS72" s="84" t="s">
        <v>94</v>
      </c>
      <c r="PT72" s="84">
        <v>16000</v>
      </c>
      <c r="PU72" s="84" t="s">
        <v>94</v>
      </c>
      <c r="PV72" s="84">
        <v>16000</v>
      </c>
      <c r="PW72" s="84" t="s">
        <v>94</v>
      </c>
      <c r="PX72" s="84">
        <v>16000</v>
      </c>
      <c r="PY72" s="84" t="s">
        <v>94</v>
      </c>
      <c r="PZ72" s="84">
        <v>16000</v>
      </c>
      <c r="QA72" s="84" t="s">
        <v>94</v>
      </c>
      <c r="QB72" s="84">
        <v>16000</v>
      </c>
      <c r="QC72" s="84" t="s">
        <v>94</v>
      </c>
      <c r="QD72" s="84">
        <v>16000</v>
      </c>
      <c r="QE72" s="84" t="s">
        <v>94</v>
      </c>
      <c r="QF72" s="84">
        <v>16000</v>
      </c>
      <c r="QG72" s="84" t="s">
        <v>94</v>
      </c>
      <c r="QH72" s="84">
        <v>16000</v>
      </c>
      <c r="QI72" s="84" t="s">
        <v>94</v>
      </c>
      <c r="QJ72" s="84">
        <v>16000</v>
      </c>
      <c r="QK72" s="84" t="s">
        <v>94</v>
      </c>
      <c r="QL72" s="84">
        <v>16000</v>
      </c>
      <c r="QM72" s="84" t="s">
        <v>94</v>
      </c>
      <c r="QN72" s="84">
        <v>16000</v>
      </c>
      <c r="QO72" s="84" t="s">
        <v>94</v>
      </c>
      <c r="QP72" s="84">
        <v>16000</v>
      </c>
      <c r="QQ72" s="84">
        <v>15810</v>
      </c>
      <c r="QR72" s="84">
        <v>16000</v>
      </c>
      <c r="QS72" s="84" t="s">
        <v>94</v>
      </c>
      <c r="QT72" s="84">
        <v>16000</v>
      </c>
      <c r="QU72" s="84" t="s">
        <v>94</v>
      </c>
      <c r="QV72" s="84">
        <v>16000</v>
      </c>
      <c r="QW72" s="84" t="s">
        <v>94</v>
      </c>
      <c r="QX72" s="84">
        <v>16000</v>
      </c>
      <c r="QY72" s="84" t="s">
        <v>94</v>
      </c>
      <c r="QZ72" s="84">
        <v>16000</v>
      </c>
      <c r="RA72" s="84" t="s">
        <v>94</v>
      </c>
      <c r="RB72" s="84">
        <v>16000</v>
      </c>
      <c r="RC72" s="84" t="s">
        <v>94</v>
      </c>
      <c r="RD72" s="84">
        <v>16000</v>
      </c>
      <c r="RE72" s="84">
        <v>14790</v>
      </c>
      <c r="RF72" s="84">
        <v>16000</v>
      </c>
      <c r="RG72" s="84">
        <v>14790</v>
      </c>
      <c r="RH72" s="84">
        <v>16000</v>
      </c>
      <c r="RI72" s="84">
        <v>16000</v>
      </c>
      <c r="RJ72" s="84">
        <v>16000</v>
      </c>
      <c r="RK72" s="84">
        <v>14500</v>
      </c>
      <c r="RL72" s="84">
        <v>16000</v>
      </c>
      <c r="RM72" s="84" t="s">
        <v>94</v>
      </c>
      <c r="RN72" s="84">
        <v>16000</v>
      </c>
      <c r="RO72" s="84" t="s">
        <v>94</v>
      </c>
      <c r="RP72" s="84">
        <v>16000</v>
      </c>
      <c r="RQ72" s="84" t="s">
        <v>94</v>
      </c>
      <c r="RR72" s="84">
        <v>16000</v>
      </c>
      <c r="RS72" s="84" t="s">
        <v>94</v>
      </c>
      <c r="RT72" s="84">
        <v>16000</v>
      </c>
      <c r="RU72" s="84" t="s">
        <v>94</v>
      </c>
      <c r="RV72" s="84">
        <v>16000</v>
      </c>
      <c r="RW72" s="84" t="s">
        <v>94</v>
      </c>
      <c r="RX72" s="84">
        <v>16000</v>
      </c>
      <c r="RY72" s="84" t="s">
        <v>94</v>
      </c>
      <c r="RZ72" s="84">
        <v>16000</v>
      </c>
      <c r="SA72" s="84" t="s">
        <v>94</v>
      </c>
      <c r="SB72" s="84">
        <v>16000</v>
      </c>
      <c r="SC72" s="84" t="s">
        <v>94</v>
      </c>
      <c r="SD72" s="84">
        <v>16000</v>
      </c>
      <c r="SE72" s="84" t="s">
        <v>94</v>
      </c>
      <c r="SF72" s="84">
        <v>16000</v>
      </c>
      <c r="SG72" s="84" t="s">
        <v>94</v>
      </c>
      <c r="SH72" s="84">
        <v>16000</v>
      </c>
      <c r="SI72" s="84" t="s">
        <v>94</v>
      </c>
      <c r="SJ72" s="84">
        <v>16000</v>
      </c>
      <c r="SK72" s="84" t="s">
        <v>94</v>
      </c>
      <c r="SL72" s="84">
        <v>16000</v>
      </c>
      <c r="SM72" s="84" t="s">
        <v>94</v>
      </c>
      <c r="SN72" s="84">
        <v>16000</v>
      </c>
      <c r="SO72" s="84" t="s">
        <v>94</v>
      </c>
      <c r="SP72" s="84">
        <v>16000</v>
      </c>
      <c r="SQ72" s="84" t="s">
        <v>94</v>
      </c>
      <c r="SR72" s="84">
        <v>16000</v>
      </c>
      <c r="SS72" s="84" t="s">
        <v>94</v>
      </c>
      <c r="ST72" s="84">
        <v>16000</v>
      </c>
      <c r="SU72" s="84" t="s">
        <v>94</v>
      </c>
      <c r="SV72" s="84">
        <v>16000</v>
      </c>
      <c r="SW72" s="84">
        <v>13260</v>
      </c>
      <c r="SX72" s="84">
        <v>16000</v>
      </c>
      <c r="SY72" s="84" t="s">
        <v>94</v>
      </c>
      <c r="SZ72" s="84">
        <v>16000</v>
      </c>
      <c r="TA72" s="84" t="s">
        <v>94</v>
      </c>
      <c r="TB72" s="84">
        <v>16000</v>
      </c>
      <c r="TC72" s="84" t="s">
        <v>94</v>
      </c>
      <c r="TD72" s="84">
        <v>16000</v>
      </c>
      <c r="TE72" s="84" t="s">
        <v>94</v>
      </c>
      <c r="TF72" s="84">
        <v>16000</v>
      </c>
      <c r="TG72" s="84">
        <v>13260</v>
      </c>
      <c r="TH72" s="84">
        <v>16000</v>
      </c>
      <c r="TI72" s="84">
        <v>14500</v>
      </c>
      <c r="TJ72" s="84">
        <v>16000</v>
      </c>
      <c r="TK72" s="84" t="s">
        <v>94</v>
      </c>
      <c r="TL72" s="84">
        <v>16000</v>
      </c>
      <c r="TM72" s="84" t="s">
        <v>94</v>
      </c>
      <c r="TN72" s="84">
        <v>16000</v>
      </c>
      <c r="TO72" s="84" t="s">
        <v>94</v>
      </c>
      <c r="TP72" s="84">
        <v>16000</v>
      </c>
      <c r="TQ72" s="84" t="s">
        <v>94</v>
      </c>
      <c r="TR72" s="84">
        <v>16000</v>
      </c>
      <c r="TS72" s="84" t="s">
        <v>94</v>
      </c>
      <c r="TT72" s="84">
        <v>16000</v>
      </c>
      <c r="TU72" s="84" t="s">
        <v>94</v>
      </c>
      <c r="TV72" s="84">
        <v>16000</v>
      </c>
      <c r="TW72" s="84" t="s">
        <v>94</v>
      </c>
      <c r="TX72" s="84">
        <v>16000</v>
      </c>
      <c r="TY72" s="84" t="s">
        <v>94</v>
      </c>
      <c r="TZ72" s="84">
        <v>16000</v>
      </c>
      <c r="UA72" s="84" t="s">
        <v>94</v>
      </c>
      <c r="UB72" s="84">
        <v>16000</v>
      </c>
      <c r="UC72" s="84" t="s">
        <v>94</v>
      </c>
      <c r="UD72" s="84">
        <v>16000</v>
      </c>
      <c r="UE72" s="84" t="s">
        <v>94</v>
      </c>
      <c r="UF72" s="84">
        <v>16000</v>
      </c>
      <c r="UG72" s="84" t="s">
        <v>94</v>
      </c>
      <c r="UH72" s="84">
        <v>16000</v>
      </c>
      <c r="UI72" s="84">
        <v>13000</v>
      </c>
      <c r="UJ72" s="84">
        <v>16000</v>
      </c>
      <c r="UK72" s="84" t="s">
        <v>94</v>
      </c>
      <c r="UL72" s="84">
        <v>16000</v>
      </c>
      <c r="UM72" s="84">
        <v>13260</v>
      </c>
      <c r="UN72" s="84">
        <v>16000</v>
      </c>
      <c r="UO72" s="84" t="s">
        <v>94</v>
      </c>
      <c r="UP72" s="84">
        <v>16000</v>
      </c>
      <c r="UQ72" s="84">
        <v>16000</v>
      </c>
      <c r="UR72" s="84">
        <v>16000</v>
      </c>
      <c r="US72" s="84" t="s">
        <v>94</v>
      </c>
      <c r="UT72" s="84">
        <v>16000</v>
      </c>
      <c r="UU72" s="84" t="s">
        <v>94</v>
      </c>
      <c r="UV72" s="84">
        <v>16000</v>
      </c>
      <c r="UW72" s="84" t="s">
        <v>94</v>
      </c>
      <c r="UX72" s="84">
        <v>16000</v>
      </c>
      <c r="UY72" s="84" t="s">
        <v>94</v>
      </c>
      <c r="UZ72" s="84">
        <v>16000</v>
      </c>
      <c r="VA72" s="84" t="s">
        <v>94</v>
      </c>
      <c r="VB72" s="84">
        <v>16000</v>
      </c>
      <c r="VC72" s="84" t="s">
        <v>94</v>
      </c>
      <c r="VD72" s="84">
        <v>16000</v>
      </c>
      <c r="VE72" s="84">
        <v>16000</v>
      </c>
      <c r="VF72" s="84">
        <v>16000</v>
      </c>
      <c r="VG72" s="84" t="s">
        <v>94</v>
      </c>
      <c r="VH72" s="84">
        <v>16000</v>
      </c>
      <c r="VI72" s="84">
        <v>16000</v>
      </c>
      <c r="VJ72" s="84">
        <v>16000</v>
      </c>
      <c r="VK72" s="84" t="s">
        <v>94</v>
      </c>
      <c r="VL72" s="84"/>
      <c r="VM72" s="84" t="s">
        <v>94</v>
      </c>
      <c r="VN72" s="84"/>
      <c r="VO72" s="84" t="s">
        <v>94</v>
      </c>
      <c r="VP72" s="84"/>
      <c r="VQ72" s="84" t="s">
        <v>94</v>
      </c>
      <c r="VR72" s="84"/>
      <c r="VS72" s="84" t="s">
        <v>94</v>
      </c>
      <c r="VT72" s="84"/>
      <c r="VU72" s="84" t="s">
        <v>94</v>
      </c>
      <c r="VV72" s="84"/>
      <c r="VW72" s="84" t="s">
        <v>94</v>
      </c>
      <c r="VX72" s="84"/>
      <c r="VY72" s="84" t="s">
        <v>94</v>
      </c>
      <c r="VZ72" s="84"/>
      <c r="WA72" s="84" t="s">
        <v>94</v>
      </c>
      <c r="WB72" s="84"/>
      <c r="WC72" s="84" t="s">
        <v>94</v>
      </c>
      <c r="WD72" s="84"/>
      <c r="WE72" s="84" t="s">
        <v>94</v>
      </c>
      <c r="WF72" s="84"/>
      <c r="WG72" s="84" t="s">
        <v>94</v>
      </c>
      <c r="WH72" s="84"/>
      <c r="WI72" s="84" t="s">
        <v>94</v>
      </c>
      <c r="WJ72" s="84"/>
      <c r="WK72" s="84" t="s">
        <v>94</v>
      </c>
      <c r="WL72" s="84"/>
      <c r="WM72" s="84" t="s">
        <v>94</v>
      </c>
      <c r="WN72" s="84"/>
      <c r="WO72" s="84" t="s">
        <v>94</v>
      </c>
      <c r="WP72" s="84"/>
      <c r="WQ72" s="84" t="s">
        <v>94</v>
      </c>
      <c r="WR72" s="84"/>
      <c r="WS72" s="84" t="s">
        <v>94</v>
      </c>
      <c r="WT72" s="84"/>
      <c r="WU72" s="84" t="s">
        <v>94</v>
      </c>
      <c r="WV72" s="84"/>
      <c r="WW72" s="84" t="s">
        <v>94</v>
      </c>
      <c r="WX72" s="84"/>
      <c r="WY72" s="84" t="s">
        <v>94</v>
      </c>
      <c r="WZ72" s="84"/>
      <c r="XA72" s="84" t="s">
        <v>94</v>
      </c>
      <c r="XB72" s="84"/>
      <c r="XC72" s="84" t="s">
        <v>94</v>
      </c>
      <c r="XD72" s="84"/>
      <c r="XE72" s="84" t="s">
        <v>94</v>
      </c>
      <c r="XF72" s="84"/>
      <c r="XG72" s="84" t="s">
        <v>94</v>
      </c>
      <c r="XH72" s="84"/>
      <c r="XI72" s="84" t="s">
        <v>94</v>
      </c>
      <c r="XJ72" s="84"/>
      <c r="XK72" s="84" t="s">
        <v>94</v>
      </c>
      <c r="XL72" s="84"/>
      <c r="XM72" s="84" t="s">
        <v>94</v>
      </c>
      <c r="XN72" s="84"/>
      <c r="XO72" s="84" t="s">
        <v>94</v>
      </c>
      <c r="XP72" s="84"/>
      <c r="XQ72" s="84" t="s">
        <v>94</v>
      </c>
      <c r="XR72" s="84"/>
      <c r="XS72" s="84" t="s">
        <v>94</v>
      </c>
      <c r="XT72" s="84"/>
      <c r="XU72" s="84" t="s">
        <v>94</v>
      </c>
      <c r="XV72" s="84"/>
      <c r="XW72" s="84" t="s">
        <v>94</v>
      </c>
      <c r="XX72" s="84"/>
      <c r="XY72" s="84" t="s">
        <v>94</v>
      </c>
      <c r="XZ72" s="84"/>
      <c r="YA72" s="84" t="s">
        <v>94</v>
      </c>
      <c r="YB72" s="84"/>
      <c r="YC72" s="84" t="s">
        <v>94</v>
      </c>
      <c r="YD72" s="84"/>
      <c r="YE72" s="84" t="s">
        <v>94</v>
      </c>
      <c r="YF72" s="84"/>
      <c r="YG72" s="84" t="s">
        <v>94</v>
      </c>
      <c r="YH72" s="84"/>
      <c r="YI72" s="84" t="s">
        <v>94</v>
      </c>
      <c r="YJ72" s="84"/>
      <c r="YK72" s="84" t="s">
        <v>94</v>
      </c>
      <c r="YL72" s="84"/>
      <c r="YM72" s="84" t="s">
        <v>94</v>
      </c>
      <c r="YN72" s="84"/>
      <c r="YO72" s="84" t="s">
        <v>94</v>
      </c>
      <c r="YP72" s="84"/>
      <c r="YQ72" s="84" t="s">
        <v>94</v>
      </c>
      <c r="YR72" s="84"/>
      <c r="YS72" s="84" t="s">
        <v>94</v>
      </c>
      <c r="YT72" s="84"/>
      <c r="YU72" s="84" t="s">
        <v>94</v>
      </c>
      <c r="YV72" s="84"/>
      <c r="YW72" s="84" t="s">
        <v>94</v>
      </c>
      <c r="YX72" s="84"/>
      <c r="YY72" s="84" t="s">
        <v>94</v>
      </c>
      <c r="YZ72" s="84"/>
      <c r="ZA72" s="84" t="s">
        <v>94</v>
      </c>
      <c r="ZB72" s="84"/>
      <c r="ZC72" s="84" t="s">
        <v>94</v>
      </c>
      <c r="ZD72" s="84"/>
      <c r="ZE72" s="84" t="s">
        <v>94</v>
      </c>
      <c r="ZF72" s="84"/>
      <c r="ZG72" s="84" t="s">
        <v>94</v>
      </c>
      <c r="ZH72" s="84"/>
      <c r="ZI72" s="84" t="s">
        <v>94</v>
      </c>
      <c r="ZJ72" s="84"/>
      <c r="ZK72" s="84" t="s">
        <v>94</v>
      </c>
      <c r="ZL72" s="84"/>
      <c r="ZM72" s="84" t="s">
        <v>94</v>
      </c>
      <c r="ZN72" s="84"/>
      <c r="ZO72" s="84" t="s">
        <v>94</v>
      </c>
      <c r="ZP72" s="84"/>
      <c r="ZQ72" s="84" t="s">
        <v>94</v>
      </c>
      <c r="ZR72" s="84"/>
      <c r="ZS72" s="84" t="s">
        <v>94</v>
      </c>
      <c r="ZT72" s="84"/>
      <c r="ZU72" s="84" t="s">
        <v>94</v>
      </c>
      <c r="ZV72" s="84"/>
      <c r="ZW72" s="84" t="s">
        <v>94</v>
      </c>
      <c r="ZX72" s="84"/>
      <c r="ZY72" s="84" t="s">
        <v>94</v>
      </c>
      <c r="ZZ72" s="84"/>
      <c r="AAA72" s="84" t="s">
        <v>94</v>
      </c>
      <c r="AAB72" s="84"/>
      <c r="AAC72" s="84" t="s">
        <v>94</v>
      </c>
      <c r="AAD72" s="84"/>
      <c r="AAE72" s="84" t="s">
        <v>94</v>
      </c>
      <c r="AAF72" s="84"/>
      <c r="AAG72" s="84" t="s">
        <v>94</v>
      </c>
      <c r="AAH72" s="84"/>
      <c r="AAI72" s="84" t="s">
        <v>94</v>
      </c>
      <c r="AAJ72" s="84"/>
      <c r="AAK72" s="84" t="s">
        <v>94</v>
      </c>
      <c r="AAL72" s="84"/>
      <c r="AAM72" s="84" t="s">
        <v>94</v>
      </c>
      <c r="AAN72" s="84"/>
      <c r="AAO72" s="84" t="s">
        <v>94</v>
      </c>
      <c r="AAP72" s="84"/>
      <c r="AAQ72" s="84" t="s">
        <v>94</v>
      </c>
      <c r="AAR72" s="84"/>
      <c r="AAS72" s="84" t="s">
        <v>94</v>
      </c>
      <c r="AAT72" s="84"/>
      <c r="AAU72" s="84" t="s">
        <v>94</v>
      </c>
      <c r="AAV72" s="84"/>
      <c r="AAW72" s="84" t="s">
        <v>94</v>
      </c>
      <c r="AAX72" s="84"/>
      <c r="AAY72" s="84" t="s">
        <v>94</v>
      </c>
      <c r="AAZ72" s="84"/>
      <c r="ABA72" s="84" t="s">
        <v>94</v>
      </c>
      <c r="ABB72" s="84"/>
      <c r="ABC72" s="84" t="s">
        <v>94</v>
      </c>
      <c r="ABD72" s="84"/>
      <c r="ABE72" s="84" t="s">
        <v>94</v>
      </c>
      <c r="ABF72" s="84"/>
      <c r="ABG72" s="84" t="s">
        <v>94</v>
      </c>
      <c r="ABH72" s="84"/>
      <c r="ABI72" s="84" t="s">
        <v>94</v>
      </c>
      <c r="ABJ72" s="84"/>
      <c r="ABK72" s="84" t="s">
        <v>94</v>
      </c>
      <c r="ABL72" s="84"/>
      <c r="ABM72" s="84" t="s">
        <v>94</v>
      </c>
      <c r="ABN72" s="84"/>
      <c r="ABO72" s="84" t="s">
        <v>94</v>
      </c>
      <c r="ABP72" s="84"/>
      <c r="ABQ72" s="84" t="s">
        <v>94</v>
      </c>
      <c r="ABR72" s="84"/>
      <c r="ABS72" s="84" t="s">
        <v>94</v>
      </c>
      <c r="ABT72" s="84"/>
      <c r="ABU72" s="84" t="s">
        <v>94</v>
      </c>
      <c r="ABV72" s="84"/>
      <c r="ABW72" s="84" t="s">
        <v>94</v>
      </c>
      <c r="ABX72" s="84"/>
      <c r="ABY72" s="84" t="s">
        <v>94</v>
      </c>
      <c r="ABZ72" s="84"/>
      <c r="ACA72" s="84" t="s">
        <v>94</v>
      </c>
      <c r="ACB72" s="84"/>
      <c r="ACC72" s="84" t="s">
        <v>94</v>
      </c>
      <c r="ACD72" s="84"/>
      <c r="ACE72" s="84" t="s">
        <v>94</v>
      </c>
      <c r="ACF72" s="84"/>
      <c r="ACG72" s="84" t="s">
        <v>94</v>
      </c>
      <c r="ACH72" s="84"/>
      <c r="ACI72" s="84" t="s">
        <v>94</v>
      </c>
      <c r="ACJ72" s="84"/>
      <c r="ACK72" s="84" t="s">
        <v>94</v>
      </c>
      <c r="ACL72" s="84"/>
      <c r="ACM72" s="84" t="s">
        <v>94</v>
      </c>
      <c r="ACN72" s="84"/>
      <c r="ACO72" s="84" t="s">
        <v>94</v>
      </c>
      <c r="ACP72" s="84"/>
      <c r="ACQ72" s="84" t="s">
        <v>94</v>
      </c>
      <c r="ACR72" s="84"/>
      <c r="ACS72" s="84" t="s">
        <v>94</v>
      </c>
      <c r="ACT72" s="84"/>
      <c r="ACU72" s="84" t="s">
        <v>94</v>
      </c>
      <c r="ACV72" s="84"/>
      <c r="ACW72" s="84" t="s">
        <v>94</v>
      </c>
      <c r="ACX72" s="84"/>
      <c r="ACY72" s="84" t="s">
        <v>94</v>
      </c>
      <c r="ACZ72" s="84"/>
      <c r="ADA72" s="84" t="s">
        <v>94</v>
      </c>
      <c r="ADB72" s="84"/>
      <c r="ADC72" s="84" t="s">
        <v>94</v>
      </c>
      <c r="ADD72" s="84"/>
      <c r="ADE72" s="84" t="s">
        <v>94</v>
      </c>
      <c r="ADF72" s="84"/>
      <c r="ADG72" s="84" t="s">
        <v>94</v>
      </c>
      <c r="ADH72" s="84"/>
      <c r="ADI72" s="84" t="s">
        <v>94</v>
      </c>
      <c r="ADJ72" s="84"/>
      <c r="ADK72" s="84" t="s">
        <v>94</v>
      </c>
      <c r="ADL72" s="84"/>
      <c r="ADM72" s="84" t="s">
        <v>94</v>
      </c>
      <c r="ADN72" s="84"/>
      <c r="ADO72" s="84" t="s">
        <v>94</v>
      </c>
      <c r="ADP72" s="84"/>
      <c r="ADQ72" s="84" t="s">
        <v>94</v>
      </c>
      <c r="ADR72" s="84"/>
      <c r="ADS72" s="84" t="s">
        <v>94</v>
      </c>
      <c r="ADT72" s="84"/>
      <c r="ADU72" s="84" t="s">
        <v>94</v>
      </c>
      <c r="ADV72" s="84"/>
      <c r="ADW72" s="84" t="s">
        <v>94</v>
      </c>
      <c r="ADX72" s="84"/>
      <c r="ADY72" s="84" t="s">
        <v>94</v>
      </c>
      <c r="ADZ72" s="84"/>
      <c r="AEA72" s="84" t="s">
        <v>94</v>
      </c>
      <c r="AEB72" s="84"/>
      <c r="AEC72" s="84" t="s">
        <v>94</v>
      </c>
      <c r="AED72" s="84"/>
      <c r="AEE72" s="84" t="s">
        <v>94</v>
      </c>
      <c r="AEF72" s="84"/>
      <c r="AEG72" s="84" t="s">
        <v>94</v>
      </c>
      <c r="AEH72" s="84"/>
      <c r="AEI72" s="84" t="s">
        <v>94</v>
      </c>
      <c r="AEJ72" s="84"/>
      <c r="AEK72" s="84" t="s">
        <v>94</v>
      </c>
      <c r="AEL72" s="84"/>
      <c r="AEM72" s="84" t="s">
        <v>94</v>
      </c>
      <c r="AEN72" s="84"/>
      <c r="AEO72" s="84" t="s">
        <v>94</v>
      </c>
      <c r="AEP72" s="84"/>
      <c r="AEQ72" s="84" t="s">
        <v>94</v>
      </c>
      <c r="AER72" s="84"/>
      <c r="AES72" s="84" t="s">
        <v>94</v>
      </c>
      <c r="AET72" s="84"/>
      <c r="AEU72" s="84" t="s">
        <v>94</v>
      </c>
      <c r="AEV72" s="84"/>
      <c r="AEW72" s="84" t="s">
        <v>94</v>
      </c>
      <c r="AEX72" s="84"/>
      <c r="AEY72" s="84" t="s">
        <v>94</v>
      </c>
      <c r="AEZ72" s="84"/>
      <c r="AFA72" s="84" t="s">
        <v>94</v>
      </c>
      <c r="AFB72" s="84"/>
      <c r="AFC72" s="84" t="s">
        <v>94</v>
      </c>
      <c r="AFD72" s="84"/>
      <c r="AFE72" s="84" t="s">
        <v>94</v>
      </c>
      <c r="AFF72" s="84"/>
      <c r="AFG72" s="84" t="s">
        <v>94</v>
      </c>
      <c r="AFH72" s="84"/>
      <c r="AFI72" s="84" t="s">
        <v>94</v>
      </c>
      <c r="AFJ72" s="84"/>
      <c r="AFK72" s="84" t="s">
        <v>94</v>
      </c>
      <c r="AFL72" s="84"/>
      <c r="AFM72" s="84" t="s">
        <v>94</v>
      </c>
      <c r="AFN72" s="84"/>
      <c r="AFO72" s="84" t="s">
        <v>94</v>
      </c>
      <c r="AFP72" s="84"/>
      <c r="AFQ72" s="84" t="s">
        <v>94</v>
      </c>
      <c r="AFR72" s="84"/>
      <c r="AFS72" s="84" t="s">
        <v>94</v>
      </c>
      <c r="AFT72" s="84"/>
      <c r="AFU72" s="84" t="s">
        <v>94</v>
      </c>
      <c r="AFV72" s="84"/>
      <c r="AFW72" s="84" t="s">
        <v>94</v>
      </c>
      <c r="AFX72" s="84"/>
      <c r="AFY72" s="84" t="s">
        <v>94</v>
      </c>
      <c r="AFZ72" s="84"/>
      <c r="AGA72" s="84" t="s">
        <v>94</v>
      </c>
      <c r="AGB72" s="84"/>
      <c r="AGC72" s="84" t="s">
        <v>94</v>
      </c>
      <c r="AGD72" s="84"/>
      <c r="AGE72" s="84" t="s">
        <v>94</v>
      </c>
      <c r="AGF72" s="84"/>
      <c r="AGG72" s="84" t="s">
        <v>94</v>
      </c>
      <c r="AGH72" s="84"/>
      <c r="AGI72" s="84" t="s">
        <v>94</v>
      </c>
      <c r="AGJ72" s="84"/>
      <c r="AGK72" s="84" t="s">
        <v>94</v>
      </c>
      <c r="AGL72" s="84"/>
      <c r="AGM72" s="84" t="s">
        <v>94</v>
      </c>
      <c r="AGN72" s="84"/>
      <c r="AGO72" s="84" t="s">
        <v>94</v>
      </c>
      <c r="AGP72" s="84"/>
      <c r="AGQ72" s="84" t="s">
        <v>94</v>
      </c>
      <c r="AGR72" s="84"/>
      <c r="AGS72" s="84" t="s">
        <v>94</v>
      </c>
      <c r="AGT72" s="84"/>
      <c r="AGU72" s="84" t="s">
        <v>94</v>
      </c>
      <c r="AGV72" s="84"/>
      <c r="AGW72" s="84" t="s">
        <v>94</v>
      </c>
      <c r="AGX72" s="84"/>
      <c r="AGY72" s="84" t="s">
        <v>94</v>
      </c>
      <c r="AGZ72" s="84"/>
      <c r="AHA72" s="84" t="s">
        <v>94</v>
      </c>
      <c r="AHB72" s="84"/>
      <c r="AHC72" s="84" t="s">
        <v>94</v>
      </c>
      <c r="AHD72" s="84"/>
      <c r="AHE72" s="84" t="s">
        <v>94</v>
      </c>
      <c r="AHF72" s="84"/>
      <c r="AHG72" s="84" t="s">
        <v>94</v>
      </c>
      <c r="AHH72" s="84"/>
      <c r="AHI72" s="84" t="s">
        <v>94</v>
      </c>
      <c r="AHJ72" s="84"/>
      <c r="AHK72" s="84" t="s">
        <v>94</v>
      </c>
      <c r="AHL72" s="84"/>
      <c r="AHM72" s="84" t="s">
        <v>94</v>
      </c>
      <c r="AHN72" s="84"/>
      <c r="AHO72" s="84" t="s">
        <v>94</v>
      </c>
      <c r="AHP72" s="84"/>
      <c r="AHQ72" s="84" t="s">
        <v>94</v>
      </c>
      <c r="AHR72" s="84"/>
      <c r="AHS72" s="84" t="s">
        <v>94</v>
      </c>
      <c r="AHT72" s="84"/>
      <c r="AHU72" s="84" t="s">
        <v>94</v>
      </c>
      <c r="AHV72" s="84"/>
      <c r="AHW72" s="84" t="s">
        <v>94</v>
      </c>
      <c r="AHX72" s="84"/>
      <c r="AHY72" s="84" t="s">
        <v>94</v>
      </c>
      <c r="AHZ72" s="84"/>
      <c r="AIA72" s="84" t="s">
        <v>94</v>
      </c>
      <c r="AIB72" s="84"/>
      <c r="AIC72" s="84" t="s">
        <v>94</v>
      </c>
      <c r="AID72" s="84"/>
      <c r="AIE72" s="84" t="s">
        <v>94</v>
      </c>
      <c r="AIF72" s="84"/>
      <c r="AIG72" s="84" t="s">
        <v>94</v>
      </c>
      <c r="AIH72" s="84"/>
      <c r="AII72" s="84" t="s">
        <v>94</v>
      </c>
      <c r="AIJ72" s="84"/>
      <c r="AIK72" s="84" t="s">
        <v>94</v>
      </c>
      <c r="AIL72" s="84"/>
      <c r="AIM72" s="84" t="s">
        <v>94</v>
      </c>
      <c r="AIN72" s="84"/>
      <c r="AIO72" s="84" t="s">
        <v>94</v>
      </c>
      <c r="AIP72" s="84"/>
      <c r="AIQ72" s="84" t="s">
        <v>94</v>
      </c>
      <c r="AIR72" s="84"/>
      <c r="AIS72" s="84" t="s">
        <v>94</v>
      </c>
      <c r="AIT72" s="84"/>
      <c r="AIU72" s="84" t="s">
        <v>94</v>
      </c>
      <c r="AIV72" s="84"/>
      <c r="AIW72" s="84" t="s">
        <v>94</v>
      </c>
      <c r="AIX72" s="84"/>
      <c r="AIY72" s="84" t="s">
        <v>94</v>
      </c>
      <c r="AIZ72" s="84"/>
      <c r="AJA72" s="84" t="s">
        <v>94</v>
      </c>
      <c r="AJB72" s="84"/>
      <c r="AJC72" s="84" t="s">
        <v>94</v>
      </c>
      <c r="AJD72" s="84"/>
      <c r="AJE72" s="84" t="s">
        <v>94</v>
      </c>
      <c r="AJF72" s="84"/>
      <c r="AJG72" s="84" t="s">
        <v>94</v>
      </c>
      <c r="AJH72" s="84"/>
      <c r="AJI72" s="84" t="s">
        <v>94</v>
      </c>
      <c r="AJJ72" s="84"/>
      <c r="AJK72" s="84" t="s">
        <v>94</v>
      </c>
      <c r="AJL72" s="84"/>
      <c r="AJM72" s="84" t="s">
        <v>94</v>
      </c>
      <c r="AJN72" s="84"/>
      <c r="AJO72" s="84" t="s">
        <v>94</v>
      </c>
      <c r="AJP72" s="84"/>
      <c r="AJQ72" s="84" t="s">
        <v>94</v>
      </c>
      <c r="AJR72" s="84"/>
      <c r="AJS72" s="84" t="s">
        <v>94</v>
      </c>
      <c r="AJT72" s="84"/>
      <c r="AJU72" s="84" t="s">
        <v>94</v>
      </c>
      <c r="AJV72" s="84"/>
      <c r="AJW72" s="84" t="s">
        <v>94</v>
      </c>
      <c r="AJX72" s="84"/>
      <c r="AJY72" s="84" t="s">
        <v>94</v>
      </c>
      <c r="AJZ72" s="84"/>
      <c r="AKA72" s="84" t="s">
        <v>94</v>
      </c>
      <c r="AKB72" s="84"/>
      <c r="AKC72" s="84" t="s">
        <v>94</v>
      </c>
      <c r="AKD72" s="84"/>
      <c r="AKE72" s="84" t="s">
        <v>94</v>
      </c>
      <c r="AKF72" s="84"/>
      <c r="AKG72" s="84" t="s">
        <v>94</v>
      </c>
      <c r="AKH72" s="84"/>
      <c r="AKI72" s="84" t="s">
        <v>94</v>
      </c>
      <c r="AKJ72" s="84"/>
      <c r="AKK72" s="84" t="s">
        <v>94</v>
      </c>
      <c r="AKL72" s="84"/>
      <c r="AKM72" s="84" t="s">
        <v>94</v>
      </c>
      <c r="AKN72" s="84"/>
      <c r="AKO72" s="84" t="s">
        <v>94</v>
      </c>
      <c r="AKP72" s="84"/>
      <c r="AKQ72" s="84" t="s">
        <v>94</v>
      </c>
      <c r="AKR72" s="84"/>
      <c r="AKS72" s="84" t="s">
        <v>94</v>
      </c>
      <c r="AKT72" s="84"/>
      <c r="AKU72" s="84" t="s">
        <v>94</v>
      </c>
      <c r="AKV72" s="84"/>
      <c r="AKW72" s="84" t="s">
        <v>94</v>
      </c>
      <c r="AKX72" s="84"/>
      <c r="AKY72" s="84" t="s">
        <v>94</v>
      </c>
      <c r="AKZ72" s="84"/>
      <c r="ALA72" s="84" t="s">
        <v>94</v>
      </c>
      <c r="ALB72" s="84"/>
      <c r="ALC72" s="84" t="s">
        <v>94</v>
      </c>
      <c r="ALD72" s="84"/>
      <c r="ALE72" s="84" t="s">
        <v>94</v>
      </c>
      <c r="ALF72" s="84"/>
      <c r="ALG72" s="84" t="s">
        <v>94</v>
      </c>
      <c r="ALH72" s="84"/>
      <c r="ALI72" s="84" t="s">
        <v>94</v>
      </c>
      <c r="ALJ72" s="84"/>
      <c r="ALK72" s="84" t="s">
        <v>94</v>
      </c>
      <c r="ALL72" s="84"/>
      <c r="ALM72" s="84" t="s">
        <v>94</v>
      </c>
      <c r="ALN72" s="84"/>
      <c r="ALO72" s="84" t="s">
        <v>94</v>
      </c>
      <c r="ALP72" s="84"/>
      <c r="ALQ72" s="84" t="s">
        <v>94</v>
      </c>
      <c r="ALR72" s="84"/>
      <c r="ALS72" s="84" t="s">
        <v>94</v>
      </c>
      <c r="ALT72" s="84"/>
      <c r="ALU72" s="84" t="s">
        <v>94</v>
      </c>
      <c r="ALV72" s="84"/>
      <c r="ALW72" s="84" t="s">
        <v>94</v>
      </c>
      <c r="ALX72" s="84"/>
      <c r="ALY72" s="84" t="s">
        <v>94</v>
      </c>
      <c r="ALZ72" s="84"/>
      <c r="AMA72" s="84" t="s">
        <v>94</v>
      </c>
      <c r="AMB72" s="84"/>
      <c r="AMC72" s="84" t="s">
        <v>94</v>
      </c>
      <c r="AMD72" s="84"/>
      <c r="AME72" s="84" t="s">
        <v>94</v>
      </c>
      <c r="AMF72" s="84"/>
      <c r="AMG72" s="84" t="s">
        <v>94</v>
      </c>
      <c r="AMH72" s="84"/>
      <c r="AMI72" s="84" t="s">
        <v>94</v>
      </c>
      <c r="AMJ72" s="84"/>
      <c r="AMK72" s="84" t="s">
        <v>94</v>
      </c>
      <c r="AML72" s="84"/>
      <c r="AMM72" s="84" t="s">
        <v>94</v>
      </c>
      <c r="AMN72" s="84"/>
      <c r="AMO72" s="84" t="s">
        <v>94</v>
      </c>
      <c r="AMP72" s="84"/>
      <c r="AMQ72" s="84" t="s">
        <v>94</v>
      </c>
      <c r="AMR72" s="84"/>
      <c r="AMS72" s="84" t="s">
        <v>94</v>
      </c>
      <c r="AMT72" s="84"/>
      <c r="AMU72" s="84" t="s">
        <v>94</v>
      </c>
      <c r="AMV72" s="84"/>
      <c r="AMW72" s="84" t="s">
        <v>94</v>
      </c>
      <c r="AMX72" s="84"/>
      <c r="AMY72" s="84" t="s">
        <v>94</v>
      </c>
      <c r="AMZ72" s="84"/>
      <c r="ANA72" s="84" t="s">
        <v>94</v>
      </c>
      <c r="ANB72" s="84"/>
      <c r="ANC72" s="84" t="s">
        <v>94</v>
      </c>
      <c r="AND72" s="84"/>
      <c r="ANE72" s="84" t="s">
        <v>94</v>
      </c>
      <c r="ANF72" s="84"/>
      <c r="ANG72" s="84" t="s">
        <v>94</v>
      </c>
      <c r="ANH72" s="84"/>
      <c r="ANI72" s="84" t="s">
        <v>94</v>
      </c>
      <c r="ANJ72" s="84"/>
      <c r="ANK72" s="84" t="s">
        <v>94</v>
      </c>
      <c r="ANL72" s="84"/>
      <c r="ANM72" s="84" t="s">
        <v>94</v>
      </c>
      <c r="ANN72" s="84"/>
      <c r="ANO72" s="84" t="s">
        <v>94</v>
      </c>
      <c r="ANP72" s="84"/>
      <c r="ANQ72" s="84" t="s">
        <v>94</v>
      </c>
      <c r="ANR72" s="84"/>
      <c r="ANS72" s="84" t="s">
        <v>94</v>
      </c>
      <c r="ANT72" s="84"/>
      <c r="ANU72" s="84" t="s">
        <v>94</v>
      </c>
      <c r="ANV72" s="84"/>
      <c r="ANW72" s="84" t="s">
        <v>94</v>
      </c>
      <c r="ANX72" s="84"/>
      <c r="ANY72" s="84" t="s">
        <v>94</v>
      </c>
      <c r="ANZ72" s="84"/>
      <c r="AOA72" s="84" t="s">
        <v>94</v>
      </c>
      <c r="AOB72" s="84"/>
      <c r="AOC72" s="84" t="s">
        <v>94</v>
      </c>
      <c r="AOD72" s="84"/>
      <c r="AOE72" s="84" t="s">
        <v>94</v>
      </c>
      <c r="AOF72" s="84"/>
      <c r="AOG72" s="84" t="s">
        <v>94</v>
      </c>
      <c r="AOH72" s="84"/>
      <c r="AOI72" s="84" t="s">
        <v>94</v>
      </c>
      <c r="AOJ72" s="84"/>
      <c r="AOK72" s="84" t="s">
        <v>94</v>
      </c>
      <c r="AOL72" s="84"/>
      <c r="AOM72" s="84" t="s">
        <v>94</v>
      </c>
      <c r="AON72" s="84"/>
      <c r="AOO72" s="84" t="s">
        <v>94</v>
      </c>
      <c r="AOP72" s="84"/>
      <c r="AOQ72" s="84" t="s">
        <v>94</v>
      </c>
      <c r="AOR72" s="84"/>
      <c r="AOS72" s="84" t="s">
        <v>94</v>
      </c>
      <c r="AOT72" s="84"/>
      <c r="AOU72" s="84" t="s">
        <v>94</v>
      </c>
      <c r="AOV72" s="84"/>
      <c r="AOW72" s="84" t="s">
        <v>94</v>
      </c>
      <c r="AOX72" s="84"/>
      <c r="AOY72" s="84" t="s">
        <v>94</v>
      </c>
      <c r="AOZ72" s="84"/>
      <c r="APA72" s="84" t="s">
        <v>94</v>
      </c>
      <c r="APB72" s="84"/>
      <c r="APC72" s="84" t="s">
        <v>94</v>
      </c>
      <c r="APD72" s="84"/>
      <c r="APE72" s="84" t="s">
        <v>94</v>
      </c>
      <c r="APF72" s="84"/>
      <c r="APG72" s="84" t="s">
        <v>94</v>
      </c>
      <c r="APH72" s="84"/>
      <c r="API72" s="84" t="s">
        <v>94</v>
      </c>
      <c r="APJ72" s="84"/>
      <c r="APK72" s="84" t="s">
        <v>94</v>
      </c>
      <c r="APL72" s="84"/>
      <c r="APM72" s="84" t="s">
        <v>94</v>
      </c>
      <c r="APN72" s="84"/>
      <c r="APO72" s="84" t="s">
        <v>94</v>
      </c>
      <c r="APP72" s="84"/>
      <c r="APQ72" s="84" t="s">
        <v>94</v>
      </c>
      <c r="APR72" s="84"/>
      <c r="APS72" s="84" t="s">
        <v>94</v>
      </c>
      <c r="APT72" s="84"/>
      <c r="APU72" s="84" t="s">
        <v>94</v>
      </c>
      <c r="APV72" s="84"/>
      <c r="APW72" s="84" t="s">
        <v>94</v>
      </c>
      <c r="APX72" s="84"/>
      <c r="APY72" s="84" t="s">
        <v>94</v>
      </c>
      <c r="APZ72" s="84"/>
      <c r="AQA72" s="84" t="s">
        <v>94</v>
      </c>
      <c r="AQB72" s="84"/>
      <c r="AQC72" s="84" t="s">
        <v>94</v>
      </c>
      <c r="AQD72" s="84"/>
      <c r="AQE72" s="86" t="s">
        <v>94</v>
      </c>
      <c r="AQF72" s="84"/>
      <c r="AQG72" s="84" t="s">
        <v>94</v>
      </c>
      <c r="AQH72" s="84"/>
      <c r="AQI72" s="84" t="s">
        <v>94</v>
      </c>
      <c r="AQJ72" s="84"/>
      <c r="AQK72" s="84" t="s">
        <v>94</v>
      </c>
      <c r="AQL72" s="84"/>
      <c r="AQM72" s="84" t="s">
        <v>94</v>
      </c>
      <c r="AQN72" s="84"/>
      <c r="AQO72" s="84" t="s">
        <v>94</v>
      </c>
      <c r="AQP72" s="84"/>
      <c r="AQQ72" s="84" t="s">
        <v>94</v>
      </c>
      <c r="AQR72" s="84"/>
      <c r="AQS72" s="84" t="s">
        <v>94</v>
      </c>
      <c r="AQT72" s="86"/>
      <c r="AQU72" s="86" t="s">
        <v>94</v>
      </c>
      <c r="AQV72" s="86"/>
      <c r="AQW72" s="86" t="s">
        <v>94</v>
      </c>
      <c r="AQX72" s="86"/>
      <c r="AQY72" s="86" t="s">
        <v>94</v>
      </c>
      <c r="AQZ72" s="86"/>
      <c r="ARA72" s="86" t="s">
        <v>94</v>
      </c>
      <c r="ARB72" s="86"/>
      <c r="ARC72" s="86" t="s">
        <v>94</v>
      </c>
      <c r="ARD72" s="86"/>
      <c r="ARE72" s="86" t="s">
        <v>94</v>
      </c>
      <c r="ARF72" s="86"/>
      <c r="ARG72" s="86" t="s">
        <v>94</v>
      </c>
      <c r="ARH72" s="86"/>
      <c r="ARI72" s="86" t="s">
        <v>94</v>
      </c>
      <c r="ARJ72" s="86"/>
      <c r="ARK72" s="86" t="s">
        <v>94</v>
      </c>
      <c r="ARL72" s="86"/>
      <c r="ARM72" s="86" t="s">
        <v>94</v>
      </c>
      <c r="ARN72" s="86"/>
      <c r="ARO72" s="86" t="s">
        <v>94</v>
      </c>
      <c r="ARP72" s="86"/>
      <c r="ARQ72" s="86" t="s">
        <v>94</v>
      </c>
      <c r="ARR72" s="86"/>
      <c r="ARS72" s="86" t="s">
        <v>94</v>
      </c>
      <c r="ART72" s="86"/>
      <c r="ARU72" s="86" t="s">
        <v>94</v>
      </c>
      <c r="ARV72" s="86"/>
      <c r="ARW72" s="86" t="s">
        <v>94</v>
      </c>
      <c r="ARX72" s="86"/>
      <c r="ARY72" s="86" t="s">
        <v>94</v>
      </c>
      <c r="ARZ72" s="86"/>
      <c r="ASA72" s="86" t="s">
        <v>94</v>
      </c>
      <c r="ASB72" s="86"/>
      <c r="ASC72" s="86" t="s">
        <v>94</v>
      </c>
      <c r="ASD72" s="86"/>
      <c r="ASE72" s="86" t="s">
        <v>94</v>
      </c>
      <c r="ASF72" s="86"/>
      <c r="ASG72" s="86" t="s">
        <v>94</v>
      </c>
      <c r="ASH72" s="86"/>
      <c r="ASI72" s="86" t="s">
        <v>94</v>
      </c>
      <c r="ASJ72" s="86"/>
      <c r="ASK72" s="86" t="s">
        <v>94</v>
      </c>
      <c r="ASL72" s="86"/>
      <c r="ASM72" s="86" t="s">
        <v>94</v>
      </c>
      <c r="ASN72" s="86"/>
      <c r="ASO72" s="86" t="s">
        <v>94</v>
      </c>
      <c r="ASP72" s="86"/>
      <c r="ASQ72" s="86" t="s">
        <v>94</v>
      </c>
      <c r="ASR72" s="86"/>
      <c r="ASS72" s="86" t="s">
        <v>94</v>
      </c>
      <c r="AST72" s="86"/>
      <c r="ASU72" s="86" t="s">
        <v>94</v>
      </c>
      <c r="ASV72" s="86"/>
      <c r="ASW72" s="86" t="s">
        <v>94</v>
      </c>
      <c r="ASX72" s="86"/>
      <c r="ASY72" s="86" t="s">
        <v>94</v>
      </c>
      <c r="ASZ72" s="86"/>
      <c r="ATA72" s="86" t="s">
        <v>94</v>
      </c>
      <c r="ATB72" s="86"/>
      <c r="ATC72" s="86" t="s">
        <v>94</v>
      </c>
      <c r="ATD72" s="86"/>
      <c r="ATE72" s="86" t="s">
        <v>94</v>
      </c>
      <c r="ATF72" s="86"/>
      <c r="ATG72" s="86" t="s">
        <v>94</v>
      </c>
      <c r="ATH72" s="86"/>
      <c r="ATI72" s="86" t="s">
        <v>94</v>
      </c>
      <c r="ATJ72" s="86"/>
      <c r="ATK72" s="86" t="s">
        <v>94</v>
      </c>
      <c r="ATL72" s="86"/>
      <c r="ATM72" s="86" t="s">
        <v>94</v>
      </c>
      <c r="ATN72" s="86"/>
      <c r="ATO72" s="86" t="s">
        <v>94</v>
      </c>
      <c r="ATP72" s="86"/>
      <c r="ATQ72" s="86" t="s">
        <v>94</v>
      </c>
      <c r="ATR72" s="86"/>
      <c r="ATS72" s="86" t="s">
        <v>94</v>
      </c>
      <c r="ATT72" s="86"/>
      <c r="ATU72" s="86" t="s">
        <v>94</v>
      </c>
      <c r="ATV72" s="86"/>
      <c r="ATW72" s="86" t="s">
        <v>94</v>
      </c>
      <c r="ATX72" s="86"/>
      <c r="ATY72" s="86" t="s">
        <v>94</v>
      </c>
      <c r="ATZ72" s="86"/>
      <c r="AUA72" s="86" t="s">
        <v>94</v>
      </c>
      <c r="AUB72" s="86"/>
      <c r="AUC72" s="86" t="s">
        <v>94</v>
      </c>
      <c r="AUD72" s="86"/>
      <c r="AUE72" s="86" t="s">
        <v>94</v>
      </c>
      <c r="AUF72" s="86"/>
      <c r="AUG72" s="86" t="s">
        <v>94</v>
      </c>
      <c r="AUH72" s="86"/>
      <c r="AUI72" s="86" t="s">
        <v>94</v>
      </c>
      <c r="AUJ72" s="86"/>
      <c r="AUK72" s="86" t="s">
        <v>94</v>
      </c>
      <c r="AUL72" s="86"/>
      <c r="AUM72" s="86" t="s">
        <v>94</v>
      </c>
      <c r="AUN72" s="86"/>
      <c r="AUO72" s="86" t="s">
        <v>94</v>
      </c>
      <c r="AUP72" s="86"/>
      <c r="AUQ72" s="86" t="s">
        <v>94</v>
      </c>
      <c r="AUR72" s="86"/>
      <c r="AUS72" s="86" t="s">
        <v>94</v>
      </c>
      <c r="AUT72" s="86"/>
      <c r="AUU72" s="86" t="s">
        <v>94</v>
      </c>
      <c r="AUV72" s="86"/>
      <c r="AUW72" s="86" t="s">
        <v>94</v>
      </c>
      <c r="AUX72" s="86"/>
      <c r="AUY72" s="86" t="s">
        <v>94</v>
      </c>
      <c r="AUZ72" s="86"/>
      <c r="AVA72" s="86" t="s">
        <v>94</v>
      </c>
      <c r="AVB72" s="86"/>
      <c r="AVC72" s="86" t="s">
        <v>94</v>
      </c>
      <c r="AVD72" s="86"/>
      <c r="AVE72" s="86" t="s">
        <v>94</v>
      </c>
      <c r="AVF72" s="86"/>
      <c r="AVG72" s="86" t="s">
        <v>94</v>
      </c>
      <c r="AVH72" s="86"/>
      <c r="AVI72" s="86" t="s">
        <v>94</v>
      </c>
      <c r="AVJ72" s="86"/>
      <c r="AVK72" s="86" t="s">
        <v>94</v>
      </c>
      <c r="AVL72" s="86"/>
      <c r="AVM72" s="86" t="s">
        <v>94</v>
      </c>
      <c r="AVN72" s="86"/>
      <c r="AVO72" s="86" t="s">
        <v>94</v>
      </c>
      <c r="AVP72" s="86"/>
      <c r="AVQ72" s="86" t="s">
        <v>94</v>
      </c>
      <c r="AVR72" s="86"/>
      <c r="AVS72" s="86" t="s">
        <v>94</v>
      </c>
      <c r="AVT72" s="86"/>
      <c r="AVU72" s="86" t="s">
        <v>94</v>
      </c>
      <c r="AVV72" s="86"/>
      <c r="AVW72" s="86" t="s">
        <v>94</v>
      </c>
      <c r="AVX72" s="86"/>
      <c r="AVY72" s="86" t="s">
        <v>94</v>
      </c>
      <c r="AVZ72" s="86"/>
      <c r="AWA72" s="86" t="s">
        <v>94</v>
      </c>
      <c r="AWB72" s="86"/>
      <c r="AWC72" s="86" t="s">
        <v>94</v>
      </c>
      <c r="AWD72" s="86"/>
      <c r="AWE72" s="86" t="s">
        <v>94</v>
      </c>
      <c r="AWF72" s="86"/>
      <c r="AWG72" s="86" t="s">
        <v>94</v>
      </c>
      <c r="AWH72" s="86"/>
      <c r="AWI72" s="86" t="s">
        <v>94</v>
      </c>
      <c r="AWJ72" s="86"/>
      <c r="AWK72" s="86" t="s">
        <v>94</v>
      </c>
      <c r="AWL72" s="86"/>
      <c r="AWM72" s="86" t="s">
        <v>94</v>
      </c>
      <c r="AWN72" s="86"/>
      <c r="AWO72" s="86" t="s">
        <v>94</v>
      </c>
      <c r="AWP72" s="86"/>
      <c r="AWQ72" s="86" t="s">
        <v>94</v>
      </c>
      <c r="AWR72" s="86"/>
      <c r="AWS72" s="86" t="s">
        <v>94</v>
      </c>
      <c r="AWT72" s="86"/>
      <c r="AWU72" s="86" t="s">
        <v>94</v>
      </c>
      <c r="AWV72" s="86"/>
      <c r="AWW72" s="86" t="s">
        <v>94</v>
      </c>
      <c r="AWX72" s="86"/>
      <c r="AWY72" s="86" t="s">
        <v>94</v>
      </c>
      <c r="AWZ72" s="103"/>
      <c r="AXA72" s="103" t="s">
        <v>94</v>
      </c>
      <c r="AXB72" s="103"/>
      <c r="AXC72" s="103" t="s">
        <v>94</v>
      </c>
      <c r="AXD72" s="103"/>
      <c r="AXE72" s="103" t="s">
        <v>94</v>
      </c>
      <c r="AXF72" s="103"/>
      <c r="AXG72" s="103" t="s">
        <v>94</v>
      </c>
      <c r="AXH72" s="103"/>
      <c r="AXI72" s="103" t="s">
        <v>94</v>
      </c>
      <c r="AXJ72" s="103"/>
      <c r="AXK72" s="103" t="s">
        <v>94</v>
      </c>
      <c r="AXL72" s="103"/>
      <c r="AXM72" s="103" t="s">
        <v>94</v>
      </c>
      <c r="AXN72" s="103"/>
      <c r="AXO72" s="103" t="s">
        <v>94</v>
      </c>
      <c r="AXP72" s="103"/>
      <c r="AXQ72" s="103" t="s">
        <v>94</v>
      </c>
      <c r="AXR72" s="103"/>
      <c r="AXS72" s="103" t="s">
        <v>94</v>
      </c>
      <c r="AXT72" s="103"/>
      <c r="AXU72" s="103" t="s">
        <v>94</v>
      </c>
      <c r="AXV72" s="103"/>
      <c r="AXW72" s="103" t="s">
        <v>94</v>
      </c>
      <c r="AXX72" s="103"/>
      <c r="AXY72" s="103" t="s">
        <v>94</v>
      </c>
      <c r="AXZ72" s="103"/>
      <c r="AYA72" s="103" t="s">
        <v>94</v>
      </c>
      <c r="AYB72" s="103"/>
      <c r="AYC72" s="103" t="s">
        <v>94</v>
      </c>
      <c r="AYD72" s="103"/>
      <c r="AYE72" s="103" t="s">
        <v>94</v>
      </c>
      <c r="AYF72" s="103"/>
      <c r="AYG72" s="103" t="s">
        <v>94</v>
      </c>
      <c r="AYH72" s="103"/>
      <c r="AYI72" s="103" t="s">
        <v>94</v>
      </c>
      <c r="AYJ72" s="103"/>
      <c r="AYK72" s="103"/>
      <c r="AYL72" s="103"/>
      <c r="AYM72" s="103"/>
      <c r="AYN72" s="103"/>
      <c r="AYO72" s="103"/>
      <c r="AYP72" s="103"/>
      <c r="AYQ72" s="103"/>
      <c r="AYR72" s="103"/>
      <c r="AYS72" s="103"/>
      <c r="AYT72" s="103"/>
      <c r="AYU72" s="103" t="s">
        <v>94</v>
      </c>
      <c r="AYV72" s="103"/>
      <c r="AYW72" s="103" t="s">
        <v>94</v>
      </c>
      <c r="AYX72" s="103"/>
      <c r="AYY72" s="103" t="s">
        <v>94</v>
      </c>
      <c r="AYZ72" s="103"/>
      <c r="AZA72" s="103" t="s">
        <v>94</v>
      </c>
      <c r="AZB72" s="103"/>
      <c r="AZC72" s="103" t="s">
        <v>94</v>
      </c>
      <c r="AZD72" s="103"/>
      <c r="AZE72" s="103" t="s">
        <v>94</v>
      </c>
      <c r="AZF72" s="103"/>
      <c r="AZG72" s="103" t="s">
        <v>94</v>
      </c>
      <c r="AZH72" s="103"/>
      <c r="AZI72" s="103" t="s">
        <v>94</v>
      </c>
      <c r="AZJ72" s="103"/>
      <c r="AZK72" s="103" t="s">
        <v>94</v>
      </c>
      <c r="AZL72" s="103"/>
      <c r="AZM72" s="103" t="s">
        <v>94</v>
      </c>
      <c r="AZN72" s="103"/>
      <c r="AZO72" s="103" t="s">
        <v>94</v>
      </c>
      <c r="AZP72" s="103"/>
      <c r="AZQ72" s="103" t="s">
        <v>94</v>
      </c>
      <c r="AZR72" s="103"/>
      <c r="AZS72" s="103" t="s">
        <v>94</v>
      </c>
      <c r="AZT72" s="103"/>
      <c r="AZU72" s="103" t="s">
        <v>94</v>
      </c>
      <c r="AZV72" s="103"/>
      <c r="AZW72" s="103" t="s">
        <v>94</v>
      </c>
      <c r="AZX72" s="103"/>
      <c r="AZY72" s="103" t="s">
        <v>94</v>
      </c>
      <c r="AZZ72" s="103"/>
      <c r="BAA72" s="103" t="s">
        <v>94</v>
      </c>
      <c r="BAB72" s="103"/>
      <c r="BAC72" s="103" t="s">
        <v>94</v>
      </c>
      <c r="BAD72" s="103"/>
      <c r="BAE72" s="103" t="s">
        <v>94</v>
      </c>
      <c r="BAF72" s="103"/>
      <c r="BAG72" s="103" t="s">
        <v>94</v>
      </c>
      <c r="BAH72" s="103"/>
      <c r="BAI72" s="103" t="s">
        <v>94</v>
      </c>
      <c r="BAJ72" s="103"/>
      <c r="BAK72" s="103" t="s">
        <v>94</v>
      </c>
      <c r="BAL72" s="103"/>
      <c r="BAM72" s="103" t="s">
        <v>94</v>
      </c>
      <c r="BAN72" s="103"/>
      <c r="BAO72" s="103" t="s">
        <v>94</v>
      </c>
      <c r="BAP72" s="103"/>
      <c r="BAQ72" s="103" t="s">
        <v>94</v>
      </c>
      <c r="BAR72" s="103"/>
      <c r="BAS72" s="103" t="s">
        <v>94</v>
      </c>
      <c r="BAT72" s="103"/>
      <c r="BAU72" s="103" t="s">
        <v>94</v>
      </c>
      <c r="BAV72" s="103"/>
      <c r="BAW72" s="103" t="s">
        <v>94</v>
      </c>
      <c r="BAX72" s="103"/>
      <c r="BAY72" s="103" t="s">
        <v>94</v>
      </c>
      <c r="BAZ72" s="103"/>
      <c r="BBA72" s="103" t="s">
        <v>94</v>
      </c>
      <c r="BBB72" s="103"/>
      <c r="BBC72" s="103" t="s">
        <v>94</v>
      </c>
      <c r="BBD72" s="103"/>
      <c r="BBE72" s="103" t="s">
        <v>94</v>
      </c>
      <c r="BBF72" s="103"/>
      <c r="BBG72" s="103" t="s">
        <v>94</v>
      </c>
      <c r="BBH72" s="103"/>
      <c r="BBI72" s="103" t="s">
        <v>94</v>
      </c>
      <c r="BBJ72" s="103"/>
      <c r="BBK72" s="103" t="s">
        <v>94</v>
      </c>
    </row>
    <row r="73" spans="1:1415" s="9" customFormat="1" ht="33" customHeight="1" x14ac:dyDescent="0.35">
      <c r="A73" s="82">
        <f t="shared" si="3"/>
        <v>7</v>
      </c>
      <c r="B73" s="13" t="s">
        <v>147</v>
      </c>
      <c r="C73" s="89"/>
      <c r="D73" s="90" t="s">
        <v>148</v>
      </c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  <c r="AL73" s="84"/>
      <c r="AM73" s="84"/>
      <c r="AN73" s="84"/>
      <c r="AO73" s="84"/>
      <c r="AP73" s="84"/>
      <c r="AQ73" s="84"/>
      <c r="AR73" s="84"/>
      <c r="AS73" s="84"/>
      <c r="AT73" s="84"/>
      <c r="AU73" s="84"/>
      <c r="AV73" s="84"/>
      <c r="AW73" s="84"/>
      <c r="AX73" s="84"/>
      <c r="AY73" s="84"/>
      <c r="AZ73" s="84"/>
      <c r="BA73" s="84"/>
      <c r="BB73" s="84"/>
      <c r="BC73" s="84"/>
      <c r="BD73" s="84"/>
      <c r="BE73" s="84"/>
      <c r="BF73" s="84"/>
      <c r="BG73" s="84"/>
      <c r="BH73" s="84"/>
      <c r="BI73" s="84"/>
      <c r="BJ73" s="84"/>
      <c r="BK73" s="84"/>
      <c r="BL73" s="84"/>
      <c r="BM73" s="84"/>
      <c r="BN73" s="84"/>
      <c r="BO73" s="84"/>
      <c r="BP73" s="84"/>
      <c r="BQ73" s="84"/>
      <c r="BR73" s="84"/>
      <c r="BS73" s="84"/>
      <c r="BT73" s="84"/>
      <c r="BU73" s="84"/>
      <c r="BV73" s="84"/>
      <c r="BW73" s="84"/>
      <c r="BX73" s="84"/>
      <c r="BY73" s="84"/>
      <c r="BZ73" s="84"/>
      <c r="CA73" s="84"/>
      <c r="CB73" s="84"/>
      <c r="CC73" s="84"/>
      <c r="CD73" s="84"/>
      <c r="CE73" s="84"/>
      <c r="CF73" s="84"/>
      <c r="CG73" s="84"/>
      <c r="CH73" s="84"/>
      <c r="CI73" s="84"/>
      <c r="CJ73" s="84"/>
      <c r="CK73" s="84"/>
      <c r="CL73" s="84"/>
      <c r="CM73" s="84"/>
      <c r="CN73" s="84"/>
      <c r="CO73" s="84"/>
      <c r="CP73" s="84"/>
      <c r="CQ73" s="84"/>
      <c r="CR73" s="84"/>
      <c r="CS73" s="84"/>
      <c r="CT73" s="84"/>
      <c r="CU73" s="84"/>
      <c r="CV73" s="84"/>
      <c r="CW73" s="84"/>
      <c r="CX73" s="84"/>
      <c r="CY73" s="84"/>
      <c r="CZ73" s="84"/>
      <c r="DA73" s="84"/>
      <c r="DB73" s="84"/>
      <c r="DC73" s="84"/>
      <c r="DD73" s="84"/>
      <c r="DE73" s="84"/>
      <c r="DF73" s="84"/>
      <c r="DG73" s="84"/>
      <c r="DH73" s="84"/>
      <c r="DI73" s="84"/>
      <c r="DJ73" s="84"/>
      <c r="DK73" s="84"/>
      <c r="DL73" s="84"/>
      <c r="DM73" s="84"/>
      <c r="DN73" s="84"/>
      <c r="DO73" s="84"/>
      <c r="DP73" s="84"/>
      <c r="DQ73" s="84"/>
      <c r="DR73" s="84"/>
      <c r="DS73" s="84"/>
      <c r="DT73" s="84"/>
      <c r="DU73" s="84"/>
      <c r="DV73" s="84"/>
      <c r="DW73" s="84"/>
      <c r="DX73" s="84"/>
      <c r="DY73" s="84"/>
      <c r="DZ73" s="84"/>
      <c r="EA73" s="84"/>
      <c r="EB73" s="84"/>
      <c r="EC73" s="84"/>
      <c r="ED73" s="84"/>
      <c r="EE73" s="84"/>
      <c r="EF73" s="84"/>
      <c r="EG73" s="84"/>
      <c r="EH73" s="84"/>
      <c r="EI73" s="84"/>
      <c r="EJ73" s="84"/>
      <c r="EK73" s="84"/>
      <c r="EL73" s="84"/>
      <c r="EM73" s="84"/>
      <c r="EN73" s="84"/>
      <c r="EO73" s="84"/>
      <c r="EP73" s="84"/>
      <c r="EQ73" s="84"/>
      <c r="ER73" s="84"/>
      <c r="ES73" s="84"/>
      <c r="ET73" s="84"/>
      <c r="EU73" s="84"/>
      <c r="EV73" s="84"/>
      <c r="EW73" s="84"/>
      <c r="EX73" s="84"/>
      <c r="EY73" s="84"/>
      <c r="EZ73" s="84"/>
      <c r="FA73" s="84"/>
      <c r="FB73" s="84"/>
      <c r="FC73" s="84"/>
      <c r="FD73" s="84"/>
      <c r="FE73" s="84"/>
      <c r="FF73" s="84"/>
      <c r="FG73" s="84"/>
      <c r="FH73" s="84"/>
      <c r="FI73" s="84"/>
      <c r="FJ73" s="84"/>
      <c r="FK73" s="84"/>
      <c r="FL73" s="84"/>
      <c r="FM73" s="84"/>
      <c r="FN73" s="84"/>
      <c r="FO73" s="84"/>
      <c r="FP73" s="84"/>
      <c r="FQ73" s="84"/>
      <c r="FR73" s="84"/>
      <c r="FS73" s="84"/>
      <c r="FT73" s="84"/>
      <c r="FU73" s="84"/>
      <c r="FV73" s="84"/>
      <c r="FW73" s="84"/>
      <c r="FX73" s="84"/>
      <c r="FY73" s="84"/>
      <c r="FZ73" s="84"/>
      <c r="GA73" s="84"/>
      <c r="GB73" s="84"/>
      <c r="GC73" s="84"/>
      <c r="GD73" s="84"/>
      <c r="GE73" s="84"/>
      <c r="GF73" s="84"/>
      <c r="GG73" s="84"/>
      <c r="GH73" s="84"/>
      <c r="GI73" s="84"/>
      <c r="GJ73" s="84"/>
      <c r="GK73" s="84"/>
      <c r="GL73" s="84"/>
      <c r="GM73" s="84"/>
      <c r="GN73" s="84"/>
      <c r="GO73" s="84"/>
      <c r="GP73" s="84"/>
      <c r="GQ73" s="84"/>
      <c r="GR73" s="84"/>
      <c r="GS73" s="84"/>
      <c r="GT73" s="84"/>
      <c r="GU73" s="84"/>
      <c r="GV73" s="84"/>
      <c r="GW73" s="84"/>
      <c r="GX73" s="84"/>
      <c r="GY73" s="84"/>
      <c r="GZ73" s="84"/>
      <c r="HA73" s="84"/>
      <c r="HB73" s="84"/>
      <c r="HC73" s="84"/>
      <c r="HD73" s="84"/>
      <c r="HE73" s="84"/>
      <c r="HF73" s="84"/>
      <c r="HG73" s="84"/>
      <c r="HH73" s="84"/>
      <c r="HI73" s="84"/>
      <c r="HJ73" s="84"/>
      <c r="HK73" s="84"/>
      <c r="HL73" s="84"/>
      <c r="HM73" s="84"/>
      <c r="HN73" s="84"/>
      <c r="HO73" s="84"/>
      <c r="HP73" s="84"/>
      <c r="HQ73" s="84"/>
      <c r="HR73" s="84"/>
      <c r="HS73" s="84"/>
      <c r="HT73" s="84"/>
      <c r="HU73" s="84"/>
      <c r="HV73" s="84"/>
      <c r="HW73" s="84"/>
      <c r="HX73" s="84"/>
      <c r="HY73" s="84"/>
      <c r="HZ73" s="84"/>
      <c r="IA73" s="84"/>
      <c r="IB73" s="84"/>
      <c r="IC73" s="84"/>
      <c r="ID73" s="84"/>
      <c r="IE73" s="84"/>
      <c r="IF73" s="84"/>
      <c r="IG73" s="84"/>
      <c r="IH73" s="84"/>
      <c r="II73" s="84"/>
      <c r="IJ73" s="84"/>
      <c r="IK73" s="84"/>
      <c r="IL73" s="84"/>
      <c r="IM73" s="84"/>
      <c r="IN73" s="84"/>
      <c r="IO73" s="84"/>
      <c r="IP73" s="84"/>
      <c r="IQ73" s="84"/>
      <c r="IR73" s="84"/>
      <c r="IS73" s="84"/>
      <c r="IT73" s="84"/>
      <c r="IU73" s="84"/>
      <c r="IV73" s="84"/>
      <c r="IW73" s="84"/>
      <c r="IX73" s="84"/>
      <c r="IY73" s="84"/>
      <c r="IZ73" s="84"/>
      <c r="JA73" s="84"/>
      <c r="JB73" s="84"/>
      <c r="JC73" s="84"/>
      <c r="JD73" s="84"/>
      <c r="JE73" s="84"/>
      <c r="JF73" s="84"/>
      <c r="JG73" s="84"/>
      <c r="JH73" s="84"/>
      <c r="JI73" s="84"/>
      <c r="JJ73" s="84"/>
      <c r="JK73" s="84"/>
      <c r="JL73" s="84"/>
      <c r="JM73" s="84"/>
      <c r="JN73" s="84"/>
      <c r="JO73" s="84"/>
      <c r="JP73" s="84"/>
      <c r="JQ73" s="84"/>
      <c r="JR73" s="84"/>
      <c r="JS73" s="84"/>
      <c r="JT73" s="84"/>
      <c r="JU73" s="84"/>
      <c r="JV73" s="84"/>
      <c r="JW73" s="84"/>
      <c r="JX73" s="84"/>
      <c r="JY73" s="84"/>
      <c r="JZ73" s="84"/>
      <c r="KA73" s="84"/>
      <c r="KB73" s="84"/>
      <c r="KC73" s="84"/>
      <c r="KD73" s="84"/>
      <c r="KE73" s="84"/>
      <c r="KF73" s="84"/>
      <c r="KG73" s="84"/>
      <c r="KH73" s="84"/>
      <c r="KI73" s="84"/>
      <c r="KJ73" s="84"/>
      <c r="KK73" s="84"/>
      <c r="KL73" s="84"/>
      <c r="KM73" s="84"/>
      <c r="KN73" s="84"/>
      <c r="KO73" s="84"/>
      <c r="KP73" s="84"/>
      <c r="KQ73" s="84"/>
      <c r="KR73" s="84"/>
      <c r="KS73" s="84"/>
      <c r="KT73" s="84"/>
      <c r="KU73" s="84"/>
      <c r="KV73" s="84"/>
      <c r="KW73" s="84"/>
      <c r="KX73" s="84"/>
      <c r="KY73" s="84"/>
      <c r="KZ73" s="84"/>
      <c r="LA73" s="84"/>
      <c r="LB73" s="84"/>
      <c r="LC73" s="84"/>
      <c r="LD73" s="84"/>
      <c r="LE73" s="84"/>
      <c r="LF73" s="84"/>
      <c r="LG73" s="84"/>
      <c r="LH73" s="84"/>
      <c r="LI73" s="84"/>
      <c r="LJ73" s="84"/>
      <c r="LK73" s="84"/>
      <c r="LL73" s="84"/>
      <c r="LM73" s="84"/>
      <c r="LN73" s="84"/>
      <c r="LO73" s="84"/>
      <c r="LP73" s="84"/>
      <c r="LQ73" s="84"/>
      <c r="LR73" s="84"/>
      <c r="LS73" s="84"/>
      <c r="LT73" s="84"/>
      <c r="LU73" s="84"/>
      <c r="LV73" s="84"/>
      <c r="LW73" s="84"/>
      <c r="LX73" s="84"/>
      <c r="LY73" s="84"/>
      <c r="LZ73" s="84"/>
      <c r="MA73" s="84"/>
      <c r="MB73" s="84"/>
      <c r="MC73" s="84"/>
      <c r="MD73" s="84"/>
      <c r="ME73" s="84"/>
      <c r="MF73" s="84"/>
      <c r="MG73" s="84"/>
      <c r="MH73" s="84"/>
      <c r="MI73" s="84"/>
      <c r="MJ73" s="84"/>
      <c r="MK73" s="84"/>
      <c r="ML73" s="84"/>
      <c r="MM73" s="84"/>
      <c r="MN73" s="84"/>
      <c r="MO73" s="84"/>
      <c r="MP73" s="84"/>
      <c r="MQ73" s="84"/>
      <c r="MR73" s="84"/>
      <c r="MS73" s="84"/>
      <c r="MT73" s="84"/>
      <c r="MU73" s="84"/>
      <c r="MV73" s="84"/>
      <c r="MW73" s="84"/>
      <c r="MX73" s="84"/>
      <c r="MY73" s="84"/>
      <c r="MZ73" s="84"/>
      <c r="NA73" s="84"/>
      <c r="NB73" s="84"/>
      <c r="NC73" s="84"/>
      <c r="ND73" s="84"/>
      <c r="NE73" s="84"/>
      <c r="NF73" s="84"/>
      <c r="NG73" s="84"/>
      <c r="NH73" s="84"/>
      <c r="NI73" s="84"/>
      <c r="NJ73" s="84"/>
      <c r="NK73" s="84"/>
      <c r="NL73" s="84"/>
      <c r="NM73" s="84"/>
      <c r="NN73" s="84"/>
      <c r="NO73" s="84"/>
      <c r="NP73" s="84"/>
      <c r="NQ73" s="84"/>
      <c r="NR73" s="84"/>
      <c r="NS73" s="84"/>
      <c r="NT73" s="84"/>
      <c r="NU73" s="84"/>
      <c r="NV73" s="84"/>
      <c r="NW73" s="84"/>
      <c r="NX73" s="84"/>
      <c r="NY73" s="84"/>
      <c r="NZ73" s="84"/>
      <c r="OA73" s="84"/>
      <c r="OB73" s="84"/>
      <c r="OC73" s="84"/>
      <c r="OD73" s="84"/>
      <c r="OE73" s="84"/>
      <c r="OF73" s="84"/>
      <c r="OG73" s="84"/>
      <c r="OH73" s="84"/>
      <c r="OI73" s="84"/>
      <c r="OJ73" s="84"/>
      <c r="OK73" s="84"/>
      <c r="OL73" s="84"/>
      <c r="OM73" s="84"/>
      <c r="ON73" s="84"/>
      <c r="OO73" s="84"/>
      <c r="OP73" s="84"/>
      <c r="OQ73" s="84"/>
      <c r="OR73" s="84"/>
      <c r="OS73" s="84"/>
      <c r="OT73" s="84"/>
      <c r="OU73" s="84"/>
      <c r="OV73" s="84"/>
      <c r="OW73" s="84"/>
      <c r="OX73" s="84"/>
      <c r="OY73" s="84"/>
      <c r="OZ73" s="84"/>
      <c r="PA73" s="84"/>
      <c r="PB73" s="84"/>
      <c r="PC73" s="84"/>
      <c r="PD73" s="84"/>
      <c r="PE73" s="84"/>
      <c r="PF73" s="84"/>
      <c r="PG73" s="84"/>
      <c r="PH73" s="84"/>
      <c r="PI73" s="84"/>
      <c r="PJ73" s="84"/>
      <c r="PK73" s="84"/>
      <c r="PL73" s="84"/>
      <c r="PM73" s="84"/>
      <c r="PN73" s="84"/>
      <c r="PO73" s="84"/>
      <c r="PP73" s="84"/>
      <c r="PQ73" s="84"/>
      <c r="PR73" s="84"/>
      <c r="PS73" s="84"/>
      <c r="PT73" s="84"/>
      <c r="PU73" s="84"/>
      <c r="PV73" s="84"/>
      <c r="PW73" s="84"/>
      <c r="PX73" s="84"/>
      <c r="PY73" s="84"/>
      <c r="PZ73" s="84"/>
      <c r="QA73" s="84"/>
      <c r="QB73" s="84"/>
      <c r="QC73" s="84"/>
      <c r="QD73" s="84"/>
      <c r="QE73" s="84"/>
      <c r="QF73" s="84"/>
      <c r="QG73" s="84"/>
      <c r="QH73" s="84"/>
      <c r="QI73" s="84"/>
      <c r="QJ73" s="84"/>
      <c r="QK73" s="84"/>
      <c r="QL73" s="84"/>
      <c r="QM73" s="84"/>
      <c r="QN73" s="84"/>
      <c r="QO73" s="84"/>
      <c r="QP73" s="84"/>
      <c r="QQ73" s="84"/>
      <c r="QR73" s="84"/>
      <c r="QS73" s="84"/>
      <c r="QT73" s="84"/>
      <c r="QU73" s="84"/>
      <c r="QV73" s="84"/>
      <c r="QW73" s="84"/>
      <c r="QX73" s="84"/>
      <c r="QY73" s="84"/>
      <c r="QZ73" s="84"/>
      <c r="RA73" s="84"/>
      <c r="RB73" s="84"/>
      <c r="RC73" s="84"/>
      <c r="RD73" s="84"/>
      <c r="RE73" s="84"/>
      <c r="RF73" s="84"/>
      <c r="RG73" s="84"/>
      <c r="RH73" s="84"/>
      <c r="RI73" s="84"/>
      <c r="RJ73" s="84"/>
      <c r="RK73" s="84"/>
      <c r="RL73" s="84"/>
      <c r="RM73" s="84"/>
      <c r="RN73" s="84"/>
      <c r="RO73" s="84"/>
      <c r="RP73" s="84"/>
      <c r="RQ73" s="84"/>
      <c r="RR73" s="84"/>
      <c r="RS73" s="84"/>
      <c r="RT73" s="84"/>
      <c r="RU73" s="84"/>
      <c r="RV73" s="84"/>
      <c r="RW73" s="84"/>
      <c r="RX73" s="84"/>
      <c r="RY73" s="84"/>
      <c r="RZ73" s="84"/>
      <c r="SA73" s="84"/>
      <c r="SB73" s="84"/>
      <c r="SC73" s="84"/>
      <c r="SD73" s="84"/>
      <c r="SE73" s="84"/>
      <c r="SF73" s="84"/>
      <c r="SG73" s="84"/>
      <c r="SH73" s="84"/>
      <c r="SI73" s="84"/>
      <c r="SJ73" s="84"/>
      <c r="SK73" s="84"/>
      <c r="SL73" s="84"/>
      <c r="SM73" s="84"/>
      <c r="SN73" s="84"/>
      <c r="SO73" s="84"/>
      <c r="SP73" s="84"/>
      <c r="SQ73" s="84"/>
      <c r="SR73" s="84"/>
      <c r="SS73" s="84"/>
      <c r="ST73" s="84"/>
      <c r="SU73" s="84"/>
      <c r="SV73" s="84"/>
      <c r="SW73" s="84"/>
      <c r="SX73" s="84"/>
      <c r="SY73" s="84"/>
      <c r="SZ73" s="84"/>
      <c r="TA73" s="84"/>
      <c r="TB73" s="84"/>
      <c r="TC73" s="84"/>
      <c r="TD73" s="84"/>
      <c r="TE73" s="84"/>
      <c r="TF73" s="84"/>
      <c r="TG73" s="84"/>
      <c r="TH73" s="84"/>
      <c r="TI73" s="84"/>
      <c r="TJ73" s="84">
        <v>16000</v>
      </c>
      <c r="TK73" s="84"/>
      <c r="TL73" s="84">
        <v>16000</v>
      </c>
      <c r="TM73" s="84"/>
      <c r="TN73" s="84">
        <v>16000</v>
      </c>
      <c r="TO73" s="84">
        <v>14500</v>
      </c>
      <c r="TP73" s="84">
        <v>16000</v>
      </c>
      <c r="TQ73" s="84" t="s">
        <v>94</v>
      </c>
      <c r="TR73" s="84">
        <v>16000</v>
      </c>
      <c r="TS73" s="84" t="s">
        <v>94</v>
      </c>
      <c r="TT73" s="84">
        <v>16000</v>
      </c>
      <c r="TU73" s="84" t="s">
        <v>94</v>
      </c>
      <c r="TV73" s="84">
        <v>16000</v>
      </c>
      <c r="TW73" s="84" t="s">
        <v>94</v>
      </c>
      <c r="TX73" s="84">
        <v>16000</v>
      </c>
      <c r="TY73" s="84" t="s">
        <v>94</v>
      </c>
      <c r="TZ73" s="84">
        <v>16000</v>
      </c>
      <c r="UA73" s="84" t="s">
        <v>94</v>
      </c>
      <c r="UB73" s="84">
        <v>16000</v>
      </c>
      <c r="UC73" s="84" t="s">
        <v>94</v>
      </c>
      <c r="UD73" s="84">
        <v>16000</v>
      </c>
      <c r="UE73" s="84" t="s">
        <v>94</v>
      </c>
      <c r="UF73" s="84">
        <v>16000</v>
      </c>
      <c r="UG73" s="84" t="s">
        <v>94</v>
      </c>
      <c r="UH73" s="84">
        <v>16000</v>
      </c>
      <c r="UI73" s="84" t="s">
        <v>94</v>
      </c>
      <c r="UJ73" s="84">
        <v>16000</v>
      </c>
      <c r="UK73" s="84">
        <v>13000</v>
      </c>
      <c r="UL73" s="84">
        <v>16000</v>
      </c>
      <c r="UM73" s="84" t="s">
        <v>94</v>
      </c>
      <c r="UN73" s="84">
        <v>16000</v>
      </c>
      <c r="UO73" s="84">
        <v>14280</v>
      </c>
      <c r="UP73" s="84">
        <v>16000</v>
      </c>
      <c r="UQ73" s="84" t="s">
        <v>94</v>
      </c>
      <c r="UR73" s="84">
        <v>16000</v>
      </c>
      <c r="US73" s="84" t="s">
        <v>94</v>
      </c>
      <c r="UT73" s="84">
        <v>16000</v>
      </c>
      <c r="UU73" s="84" t="s">
        <v>94</v>
      </c>
      <c r="UV73" s="84">
        <v>16000</v>
      </c>
      <c r="UW73" s="84" t="s">
        <v>94</v>
      </c>
      <c r="UX73" s="84">
        <v>16000</v>
      </c>
      <c r="UY73" s="84" t="s">
        <v>94</v>
      </c>
      <c r="UZ73" s="84">
        <v>16000</v>
      </c>
      <c r="VA73" s="84" t="s">
        <v>94</v>
      </c>
      <c r="VB73" s="84">
        <v>16000</v>
      </c>
      <c r="VC73" s="84" t="s">
        <v>94</v>
      </c>
      <c r="VD73" s="84">
        <v>16000</v>
      </c>
      <c r="VE73" s="84" t="s">
        <v>94</v>
      </c>
      <c r="VF73" s="84">
        <v>16000</v>
      </c>
      <c r="VG73" s="84" t="s">
        <v>94</v>
      </c>
      <c r="VH73" s="84">
        <v>16000</v>
      </c>
      <c r="VI73" s="84" t="s">
        <v>94</v>
      </c>
      <c r="VJ73" s="84">
        <v>16000</v>
      </c>
      <c r="VK73" s="84" t="s">
        <v>94</v>
      </c>
      <c r="VL73" s="84"/>
      <c r="VM73" s="84" t="s">
        <v>94</v>
      </c>
      <c r="VN73" s="84"/>
      <c r="VO73" s="84" t="s">
        <v>94</v>
      </c>
      <c r="VP73" s="84"/>
      <c r="VQ73" s="84" t="s">
        <v>94</v>
      </c>
      <c r="VR73" s="84"/>
      <c r="VS73" s="84" t="s">
        <v>94</v>
      </c>
      <c r="VT73" s="84"/>
      <c r="VU73" s="84" t="s">
        <v>94</v>
      </c>
      <c r="VV73" s="84"/>
      <c r="VW73" s="84" t="s">
        <v>94</v>
      </c>
      <c r="VX73" s="84"/>
      <c r="VY73" s="84" t="s">
        <v>94</v>
      </c>
      <c r="VZ73" s="84"/>
      <c r="WA73" s="84" t="s">
        <v>94</v>
      </c>
      <c r="WB73" s="84"/>
      <c r="WC73" s="84" t="s">
        <v>94</v>
      </c>
      <c r="WD73" s="84"/>
      <c r="WE73" s="84" t="s">
        <v>94</v>
      </c>
      <c r="WF73" s="84"/>
      <c r="WG73" s="84" t="s">
        <v>94</v>
      </c>
      <c r="WH73" s="84"/>
      <c r="WI73" s="84" t="s">
        <v>94</v>
      </c>
      <c r="WJ73" s="84"/>
      <c r="WK73" s="84" t="s">
        <v>94</v>
      </c>
      <c r="WL73" s="84"/>
      <c r="WM73" s="84" t="s">
        <v>94</v>
      </c>
      <c r="WN73" s="84"/>
      <c r="WO73" s="84" t="s">
        <v>94</v>
      </c>
      <c r="WP73" s="84"/>
      <c r="WQ73" s="84" t="s">
        <v>94</v>
      </c>
      <c r="WR73" s="84"/>
      <c r="WS73" s="84" t="s">
        <v>94</v>
      </c>
      <c r="WT73" s="84"/>
      <c r="WU73" s="84" t="s">
        <v>94</v>
      </c>
      <c r="WV73" s="84"/>
      <c r="WW73" s="84" t="s">
        <v>94</v>
      </c>
      <c r="WX73" s="84"/>
      <c r="WY73" s="84" t="s">
        <v>94</v>
      </c>
      <c r="WZ73" s="84"/>
      <c r="XA73" s="84" t="s">
        <v>94</v>
      </c>
      <c r="XB73" s="84"/>
      <c r="XC73" s="84" t="s">
        <v>94</v>
      </c>
      <c r="XD73" s="84"/>
      <c r="XE73" s="84" t="s">
        <v>94</v>
      </c>
      <c r="XF73" s="84"/>
      <c r="XG73" s="84" t="s">
        <v>94</v>
      </c>
      <c r="XH73" s="84"/>
      <c r="XI73" s="84" t="s">
        <v>94</v>
      </c>
      <c r="XJ73" s="84"/>
      <c r="XK73" s="84" t="s">
        <v>94</v>
      </c>
      <c r="XL73" s="84"/>
      <c r="XM73" s="84" t="s">
        <v>94</v>
      </c>
      <c r="XN73" s="84"/>
      <c r="XO73" s="84" t="s">
        <v>94</v>
      </c>
      <c r="XP73" s="84"/>
      <c r="XQ73" s="84" t="s">
        <v>94</v>
      </c>
      <c r="XR73" s="84"/>
      <c r="XS73" s="84" t="s">
        <v>94</v>
      </c>
      <c r="XT73" s="84"/>
      <c r="XU73" s="84" t="s">
        <v>94</v>
      </c>
      <c r="XV73" s="84"/>
      <c r="XW73" s="84" t="s">
        <v>94</v>
      </c>
      <c r="XX73" s="84"/>
      <c r="XY73" s="84" t="s">
        <v>94</v>
      </c>
      <c r="XZ73" s="84"/>
      <c r="YA73" s="84" t="s">
        <v>94</v>
      </c>
      <c r="YB73" s="84"/>
      <c r="YC73" s="84" t="s">
        <v>94</v>
      </c>
      <c r="YD73" s="84"/>
      <c r="YE73" s="84" t="s">
        <v>94</v>
      </c>
      <c r="YF73" s="84"/>
      <c r="YG73" s="84" t="s">
        <v>94</v>
      </c>
      <c r="YH73" s="84"/>
      <c r="YI73" s="84" t="s">
        <v>94</v>
      </c>
      <c r="YJ73" s="84"/>
      <c r="YK73" s="84" t="s">
        <v>94</v>
      </c>
      <c r="YL73" s="84"/>
      <c r="YM73" s="84" t="s">
        <v>94</v>
      </c>
      <c r="YN73" s="84"/>
      <c r="YO73" s="84" t="s">
        <v>94</v>
      </c>
      <c r="YP73" s="84"/>
      <c r="YQ73" s="84" t="s">
        <v>94</v>
      </c>
      <c r="YR73" s="84"/>
      <c r="YS73" s="84" t="s">
        <v>94</v>
      </c>
      <c r="YT73" s="84"/>
      <c r="YU73" s="84" t="s">
        <v>94</v>
      </c>
      <c r="YV73" s="84"/>
      <c r="YW73" s="84" t="s">
        <v>94</v>
      </c>
      <c r="YX73" s="84"/>
      <c r="YY73" s="84" t="s">
        <v>94</v>
      </c>
      <c r="YZ73" s="84"/>
      <c r="ZA73" s="84" t="s">
        <v>94</v>
      </c>
      <c r="ZB73" s="84"/>
      <c r="ZC73" s="84" t="s">
        <v>94</v>
      </c>
      <c r="ZD73" s="84"/>
      <c r="ZE73" s="84" t="s">
        <v>94</v>
      </c>
      <c r="ZF73" s="84"/>
      <c r="ZG73" s="84" t="s">
        <v>94</v>
      </c>
      <c r="ZH73" s="84"/>
      <c r="ZI73" s="84" t="s">
        <v>94</v>
      </c>
      <c r="ZJ73" s="84"/>
      <c r="ZK73" s="84" t="s">
        <v>94</v>
      </c>
      <c r="ZL73" s="84"/>
      <c r="ZM73" s="84" t="s">
        <v>94</v>
      </c>
      <c r="ZN73" s="84"/>
      <c r="ZO73" s="84" t="s">
        <v>94</v>
      </c>
      <c r="ZP73" s="84"/>
      <c r="ZQ73" s="84" t="s">
        <v>94</v>
      </c>
      <c r="ZR73" s="84"/>
      <c r="ZS73" s="84" t="s">
        <v>94</v>
      </c>
      <c r="ZT73" s="84"/>
      <c r="ZU73" s="84" t="s">
        <v>94</v>
      </c>
      <c r="ZV73" s="84"/>
      <c r="ZW73" s="84" t="s">
        <v>94</v>
      </c>
      <c r="ZX73" s="84"/>
      <c r="ZY73" s="84" t="s">
        <v>94</v>
      </c>
      <c r="ZZ73" s="84"/>
      <c r="AAA73" s="84" t="s">
        <v>94</v>
      </c>
      <c r="AAB73" s="84"/>
      <c r="AAC73" s="84" t="s">
        <v>94</v>
      </c>
      <c r="AAD73" s="84"/>
      <c r="AAE73" s="84" t="s">
        <v>94</v>
      </c>
      <c r="AAF73" s="84"/>
      <c r="AAG73" s="84" t="s">
        <v>94</v>
      </c>
      <c r="AAH73" s="84"/>
      <c r="AAI73" s="84" t="s">
        <v>94</v>
      </c>
      <c r="AAJ73" s="84"/>
      <c r="AAK73" s="84" t="s">
        <v>94</v>
      </c>
      <c r="AAL73" s="84"/>
      <c r="AAM73" s="84" t="s">
        <v>94</v>
      </c>
      <c r="AAN73" s="84"/>
      <c r="AAO73" s="84" t="s">
        <v>94</v>
      </c>
      <c r="AAP73" s="84"/>
      <c r="AAQ73" s="84" t="s">
        <v>94</v>
      </c>
      <c r="AAR73" s="84"/>
      <c r="AAS73" s="84" t="s">
        <v>94</v>
      </c>
      <c r="AAT73" s="84"/>
      <c r="AAU73" s="84" t="s">
        <v>94</v>
      </c>
      <c r="AAV73" s="84"/>
      <c r="AAW73" s="84" t="s">
        <v>94</v>
      </c>
      <c r="AAX73" s="84"/>
      <c r="AAY73" s="84" t="s">
        <v>94</v>
      </c>
      <c r="AAZ73" s="84"/>
      <c r="ABA73" s="84" t="s">
        <v>94</v>
      </c>
      <c r="ABB73" s="84"/>
      <c r="ABC73" s="84" t="s">
        <v>94</v>
      </c>
      <c r="ABD73" s="84"/>
      <c r="ABE73" s="84" t="s">
        <v>94</v>
      </c>
      <c r="ABF73" s="84"/>
      <c r="ABG73" s="84" t="s">
        <v>94</v>
      </c>
      <c r="ABH73" s="84"/>
      <c r="ABI73" s="84" t="s">
        <v>94</v>
      </c>
      <c r="ABJ73" s="84"/>
      <c r="ABK73" s="84" t="s">
        <v>94</v>
      </c>
      <c r="ABL73" s="84"/>
      <c r="ABM73" s="84" t="s">
        <v>94</v>
      </c>
      <c r="ABN73" s="84"/>
      <c r="ABO73" s="84" t="s">
        <v>94</v>
      </c>
      <c r="ABP73" s="84"/>
      <c r="ABQ73" s="84" t="s">
        <v>94</v>
      </c>
      <c r="ABR73" s="84"/>
      <c r="ABS73" s="84" t="s">
        <v>94</v>
      </c>
      <c r="ABT73" s="84"/>
      <c r="ABU73" s="84" t="s">
        <v>94</v>
      </c>
      <c r="ABV73" s="84"/>
      <c r="ABW73" s="84" t="s">
        <v>94</v>
      </c>
      <c r="ABX73" s="84"/>
      <c r="ABY73" s="84" t="s">
        <v>94</v>
      </c>
      <c r="ABZ73" s="84"/>
      <c r="ACA73" s="84" t="s">
        <v>94</v>
      </c>
      <c r="ACB73" s="84"/>
      <c r="ACC73" s="84" t="s">
        <v>94</v>
      </c>
      <c r="ACD73" s="84"/>
      <c r="ACE73" s="84" t="s">
        <v>94</v>
      </c>
      <c r="ACF73" s="84"/>
      <c r="ACG73" s="84" t="s">
        <v>94</v>
      </c>
      <c r="ACH73" s="84"/>
      <c r="ACI73" s="84" t="s">
        <v>94</v>
      </c>
      <c r="ACJ73" s="84"/>
      <c r="ACK73" s="84" t="s">
        <v>94</v>
      </c>
      <c r="ACL73" s="84"/>
      <c r="ACM73" s="84" t="s">
        <v>94</v>
      </c>
      <c r="ACN73" s="84"/>
      <c r="ACO73" s="84" t="s">
        <v>94</v>
      </c>
      <c r="ACP73" s="84"/>
      <c r="ACQ73" s="84" t="s">
        <v>94</v>
      </c>
      <c r="ACR73" s="84"/>
      <c r="ACS73" s="84" t="s">
        <v>94</v>
      </c>
      <c r="ACT73" s="84"/>
      <c r="ACU73" s="84" t="s">
        <v>94</v>
      </c>
      <c r="ACV73" s="84"/>
      <c r="ACW73" s="84" t="s">
        <v>94</v>
      </c>
      <c r="ACX73" s="84"/>
      <c r="ACY73" s="84" t="s">
        <v>94</v>
      </c>
      <c r="ACZ73" s="84"/>
      <c r="ADA73" s="84" t="s">
        <v>94</v>
      </c>
      <c r="ADB73" s="84"/>
      <c r="ADC73" s="84" t="s">
        <v>94</v>
      </c>
      <c r="ADD73" s="84"/>
      <c r="ADE73" s="84" t="s">
        <v>94</v>
      </c>
      <c r="ADF73" s="84"/>
      <c r="ADG73" s="84" t="s">
        <v>94</v>
      </c>
      <c r="ADH73" s="84"/>
      <c r="ADI73" s="84" t="s">
        <v>94</v>
      </c>
      <c r="ADJ73" s="84"/>
      <c r="ADK73" s="84" t="s">
        <v>94</v>
      </c>
      <c r="ADL73" s="84"/>
      <c r="ADM73" s="84" t="s">
        <v>94</v>
      </c>
      <c r="ADN73" s="84"/>
      <c r="ADO73" s="84" t="s">
        <v>94</v>
      </c>
      <c r="ADP73" s="84"/>
      <c r="ADQ73" s="84" t="s">
        <v>94</v>
      </c>
      <c r="ADR73" s="84"/>
      <c r="ADS73" s="84" t="s">
        <v>94</v>
      </c>
      <c r="ADT73" s="84"/>
      <c r="ADU73" s="84" t="s">
        <v>94</v>
      </c>
      <c r="ADV73" s="84"/>
      <c r="ADW73" s="84" t="s">
        <v>94</v>
      </c>
      <c r="ADX73" s="84"/>
      <c r="ADY73" s="84" t="s">
        <v>94</v>
      </c>
      <c r="ADZ73" s="84"/>
      <c r="AEA73" s="84" t="s">
        <v>94</v>
      </c>
      <c r="AEB73" s="84"/>
      <c r="AEC73" s="84" t="s">
        <v>94</v>
      </c>
      <c r="AED73" s="84"/>
      <c r="AEE73" s="84" t="s">
        <v>94</v>
      </c>
      <c r="AEF73" s="84"/>
      <c r="AEG73" s="84" t="s">
        <v>94</v>
      </c>
      <c r="AEH73" s="84"/>
      <c r="AEI73" s="84" t="s">
        <v>94</v>
      </c>
      <c r="AEJ73" s="84"/>
      <c r="AEK73" s="84" t="s">
        <v>94</v>
      </c>
      <c r="AEL73" s="84"/>
      <c r="AEM73" s="84" t="s">
        <v>94</v>
      </c>
      <c r="AEN73" s="84"/>
      <c r="AEO73" s="84" t="s">
        <v>94</v>
      </c>
      <c r="AEP73" s="84"/>
      <c r="AEQ73" s="84" t="s">
        <v>94</v>
      </c>
      <c r="AER73" s="84"/>
      <c r="AES73" s="84" t="s">
        <v>94</v>
      </c>
      <c r="AET73" s="84"/>
      <c r="AEU73" s="84" t="s">
        <v>94</v>
      </c>
      <c r="AEV73" s="84"/>
      <c r="AEW73" s="84" t="s">
        <v>94</v>
      </c>
      <c r="AEX73" s="84"/>
      <c r="AEY73" s="84" t="s">
        <v>94</v>
      </c>
      <c r="AEZ73" s="84"/>
      <c r="AFA73" s="84" t="s">
        <v>94</v>
      </c>
      <c r="AFB73" s="84"/>
      <c r="AFC73" s="84" t="s">
        <v>94</v>
      </c>
      <c r="AFD73" s="84"/>
      <c r="AFE73" s="84" t="s">
        <v>94</v>
      </c>
      <c r="AFF73" s="84"/>
      <c r="AFG73" s="84" t="s">
        <v>94</v>
      </c>
      <c r="AFH73" s="84"/>
      <c r="AFI73" s="84" t="s">
        <v>94</v>
      </c>
      <c r="AFJ73" s="84"/>
      <c r="AFK73" s="84" t="s">
        <v>94</v>
      </c>
      <c r="AFL73" s="84"/>
      <c r="AFM73" s="84" t="s">
        <v>94</v>
      </c>
      <c r="AFN73" s="84"/>
      <c r="AFO73" s="84" t="s">
        <v>94</v>
      </c>
      <c r="AFP73" s="84"/>
      <c r="AFQ73" s="84" t="s">
        <v>94</v>
      </c>
      <c r="AFR73" s="84"/>
      <c r="AFS73" s="84" t="s">
        <v>94</v>
      </c>
      <c r="AFT73" s="84"/>
      <c r="AFU73" s="84" t="s">
        <v>94</v>
      </c>
      <c r="AFV73" s="84"/>
      <c r="AFW73" s="84" t="s">
        <v>94</v>
      </c>
      <c r="AFX73" s="84"/>
      <c r="AFY73" s="84" t="s">
        <v>94</v>
      </c>
      <c r="AFZ73" s="84"/>
      <c r="AGA73" s="84" t="s">
        <v>94</v>
      </c>
      <c r="AGB73" s="84"/>
      <c r="AGC73" s="84" t="s">
        <v>94</v>
      </c>
      <c r="AGD73" s="84"/>
      <c r="AGE73" s="84" t="s">
        <v>94</v>
      </c>
      <c r="AGF73" s="84"/>
      <c r="AGG73" s="84" t="s">
        <v>94</v>
      </c>
      <c r="AGH73" s="84"/>
      <c r="AGI73" s="84" t="s">
        <v>94</v>
      </c>
      <c r="AGJ73" s="84"/>
      <c r="AGK73" s="84" t="s">
        <v>94</v>
      </c>
      <c r="AGL73" s="84"/>
      <c r="AGM73" s="84" t="s">
        <v>94</v>
      </c>
      <c r="AGN73" s="84"/>
      <c r="AGO73" s="84" t="s">
        <v>94</v>
      </c>
      <c r="AGP73" s="84"/>
      <c r="AGQ73" s="84" t="s">
        <v>94</v>
      </c>
      <c r="AGR73" s="84"/>
      <c r="AGS73" s="84" t="s">
        <v>94</v>
      </c>
      <c r="AGT73" s="84"/>
      <c r="AGU73" s="84" t="s">
        <v>94</v>
      </c>
      <c r="AGV73" s="84"/>
      <c r="AGW73" s="84" t="s">
        <v>94</v>
      </c>
      <c r="AGX73" s="84"/>
      <c r="AGY73" s="84" t="s">
        <v>94</v>
      </c>
      <c r="AGZ73" s="84"/>
      <c r="AHA73" s="84" t="s">
        <v>94</v>
      </c>
      <c r="AHB73" s="84"/>
      <c r="AHC73" s="84" t="s">
        <v>94</v>
      </c>
      <c r="AHD73" s="84"/>
      <c r="AHE73" s="84" t="s">
        <v>94</v>
      </c>
      <c r="AHF73" s="84"/>
      <c r="AHG73" s="84" t="s">
        <v>94</v>
      </c>
      <c r="AHH73" s="84"/>
      <c r="AHI73" s="84" t="s">
        <v>94</v>
      </c>
      <c r="AHJ73" s="84"/>
      <c r="AHK73" s="84" t="s">
        <v>94</v>
      </c>
      <c r="AHL73" s="84"/>
      <c r="AHM73" s="84" t="s">
        <v>94</v>
      </c>
      <c r="AHN73" s="84"/>
      <c r="AHO73" s="84" t="s">
        <v>94</v>
      </c>
      <c r="AHP73" s="84"/>
      <c r="AHQ73" s="84" t="s">
        <v>94</v>
      </c>
      <c r="AHR73" s="84"/>
      <c r="AHS73" s="84" t="s">
        <v>94</v>
      </c>
      <c r="AHT73" s="84"/>
      <c r="AHU73" s="84" t="s">
        <v>94</v>
      </c>
      <c r="AHV73" s="84"/>
      <c r="AHW73" s="84" t="s">
        <v>94</v>
      </c>
      <c r="AHX73" s="84"/>
      <c r="AHY73" s="84" t="s">
        <v>94</v>
      </c>
      <c r="AHZ73" s="84"/>
      <c r="AIA73" s="84" t="s">
        <v>94</v>
      </c>
      <c r="AIB73" s="84"/>
      <c r="AIC73" s="84" t="s">
        <v>94</v>
      </c>
      <c r="AID73" s="84"/>
      <c r="AIE73" s="84" t="s">
        <v>94</v>
      </c>
      <c r="AIF73" s="84"/>
      <c r="AIG73" s="84" t="s">
        <v>94</v>
      </c>
      <c r="AIH73" s="84"/>
      <c r="AII73" s="84" t="s">
        <v>94</v>
      </c>
      <c r="AIJ73" s="84"/>
      <c r="AIK73" s="84" t="s">
        <v>94</v>
      </c>
      <c r="AIL73" s="84"/>
      <c r="AIM73" s="84" t="s">
        <v>94</v>
      </c>
      <c r="AIN73" s="84"/>
      <c r="AIO73" s="84" t="s">
        <v>94</v>
      </c>
      <c r="AIP73" s="84"/>
      <c r="AIQ73" s="84" t="s">
        <v>94</v>
      </c>
      <c r="AIR73" s="84"/>
      <c r="AIS73" s="84" t="s">
        <v>94</v>
      </c>
      <c r="AIT73" s="84"/>
      <c r="AIU73" s="84" t="s">
        <v>94</v>
      </c>
      <c r="AIV73" s="84"/>
      <c r="AIW73" s="84" t="s">
        <v>94</v>
      </c>
      <c r="AIX73" s="84"/>
      <c r="AIY73" s="84" t="s">
        <v>94</v>
      </c>
      <c r="AIZ73" s="84"/>
      <c r="AJA73" s="84" t="s">
        <v>94</v>
      </c>
      <c r="AJB73" s="84"/>
      <c r="AJC73" s="84" t="s">
        <v>94</v>
      </c>
      <c r="AJD73" s="84"/>
      <c r="AJE73" s="84" t="s">
        <v>94</v>
      </c>
      <c r="AJF73" s="84"/>
      <c r="AJG73" s="84" t="s">
        <v>94</v>
      </c>
      <c r="AJH73" s="84"/>
      <c r="AJI73" s="84" t="s">
        <v>94</v>
      </c>
      <c r="AJJ73" s="84"/>
      <c r="AJK73" s="84" t="s">
        <v>94</v>
      </c>
      <c r="AJL73" s="84"/>
      <c r="AJM73" s="84" t="s">
        <v>94</v>
      </c>
      <c r="AJN73" s="84"/>
      <c r="AJO73" s="84" t="s">
        <v>94</v>
      </c>
      <c r="AJP73" s="84"/>
      <c r="AJQ73" s="84" t="s">
        <v>94</v>
      </c>
      <c r="AJR73" s="84"/>
      <c r="AJS73" s="84" t="s">
        <v>94</v>
      </c>
      <c r="AJT73" s="84"/>
      <c r="AJU73" s="84" t="s">
        <v>94</v>
      </c>
      <c r="AJV73" s="84"/>
      <c r="AJW73" s="84" t="s">
        <v>94</v>
      </c>
      <c r="AJX73" s="84"/>
      <c r="AJY73" s="84" t="s">
        <v>94</v>
      </c>
      <c r="AJZ73" s="84"/>
      <c r="AKA73" s="84" t="s">
        <v>94</v>
      </c>
      <c r="AKB73" s="84"/>
      <c r="AKC73" s="84" t="s">
        <v>94</v>
      </c>
      <c r="AKD73" s="84"/>
      <c r="AKE73" s="84" t="s">
        <v>94</v>
      </c>
      <c r="AKF73" s="84"/>
      <c r="AKG73" s="84" t="s">
        <v>94</v>
      </c>
      <c r="AKH73" s="84"/>
      <c r="AKI73" s="84" t="s">
        <v>94</v>
      </c>
      <c r="AKJ73" s="84"/>
      <c r="AKK73" s="84" t="s">
        <v>94</v>
      </c>
      <c r="AKL73" s="84"/>
      <c r="AKM73" s="84" t="s">
        <v>94</v>
      </c>
      <c r="AKN73" s="84"/>
      <c r="AKO73" s="84" t="s">
        <v>94</v>
      </c>
      <c r="AKP73" s="84"/>
      <c r="AKQ73" s="84" t="s">
        <v>94</v>
      </c>
      <c r="AKR73" s="84"/>
      <c r="AKS73" s="84" t="s">
        <v>94</v>
      </c>
      <c r="AKT73" s="84"/>
      <c r="AKU73" s="84" t="s">
        <v>94</v>
      </c>
      <c r="AKV73" s="84"/>
      <c r="AKW73" s="84" t="s">
        <v>94</v>
      </c>
      <c r="AKX73" s="84"/>
      <c r="AKY73" s="84" t="s">
        <v>94</v>
      </c>
      <c r="AKZ73" s="84"/>
      <c r="ALA73" s="84" t="s">
        <v>94</v>
      </c>
      <c r="ALB73" s="84"/>
      <c r="ALC73" s="84" t="s">
        <v>94</v>
      </c>
      <c r="ALD73" s="84"/>
      <c r="ALE73" s="84" t="s">
        <v>94</v>
      </c>
      <c r="ALF73" s="84"/>
      <c r="ALG73" s="84" t="s">
        <v>94</v>
      </c>
      <c r="ALH73" s="84"/>
      <c r="ALI73" s="84" t="s">
        <v>94</v>
      </c>
      <c r="ALJ73" s="84"/>
      <c r="ALK73" s="84" t="s">
        <v>94</v>
      </c>
      <c r="ALL73" s="84"/>
      <c r="ALM73" s="84" t="s">
        <v>94</v>
      </c>
      <c r="ALN73" s="84"/>
      <c r="ALO73" s="84" t="s">
        <v>94</v>
      </c>
      <c r="ALP73" s="84"/>
      <c r="ALQ73" s="84" t="s">
        <v>94</v>
      </c>
      <c r="ALR73" s="84"/>
      <c r="ALS73" s="84" t="s">
        <v>94</v>
      </c>
      <c r="ALT73" s="84"/>
      <c r="ALU73" s="84" t="s">
        <v>94</v>
      </c>
      <c r="ALV73" s="84"/>
      <c r="ALW73" s="84" t="s">
        <v>94</v>
      </c>
      <c r="ALX73" s="84"/>
      <c r="ALY73" s="84" t="s">
        <v>94</v>
      </c>
      <c r="ALZ73" s="84"/>
      <c r="AMA73" s="84" t="s">
        <v>94</v>
      </c>
      <c r="AMB73" s="84"/>
      <c r="AMC73" s="84" t="s">
        <v>94</v>
      </c>
      <c r="AMD73" s="84"/>
      <c r="AME73" s="84" t="s">
        <v>94</v>
      </c>
      <c r="AMF73" s="84"/>
      <c r="AMG73" s="84" t="s">
        <v>94</v>
      </c>
      <c r="AMH73" s="84"/>
      <c r="AMI73" s="84" t="s">
        <v>94</v>
      </c>
      <c r="AMJ73" s="84"/>
      <c r="AMK73" s="84" t="s">
        <v>94</v>
      </c>
      <c r="AML73" s="84"/>
      <c r="AMM73" s="84" t="s">
        <v>94</v>
      </c>
      <c r="AMN73" s="84"/>
      <c r="AMO73" s="84" t="s">
        <v>94</v>
      </c>
      <c r="AMP73" s="84"/>
      <c r="AMQ73" s="84" t="s">
        <v>94</v>
      </c>
      <c r="AMR73" s="84"/>
      <c r="AMS73" s="84" t="s">
        <v>94</v>
      </c>
      <c r="AMT73" s="84"/>
      <c r="AMU73" s="84" t="s">
        <v>94</v>
      </c>
      <c r="AMV73" s="84"/>
      <c r="AMW73" s="84" t="s">
        <v>94</v>
      </c>
      <c r="AMX73" s="84"/>
      <c r="AMY73" s="84" t="s">
        <v>94</v>
      </c>
      <c r="AMZ73" s="84"/>
      <c r="ANA73" s="84" t="s">
        <v>94</v>
      </c>
      <c r="ANB73" s="84"/>
      <c r="ANC73" s="84" t="s">
        <v>94</v>
      </c>
      <c r="AND73" s="84"/>
      <c r="ANE73" s="84" t="s">
        <v>94</v>
      </c>
      <c r="ANF73" s="84"/>
      <c r="ANG73" s="84" t="s">
        <v>94</v>
      </c>
      <c r="ANH73" s="84"/>
      <c r="ANI73" s="84" t="s">
        <v>94</v>
      </c>
      <c r="ANJ73" s="84"/>
      <c r="ANK73" s="84" t="s">
        <v>94</v>
      </c>
      <c r="ANL73" s="84"/>
      <c r="ANM73" s="84" t="s">
        <v>94</v>
      </c>
      <c r="ANN73" s="84"/>
      <c r="ANO73" s="84" t="s">
        <v>94</v>
      </c>
      <c r="ANP73" s="84"/>
      <c r="ANQ73" s="84" t="s">
        <v>94</v>
      </c>
      <c r="ANR73" s="84"/>
      <c r="ANS73" s="84" t="s">
        <v>94</v>
      </c>
      <c r="ANT73" s="84"/>
      <c r="ANU73" s="84" t="s">
        <v>94</v>
      </c>
      <c r="ANV73" s="84"/>
      <c r="ANW73" s="84" t="s">
        <v>94</v>
      </c>
      <c r="ANX73" s="84"/>
      <c r="ANY73" s="84" t="s">
        <v>94</v>
      </c>
      <c r="ANZ73" s="84"/>
      <c r="AOA73" s="84" t="s">
        <v>94</v>
      </c>
      <c r="AOB73" s="84"/>
      <c r="AOC73" s="84" t="s">
        <v>94</v>
      </c>
      <c r="AOD73" s="84"/>
      <c r="AOE73" s="84" t="s">
        <v>94</v>
      </c>
      <c r="AOF73" s="84"/>
      <c r="AOG73" s="84" t="s">
        <v>94</v>
      </c>
      <c r="AOH73" s="84"/>
      <c r="AOI73" s="84" t="s">
        <v>94</v>
      </c>
      <c r="AOJ73" s="84"/>
      <c r="AOK73" s="84" t="s">
        <v>94</v>
      </c>
      <c r="AOL73" s="84"/>
      <c r="AOM73" s="84" t="s">
        <v>94</v>
      </c>
      <c r="AON73" s="84"/>
      <c r="AOO73" s="84" t="s">
        <v>94</v>
      </c>
      <c r="AOP73" s="84"/>
      <c r="AOQ73" s="84" t="s">
        <v>94</v>
      </c>
      <c r="AOR73" s="84"/>
      <c r="AOS73" s="84" t="s">
        <v>94</v>
      </c>
      <c r="AOT73" s="84"/>
      <c r="AOU73" s="84" t="s">
        <v>94</v>
      </c>
      <c r="AOV73" s="84"/>
      <c r="AOW73" s="84" t="s">
        <v>94</v>
      </c>
      <c r="AOX73" s="84"/>
      <c r="AOY73" s="84" t="s">
        <v>94</v>
      </c>
      <c r="AOZ73" s="84"/>
      <c r="APA73" s="84" t="s">
        <v>94</v>
      </c>
      <c r="APB73" s="84"/>
      <c r="APC73" s="84" t="s">
        <v>94</v>
      </c>
      <c r="APD73" s="84"/>
      <c r="APE73" s="84" t="s">
        <v>94</v>
      </c>
      <c r="APF73" s="84"/>
      <c r="APG73" s="84" t="s">
        <v>94</v>
      </c>
      <c r="APH73" s="84"/>
      <c r="API73" s="84" t="s">
        <v>94</v>
      </c>
      <c r="APJ73" s="84"/>
      <c r="APK73" s="84" t="s">
        <v>94</v>
      </c>
      <c r="APL73" s="84"/>
      <c r="APM73" s="84" t="s">
        <v>94</v>
      </c>
      <c r="APN73" s="84"/>
      <c r="APO73" s="84" t="s">
        <v>94</v>
      </c>
      <c r="APP73" s="84"/>
      <c r="APQ73" s="84" t="s">
        <v>94</v>
      </c>
      <c r="APR73" s="84"/>
      <c r="APS73" s="84" t="s">
        <v>94</v>
      </c>
      <c r="APT73" s="84"/>
      <c r="APU73" s="84" t="s">
        <v>94</v>
      </c>
      <c r="APV73" s="84"/>
      <c r="APW73" s="84" t="s">
        <v>94</v>
      </c>
      <c r="APX73" s="84"/>
      <c r="APY73" s="84" t="s">
        <v>94</v>
      </c>
      <c r="APZ73" s="84"/>
      <c r="AQA73" s="84" t="s">
        <v>94</v>
      </c>
      <c r="AQB73" s="84"/>
      <c r="AQC73" s="84" t="s">
        <v>94</v>
      </c>
      <c r="AQD73" s="84"/>
      <c r="AQE73" s="86" t="s">
        <v>94</v>
      </c>
      <c r="AQF73" s="84"/>
      <c r="AQG73" s="84" t="s">
        <v>94</v>
      </c>
      <c r="AQH73" s="84"/>
      <c r="AQI73" s="84" t="s">
        <v>94</v>
      </c>
      <c r="AQJ73" s="84"/>
      <c r="AQK73" s="84" t="s">
        <v>94</v>
      </c>
      <c r="AQL73" s="84"/>
      <c r="AQM73" s="84" t="s">
        <v>94</v>
      </c>
      <c r="AQN73" s="84"/>
      <c r="AQO73" s="84" t="s">
        <v>94</v>
      </c>
      <c r="AQP73" s="84"/>
      <c r="AQQ73" s="84" t="s">
        <v>94</v>
      </c>
      <c r="AQR73" s="84"/>
      <c r="AQS73" s="84" t="s">
        <v>94</v>
      </c>
      <c r="AQT73" s="86"/>
      <c r="AQU73" s="86" t="s">
        <v>94</v>
      </c>
      <c r="AQV73" s="86"/>
      <c r="AQW73" s="86" t="s">
        <v>94</v>
      </c>
      <c r="AQX73" s="86"/>
      <c r="AQY73" s="86" t="s">
        <v>94</v>
      </c>
      <c r="AQZ73" s="86"/>
      <c r="ARA73" s="86" t="s">
        <v>94</v>
      </c>
      <c r="ARB73" s="86"/>
      <c r="ARC73" s="86" t="s">
        <v>94</v>
      </c>
      <c r="ARD73" s="86"/>
      <c r="ARE73" s="86" t="s">
        <v>94</v>
      </c>
      <c r="ARF73" s="86"/>
      <c r="ARG73" s="86" t="s">
        <v>94</v>
      </c>
      <c r="ARH73" s="86"/>
      <c r="ARI73" s="86" t="s">
        <v>94</v>
      </c>
      <c r="ARJ73" s="86"/>
      <c r="ARK73" s="86" t="s">
        <v>94</v>
      </c>
      <c r="ARL73" s="86"/>
      <c r="ARM73" s="86" t="s">
        <v>94</v>
      </c>
      <c r="ARN73" s="86"/>
      <c r="ARO73" s="86" t="s">
        <v>94</v>
      </c>
      <c r="ARP73" s="86"/>
      <c r="ARQ73" s="86" t="s">
        <v>94</v>
      </c>
      <c r="ARR73" s="86"/>
      <c r="ARS73" s="86" t="s">
        <v>94</v>
      </c>
      <c r="ART73" s="86"/>
      <c r="ARU73" s="86" t="s">
        <v>94</v>
      </c>
      <c r="ARV73" s="86"/>
      <c r="ARW73" s="86" t="s">
        <v>94</v>
      </c>
      <c r="ARX73" s="86"/>
      <c r="ARY73" s="86" t="s">
        <v>94</v>
      </c>
      <c r="ARZ73" s="86"/>
      <c r="ASA73" s="86" t="s">
        <v>94</v>
      </c>
      <c r="ASB73" s="86"/>
      <c r="ASC73" s="86" t="s">
        <v>94</v>
      </c>
      <c r="ASD73" s="86"/>
      <c r="ASE73" s="86" t="s">
        <v>94</v>
      </c>
      <c r="ASF73" s="86"/>
      <c r="ASG73" s="86" t="s">
        <v>94</v>
      </c>
      <c r="ASH73" s="86"/>
      <c r="ASI73" s="86" t="s">
        <v>94</v>
      </c>
      <c r="ASJ73" s="86"/>
      <c r="ASK73" s="86" t="s">
        <v>94</v>
      </c>
      <c r="ASL73" s="86"/>
      <c r="ASM73" s="86" t="s">
        <v>94</v>
      </c>
      <c r="ASN73" s="86"/>
      <c r="ASO73" s="86" t="s">
        <v>94</v>
      </c>
      <c r="ASP73" s="86"/>
      <c r="ASQ73" s="86" t="s">
        <v>94</v>
      </c>
      <c r="ASR73" s="86"/>
      <c r="ASS73" s="86" t="s">
        <v>94</v>
      </c>
      <c r="AST73" s="86"/>
      <c r="ASU73" s="86" t="s">
        <v>94</v>
      </c>
      <c r="ASV73" s="86"/>
      <c r="ASW73" s="86" t="s">
        <v>94</v>
      </c>
      <c r="ASX73" s="86"/>
      <c r="ASY73" s="86" t="s">
        <v>94</v>
      </c>
      <c r="ASZ73" s="86"/>
      <c r="ATA73" s="86" t="s">
        <v>94</v>
      </c>
      <c r="ATB73" s="86"/>
      <c r="ATC73" s="86" t="s">
        <v>94</v>
      </c>
      <c r="ATD73" s="86"/>
      <c r="ATE73" s="86" t="s">
        <v>94</v>
      </c>
      <c r="ATF73" s="86"/>
      <c r="ATG73" s="86" t="s">
        <v>94</v>
      </c>
      <c r="ATH73" s="86"/>
      <c r="ATI73" s="86" t="s">
        <v>94</v>
      </c>
      <c r="ATJ73" s="86"/>
      <c r="ATK73" s="86" t="s">
        <v>94</v>
      </c>
      <c r="ATL73" s="86"/>
      <c r="ATM73" s="86" t="s">
        <v>94</v>
      </c>
      <c r="ATN73" s="86"/>
      <c r="ATO73" s="86" t="s">
        <v>94</v>
      </c>
      <c r="ATP73" s="86"/>
      <c r="ATQ73" s="86" t="s">
        <v>94</v>
      </c>
      <c r="ATR73" s="86"/>
      <c r="ATS73" s="86" t="s">
        <v>94</v>
      </c>
      <c r="ATT73" s="86"/>
      <c r="ATU73" s="86" t="s">
        <v>94</v>
      </c>
      <c r="ATV73" s="86"/>
      <c r="ATW73" s="86" t="s">
        <v>94</v>
      </c>
      <c r="ATX73" s="86"/>
      <c r="ATY73" s="86" t="s">
        <v>94</v>
      </c>
      <c r="ATZ73" s="86"/>
      <c r="AUA73" s="86" t="s">
        <v>94</v>
      </c>
      <c r="AUB73" s="86"/>
      <c r="AUC73" s="86" t="s">
        <v>94</v>
      </c>
      <c r="AUD73" s="86"/>
      <c r="AUE73" s="86" t="s">
        <v>94</v>
      </c>
      <c r="AUF73" s="86"/>
      <c r="AUG73" s="86" t="s">
        <v>94</v>
      </c>
      <c r="AUH73" s="86"/>
      <c r="AUI73" s="86" t="s">
        <v>94</v>
      </c>
      <c r="AUJ73" s="86"/>
      <c r="AUK73" s="86" t="s">
        <v>94</v>
      </c>
      <c r="AUL73" s="86"/>
      <c r="AUM73" s="86" t="s">
        <v>94</v>
      </c>
      <c r="AUN73" s="86"/>
      <c r="AUO73" s="86" t="s">
        <v>94</v>
      </c>
      <c r="AUP73" s="86"/>
      <c r="AUQ73" s="86" t="s">
        <v>94</v>
      </c>
      <c r="AUR73" s="86"/>
      <c r="AUS73" s="86" t="s">
        <v>94</v>
      </c>
      <c r="AUT73" s="86"/>
      <c r="AUU73" s="86" t="s">
        <v>94</v>
      </c>
      <c r="AUV73" s="86"/>
      <c r="AUW73" s="86" t="s">
        <v>94</v>
      </c>
      <c r="AUX73" s="86"/>
      <c r="AUY73" s="86" t="s">
        <v>94</v>
      </c>
      <c r="AUZ73" s="86"/>
      <c r="AVA73" s="86" t="s">
        <v>94</v>
      </c>
      <c r="AVB73" s="86"/>
      <c r="AVC73" s="86" t="s">
        <v>94</v>
      </c>
      <c r="AVD73" s="86"/>
      <c r="AVE73" s="86" t="s">
        <v>94</v>
      </c>
      <c r="AVF73" s="86"/>
      <c r="AVG73" s="86" t="s">
        <v>94</v>
      </c>
      <c r="AVH73" s="86"/>
      <c r="AVI73" s="86" t="s">
        <v>94</v>
      </c>
      <c r="AVJ73" s="86"/>
      <c r="AVK73" s="86" t="s">
        <v>94</v>
      </c>
      <c r="AVL73" s="86"/>
      <c r="AVM73" s="86" t="s">
        <v>94</v>
      </c>
      <c r="AVN73" s="86"/>
      <c r="AVO73" s="86" t="s">
        <v>94</v>
      </c>
      <c r="AVP73" s="86"/>
      <c r="AVQ73" s="86" t="s">
        <v>94</v>
      </c>
      <c r="AVR73" s="86"/>
      <c r="AVS73" s="86" t="s">
        <v>94</v>
      </c>
      <c r="AVT73" s="86"/>
      <c r="AVU73" s="86" t="s">
        <v>94</v>
      </c>
      <c r="AVV73" s="86"/>
      <c r="AVW73" s="86" t="s">
        <v>94</v>
      </c>
      <c r="AVX73" s="86"/>
      <c r="AVY73" s="86" t="s">
        <v>94</v>
      </c>
      <c r="AVZ73" s="86"/>
      <c r="AWA73" s="86" t="s">
        <v>94</v>
      </c>
      <c r="AWB73" s="86"/>
      <c r="AWC73" s="86" t="s">
        <v>94</v>
      </c>
      <c r="AWD73" s="86"/>
      <c r="AWE73" s="86" t="s">
        <v>94</v>
      </c>
      <c r="AWF73" s="86"/>
      <c r="AWG73" s="86" t="s">
        <v>94</v>
      </c>
      <c r="AWH73" s="86"/>
      <c r="AWI73" s="86" t="s">
        <v>94</v>
      </c>
      <c r="AWJ73" s="86"/>
      <c r="AWK73" s="86" t="s">
        <v>94</v>
      </c>
      <c r="AWL73" s="86"/>
      <c r="AWM73" s="86" t="s">
        <v>94</v>
      </c>
      <c r="AWN73" s="86"/>
      <c r="AWO73" s="86" t="s">
        <v>94</v>
      </c>
      <c r="AWP73" s="86"/>
      <c r="AWQ73" s="86" t="s">
        <v>94</v>
      </c>
      <c r="AWR73" s="86"/>
      <c r="AWS73" s="86" t="s">
        <v>94</v>
      </c>
      <c r="AWT73" s="86"/>
      <c r="AWU73" s="86" t="s">
        <v>94</v>
      </c>
      <c r="AWV73" s="86"/>
      <c r="AWW73" s="86" t="s">
        <v>94</v>
      </c>
      <c r="AWX73" s="86"/>
      <c r="AWY73" s="86" t="s">
        <v>94</v>
      </c>
      <c r="AWZ73" s="103"/>
      <c r="AXA73" s="103" t="s">
        <v>94</v>
      </c>
      <c r="AXB73" s="103"/>
      <c r="AXC73" s="103" t="s">
        <v>94</v>
      </c>
      <c r="AXD73" s="103"/>
      <c r="AXE73" s="103" t="s">
        <v>94</v>
      </c>
      <c r="AXF73" s="103"/>
      <c r="AXG73" s="103" t="s">
        <v>94</v>
      </c>
      <c r="AXH73" s="103"/>
      <c r="AXI73" s="103" t="s">
        <v>94</v>
      </c>
      <c r="AXJ73" s="103"/>
      <c r="AXK73" s="103" t="s">
        <v>94</v>
      </c>
      <c r="AXL73" s="103"/>
      <c r="AXM73" s="103" t="s">
        <v>94</v>
      </c>
      <c r="AXN73" s="103"/>
      <c r="AXO73" s="103" t="s">
        <v>94</v>
      </c>
      <c r="AXP73" s="103"/>
      <c r="AXQ73" s="103" t="s">
        <v>94</v>
      </c>
      <c r="AXR73" s="103"/>
      <c r="AXS73" s="103" t="s">
        <v>94</v>
      </c>
      <c r="AXT73" s="103"/>
      <c r="AXU73" s="103" t="s">
        <v>94</v>
      </c>
      <c r="AXV73" s="103"/>
      <c r="AXW73" s="103" t="s">
        <v>94</v>
      </c>
      <c r="AXX73" s="103"/>
      <c r="AXY73" s="103" t="s">
        <v>94</v>
      </c>
      <c r="AXZ73" s="103"/>
      <c r="AYA73" s="103" t="s">
        <v>94</v>
      </c>
      <c r="AYB73" s="103"/>
      <c r="AYC73" s="103" t="s">
        <v>94</v>
      </c>
      <c r="AYD73" s="103"/>
      <c r="AYE73" s="103" t="s">
        <v>94</v>
      </c>
      <c r="AYF73" s="103"/>
      <c r="AYG73" s="103" t="s">
        <v>94</v>
      </c>
      <c r="AYH73" s="103"/>
      <c r="AYI73" s="103" t="s">
        <v>94</v>
      </c>
      <c r="AYJ73" s="103"/>
      <c r="AYK73" s="103"/>
      <c r="AYL73" s="103"/>
      <c r="AYM73" s="103"/>
      <c r="AYN73" s="103"/>
      <c r="AYO73" s="103"/>
      <c r="AYP73" s="103"/>
      <c r="AYQ73" s="103"/>
      <c r="AYR73" s="103"/>
      <c r="AYS73" s="103"/>
      <c r="AYT73" s="103"/>
      <c r="AYU73" s="103" t="s">
        <v>94</v>
      </c>
      <c r="AYV73" s="103"/>
      <c r="AYW73" s="103" t="s">
        <v>94</v>
      </c>
      <c r="AYX73" s="103"/>
      <c r="AYY73" s="103" t="s">
        <v>94</v>
      </c>
      <c r="AYZ73" s="103"/>
      <c r="AZA73" s="103" t="s">
        <v>94</v>
      </c>
      <c r="AZB73" s="103"/>
      <c r="AZC73" s="103" t="s">
        <v>94</v>
      </c>
      <c r="AZD73" s="103"/>
      <c r="AZE73" s="103" t="s">
        <v>94</v>
      </c>
      <c r="AZF73" s="103"/>
      <c r="AZG73" s="103" t="s">
        <v>94</v>
      </c>
      <c r="AZH73" s="103"/>
      <c r="AZI73" s="103" t="s">
        <v>94</v>
      </c>
      <c r="AZJ73" s="103"/>
      <c r="AZK73" s="103" t="s">
        <v>94</v>
      </c>
      <c r="AZL73" s="103"/>
      <c r="AZM73" s="103" t="s">
        <v>94</v>
      </c>
      <c r="AZN73" s="103"/>
      <c r="AZO73" s="103" t="s">
        <v>94</v>
      </c>
      <c r="AZP73" s="103"/>
      <c r="AZQ73" s="103" t="s">
        <v>94</v>
      </c>
      <c r="AZR73" s="103"/>
      <c r="AZS73" s="103" t="s">
        <v>94</v>
      </c>
      <c r="AZT73" s="103"/>
      <c r="AZU73" s="103" t="s">
        <v>94</v>
      </c>
      <c r="AZV73" s="103"/>
      <c r="AZW73" s="103" t="s">
        <v>94</v>
      </c>
      <c r="AZX73" s="103"/>
      <c r="AZY73" s="103" t="s">
        <v>94</v>
      </c>
      <c r="AZZ73" s="103"/>
      <c r="BAA73" s="103" t="s">
        <v>94</v>
      </c>
      <c r="BAB73" s="103"/>
      <c r="BAC73" s="103" t="s">
        <v>94</v>
      </c>
      <c r="BAD73" s="103"/>
      <c r="BAE73" s="103" t="s">
        <v>94</v>
      </c>
      <c r="BAF73" s="103"/>
      <c r="BAG73" s="103" t="s">
        <v>94</v>
      </c>
      <c r="BAH73" s="103"/>
      <c r="BAI73" s="103" t="s">
        <v>94</v>
      </c>
      <c r="BAJ73" s="103"/>
      <c r="BAK73" s="103" t="s">
        <v>94</v>
      </c>
      <c r="BAL73" s="103"/>
      <c r="BAM73" s="103" t="s">
        <v>94</v>
      </c>
      <c r="BAN73" s="103"/>
      <c r="BAO73" s="103" t="s">
        <v>94</v>
      </c>
      <c r="BAP73" s="103"/>
      <c r="BAQ73" s="103" t="s">
        <v>94</v>
      </c>
      <c r="BAR73" s="103"/>
      <c r="BAS73" s="103" t="s">
        <v>94</v>
      </c>
      <c r="BAT73" s="103"/>
      <c r="BAU73" s="103" t="s">
        <v>94</v>
      </c>
      <c r="BAV73" s="103"/>
      <c r="BAW73" s="103" t="s">
        <v>94</v>
      </c>
      <c r="BAX73" s="103"/>
      <c r="BAY73" s="103" t="s">
        <v>94</v>
      </c>
      <c r="BAZ73" s="103"/>
      <c r="BBA73" s="103" t="s">
        <v>94</v>
      </c>
      <c r="BBB73" s="103"/>
      <c r="BBC73" s="103" t="s">
        <v>94</v>
      </c>
      <c r="BBD73" s="103"/>
      <c r="BBE73" s="103" t="s">
        <v>94</v>
      </c>
      <c r="BBF73" s="103"/>
      <c r="BBG73" s="103" t="s">
        <v>94</v>
      </c>
      <c r="BBH73" s="103"/>
      <c r="BBI73" s="103" t="s">
        <v>94</v>
      </c>
      <c r="BBJ73" s="103"/>
      <c r="BBK73" s="103" t="s">
        <v>94</v>
      </c>
    </row>
    <row r="74" spans="1:1415" s="9" customFormat="1" ht="33" customHeight="1" x14ac:dyDescent="0.35">
      <c r="A74" s="82">
        <f t="shared" si="3"/>
        <v>8</v>
      </c>
      <c r="B74" s="13" t="s">
        <v>221</v>
      </c>
      <c r="C74" s="89"/>
      <c r="D74" s="90" t="s">
        <v>222</v>
      </c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  <c r="AL74" s="84"/>
      <c r="AM74" s="84"/>
      <c r="AN74" s="84"/>
      <c r="AO74" s="84"/>
      <c r="AP74" s="84"/>
      <c r="AQ74" s="84"/>
      <c r="AR74" s="84"/>
      <c r="AS74" s="84"/>
      <c r="AT74" s="84"/>
      <c r="AU74" s="84"/>
      <c r="AV74" s="84"/>
      <c r="AW74" s="84"/>
      <c r="AX74" s="84"/>
      <c r="AY74" s="84"/>
      <c r="AZ74" s="84"/>
      <c r="BA74" s="84"/>
      <c r="BB74" s="84"/>
      <c r="BC74" s="84"/>
      <c r="BD74" s="84"/>
      <c r="BE74" s="84"/>
      <c r="BF74" s="84"/>
      <c r="BG74" s="84"/>
      <c r="BH74" s="84"/>
      <c r="BI74" s="84"/>
      <c r="BJ74" s="84"/>
      <c r="BK74" s="84"/>
      <c r="BL74" s="84"/>
      <c r="BM74" s="84"/>
      <c r="BN74" s="84"/>
      <c r="BO74" s="84"/>
      <c r="BP74" s="84"/>
      <c r="BQ74" s="84"/>
      <c r="BR74" s="84"/>
      <c r="BS74" s="84"/>
      <c r="BT74" s="84"/>
      <c r="BU74" s="84"/>
      <c r="BV74" s="84"/>
      <c r="BW74" s="84"/>
      <c r="BX74" s="84"/>
      <c r="BY74" s="84"/>
      <c r="BZ74" s="84"/>
      <c r="CA74" s="84"/>
      <c r="CB74" s="84"/>
      <c r="CC74" s="84"/>
      <c r="CD74" s="84"/>
      <c r="CE74" s="84"/>
      <c r="CF74" s="84"/>
      <c r="CG74" s="84"/>
      <c r="CH74" s="84"/>
      <c r="CI74" s="84"/>
      <c r="CJ74" s="84"/>
      <c r="CK74" s="84"/>
      <c r="CL74" s="84"/>
      <c r="CM74" s="84"/>
      <c r="CN74" s="84"/>
      <c r="CO74" s="84"/>
      <c r="CP74" s="84"/>
      <c r="CQ74" s="84"/>
      <c r="CR74" s="84"/>
      <c r="CS74" s="84"/>
      <c r="CT74" s="84"/>
      <c r="CU74" s="84"/>
      <c r="CV74" s="84"/>
      <c r="CW74" s="84"/>
      <c r="CX74" s="84"/>
      <c r="CY74" s="84"/>
      <c r="CZ74" s="84"/>
      <c r="DA74" s="84"/>
      <c r="DB74" s="84"/>
      <c r="DC74" s="84"/>
      <c r="DD74" s="84"/>
      <c r="DE74" s="84"/>
      <c r="DF74" s="84"/>
      <c r="DG74" s="84"/>
      <c r="DH74" s="84"/>
      <c r="DI74" s="84"/>
      <c r="DJ74" s="84"/>
      <c r="DK74" s="84"/>
      <c r="DL74" s="84"/>
      <c r="DM74" s="84"/>
      <c r="DN74" s="84"/>
      <c r="DO74" s="84"/>
      <c r="DP74" s="84"/>
      <c r="DQ74" s="84"/>
      <c r="DR74" s="84"/>
      <c r="DS74" s="84"/>
      <c r="DT74" s="84"/>
      <c r="DU74" s="84"/>
      <c r="DV74" s="84"/>
      <c r="DW74" s="84"/>
      <c r="DX74" s="84"/>
      <c r="DY74" s="84"/>
      <c r="DZ74" s="84"/>
      <c r="EA74" s="84"/>
      <c r="EB74" s="84"/>
      <c r="EC74" s="84"/>
      <c r="ED74" s="84"/>
      <c r="EE74" s="84"/>
      <c r="EF74" s="84"/>
      <c r="EG74" s="84"/>
      <c r="EH74" s="84"/>
      <c r="EI74" s="84"/>
      <c r="EJ74" s="84"/>
      <c r="EK74" s="84"/>
      <c r="EL74" s="84"/>
      <c r="EM74" s="84"/>
      <c r="EN74" s="84"/>
      <c r="EO74" s="84"/>
      <c r="EP74" s="84"/>
      <c r="EQ74" s="84"/>
      <c r="ER74" s="84"/>
      <c r="ES74" s="84"/>
      <c r="ET74" s="84"/>
      <c r="EU74" s="84"/>
      <c r="EV74" s="84"/>
      <c r="EW74" s="84"/>
      <c r="EX74" s="84"/>
      <c r="EY74" s="84"/>
      <c r="EZ74" s="84"/>
      <c r="FA74" s="84"/>
      <c r="FB74" s="84"/>
      <c r="FC74" s="84"/>
      <c r="FD74" s="84"/>
      <c r="FE74" s="84"/>
      <c r="FF74" s="84"/>
      <c r="FG74" s="84"/>
      <c r="FH74" s="84"/>
      <c r="FI74" s="84"/>
      <c r="FJ74" s="84"/>
      <c r="FK74" s="84"/>
      <c r="FL74" s="84"/>
      <c r="FM74" s="84"/>
      <c r="FN74" s="84"/>
      <c r="FO74" s="84"/>
      <c r="FP74" s="84"/>
      <c r="FQ74" s="84"/>
      <c r="FR74" s="84"/>
      <c r="FS74" s="84"/>
      <c r="FT74" s="84"/>
      <c r="FU74" s="84"/>
      <c r="FV74" s="84"/>
      <c r="FW74" s="84"/>
      <c r="FX74" s="84"/>
      <c r="FY74" s="84"/>
      <c r="FZ74" s="84"/>
      <c r="GA74" s="84"/>
      <c r="GB74" s="84"/>
      <c r="GC74" s="84"/>
      <c r="GD74" s="84"/>
      <c r="GE74" s="84"/>
      <c r="GF74" s="84"/>
      <c r="GG74" s="84"/>
      <c r="GH74" s="84"/>
      <c r="GI74" s="84"/>
      <c r="GJ74" s="84"/>
      <c r="GK74" s="84"/>
      <c r="GL74" s="84"/>
      <c r="GM74" s="84"/>
      <c r="GN74" s="84"/>
      <c r="GO74" s="84"/>
      <c r="GP74" s="84"/>
      <c r="GQ74" s="84"/>
      <c r="GR74" s="84"/>
      <c r="GS74" s="84"/>
      <c r="GT74" s="84"/>
      <c r="GU74" s="84"/>
      <c r="GV74" s="84"/>
      <c r="GW74" s="84"/>
      <c r="GX74" s="84"/>
      <c r="GY74" s="84"/>
      <c r="GZ74" s="84"/>
      <c r="HA74" s="84"/>
      <c r="HB74" s="84"/>
      <c r="HC74" s="84"/>
      <c r="HD74" s="84"/>
      <c r="HE74" s="84"/>
      <c r="HF74" s="84"/>
      <c r="HG74" s="84"/>
      <c r="HH74" s="84"/>
      <c r="HI74" s="84"/>
      <c r="HJ74" s="84"/>
      <c r="HK74" s="84"/>
      <c r="HL74" s="84"/>
      <c r="HM74" s="84"/>
      <c r="HN74" s="84"/>
      <c r="HO74" s="84"/>
      <c r="HP74" s="84"/>
      <c r="HQ74" s="84"/>
      <c r="HR74" s="84"/>
      <c r="HS74" s="84"/>
      <c r="HT74" s="84"/>
      <c r="HU74" s="84"/>
      <c r="HV74" s="84"/>
      <c r="HW74" s="84"/>
      <c r="HX74" s="84"/>
      <c r="HY74" s="84"/>
      <c r="HZ74" s="84"/>
      <c r="IA74" s="84"/>
      <c r="IB74" s="84"/>
      <c r="IC74" s="84"/>
      <c r="ID74" s="84"/>
      <c r="IE74" s="84"/>
      <c r="IF74" s="84"/>
      <c r="IG74" s="84"/>
      <c r="IH74" s="84"/>
      <c r="II74" s="84"/>
      <c r="IJ74" s="84"/>
      <c r="IK74" s="84"/>
      <c r="IL74" s="84"/>
      <c r="IM74" s="84"/>
      <c r="IN74" s="84"/>
      <c r="IO74" s="84"/>
      <c r="IP74" s="84"/>
      <c r="IQ74" s="84"/>
      <c r="IR74" s="84"/>
      <c r="IS74" s="84"/>
      <c r="IT74" s="84"/>
      <c r="IU74" s="84"/>
      <c r="IV74" s="84"/>
      <c r="IW74" s="84"/>
      <c r="IX74" s="84"/>
      <c r="IY74" s="84"/>
      <c r="IZ74" s="84"/>
      <c r="JA74" s="84"/>
      <c r="JB74" s="84"/>
      <c r="JC74" s="84"/>
      <c r="JD74" s="84"/>
      <c r="JE74" s="84"/>
      <c r="JF74" s="84"/>
      <c r="JG74" s="84"/>
      <c r="JH74" s="84"/>
      <c r="JI74" s="84"/>
      <c r="JJ74" s="84"/>
      <c r="JK74" s="84"/>
      <c r="JL74" s="84"/>
      <c r="JM74" s="84"/>
      <c r="JN74" s="84"/>
      <c r="JO74" s="84"/>
      <c r="JP74" s="84"/>
      <c r="JQ74" s="84"/>
      <c r="JR74" s="84"/>
      <c r="JS74" s="84"/>
      <c r="JT74" s="84"/>
      <c r="JU74" s="84"/>
      <c r="JV74" s="84"/>
      <c r="JW74" s="84"/>
      <c r="JX74" s="84"/>
      <c r="JY74" s="84"/>
      <c r="JZ74" s="84"/>
      <c r="KA74" s="84"/>
      <c r="KB74" s="84"/>
      <c r="KC74" s="84"/>
      <c r="KD74" s="84"/>
      <c r="KE74" s="84"/>
      <c r="KF74" s="84"/>
      <c r="KG74" s="84"/>
      <c r="KH74" s="84"/>
      <c r="KI74" s="84"/>
      <c r="KJ74" s="84"/>
      <c r="KK74" s="84"/>
      <c r="KL74" s="84"/>
      <c r="KM74" s="84"/>
      <c r="KN74" s="84"/>
      <c r="KO74" s="84"/>
      <c r="KP74" s="84"/>
      <c r="KQ74" s="84"/>
      <c r="KR74" s="84"/>
      <c r="KS74" s="84"/>
      <c r="KT74" s="84"/>
      <c r="KU74" s="84"/>
      <c r="KV74" s="84"/>
      <c r="KW74" s="84"/>
      <c r="KX74" s="84"/>
      <c r="KY74" s="84"/>
      <c r="KZ74" s="84"/>
      <c r="LA74" s="84"/>
      <c r="LB74" s="84"/>
      <c r="LC74" s="84"/>
      <c r="LD74" s="84"/>
      <c r="LE74" s="84"/>
      <c r="LF74" s="84"/>
      <c r="LG74" s="84"/>
      <c r="LH74" s="84"/>
      <c r="LI74" s="84"/>
      <c r="LJ74" s="84"/>
      <c r="LK74" s="84"/>
      <c r="LL74" s="84"/>
      <c r="LM74" s="84"/>
      <c r="LN74" s="84"/>
      <c r="LO74" s="84"/>
      <c r="LP74" s="84"/>
      <c r="LQ74" s="84"/>
      <c r="LR74" s="84"/>
      <c r="LS74" s="84"/>
      <c r="LT74" s="84"/>
      <c r="LU74" s="84"/>
      <c r="LV74" s="84"/>
      <c r="LW74" s="84"/>
      <c r="LX74" s="84"/>
      <c r="LY74" s="84"/>
      <c r="LZ74" s="84"/>
      <c r="MA74" s="84"/>
      <c r="MB74" s="84"/>
      <c r="MC74" s="84"/>
      <c r="MD74" s="84"/>
      <c r="ME74" s="84"/>
      <c r="MF74" s="84"/>
      <c r="MG74" s="84"/>
      <c r="MH74" s="84"/>
      <c r="MI74" s="84"/>
      <c r="MJ74" s="84"/>
      <c r="MK74" s="84"/>
      <c r="ML74" s="84"/>
      <c r="MM74" s="84"/>
      <c r="MN74" s="84"/>
      <c r="MO74" s="84"/>
      <c r="MP74" s="84"/>
      <c r="MQ74" s="84"/>
      <c r="MR74" s="84"/>
      <c r="MS74" s="84"/>
      <c r="MT74" s="84"/>
      <c r="MU74" s="84"/>
      <c r="MV74" s="84"/>
      <c r="MW74" s="84"/>
      <c r="MX74" s="84"/>
      <c r="MY74" s="84"/>
      <c r="MZ74" s="84"/>
      <c r="NA74" s="84"/>
      <c r="NB74" s="84"/>
      <c r="NC74" s="84"/>
      <c r="ND74" s="84"/>
      <c r="NE74" s="84"/>
      <c r="NF74" s="84"/>
      <c r="NG74" s="84"/>
      <c r="NH74" s="84"/>
      <c r="NI74" s="84"/>
      <c r="NJ74" s="84"/>
      <c r="NK74" s="84"/>
      <c r="NL74" s="84"/>
      <c r="NM74" s="84"/>
      <c r="NN74" s="84"/>
      <c r="NO74" s="84"/>
      <c r="NP74" s="84"/>
      <c r="NQ74" s="84"/>
      <c r="NR74" s="84"/>
      <c r="NS74" s="84"/>
      <c r="NT74" s="84"/>
      <c r="NU74" s="84"/>
      <c r="NV74" s="84"/>
      <c r="NW74" s="84"/>
      <c r="NX74" s="84"/>
      <c r="NY74" s="84"/>
      <c r="NZ74" s="84"/>
      <c r="OA74" s="84"/>
      <c r="OB74" s="84"/>
      <c r="OC74" s="84"/>
      <c r="OD74" s="84"/>
      <c r="OE74" s="84"/>
      <c r="OF74" s="84"/>
      <c r="OG74" s="84"/>
      <c r="OH74" s="84"/>
      <c r="OI74" s="84"/>
      <c r="OJ74" s="84"/>
      <c r="OK74" s="84"/>
      <c r="OL74" s="84"/>
      <c r="OM74" s="84"/>
      <c r="ON74" s="84"/>
      <c r="OO74" s="84"/>
      <c r="OP74" s="84"/>
      <c r="OQ74" s="84"/>
      <c r="OR74" s="84"/>
      <c r="OS74" s="84"/>
      <c r="OT74" s="84"/>
      <c r="OU74" s="84"/>
      <c r="OV74" s="84"/>
      <c r="OW74" s="84"/>
      <c r="OX74" s="84"/>
      <c r="OY74" s="84"/>
      <c r="OZ74" s="84"/>
      <c r="PA74" s="84"/>
      <c r="PB74" s="84"/>
      <c r="PC74" s="84"/>
      <c r="PD74" s="84"/>
      <c r="PE74" s="84"/>
      <c r="PF74" s="84"/>
      <c r="PG74" s="84"/>
      <c r="PH74" s="84"/>
      <c r="PI74" s="84"/>
      <c r="PJ74" s="84"/>
      <c r="PK74" s="84"/>
      <c r="PL74" s="84"/>
      <c r="PM74" s="84"/>
      <c r="PN74" s="84"/>
      <c r="PO74" s="84"/>
      <c r="PP74" s="84"/>
      <c r="PQ74" s="84"/>
      <c r="PR74" s="84"/>
      <c r="PS74" s="84"/>
      <c r="PT74" s="84"/>
      <c r="PU74" s="84"/>
      <c r="PV74" s="84"/>
      <c r="PW74" s="84"/>
      <c r="PX74" s="84"/>
      <c r="PY74" s="84"/>
      <c r="PZ74" s="84"/>
      <c r="QA74" s="84"/>
      <c r="QB74" s="84"/>
      <c r="QC74" s="84"/>
      <c r="QD74" s="84"/>
      <c r="QE74" s="84"/>
      <c r="QF74" s="84"/>
      <c r="QG74" s="84"/>
      <c r="QH74" s="84"/>
      <c r="QI74" s="84"/>
      <c r="QJ74" s="84"/>
      <c r="QK74" s="84"/>
      <c r="QL74" s="84"/>
      <c r="QM74" s="84"/>
      <c r="QN74" s="84"/>
      <c r="QO74" s="84"/>
      <c r="QP74" s="84"/>
      <c r="QQ74" s="84"/>
      <c r="QR74" s="84"/>
      <c r="QS74" s="84"/>
      <c r="QT74" s="84"/>
      <c r="QU74" s="84"/>
      <c r="QV74" s="84"/>
      <c r="QW74" s="84"/>
      <c r="QX74" s="84"/>
      <c r="QY74" s="84"/>
      <c r="QZ74" s="84"/>
      <c r="RA74" s="84"/>
      <c r="RB74" s="84"/>
      <c r="RC74" s="84"/>
      <c r="RD74" s="84"/>
      <c r="RE74" s="84"/>
      <c r="RF74" s="84"/>
      <c r="RG74" s="84"/>
      <c r="RH74" s="84"/>
      <c r="RI74" s="84"/>
      <c r="RJ74" s="84"/>
      <c r="RK74" s="84"/>
      <c r="RL74" s="84"/>
      <c r="RM74" s="84"/>
      <c r="RN74" s="84"/>
      <c r="RO74" s="84"/>
      <c r="RP74" s="84"/>
      <c r="RQ74" s="84"/>
      <c r="RR74" s="84"/>
      <c r="RS74" s="84"/>
      <c r="RT74" s="84"/>
      <c r="RU74" s="84"/>
      <c r="RV74" s="84"/>
      <c r="RW74" s="84"/>
      <c r="RX74" s="84"/>
      <c r="RY74" s="84"/>
      <c r="RZ74" s="84"/>
      <c r="SA74" s="84"/>
      <c r="SB74" s="84"/>
      <c r="SC74" s="84"/>
      <c r="SD74" s="84"/>
      <c r="SE74" s="84"/>
      <c r="SF74" s="84"/>
      <c r="SG74" s="84"/>
      <c r="SH74" s="84"/>
      <c r="SI74" s="84"/>
      <c r="SJ74" s="84"/>
      <c r="SK74" s="84"/>
      <c r="SL74" s="84"/>
      <c r="SM74" s="84"/>
      <c r="SN74" s="84"/>
      <c r="SO74" s="84"/>
      <c r="SP74" s="84"/>
      <c r="SQ74" s="84"/>
      <c r="SR74" s="84"/>
      <c r="SS74" s="84"/>
      <c r="ST74" s="84"/>
      <c r="SU74" s="84"/>
      <c r="SV74" s="84"/>
      <c r="SW74" s="84"/>
      <c r="SX74" s="84"/>
      <c r="SY74" s="84"/>
      <c r="SZ74" s="84"/>
      <c r="TA74" s="84"/>
      <c r="TB74" s="84"/>
      <c r="TC74" s="84"/>
      <c r="TD74" s="84"/>
      <c r="TE74" s="84"/>
      <c r="TF74" s="84"/>
      <c r="TG74" s="84"/>
      <c r="TH74" s="84"/>
      <c r="TI74" s="84"/>
      <c r="TJ74" s="84">
        <v>16000</v>
      </c>
      <c r="TK74" s="84"/>
      <c r="TL74" s="84">
        <v>16000</v>
      </c>
      <c r="TM74" s="84"/>
      <c r="TN74" s="84">
        <v>16000</v>
      </c>
      <c r="TO74" s="84">
        <v>16500</v>
      </c>
      <c r="TP74" s="84">
        <v>16000</v>
      </c>
      <c r="TQ74" s="84" t="s">
        <v>94</v>
      </c>
      <c r="TR74" s="84">
        <v>16000</v>
      </c>
      <c r="TS74" s="84" t="s">
        <v>94</v>
      </c>
      <c r="TT74" s="84">
        <v>16000</v>
      </c>
      <c r="TU74" s="84" t="s">
        <v>94</v>
      </c>
      <c r="TV74" s="84">
        <v>16000</v>
      </c>
      <c r="TW74" s="84" t="s">
        <v>94</v>
      </c>
      <c r="TX74" s="84">
        <v>16000</v>
      </c>
      <c r="TY74" s="84" t="s">
        <v>94</v>
      </c>
      <c r="TZ74" s="84">
        <v>16000</v>
      </c>
      <c r="UA74" s="84" t="s">
        <v>94</v>
      </c>
      <c r="UB74" s="84">
        <v>16000</v>
      </c>
      <c r="UC74" s="84" t="s">
        <v>94</v>
      </c>
      <c r="UD74" s="84">
        <v>16000</v>
      </c>
      <c r="UE74" s="84" t="s">
        <v>94</v>
      </c>
      <c r="UF74" s="84">
        <v>16000</v>
      </c>
      <c r="UG74" s="84" t="s">
        <v>94</v>
      </c>
      <c r="UH74" s="84">
        <v>16000</v>
      </c>
      <c r="UI74" s="84" t="s">
        <v>94</v>
      </c>
      <c r="UJ74" s="84">
        <v>16000</v>
      </c>
      <c r="UK74" s="84" t="s">
        <v>94</v>
      </c>
      <c r="UL74" s="84">
        <v>16000</v>
      </c>
      <c r="UM74" s="84">
        <v>14280</v>
      </c>
      <c r="UN74" s="84">
        <v>16000</v>
      </c>
      <c r="UO74" s="84">
        <v>15300</v>
      </c>
      <c r="UP74" s="84">
        <v>16000</v>
      </c>
      <c r="UQ74" s="84">
        <v>18000</v>
      </c>
      <c r="UR74" s="84">
        <v>16000</v>
      </c>
      <c r="US74" s="84" t="s">
        <v>94</v>
      </c>
      <c r="UT74" s="84">
        <v>16000</v>
      </c>
      <c r="UU74" s="84" t="s">
        <v>94</v>
      </c>
      <c r="UV74" s="84">
        <v>16000</v>
      </c>
      <c r="UW74" s="84" t="s">
        <v>94</v>
      </c>
      <c r="UX74" s="84">
        <v>16000</v>
      </c>
      <c r="UY74" s="84" t="s">
        <v>94</v>
      </c>
      <c r="UZ74" s="84">
        <v>16000</v>
      </c>
      <c r="VA74" s="84" t="s">
        <v>94</v>
      </c>
      <c r="VB74" s="84">
        <v>16000</v>
      </c>
      <c r="VC74" s="84" t="s">
        <v>94</v>
      </c>
      <c r="VD74" s="84">
        <v>16000</v>
      </c>
      <c r="VE74" s="84" t="s">
        <v>94</v>
      </c>
      <c r="VF74" s="84">
        <v>16000</v>
      </c>
      <c r="VG74" s="84" t="s">
        <v>94</v>
      </c>
      <c r="VH74" s="84">
        <v>16000</v>
      </c>
      <c r="VI74" s="84">
        <v>18000</v>
      </c>
      <c r="VJ74" s="84">
        <v>16000</v>
      </c>
      <c r="VK74" s="84" t="s">
        <v>94</v>
      </c>
      <c r="VL74" s="84"/>
      <c r="VM74" s="84" t="s">
        <v>94</v>
      </c>
      <c r="VN74" s="84"/>
      <c r="VO74" s="84" t="s">
        <v>94</v>
      </c>
      <c r="VP74" s="84"/>
      <c r="VQ74" s="84" t="s">
        <v>94</v>
      </c>
      <c r="VR74" s="84"/>
      <c r="VS74" s="84" t="s">
        <v>94</v>
      </c>
      <c r="VT74" s="84"/>
      <c r="VU74" s="84" t="s">
        <v>94</v>
      </c>
      <c r="VV74" s="84"/>
      <c r="VW74" s="84" t="s">
        <v>94</v>
      </c>
      <c r="VX74" s="84"/>
      <c r="VY74" s="84" t="s">
        <v>94</v>
      </c>
      <c r="VZ74" s="84"/>
      <c r="WA74" s="84" t="s">
        <v>94</v>
      </c>
      <c r="WB74" s="84"/>
      <c r="WC74" s="84" t="s">
        <v>94</v>
      </c>
      <c r="WD74" s="84"/>
      <c r="WE74" s="84" t="s">
        <v>94</v>
      </c>
      <c r="WF74" s="84"/>
      <c r="WG74" s="84" t="s">
        <v>94</v>
      </c>
      <c r="WH74" s="84"/>
      <c r="WI74" s="84" t="s">
        <v>94</v>
      </c>
      <c r="WJ74" s="84"/>
      <c r="WK74" s="84" t="s">
        <v>94</v>
      </c>
      <c r="WL74" s="84"/>
      <c r="WM74" s="84" t="s">
        <v>94</v>
      </c>
      <c r="WN74" s="84"/>
      <c r="WO74" s="84" t="s">
        <v>94</v>
      </c>
      <c r="WP74" s="84"/>
      <c r="WQ74" s="84" t="s">
        <v>94</v>
      </c>
      <c r="WR74" s="84"/>
      <c r="WS74" s="84" t="s">
        <v>94</v>
      </c>
      <c r="WT74" s="84"/>
      <c r="WU74" s="84" t="s">
        <v>94</v>
      </c>
      <c r="WV74" s="84"/>
      <c r="WW74" s="84" t="s">
        <v>94</v>
      </c>
      <c r="WX74" s="84"/>
      <c r="WY74" s="84" t="s">
        <v>94</v>
      </c>
      <c r="WZ74" s="84"/>
      <c r="XA74" s="84" t="s">
        <v>94</v>
      </c>
      <c r="XB74" s="84"/>
      <c r="XC74" s="84" t="s">
        <v>94</v>
      </c>
      <c r="XD74" s="84"/>
      <c r="XE74" s="84" t="s">
        <v>94</v>
      </c>
      <c r="XF74" s="84"/>
      <c r="XG74" s="84" t="s">
        <v>94</v>
      </c>
      <c r="XH74" s="84"/>
      <c r="XI74" s="84" t="s">
        <v>94</v>
      </c>
      <c r="XJ74" s="84"/>
      <c r="XK74" s="84" t="s">
        <v>94</v>
      </c>
      <c r="XL74" s="84"/>
      <c r="XM74" s="84" t="s">
        <v>94</v>
      </c>
      <c r="XN74" s="84"/>
      <c r="XO74" s="84" t="s">
        <v>94</v>
      </c>
      <c r="XP74" s="84"/>
      <c r="XQ74" s="84" t="s">
        <v>94</v>
      </c>
      <c r="XR74" s="84"/>
      <c r="XS74" s="84" t="s">
        <v>94</v>
      </c>
      <c r="XT74" s="84"/>
      <c r="XU74" s="84" t="s">
        <v>94</v>
      </c>
      <c r="XV74" s="84"/>
      <c r="XW74" s="84" t="s">
        <v>94</v>
      </c>
      <c r="XX74" s="84"/>
      <c r="XY74" s="84" t="s">
        <v>94</v>
      </c>
      <c r="XZ74" s="84"/>
      <c r="YA74" s="84" t="s">
        <v>94</v>
      </c>
      <c r="YB74" s="84"/>
      <c r="YC74" s="84" t="s">
        <v>94</v>
      </c>
      <c r="YD74" s="84"/>
      <c r="YE74" s="84" t="s">
        <v>94</v>
      </c>
      <c r="YF74" s="84"/>
      <c r="YG74" s="84" t="s">
        <v>94</v>
      </c>
      <c r="YH74" s="84"/>
      <c r="YI74" s="84" t="s">
        <v>94</v>
      </c>
      <c r="YJ74" s="84"/>
      <c r="YK74" s="84" t="s">
        <v>94</v>
      </c>
      <c r="YL74" s="84"/>
      <c r="YM74" s="84" t="s">
        <v>94</v>
      </c>
      <c r="YN74" s="84"/>
      <c r="YO74" s="84" t="s">
        <v>94</v>
      </c>
      <c r="YP74" s="84"/>
      <c r="YQ74" s="84" t="s">
        <v>94</v>
      </c>
      <c r="YR74" s="84"/>
      <c r="YS74" s="84" t="s">
        <v>94</v>
      </c>
      <c r="YT74" s="84"/>
      <c r="YU74" s="84" t="s">
        <v>94</v>
      </c>
      <c r="YV74" s="84"/>
      <c r="YW74" s="84" t="s">
        <v>94</v>
      </c>
      <c r="YX74" s="84"/>
      <c r="YY74" s="84" t="s">
        <v>94</v>
      </c>
      <c r="YZ74" s="84"/>
      <c r="ZA74" s="84" t="s">
        <v>94</v>
      </c>
      <c r="ZB74" s="84"/>
      <c r="ZC74" s="84" t="s">
        <v>94</v>
      </c>
      <c r="ZD74" s="84"/>
      <c r="ZE74" s="84" t="s">
        <v>94</v>
      </c>
      <c r="ZF74" s="84"/>
      <c r="ZG74" s="84" t="s">
        <v>94</v>
      </c>
      <c r="ZH74" s="84"/>
      <c r="ZI74" s="84" t="s">
        <v>94</v>
      </c>
      <c r="ZJ74" s="84"/>
      <c r="ZK74" s="84" t="s">
        <v>94</v>
      </c>
      <c r="ZL74" s="84"/>
      <c r="ZM74" s="84" t="s">
        <v>94</v>
      </c>
      <c r="ZN74" s="84"/>
      <c r="ZO74" s="84" t="s">
        <v>94</v>
      </c>
      <c r="ZP74" s="84"/>
      <c r="ZQ74" s="84" t="s">
        <v>94</v>
      </c>
      <c r="ZR74" s="84"/>
      <c r="ZS74" s="84" t="s">
        <v>94</v>
      </c>
      <c r="ZT74" s="84"/>
      <c r="ZU74" s="84" t="s">
        <v>94</v>
      </c>
      <c r="ZV74" s="84"/>
      <c r="ZW74" s="84" t="s">
        <v>94</v>
      </c>
      <c r="ZX74" s="84"/>
      <c r="ZY74" s="84" t="s">
        <v>94</v>
      </c>
      <c r="ZZ74" s="84"/>
      <c r="AAA74" s="84" t="s">
        <v>94</v>
      </c>
      <c r="AAB74" s="84"/>
      <c r="AAC74" s="84" t="s">
        <v>94</v>
      </c>
      <c r="AAD74" s="84"/>
      <c r="AAE74" s="84" t="s">
        <v>94</v>
      </c>
      <c r="AAF74" s="84"/>
      <c r="AAG74" s="84" t="s">
        <v>94</v>
      </c>
      <c r="AAH74" s="84"/>
      <c r="AAI74" s="84" t="s">
        <v>94</v>
      </c>
      <c r="AAJ74" s="84"/>
      <c r="AAK74" s="84" t="s">
        <v>94</v>
      </c>
      <c r="AAL74" s="84"/>
      <c r="AAM74" s="84" t="s">
        <v>94</v>
      </c>
      <c r="AAN74" s="84"/>
      <c r="AAO74" s="84" t="s">
        <v>94</v>
      </c>
      <c r="AAP74" s="84"/>
      <c r="AAQ74" s="84" t="s">
        <v>94</v>
      </c>
      <c r="AAR74" s="84"/>
      <c r="AAS74" s="84" t="s">
        <v>94</v>
      </c>
      <c r="AAT74" s="84"/>
      <c r="AAU74" s="84" t="s">
        <v>94</v>
      </c>
      <c r="AAV74" s="84"/>
      <c r="AAW74" s="84" t="s">
        <v>94</v>
      </c>
      <c r="AAX74" s="84"/>
      <c r="AAY74" s="84" t="s">
        <v>94</v>
      </c>
      <c r="AAZ74" s="84"/>
      <c r="ABA74" s="84" t="s">
        <v>94</v>
      </c>
      <c r="ABB74" s="84"/>
      <c r="ABC74" s="84" t="s">
        <v>94</v>
      </c>
      <c r="ABD74" s="84"/>
      <c r="ABE74" s="84" t="s">
        <v>94</v>
      </c>
      <c r="ABF74" s="84"/>
      <c r="ABG74" s="84" t="s">
        <v>94</v>
      </c>
      <c r="ABH74" s="84"/>
      <c r="ABI74" s="84" t="s">
        <v>94</v>
      </c>
      <c r="ABJ74" s="84"/>
      <c r="ABK74" s="84" t="s">
        <v>94</v>
      </c>
      <c r="ABL74" s="84"/>
      <c r="ABM74" s="84" t="s">
        <v>94</v>
      </c>
      <c r="ABN74" s="84"/>
      <c r="ABO74" s="84" t="s">
        <v>94</v>
      </c>
      <c r="ABP74" s="84"/>
      <c r="ABQ74" s="84" t="s">
        <v>94</v>
      </c>
      <c r="ABR74" s="84"/>
      <c r="ABS74" s="84" t="s">
        <v>94</v>
      </c>
      <c r="ABT74" s="84"/>
      <c r="ABU74" s="84" t="s">
        <v>94</v>
      </c>
      <c r="ABV74" s="84"/>
      <c r="ABW74" s="84" t="s">
        <v>94</v>
      </c>
      <c r="ABX74" s="84"/>
      <c r="ABY74" s="84" t="s">
        <v>94</v>
      </c>
      <c r="ABZ74" s="84"/>
      <c r="ACA74" s="84" t="s">
        <v>94</v>
      </c>
      <c r="ACB74" s="84"/>
      <c r="ACC74" s="84" t="s">
        <v>94</v>
      </c>
      <c r="ACD74" s="84"/>
      <c r="ACE74" s="84" t="s">
        <v>94</v>
      </c>
      <c r="ACF74" s="84"/>
      <c r="ACG74" s="84" t="s">
        <v>94</v>
      </c>
      <c r="ACH74" s="84"/>
      <c r="ACI74" s="84" t="s">
        <v>94</v>
      </c>
      <c r="ACJ74" s="84"/>
      <c r="ACK74" s="84" t="s">
        <v>94</v>
      </c>
      <c r="ACL74" s="84"/>
      <c r="ACM74" s="84" t="s">
        <v>94</v>
      </c>
      <c r="ACN74" s="84"/>
      <c r="ACO74" s="84" t="s">
        <v>94</v>
      </c>
      <c r="ACP74" s="84"/>
      <c r="ACQ74" s="84" t="s">
        <v>94</v>
      </c>
      <c r="ACR74" s="84"/>
      <c r="ACS74" s="84" t="s">
        <v>94</v>
      </c>
      <c r="ACT74" s="84"/>
      <c r="ACU74" s="84" t="s">
        <v>94</v>
      </c>
      <c r="ACV74" s="84"/>
      <c r="ACW74" s="84" t="s">
        <v>94</v>
      </c>
      <c r="ACX74" s="84"/>
      <c r="ACY74" s="84" t="s">
        <v>94</v>
      </c>
      <c r="ACZ74" s="84"/>
      <c r="ADA74" s="84" t="s">
        <v>94</v>
      </c>
      <c r="ADB74" s="84"/>
      <c r="ADC74" s="84" t="s">
        <v>94</v>
      </c>
      <c r="ADD74" s="84"/>
      <c r="ADE74" s="84" t="s">
        <v>94</v>
      </c>
      <c r="ADF74" s="84"/>
      <c r="ADG74" s="84" t="s">
        <v>94</v>
      </c>
      <c r="ADH74" s="84"/>
      <c r="ADI74" s="84" t="s">
        <v>94</v>
      </c>
      <c r="ADJ74" s="84"/>
      <c r="ADK74" s="84" t="s">
        <v>94</v>
      </c>
      <c r="ADL74" s="84"/>
      <c r="ADM74" s="84" t="s">
        <v>94</v>
      </c>
      <c r="ADN74" s="84"/>
      <c r="ADO74" s="84" t="s">
        <v>94</v>
      </c>
      <c r="ADP74" s="84"/>
      <c r="ADQ74" s="84" t="s">
        <v>94</v>
      </c>
      <c r="ADR74" s="84"/>
      <c r="ADS74" s="84" t="s">
        <v>94</v>
      </c>
      <c r="ADT74" s="84"/>
      <c r="ADU74" s="84" t="s">
        <v>94</v>
      </c>
      <c r="ADV74" s="84"/>
      <c r="ADW74" s="84" t="s">
        <v>94</v>
      </c>
      <c r="ADX74" s="84"/>
      <c r="ADY74" s="84" t="s">
        <v>94</v>
      </c>
      <c r="ADZ74" s="84"/>
      <c r="AEA74" s="84" t="s">
        <v>94</v>
      </c>
      <c r="AEB74" s="84"/>
      <c r="AEC74" s="84" t="s">
        <v>94</v>
      </c>
      <c r="AED74" s="84"/>
      <c r="AEE74" s="84" t="s">
        <v>94</v>
      </c>
      <c r="AEF74" s="84"/>
      <c r="AEG74" s="84" t="s">
        <v>94</v>
      </c>
      <c r="AEH74" s="84"/>
      <c r="AEI74" s="84" t="s">
        <v>94</v>
      </c>
      <c r="AEJ74" s="84"/>
      <c r="AEK74" s="84" t="s">
        <v>94</v>
      </c>
      <c r="AEL74" s="84"/>
      <c r="AEM74" s="84" t="s">
        <v>94</v>
      </c>
      <c r="AEN74" s="84"/>
      <c r="AEO74" s="84" t="s">
        <v>94</v>
      </c>
      <c r="AEP74" s="84"/>
      <c r="AEQ74" s="84" t="s">
        <v>94</v>
      </c>
      <c r="AER74" s="84"/>
      <c r="AES74" s="84" t="s">
        <v>94</v>
      </c>
      <c r="AET74" s="84"/>
      <c r="AEU74" s="84" t="s">
        <v>94</v>
      </c>
      <c r="AEV74" s="84"/>
      <c r="AEW74" s="84" t="s">
        <v>94</v>
      </c>
      <c r="AEX74" s="84"/>
      <c r="AEY74" s="84" t="s">
        <v>94</v>
      </c>
      <c r="AEZ74" s="84"/>
      <c r="AFA74" s="84" t="s">
        <v>94</v>
      </c>
      <c r="AFB74" s="84"/>
      <c r="AFC74" s="84" t="s">
        <v>94</v>
      </c>
      <c r="AFD74" s="84"/>
      <c r="AFE74" s="84" t="s">
        <v>94</v>
      </c>
      <c r="AFF74" s="84"/>
      <c r="AFG74" s="84" t="s">
        <v>94</v>
      </c>
      <c r="AFH74" s="84"/>
      <c r="AFI74" s="84" t="s">
        <v>94</v>
      </c>
      <c r="AFJ74" s="84"/>
      <c r="AFK74" s="84" t="s">
        <v>94</v>
      </c>
      <c r="AFL74" s="84"/>
      <c r="AFM74" s="84" t="s">
        <v>94</v>
      </c>
      <c r="AFN74" s="84"/>
      <c r="AFO74" s="84" t="s">
        <v>94</v>
      </c>
      <c r="AFP74" s="84"/>
      <c r="AFQ74" s="84" t="s">
        <v>94</v>
      </c>
      <c r="AFR74" s="84"/>
      <c r="AFS74" s="84" t="s">
        <v>94</v>
      </c>
      <c r="AFT74" s="84"/>
      <c r="AFU74" s="84" t="s">
        <v>94</v>
      </c>
      <c r="AFV74" s="84"/>
      <c r="AFW74" s="84" t="s">
        <v>94</v>
      </c>
      <c r="AFX74" s="84"/>
      <c r="AFY74" s="84" t="s">
        <v>94</v>
      </c>
      <c r="AFZ74" s="84"/>
      <c r="AGA74" s="84" t="s">
        <v>94</v>
      </c>
      <c r="AGB74" s="84"/>
      <c r="AGC74" s="84" t="s">
        <v>94</v>
      </c>
      <c r="AGD74" s="84"/>
      <c r="AGE74" s="84" t="s">
        <v>94</v>
      </c>
      <c r="AGF74" s="84"/>
      <c r="AGG74" s="84" t="s">
        <v>94</v>
      </c>
      <c r="AGH74" s="84"/>
      <c r="AGI74" s="84" t="s">
        <v>94</v>
      </c>
      <c r="AGJ74" s="84"/>
      <c r="AGK74" s="84" t="s">
        <v>94</v>
      </c>
      <c r="AGL74" s="84"/>
      <c r="AGM74" s="84" t="s">
        <v>94</v>
      </c>
      <c r="AGN74" s="84"/>
      <c r="AGO74" s="84" t="s">
        <v>94</v>
      </c>
      <c r="AGP74" s="84"/>
      <c r="AGQ74" s="84" t="s">
        <v>94</v>
      </c>
      <c r="AGR74" s="84"/>
      <c r="AGS74" s="84" t="s">
        <v>94</v>
      </c>
      <c r="AGT74" s="84"/>
      <c r="AGU74" s="84" t="s">
        <v>94</v>
      </c>
      <c r="AGV74" s="84"/>
      <c r="AGW74" s="84" t="s">
        <v>94</v>
      </c>
      <c r="AGX74" s="84"/>
      <c r="AGY74" s="84" t="s">
        <v>94</v>
      </c>
      <c r="AGZ74" s="84"/>
      <c r="AHA74" s="84" t="s">
        <v>94</v>
      </c>
      <c r="AHB74" s="84"/>
      <c r="AHC74" s="84" t="s">
        <v>94</v>
      </c>
      <c r="AHD74" s="84"/>
      <c r="AHE74" s="84" t="s">
        <v>94</v>
      </c>
      <c r="AHF74" s="84"/>
      <c r="AHG74" s="84" t="s">
        <v>94</v>
      </c>
      <c r="AHH74" s="84"/>
      <c r="AHI74" s="84" t="s">
        <v>94</v>
      </c>
      <c r="AHJ74" s="84"/>
      <c r="AHK74" s="84" t="s">
        <v>94</v>
      </c>
      <c r="AHL74" s="84"/>
      <c r="AHM74" s="84" t="s">
        <v>94</v>
      </c>
      <c r="AHN74" s="84"/>
      <c r="AHO74" s="84" t="s">
        <v>94</v>
      </c>
      <c r="AHP74" s="84"/>
      <c r="AHQ74" s="84" t="s">
        <v>94</v>
      </c>
      <c r="AHR74" s="84"/>
      <c r="AHS74" s="84" t="s">
        <v>94</v>
      </c>
      <c r="AHT74" s="84"/>
      <c r="AHU74" s="84" t="s">
        <v>94</v>
      </c>
      <c r="AHV74" s="84"/>
      <c r="AHW74" s="84" t="s">
        <v>94</v>
      </c>
      <c r="AHX74" s="84"/>
      <c r="AHY74" s="84" t="s">
        <v>94</v>
      </c>
      <c r="AHZ74" s="84"/>
      <c r="AIA74" s="84" t="s">
        <v>94</v>
      </c>
      <c r="AIB74" s="84"/>
      <c r="AIC74" s="84" t="s">
        <v>94</v>
      </c>
      <c r="AID74" s="84"/>
      <c r="AIE74" s="84" t="s">
        <v>94</v>
      </c>
      <c r="AIF74" s="84"/>
      <c r="AIG74" s="84" t="s">
        <v>94</v>
      </c>
      <c r="AIH74" s="84"/>
      <c r="AII74" s="84" t="s">
        <v>94</v>
      </c>
      <c r="AIJ74" s="84"/>
      <c r="AIK74" s="84" t="s">
        <v>94</v>
      </c>
      <c r="AIL74" s="84"/>
      <c r="AIM74" s="84" t="s">
        <v>94</v>
      </c>
      <c r="AIN74" s="84"/>
      <c r="AIO74" s="84" t="s">
        <v>94</v>
      </c>
      <c r="AIP74" s="84"/>
      <c r="AIQ74" s="84" t="s">
        <v>94</v>
      </c>
      <c r="AIR74" s="84"/>
      <c r="AIS74" s="84" t="s">
        <v>94</v>
      </c>
      <c r="AIT74" s="84"/>
      <c r="AIU74" s="84" t="s">
        <v>94</v>
      </c>
      <c r="AIV74" s="84"/>
      <c r="AIW74" s="84" t="s">
        <v>94</v>
      </c>
      <c r="AIX74" s="84"/>
      <c r="AIY74" s="84" t="s">
        <v>94</v>
      </c>
      <c r="AIZ74" s="84"/>
      <c r="AJA74" s="84" t="s">
        <v>94</v>
      </c>
      <c r="AJB74" s="84"/>
      <c r="AJC74" s="84" t="s">
        <v>94</v>
      </c>
      <c r="AJD74" s="84"/>
      <c r="AJE74" s="84" t="s">
        <v>94</v>
      </c>
      <c r="AJF74" s="84"/>
      <c r="AJG74" s="84" t="s">
        <v>94</v>
      </c>
      <c r="AJH74" s="84"/>
      <c r="AJI74" s="84" t="s">
        <v>94</v>
      </c>
      <c r="AJJ74" s="84"/>
      <c r="AJK74" s="84" t="s">
        <v>94</v>
      </c>
      <c r="AJL74" s="84"/>
      <c r="AJM74" s="84" t="s">
        <v>94</v>
      </c>
      <c r="AJN74" s="84"/>
      <c r="AJO74" s="84" t="s">
        <v>94</v>
      </c>
      <c r="AJP74" s="84"/>
      <c r="AJQ74" s="84" t="s">
        <v>94</v>
      </c>
      <c r="AJR74" s="84"/>
      <c r="AJS74" s="84" t="s">
        <v>94</v>
      </c>
      <c r="AJT74" s="84"/>
      <c r="AJU74" s="84" t="s">
        <v>94</v>
      </c>
      <c r="AJV74" s="84"/>
      <c r="AJW74" s="84" t="s">
        <v>94</v>
      </c>
      <c r="AJX74" s="84"/>
      <c r="AJY74" s="84" t="s">
        <v>94</v>
      </c>
      <c r="AJZ74" s="84"/>
      <c r="AKA74" s="84" t="s">
        <v>94</v>
      </c>
      <c r="AKB74" s="84"/>
      <c r="AKC74" s="84" t="s">
        <v>94</v>
      </c>
      <c r="AKD74" s="84"/>
      <c r="AKE74" s="84" t="s">
        <v>94</v>
      </c>
      <c r="AKF74" s="84"/>
      <c r="AKG74" s="84" t="s">
        <v>94</v>
      </c>
      <c r="AKH74" s="84"/>
      <c r="AKI74" s="84" t="s">
        <v>94</v>
      </c>
      <c r="AKJ74" s="84"/>
      <c r="AKK74" s="84" t="s">
        <v>94</v>
      </c>
      <c r="AKL74" s="84"/>
      <c r="AKM74" s="84" t="s">
        <v>94</v>
      </c>
      <c r="AKN74" s="84"/>
      <c r="AKO74" s="84" t="s">
        <v>94</v>
      </c>
      <c r="AKP74" s="84"/>
      <c r="AKQ74" s="84" t="s">
        <v>94</v>
      </c>
      <c r="AKR74" s="84"/>
      <c r="AKS74" s="84" t="s">
        <v>94</v>
      </c>
      <c r="AKT74" s="84"/>
      <c r="AKU74" s="84" t="s">
        <v>94</v>
      </c>
      <c r="AKV74" s="84"/>
      <c r="AKW74" s="84" t="s">
        <v>94</v>
      </c>
      <c r="AKX74" s="84"/>
      <c r="AKY74" s="84" t="s">
        <v>94</v>
      </c>
      <c r="AKZ74" s="84"/>
      <c r="ALA74" s="84" t="s">
        <v>94</v>
      </c>
      <c r="ALB74" s="84"/>
      <c r="ALC74" s="84" t="s">
        <v>94</v>
      </c>
      <c r="ALD74" s="84"/>
      <c r="ALE74" s="84" t="s">
        <v>94</v>
      </c>
      <c r="ALF74" s="84"/>
      <c r="ALG74" s="84" t="s">
        <v>94</v>
      </c>
      <c r="ALH74" s="84"/>
      <c r="ALI74" s="84" t="s">
        <v>94</v>
      </c>
      <c r="ALJ74" s="84"/>
      <c r="ALK74" s="84" t="s">
        <v>94</v>
      </c>
      <c r="ALL74" s="84"/>
      <c r="ALM74" s="84" t="s">
        <v>94</v>
      </c>
      <c r="ALN74" s="84"/>
      <c r="ALO74" s="84" t="s">
        <v>94</v>
      </c>
      <c r="ALP74" s="84"/>
      <c r="ALQ74" s="84" t="s">
        <v>94</v>
      </c>
      <c r="ALR74" s="84"/>
      <c r="ALS74" s="84" t="s">
        <v>94</v>
      </c>
      <c r="ALT74" s="84"/>
      <c r="ALU74" s="84" t="s">
        <v>94</v>
      </c>
      <c r="ALV74" s="84"/>
      <c r="ALW74" s="84" t="s">
        <v>94</v>
      </c>
      <c r="ALX74" s="84"/>
      <c r="ALY74" s="84" t="s">
        <v>94</v>
      </c>
      <c r="ALZ74" s="84"/>
      <c r="AMA74" s="84" t="s">
        <v>94</v>
      </c>
      <c r="AMB74" s="84"/>
      <c r="AMC74" s="84" t="s">
        <v>94</v>
      </c>
      <c r="AMD74" s="84"/>
      <c r="AME74" s="84" t="s">
        <v>94</v>
      </c>
      <c r="AMF74" s="84"/>
      <c r="AMG74" s="84" t="s">
        <v>94</v>
      </c>
      <c r="AMH74" s="84"/>
      <c r="AMI74" s="84" t="s">
        <v>94</v>
      </c>
      <c r="AMJ74" s="84"/>
      <c r="AMK74" s="84" t="s">
        <v>94</v>
      </c>
      <c r="AML74" s="84"/>
      <c r="AMM74" s="84" t="s">
        <v>94</v>
      </c>
      <c r="AMN74" s="84"/>
      <c r="AMO74" s="84" t="s">
        <v>94</v>
      </c>
      <c r="AMP74" s="84"/>
      <c r="AMQ74" s="84" t="s">
        <v>94</v>
      </c>
      <c r="AMR74" s="84"/>
      <c r="AMS74" s="84" t="s">
        <v>94</v>
      </c>
      <c r="AMT74" s="84"/>
      <c r="AMU74" s="84" t="s">
        <v>94</v>
      </c>
      <c r="AMV74" s="84"/>
      <c r="AMW74" s="84" t="s">
        <v>94</v>
      </c>
      <c r="AMX74" s="84"/>
      <c r="AMY74" s="84" t="s">
        <v>94</v>
      </c>
      <c r="AMZ74" s="84"/>
      <c r="ANA74" s="84" t="s">
        <v>94</v>
      </c>
      <c r="ANB74" s="84"/>
      <c r="ANC74" s="84" t="s">
        <v>94</v>
      </c>
      <c r="AND74" s="84"/>
      <c r="ANE74" s="84" t="s">
        <v>94</v>
      </c>
      <c r="ANF74" s="84"/>
      <c r="ANG74" s="84" t="s">
        <v>94</v>
      </c>
      <c r="ANH74" s="84"/>
      <c r="ANI74" s="84" t="s">
        <v>94</v>
      </c>
      <c r="ANJ74" s="84"/>
      <c r="ANK74" s="84" t="s">
        <v>94</v>
      </c>
      <c r="ANL74" s="84"/>
      <c r="ANM74" s="84" t="s">
        <v>94</v>
      </c>
      <c r="ANN74" s="84"/>
      <c r="ANO74" s="84" t="s">
        <v>94</v>
      </c>
      <c r="ANP74" s="84"/>
      <c r="ANQ74" s="84" t="s">
        <v>94</v>
      </c>
      <c r="ANR74" s="84"/>
      <c r="ANS74" s="84" t="s">
        <v>94</v>
      </c>
      <c r="ANT74" s="84"/>
      <c r="ANU74" s="84" t="s">
        <v>94</v>
      </c>
      <c r="ANV74" s="84"/>
      <c r="ANW74" s="84" t="s">
        <v>94</v>
      </c>
      <c r="ANX74" s="84"/>
      <c r="ANY74" s="84" t="s">
        <v>94</v>
      </c>
      <c r="ANZ74" s="84"/>
      <c r="AOA74" s="84" t="s">
        <v>94</v>
      </c>
      <c r="AOB74" s="84"/>
      <c r="AOC74" s="84" t="s">
        <v>94</v>
      </c>
      <c r="AOD74" s="84"/>
      <c r="AOE74" s="84" t="s">
        <v>94</v>
      </c>
      <c r="AOF74" s="84"/>
      <c r="AOG74" s="84" t="s">
        <v>94</v>
      </c>
      <c r="AOH74" s="84"/>
      <c r="AOI74" s="84" t="s">
        <v>94</v>
      </c>
      <c r="AOJ74" s="84"/>
      <c r="AOK74" s="84" t="s">
        <v>94</v>
      </c>
      <c r="AOL74" s="84"/>
      <c r="AOM74" s="84" t="s">
        <v>94</v>
      </c>
      <c r="AON74" s="84"/>
      <c r="AOO74" s="84" t="s">
        <v>94</v>
      </c>
      <c r="AOP74" s="84"/>
      <c r="AOQ74" s="84" t="s">
        <v>94</v>
      </c>
      <c r="AOR74" s="84"/>
      <c r="AOS74" s="84" t="s">
        <v>94</v>
      </c>
      <c r="AOT74" s="84"/>
      <c r="AOU74" s="84" t="s">
        <v>94</v>
      </c>
      <c r="AOV74" s="84"/>
      <c r="AOW74" s="84" t="s">
        <v>94</v>
      </c>
      <c r="AOX74" s="84"/>
      <c r="AOY74" s="84" t="s">
        <v>94</v>
      </c>
      <c r="AOZ74" s="84"/>
      <c r="APA74" s="84" t="s">
        <v>94</v>
      </c>
      <c r="APB74" s="84"/>
      <c r="APC74" s="84" t="s">
        <v>94</v>
      </c>
      <c r="APD74" s="84"/>
      <c r="APE74" s="84" t="s">
        <v>94</v>
      </c>
      <c r="APF74" s="84"/>
      <c r="APG74" s="84" t="s">
        <v>94</v>
      </c>
      <c r="APH74" s="84"/>
      <c r="API74" s="84" t="s">
        <v>94</v>
      </c>
      <c r="APJ74" s="84"/>
      <c r="APK74" s="84" t="s">
        <v>94</v>
      </c>
      <c r="APL74" s="84"/>
      <c r="APM74" s="84" t="s">
        <v>94</v>
      </c>
      <c r="APN74" s="84"/>
      <c r="APO74" s="84" t="s">
        <v>94</v>
      </c>
      <c r="APP74" s="84"/>
      <c r="APQ74" s="84" t="s">
        <v>94</v>
      </c>
      <c r="APR74" s="84"/>
      <c r="APS74" s="84" t="s">
        <v>94</v>
      </c>
      <c r="APT74" s="84"/>
      <c r="APU74" s="84" t="s">
        <v>94</v>
      </c>
      <c r="APV74" s="84"/>
      <c r="APW74" s="84" t="s">
        <v>94</v>
      </c>
      <c r="APX74" s="84"/>
      <c r="APY74" s="84" t="s">
        <v>94</v>
      </c>
      <c r="APZ74" s="84"/>
      <c r="AQA74" s="84" t="s">
        <v>94</v>
      </c>
      <c r="AQB74" s="84"/>
      <c r="AQC74" s="84" t="s">
        <v>94</v>
      </c>
      <c r="AQD74" s="84"/>
      <c r="AQE74" s="86" t="s">
        <v>94</v>
      </c>
      <c r="AQF74" s="84"/>
      <c r="AQG74" s="84" t="s">
        <v>94</v>
      </c>
      <c r="AQH74" s="84"/>
      <c r="AQI74" s="84" t="s">
        <v>94</v>
      </c>
      <c r="AQJ74" s="84"/>
      <c r="AQK74" s="84" t="s">
        <v>94</v>
      </c>
      <c r="AQL74" s="84"/>
      <c r="AQM74" s="84" t="s">
        <v>94</v>
      </c>
      <c r="AQN74" s="84"/>
      <c r="AQO74" s="84" t="s">
        <v>94</v>
      </c>
      <c r="AQP74" s="84"/>
      <c r="AQQ74" s="84" t="s">
        <v>94</v>
      </c>
      <c r="AQR74" s="84"/>
      <c r="AQS74" s="84" t="s">
        <v>94</v>
      </c>
      <c r="AQT74" s="86"/>
      <c r="AQU74" s="86" t="s">
        <v>94</v>
      </c>
      <c r="AQV74" s="86"/>
      <c r="AQW74" s="86" t="s">
        <v>94</v>
      </c>
      <c r="AQX74" s="86"/>
      <c r="AQY74" s="86" t="s">
        <v>94</v>
      </c>
      <c r="AQZ74" s="86"/>
      <c r="ARA74" s="86" t="s">
        <v>94</v>
      </c>
      <c r="ARB74" s="86"/>
      <c r="ARC74" s="86" t="s">
        <v>94</v>
      </c>
      <c r="ARD74" s="86"/>
      <c r="ARE74" s="86" t="s">
        <v>94</v>
      </c>
      <c r="ARF74" s="86"/>
      <c r="ARG74" s="86" t="s">
        <v>94</v>
      </c>
      <c r="ARH74" s="86"/>
      <c r="ARI74" s="86" t="s">
        <v>94</v>
      </c>
      <c r="ARJ74" s="86"/>
      <c r="ARK74" s="86" t="s">
        <v>94</v>
      </c>
      <c r="ARL74" s="86"/>
      <c r="ARM74" s="86" t="s">
        <v>94</v>
      </c>
      <c r="ARN74" s="86"/>
      <c r="ARO74" s="86" t="s">
        <v>94</v>
      </c>
      <c r="ARP74" s="86"/>
      <c r="ARQ74" s="86" t="s">
        <v>94</v>
      </c>
      <c r="ARR74" s="86"/>
      <c r="ARS74" s="86" t="s">
        <v>94</v>
      </c>
      <c r="ART74" s="86"/>
      <c r="ARU74" s="86" t="s">
        <v>94</v>
      </c>
      <c r="ARV74" s="86"/>
      <c r="ARW74" s="86" t="s">
        <v>94</v>
      </c>
      <c r="ARX74" s="86"/>
      <c r="ARY74" s="86" t="s">
        <v>94</v>
      </c>
      <c r="ARZ74" s="86"/>
      <c r="ASA74" s="86" t="s">
        <v>94</v>
      </c>
      <c r="ASB74" s="86"/>
      <c r="ASC74" s="86" t="s">
        <v>94</v>
      </c>
      <c r="ASD74" s="86"/>
      <c r="ASE74" s="86" t="s">
        <v>94</v>
      </c>
      <c r="ASF74" s="86"/>
      <c r="ASG74" s="86" t="s">
        <v>94</v>
      </c>
      <c r="ASH74" s="86"/>
      <c r="ASI74" s="86" t="s">
        <v>94</v>
      </c>
      <c r="ASJ74" s="86"/>
      <c r="ASK74" s="86" t="s">
        <v>94</v>
      </c>
      <c r="ASL74" s="86"/>
      <c r="ASM74" s="86" t="s">
        <v>94</v>
      </c>
      <c r="ASN74" s="86"/>
      <c r="ASO74" s="86" t="s">
        <v>94</v>
      </c>
      <c r="ASP74" s="86"/>
      <c r="ASQ74" s="86" t="s">
        <v>94</v>
      </c>
      <c r="ASR74" s="86"/>
      <c r="ASS74" s="86" t="s">
        <v>94</v>
      </c>
      <c r="AST74" s="86"/>
      <c r="ASU74" s="86" t="s">
        <v>94</v>
      </c>
      <c r="ASV74" s="86"/>
      <c r="ASW74" s="86" t="s">
        <v>94</v>
      </c>
      <c r="ASX74" s="86"/>
      <c r="ASY74" s="86" t="s">
        <v>94</v>
      </c>
      <c r="ASZ74" s="86"/>
      <c r="ATA74" s="86" t="s">
        <v>94</v>
      </c>
      <c r="ATB74" s="86"/>
      <c r="ATC74" s="86" t="s">
        <v>94</v>
      </c>
      <c r="ATD74" s="86"/>
      <c r="ATE74" s="86" t="s">
        <v>94</v>
      </c>
      <c r="ATF74" s="86"/>
      <c r="ATG74" s="86" t="s">
        <v>94</v>
      </c>
      <c r="ATH74" s="86"/>
      <c r="ATI74" s="86" t="s">
        <v>94</v>
      </c>
      <c r="ATJ74" s="86"/>
      <c r="ATK74" s="86" t="s">
        <v>94</v>
      </c>
      <c r="ATL74" s="86"/>
      <c r="ATM74" s="86" t="s">
        <v>94</v>
      </c>
      <c r="ATN74" s="86"/>
      <c r="ATO74" s="86" t="s">
        <v>94</v>
      </c>
      <c r="ATP74" s="86"/>
      <c r="ATQ74" s="86" t="s">
        <v>94</v>
      </c>
      <c r="ATR74" s="86"/>
      <c r="ATS74" s="86" t="s">
        <v>94</v>
      </c>
      <c r="ATT74" s="86"/>
      <c r="ATU74" s="86" t="s">
        <v>94</v>
      </c>
      <c r="ATV74" s="86"/>
      <c r="ATW74" s="86" t="s">
        <v>94</v>
      </c>
      <c r="ATX74" s="86"/>
      <c r="ATY74" s="86" t="s">
        <v>94</v>
      </c>
      <c r="ATZ74" s="86"/>
      <c r="AUA74" s="86" t="s">
        <v>94</v>
      </c>
      <c r="AUB74" s="86"/>
      <c r="AUC74" s="86" t="s">
        <v>94</v>
      </c>
      <c r="AUD74" s="86"/>
      <c r="AUE74" s="86" t="s">
        <v>94</v>
      </c>
      <c r="AUF74" s="86"/>
      <c r="AUG74" s="86" t="s">
        <v>94</v>
      </c>
      <c r="AUH74" s="86"/>
      <c r="AUI74" s="86" t="s">
        <v>94</v>
      </c>
      <c r="AUJ74" s="86"/>
      <c r="AUK74" s="86" t="s">
        <v>94</v>
      </c>
      <c r="AUL74" s="86"/>
      <c r="AUM74" s="86" t="s">
        <v>94</v>
      </c>
      <c r="AUN74" s="86"/>
      <c r="AUO74" s="86" t="s">
        <v>94</v>
      </c>
      <c r="AUP74" s="86"/>
      <c r="AUQ74" s="86" t="s">
        <v>94</v>
      </c>
      <c r="AUR74" s="86"/>
      <c r="AUS74" s="86" t="s">
        <v>94</v>
      </c>
      <c r="AUT74" s="86"/>
      <c r="AUU74" s="86" t="s">
        <v>94</v>
      </c>
      <c r="AUV74" s="86"/>
      <c r="AUW74" s="86" t="s">
        <v>94</v>
      </c>
      <c r="AUX74" s="86"/>
      <c r="AUY74" s="86" t="s">
        <v>94</v>
      </c>
      <c r="AUZ74" s="86"/>
      <c r="AVA74" s="86" t="s">
        <v>94</v>
      </c>
      <c r="AVB74" s="86"/>
      <c r="AVC74" s="86" t="s">
        <v>94</v>
      </c>
      <c r="AVD74" s="86"/>
      <c r="AVE74" s="86" t="s">
        <v>94</v>
      </c>
      <c r="AVF74" s="86"/>
      <c r="AVG74" s="86" t="s">
        <v>94</v>
      </c>
      <c r="AVH74" s="86"/>
      <c r="AVI74" s="86" t="s">
        <v>94</v>
      </c>
      <c r="AVJ74" s="86"/>
      <c r="AVK74" s="86" t="s">
        <v>94</v>
      </c>
      <c r="AVL74" s="86"/>
      <c r="AVM74" s="86" t="s">
        <v>94</v>
      </c>
      <c r="AVN74" s="86"/>
      <c r="AVO74" s="86" t="s">
        <v>94</v>
      </c>
      <c r="AVP74" s="86"/>
      <c r="AVQ74" s="86" t="s">
        <v>94</v>
      </c>
      <c r="AVR74" s="86"/>
      <c r="AVS74" s="86" t="s">
        <v>94</v>
      </c>
      <c r="AVT74" s="86"/>
      <c r="AVU74" s="86" t="s">
        <v>94</v>
      </c>
      <c r="AVV74" s="86"/>
      <c r="AVW74" s="86" t="s">
        <v>94</v>
      </c>
      <c r="AVX74" s="86"/>
      <c r="AVY74" s="86" t="s">
        <v>94</v>
      </c>
      <c r="AVZ74" s="86"/>
      <c r="AWA74" s="86" t="s">
        <v>94</v>
      </c>
      <c r="AWB74" s="86"/>
      <c r="AWC74" s="86" t="s">
        <v>94</v>
      </c>
      <c r="AWD74" s="86"/>
      <c r="AWE74" s="86" t="s">
        <v>94</v>
      </c>
      <c r="AWF74" s="86"/>
      <c r="AWG74" s="86" t="s">
        <v>94</v>
      </c>
      <c r="AWH74" s="86"/>
      <c r="AWI74" s="86" t="s">
        <v>94</v>
      </c>
      <c r="AWJ74" s="86"/>
      <c r="AWK74" s="86" t="s">
        <v>94</v>
      </c>
      <c r="AWL74" s="86"/>
      <c r="AWM74" s="86" t="s">
        <v>94</v>
      </c>
      <c r="AWN74" s="86"/>
      <c r="AWO74" s="86" t="s">
        <v>94</v>
      </c>
      <c r="AWP74" s="86"/>
      <c r="AWQ74" s="86" t="s">
        <v>94</v>
      </c>
      <c r="AWR74" s="86"/>
      <c r="AWS74" s="86" t="s">
        <v>94</v>
      </c>
      <c r="AWT74" s="86"/>
      <c r="AWU74" s="86" t="s">
        <v>94</v>
      </c>
      <c r="AWV74" s="86"/>
      <c r="AWW74" s="86" t="s">
        <v>94</v>
      </c>
      <c r="AWX74" s="86"/>
      <c r="AWY74" s="86" t="s">
        <v>94</v>
      </c>
      <c r="AWZ74" s="103"/>
      <c r="AXA74" s="103" t="s">
        <v>94</v>
      </c>
      <c r="AXB74" s="103"/>
      <c r="AXC74" s="103" t="s">
        <v>94</v>
      </c>
      <c r="AXD74" s="103"/>
      <c r="AXE74" s="103" t="s">
        <v>94</v>
      </c>
      <c r="AXF74" s="103"/>
      <c r="AXG74" s="103" t="s">
        <v>94</v>
      </c>
      <c r="AXH74" s="103"/>
      <c r="AXI74" s="103" t="s">
        <v>94</v>
      </c>
      <c r="AXJ74" s="103"/>
      <c r="AXK74" s="103" t="s">
        <v>94</v>
      </c>
      <c r="AXL74" s="103"/>
      <c r="AXM74" s="103" t="s">
        <v>94</v>
      </c>
      <c r="AXN74" s="103"/>
      <c r="AXO74" s="103" t="s">
        <v>94</v>
      </c>
      <c r="AXP74" s="103"/>
      <c r="AXQ74" s="103" t="s">
        <v>94</v>
      </c>
      <c r="AXR74" s="103"/>
      <c r="AXS74" s="103" t="s">
        <v>94</v>
      </c>
      <c r="AXT74" s="103"/>
      <c r="AXU74" s="103" t="s">
        <v>94</v>
      </c>
      <c r="AXV74" s="103"/>
      <c r="AXW74" s="103" t="s">
        <v>94</v>
      </c>
      <c r="AXX74" s="103"/>
      <c r="AXY74" s="103" t="s">
        <v>94</v>
      </c>
      <c r="AXZ74" s="103"/>
      <c r="AYA74" s="103" t="s">
        <v>94</v>
      </c>
      <c r="AYB74" s="103"/>
      <c r="AYC74" s="103" t="s">
        <v>94</v>
      </c>
      <c r="AYD74" s="103"/>
      <c r="AYE74" s="103" t="s">
        <v>94</v>
      </c>
      <c r="AYF74" s="103"/>
      <c r="AYG74" s="103" t="s">
        <v>94</v>
      </c>
      <c r="AYH74" s="103"/>
      <c r="AYI74" s="103" t="s">
        <v>94</v>
      </c>
      <c r="AYJ74" s="103"/>
      <c r="AYK74" s="103"/>
      <c r="AYL74" s="103"/>
      <c r="AYM74" s="103"/>
      <c r="AYN74" s="103"/>
      <c r="AYO74" s="103"/>
      <c r="AYP74" s="103"/>
      <c r="AYQ74" s="103"/>
      <c r="AYR74" s="103"/>
      <c r="AYS74" s="103"/>
      <c r="AYT74" s="103"/>
      <c r="AYU74" s="103" t="s">
        <v>94</v>
      </c>
      <c r="AYV74" s="103"/>
      <c r="AYW74" s="103" t="s">
        <v>94</v>
      </c>
      <c r="AYX74" s="103"/>
      <c r="AYY74" s="103" t="s">
        <v>94</v>
      </c>
      <c r="AYZ74" s="103"/>
      <c r="AZA74" s="103" t="s">
        <v>94</v>
      </c>
      <c r="AZB74" s="103"/>
      <c r="AZC74" s="103" t="s">
        <v>94</v>
      </c>
      <c r="AZD74" s="103"/>
      <c r="AZE74" s="103" t="s">
        <v>94</v>
      </c>
      <c r="AZF74" s="103"/>
      <c r="AZG74" s="103" t="s">
        <v>94</v>
      </c>
      <c r="AZH74" s="103"/>
      <c r="AZI74" s="103" t="s">
        <v>94</v>
      </c>
      <c r="AZJ74" s="103"/>
      <c r="AZK74" s="103" t="s">
        <v>94</v>
      </c>
      <c r="AZL74" s="103"/>
      <c r="AZM74" s="103" t="s">
        <v>94</v>
      </c>
      <c r="AZN74" s="103"/>
      <c r="AZO74" s="103" t="s">
        <v>94</v>
      </c>
      <c r="AZP74" s="103"/>
      <c r="AZQ74" s="103" t="s">
        <v>94</v>
      </c>
      <c r="AZR74" s="103"/>
      <c r="AZS74" s="103" t="s">
        <v>94</v>
      </c>
      <c r="AZT74" s="103"/>
      <c r="AZU74" s="103" t="s">
        <v>94</v>
      </c>
      <c r="AZV74" s="103"/>
      <c r="AZW74" s="103" t="s">
        <v>94</v>
      </c>
      <c r="AZX74" s="103"/>
      <c r="AZY74" s="103" t="s">
        <v>94</v>
      </c>
      <c r="AZZ74" s="103"/>
      <c r="BAA74" s="103" t="s">
        <v>94</v>
      </c>
      <c r="BAB74" s="103"/>
      <c r="BAC74" s="103" t="s">
        <v>94</v>
      </c>
      <c r="BAD74" s="103"/>
      <c r="BAE74" s="103" t="s">
        <v>94</v>
      </c>
      <c r="BAF74" s="103"/>
      <c r="BAG74" s="103" t="s">
        <v>94</v>
      </c>
      <c r="BAH74" s="103"/>
      <c r="BAI74" s="103" t="s">
        <v>94</v>
      </c>
      <c r="BAJ74" s="103"/>
      <c r="BAK74" s="103" t="s">
        <v>94</v>
      </c>
      <c r="BAL74" s="103"/>
      <c r="BAM74" s="103" t="s">
        <v>94</v>
      </c>
      <c r="BAN74" s="103"/>
      <c r="BAO74" s="103" t="s">
        <v>94</v>
      </c>
      <c r="BAP74" s="103"/>
      <c r="BAQ74" s="103" t="s">
        <v>94</v>
      </c>
      <c r="BAR74" s="103"/>
      <c r="BAS74" s="103" t="s">
        <v>94</v>
      </c>
      <c r="BAT74" s="103"/>
      <c r="BAU74" s="103" t="s">
        <v>94</v>
      </c>
      <c r="BAV74" s="103"/>
      <c r="BAW74" s="103" t="s">
        <v>94</v>
      </c>
      <c r="BAX74" s="103"/>
      <c r="BAY74" s="103" t="s">
        <v>94</v>
      </c>
      <c r="BAZ74" s="103"/>
      <c r="BBA74" s="103" t="s">
        <v>94</v>
      </c>
      <c r="BBB74" s="103"/>
      <c r="BBC74" s="103" t="s">
        <v>94</v>
      </c>
      <c r="BBD74" s="103"/>
      <c r="BBE74" s="103" t="s">
        <v>94</v>
      </c>
      <c r="BBF74" s="103"/>
      <c r="BBG74" s="103" t="s">
        <v>94</v>
      </c>
      <c r="BBH74" s="103"/>
      <c r="BBI74" s="103" t="s">
        <v>94</v>
      </c>
      <c r="BBJ74" s="103"/>
      <c r="BBK74" s="103" t="s">
        <v>94</v>
      </c>
    </row>
    <row r="75" spans="1:1415" s="9" customFormat="1" ht="33" customHeight="1" x14ac:dyDescent="0.35">
      <c r="A75" s="82">
        <f t="shared" si="3"/>
        <v>9</v>
      </c>
      <c r="B75" s="13">
        <v>150000054</v>
      </c>
      <c r="C75" s="89"/>
      <c r="D75" s="90" t="s">
        <v>263</v>
      </c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  <c r="AL75" s="84"/>
      <c r="AM75" s="84"/>
      <c r="AN75" s="84"/>
      <c r="AO75" s="84"/>
      <c r="AP75" s="84"/>
      <c r="AQ75" s="84"/>
      <c r="AR75" s="84"/>
      <c r="AS75" s="84"/>
      <c r="AT75" s="84"/>
      <c r="AU75" s="84"/>
      <c r="AV75" s="84"/>
      <c r="AW75" s="84"/>
      <c r="AX75" s="84"/>
      <c r="AY75" s="84"/>
      <c r="AZ75" s="84"/>
      <c r="BA75" s="84"/>
      <c r="BB75" s="84"/>
      <c r="BC75" s="84"/>
      <c r="BD75" s="84"/>
      <c r="BE75" s="84"/>
      <c r="BF75" s="84"/>
      <c r="BG75" s="84"/>
      <c r="BH75" s="84"/>
      <c r="BI75" s="84"/>
      <c r="BJ75" s="84"/>
      <c r="BK75" s="84"/>
      <c r="BL75" s="84"/>
      <c r="BM75" s="84"/>
      <c r="BN75" s="84"/>
      <c r="BO75" s="84"/>
      <c r="BP75" s="84"/>
      <c r="BQ75" s="84"/>
      <c r="BR75" s="84"/>
      <c r="BS75" s="84"/>
      <c r="BT75" s="84"/>
      <c r="BU75" s="84"/>
      <c r="BV75" s="84"/>
      <c r="BW75" s="84"/>
      <c r="BX75" s="84"/>
      <c r="BY75" s="84"/>
      <c r="BZ75" s="84"/>
      <c r="CA75" s="84"/>
      <c r="CB75" s="84"/>
      <c r="CC75" s="84"/>
      <c r="CD75" s="84"/>
      <c r="CE75" s="84"/>
      <c r="CF75" s="84"/>
      <c r="CG75" s="84"/>
      <c r="CH75" s="84"/>
      <c r="CI75" s="84"/>
      <c r="CJ75" s="84"/>
      <c r="CK75" s="84"/>
      <c r="CL75" s="84"/>
      <c r="CM75" s="84"/>
      <c r="CN75" s="84"/>
      <c r="CO75" s="84"/>
      <c r="CP75" s="84"/>
      <c r="CQ75" s="84"/>
      <c r="CR75" s="84"/>
      <c r="CS75" s="84"/>
      <c r="CT75" s="84"/>
      <c r="CU75" s="84"/>
      <c r="CV75" s="84"/>
      <c r="CW75" s="84"/>
      <c r="CX75" s="84"/>
      <c r="CY75" s="84"/>
      <c r="CZ75" s="84"/>
      <c r="DA75" s="84"/>
      <c r="DB75" s="84"/>
      <c r="DC75" s="84"/>
      <c r="DD75" s="84"/>
      <c r="DE75" s="84"/>
      <c r="DF75" s="84"/>
      <c r="DG75" s="84"/>
      <c r="DH75" s="84"/>
      <c r="DI75" s="84"/>
      <c r="DJ75" s="84"/>
      <c r="DK75" s="84"/>
      <c r="DL75" s="84"/>
      <c r="DM75" s="84"/>
      <c r="DN75" s="84"/>
      <c r="DO75" s="84"/>
      <c r="DP75" s="84"/>
      <c r="DQ75" s="84"/>
      <c r="DR75" s="84"/>
      <c r="DS75" s="84"/>
      <c r="DT75" s="84"/>
      <c r="DU75" s="84"/>
      <c r="DV75" s="84"/>
      <c r="DW75" s="84"/>
      <c r="DX75" s="84"/>
      <c r="DY75" s="84"/>
      <c r="DZ75" s="84"/>
      <c r="EA75" s="84"/>
      <c r="EB75" s="84"/>
      <c r="EC75" s="84"/>
      <c r="ED75" s="84"/>
      <c r="EE75" s="84"/>
      <c r="EF75" s="84"/>
      <c r="EG75" s="84"/>
      <c r="EH75" s="84"/>
      <c r="EI75" s="84"/>
      <c r="EJ75" s="84"/>
      <c r="EK75" s="84"/>
      <c r="EL75" s="84"/>
      <c r="EM75" s="84"/>
      <c r="EN75" s="84"/>
      <c r="EO75" s="84"/>
      <c r="EP75" s="84"/>
      <c r="EQ75" s="84"/>
      <c r="ER75" s="84"/>
      <c r="ES75" s="84"/>
      <c r="ET75" s="84"/>
      <c r="EU75" s="84"/>
      <c r="EV75" s="84"/>
      <c r="EW75" s="84"/>
      <c r="EX75" s="84"/>
      <c r="EY75" s="84"/>
      <c r="EZ75" s="84"/>
      <c r="FA75" s="84"/>
      <c r="FB75" s="84"/>
      <c r="FC75" s="84"/>
      <c r="FD75" s="84"/>
      <c r="FE75" s="84"/>
      <c r="FF75" s="84"/>
      <c r="FG75" s="84"/>
      <c r="FH75" s="84"/>
      <c r="FI75" s="84"/>
      <c r="FJ75" s="84"/>
      <c r="FK75" s="84"/>
      <c r="FL75" s="84"/>
      <c r="FM75" s="84"/>
      <c r="FN75" s="84"/>
      <c r="FO75" s="84"/>
      <c r="FP75" s="84"/>
      <c r="FQ75" s="84"/>
      <c r="FR75" s="84"/>
      <c r="FS75" s="84"/>
      <c r="FT75" s="84"/>
      <c r="FU75" s="84"/>
      <c r="FV75" s="84"/>
      <c r="FW75" s="84"/>
      <c r="FX75" s="84"/>
      <c r="FY75" s="84"/>
      <c r="FZ75" s="84"/>
      <c r="GA75" s="84"/>
      <c r="GB75" s="84"/>
      <c r="GC75" s="84"/>
      <c r="GD75" s="84"/>
      <c r="GE75" s="84"/>
      <c r="GF75" s="84"/>
      <c r="GG75" s="84"/>
      <c r="GH75" s="84"/>
      <c r="GI75" s="84"/>
      <c r="GJ75" s="84"/>
      <c r="GK75" s="84"/>
      <c r="GL75" s="84"/>
      <c r="GM75" s="84"/>
      <c r="GN75" s="84"/>
      <c r="GO75" s="84"/>
      <c r="GP75" s="84"/>
      <c r="GQ75" s="84"/>
      <c r="GR75" s="84"/>
      <c r="GS75" s="84"/>
      <c r="GT75" s="84"/>
      <c r="GU75" s="84"/>
      <c r="GV75" s="84"/>
      <c r="GW75" s="84"/>
      <c r="GX75" s="84"/>
      <c r="GY75" s="84"/>
      <c r="GZ75" s="84"/>
      <c r="HA75" s="84"/>
      <c r="HB75" s="84"/>
      <c r="HC75" s="84"/>
      <c r="HD75" s="84"/>
      <c r="HE75" s="84"/>
      <c r="HF75" s="84"/>
      <c r="HG75" s="84"/>
      <c r="HH75" s="84"/>
      <c r="HI75" s="84"/>
      <c r="HJ75" s="84"/>
      <c r="HK75" s="84"/>
      <c r="HL75" s="84"/>
      <c r="HM75" s="84"/>
      <c r="HN75" s="84"/>
      <c r="HO75" s="84"/>
      <c r="HP75" s="84"/>
      <c r="HQ75" s="84"/>
      <c r="HR75" s="84"/>
      <c r="HS75" s="84"/>
      <c r="HT75" s="84"/>
      <c r="HU75" s="84"/>
      <c r="HV75" s="84"/>
      <c r="HW75" s="84"/>
      <c r="HX75" s="84"/>
      <c r="HY75" s="84"/>
      <c r="HZ75" s="84"/>
      <c r="IA75" s="84"/>
      <c r="IB75" s="84"/>
      <c r="IC75" s="84"/>
      <c r="ID75" s="84"/>
      <c r="IE75" s="84"/>
      <c r="IF75" s="84"/>
      <c r="IG75" s="84"/>
      <c r="IH75" s="84"/>
      <c r="II75" s="84"/>
      <c r="IJ75" s="84"/>
      <c r="IK75" s="84"/>
      <c r="IL75" s="84"/>
      <c r="IM75" s="84"/>
      <c r="IN75" s="84"/>
      <c r="IO75" s="84"/>
      <c r="IP75" s="84"/>
      <c r="IQ75" s="84"/>
      <c r="IR75" s="84"/>
      <c r="IS75" s="84"/>
      <c r="IT75" s="84"/>
      <c r="IU75" s="84"/>
      <c r="IV75" s="84"/>
      <c r="IW75" s="84"/>
      <c r="IX75" s="84"/>
      <c r="IY75" s="84"/>
      <c r="IZ75" s="84"/>
      <c r="JA75" s="84"/>
      <c r="JB75" s="84"/>
      <c r="JC75" s="84"/>
      <c r="JD75" s="84"/>
      <c r="JE75" s="84"/>
      <c r="JF75" s="84"/>
      <c r="JG75" s="84"/>
      <c r="JH75" s="84"/>
      <c r="JI75" s="84"/>
      <c r="JJ75" s="84"/>
      <c r="JK75" s="84"/>
      <c r="JL75" s="84"/>
      <c r="JM75" s="84"/>
      <c r="JN75" s="84"/>
      <c r="JO75" s="84"/>
      <c r="JP75" s="84"/>
      <c r="JQ75" s="84"/>
      <c r="JR75" s="84"/>
      <c r="JS75" s="84"/>
      <c r="JT75" s="84"/>
      <c r="JU75" s="84"/>
      <c r="JV75" s="84"/>
      <c r="JW75" s="84"/>
      <c r="JX75" s="84"/>
      <c r="JY75" s="84"/>
      <c r="JZ75" s="84"/>
      <c r="KA75" s="84"/>
      <c r="KB75" s="84"/>
      <c r="KC75" s="84"/>
      <c r="KD75" s="84"/>
      <c r="KE75" s="84"/>
      <c r="KF75" s="84"/>
      <c r="KG75" s="84"/>
      <c r="KH75" s="84"/>
      <c r="KI75" s="84"/>
      <c r="KJ75" s="84"/>
      <c r="KK75" s="84"/>
      <c r="KL75" s="84"/>
      <c r="KM75" s="84"/>
      <c r="KN75" s="84"/>
      <c r="KO75" s="84"/>
      <c r="KP75" s="84"/>
      <c r="KQ75" s="84"/>
      <c r="KR75" s="84"/>
      <c r="KS75" s="84"/>
      <c r="KT75" s="84"/>
      <c r="KU75" s="84"/>
      <c r="KV75" s="84"/>
      <c r="KW75" s="84"/>
      <c r="KX75" s="84"/>
      <c r="KY75" s="84"/>
      <c r="KZ75" s="84"/>
      <c r="LA75" s="84"/>
      <c r="LB75" s="84"/>
      <c r="LC75" s="84"/>
      <c r="LD75" s="84"/>
      <c r="LE75" s="84"/>
      <c r="LF75" s="84"/>
      <c r="LG75" s="84"/>
      <c r="LH75" s="84"/>
      <c r="LI75" s="84"/>
      <c r="LJ75" s="84"/>
      <c r="LK75" s="84"/>
      <c r="LL75" s="84"/>
      <c r="LM75" s="84"/>
      <c r="LN75" s="84"/>
      <c r="LO75" s="84"/>
      <c r="LP75" s="84"/>
      <c r="LQ75" s="84"/>
      <c r="LR75" s="84"/>
      <c r="LS75" s="84"/>
      <c r="LT75" s="84"/>
      <c r="LU75" s="84"/>
      <c r="LV75" s="84"/>
      <c r="LW75" s="84"/>
      <c r="LX75" s="84"/>
      <c r="LY75" s="84"/>
      <c r="LZ75" s="84"/>
      <c r="MA75" s="84"/>
      <c r="MB75" s="84"/>
      <c r="MC75" s="84"/>
      <c r="MD75" s="84"/>
      <c r="ME75" s="84"/>
      <c r="MF75" s="84"/>
      <c r="MG75" s="84"/>
      <c r="MH75" s="84"/>
      <c r="MI75" s="84"/>
      <c r="MJ75" s="84"/>
      <c r="MK75" s="84"/>
      <c r="ML75" s="84"/>
      <c r="MM75" s="84"/>
      <c r="MN75" s="84"/>
      <c r="MO75" s="84"/>
      <c r="MP75" s="84"/>
      <c r="MQ75" s="84"/>
      <c r="MR75" s="84"/>
      <c r="MS75" s="84"/>
      <c r="MT75" s="84"/>
      <c r="MU75" s="84"/>
      <c r="MV75" s="84"/>
      <c r="MW75" s="84"/>
      <c r="MX75" s="84"/>
      <c r="MY75" s="84"/>
      <c r="MZ75" s="84"/>
      <c r="NA75" s="84"/>
      <c r="NB75" s="84"/>
      <c r="NC75" s="84"/>
      <c r="ND75" s="84"/>
      <c r="NE75" s="84"/>
      <c r="NF75" s="84"/>
      <c r="NG75" s="84"/>
      <c r="NH75" s="84"/>
      <c r="NI75" s="84"/>
      <c r="NJ75" s="84"/>
      <c r="NK75" s="84"/>
      <c r="NL75" s="84"/>
      <c r="NM75" s="84"/>
      <c r="NN75" s="84"/>
      <c r="NO75" s="84"/>
      <c r="NP75" s="84"/>
      <c r="NQ75" s="84"/>
      <c r="NR75" s="84"/>
      <c r="NS75" s="84"/>
      <c r="NT75" s="84"/>
      <c r="NU75" s="84"/>
      <c r="NV75" s="84"/>
      <c r="NW75" s="84"/>
      <c r="NX75" s="84"/>
      <c r="NY75" s="84"/>
      <c r="NZ75" s="84"/>
      <c r="OA75" s="84"/>
      <c r="OB75" s="84"/>
      <c r="OC75" s="84"/>
      <c r="OD75" s="84"/>
      <c r="OE75" s="84"/>
      <c r="OF75" s="84"/>
      <c r="OG75" s="84"/>
      <c r="OH75" s="84"/>
      <c r="OI75" s="84"/>
      <c r="OJ75" s="84"/>
      <c r="OK75" s="84"/>
      <c r="OL75" s="84"/>
      <c r="OM75" s="84"/>
      <c r="ON75" s="84"/>
      <c r="OO75" s="84"/>
      <c r="OP75" s="84"/>
      <c r="OQ75" s="84"/>
      <c r="OR75" s="84"/>
      <c r="OS75" s="84"/>
      <c r="OT75" s="84"/>
      <c r="OU75" s="84"/>
      <c r="OV75" s="84"/>
      <c r="OW75" s="84"/>
      <c r="OX75" s="84"/>
      <c r="OY75" s="84"/>
      <c r="OZ75" s="84"/>
      <c r="PA75" s="84"/>
      <c r="PB75" s="84"/>
      <c r="PC75" s="84"/>
      <c r="PD75" s="84"/>
      <c r="PE75" s="84"/>
      <c r="PF75" s="84"/>
      <c r="PG75" s="84"/>
      <c r="PH75" s="84"/>
      <c r="PI75" s="84"/>
      <c r="PJ75" s="84"/>
      <c r="PK75" s="84"/>
      <c r="PL75" s="84"/>
      <c r="PM75" s="84"/>
      <c r="PN75" s="84"/>
      <c r="PO75" s="84"/>
      <c r="PP75" s="84"/>
      <c r="PQ75" s="84"/>
      <c r="PR75" s="84"/>
      <c r="PS75" s="84"/>
      <c r="PT75" s="84"/>
      <c r="PU75" s="84"/>
      <c r="PV75" s="84"/>
      <c r="PW75" s="84"/>
      <c r="PX75" s="84"/>
      <c r="PY75" s="84"/>
      <c r="PZ75" s="84"/>
      <c r="QA75" s="84"/>
      <c r="QB75" s="84"/>
      <c r="QC75" s="84"/>
      <c r="QD75" s="84"/>
      <c r="QE75" s="84"/>
      <c r="QF75" s="84"/>
      <c r="QG75" s="84"/>
      <c r="QH75" s="84"/>
      <c r="QI75" s="84"/>
      <c r="QJ75" s="84"/>
      <c r="QK75" s="84"/>
      <c r="QL75" s="84"/>
      <c r="QM75" s="84"/>
      <c r="QN75" s="84"/>
      <c r="QO75" s="84"/>
      <c r="QP75" s="84"/>
      <c r="QQ75" s="84"/>
      <c r="QR75" s="84"/>
      <c r="QS75" s="84"/>
      <c r="QT75" s="84"/>
      <c r="QU75" s="84"/>
      <c r="QV75" s="84"/>
      <c r="QW75" s="84"/>
      <c r="QX75" s="84"/>
      <c r="QY75" s="84"/>
      <c r="QZ75" s="84"/>
      <c r="RA75" s="84"/>
      <c r="RB75" s="84"/>
      <c r="RC75" s="84"/>
      <c r="RD75" s="84"/>
      <c r="RE75" s="84"/>
      <c r="RF75" s="84"/>
      <c r="RG75" s="84"/>
      <c r="RH75" s="84"/>
      <c r="RI75" s="84"/>
      <c r="RJ75" s="84"/>
      <c r="RK75" s="84"/>
      <c r="RL75" s="84"/>
      <c r="RM75" s="84"/>
      <c r="RN75" s="84"/>
      <c r="RO75" s="84"/>
      <c r="RP75" s="84"/>
      <c r="RQ75" s="84"/>
      <c r="RR75" s="84"/>
      <c r="RS75" s="84"/>
      <c r="RT75" s="84"/>
      <c r="RU75" s="84"/>
      <c r="RV75" s="84"/>
      <c r="RW75" s="84"/>
      <c r="RX75" s="84"/>
      <c r="RY75" s="84"/>
      <c r="RZ75" s="84"/>
      <c r="SA75" s="84"/>
      <c r="SB75" s="84"/>
      <c r="SC75" s="84"/>
      <c r="SD75" s="84"/>
      <c r="SE75" s="84"/>
      <c r="SF75" s="84"/>
      <c r="SG75" s="84"/>
      <c r="SH75" s="84"/>
      <c r="SI75" s="84"/>
      <c r="SJ75" s="84"/>
      <c r="SK75" s="84"/>
      <c r="SL75" s="84"/>
      <c r="SM75" s="84"/>
      <c r="SN75" s="84"/>
      <c r="SO75" s="84"/>
      <c r="SP75" s="84"/>
      <c r="SQ75" s="84"/>
      <c r="SR75" s="84"/>
      <c r="SS75" s="84"/>
      <c r="ST75" s="84"/>
      <c r="SU75" s="84"/>
      <c r="SV75" s="84"/>
      <c r="SW75" s="84"/>
      <c r="SX75" s="84"/>
      <c r="SY75" s="84"/>
      <c r="SZ75" s="84"/>
      <c r="TA75" s="84"/>
      <c r="TB75" s="84"/>
      <c r="TC75" s="84"/>
      <c r="TD75" s="84"/>
      <c r="TE75" s="84"/>
      <c r="TF75" s="84"/>
      <c r="TG75" s="84"/>
      <c r="TH75" s="84"/>
      <c r="TI75" s="84"/>
      <c r="TJ75" s="84"/>
      <c r="TK75" s="84"/>
      <c r="TL75" s="84"/>
      <c r="TM75" s="84"/>
      <c r="TN75" s="84"/>
      <c r="TO75" s="84"/>
      <c r="TP75" s="84"/>
      <c r="TQ75" s="84"/>
      <c r="TR75" s="84"/>
      <c r="TS75" s="84"/>
      <c r="TT75" s="84"/>
      <c r="TU75" s="84"/>
      <c r="TV75" s="84"/>
      <c r="TW75" s="84"/>
      <c r="TX75" s="84"/>
      <c r="TY75" s="84"/>
      <c r="TZ75" s="84"/>
      <c r="UA75" s="84"/>
      <c r="UB75" s="84"/>
      <c r="UC75" s="84"/>
      <c r="UD75" s="84"/>
      <c r="UE75" s="84"/>
      <c r="UF75" s="84"/>
      <c r="UG75" s="84"/>
      <c r="UH75" s="84"/>
      <c r="UI75" s="84"/>
      <c r="UJ75" s="84"/>
      <c r="UK75" s="84"/>
      <c r="UL75" s="84"/>
      <c r="UM75" s="84"/>
      <c r="UN75" s="84"/>
      <c r="UO75" s="84"/>
      <c r="UP75" s="84"/>
      <c r="UQ75" s="84"/>
      <c r="UR75" s="84"/>
      <c r="US75" s="84"/>
      <c r="UT75" s="84"/>
      <c r="UU75" s="84"/>
      <c r="UV75" s="84"/>
      <c r="UW75" s="84"/>
      <c r="UX75" s="84"/>
      <c r="UY75" s="84"/>
      <c r="UZ75" s="84"/>
      <c r="VA75" s="84"/>
      <c r="VB75" s="84"/>
      <c r="VC75" s="84"/>
      <c r="VD75" s="84"/>
      <c r="VE75" s="84"/>
      <c r="VF75" s="84"/>
      <c r="VG75" s="84"/>
      <c r="VH75" s="84"/>
      <c r="VI75" s="84"/>
      <c r="VJ75" s="84"/>
      <c r="VK75" s="84"/>
      <c r="VL75" s="84"/>
      <c r="VM75" s="84"/>
      <c r="VN75" s="84"/>
      <c r="VO75" s="84"/>
      <c r="VP75" s="84"/>
      <c r="VQ75" s="84"/>
      <c r="VR75" s="84"/>
      <c r="VS75" s="84"/>
      <c r="VT75" s="84"/>
      <c r="VU75" s="84"/>
      <c r="VV75" s="84"/>
      <c r="VW75" s="84"/>
      <c r="VX75" s="84"/>
      <c r="VY75" s="84"/>
      <c r="VZ75" s="84"/>
      <c r="WA75" s="84"/>
      <c r="WB75" s="84"/>
      <c r="WC75" s="84"/>
      <c r="WD75" s="84"/>
      <c r="WE75" s="84"/>
      <c r="WF75" s="84"/>
      <c r="WG75" s="84"/>
      <c r="WH75" s="84"/>
      <c r="WI75" s="84"/>
      <c r="WJ75" s="84"/>
      <c r="WK75" s="84"/>
      <c r="WL75" s="84"/>
      <c r="WM75" s="84"/>
      <c r="WN75" s="84"/>
      <c r="WO75" s="84"/>
      <c r="WP75" s="84"/>
      <c r="WQ75" s="84"/>
      <c r="WR75" s="84"/>
      <c r="WS75" s="84"/>
      <c r="WT75" s="84"/>
      <c r="WU75" s="84"/>
      <c r="WV75" s="84"/>
      <c r="WW75" s="84"/>
      <c r="WX75" s="84"/>
      <c r="WY75" s="84"/>
      <c r="WZ75" s="84"/>
      <c r="XA75" s="84"/>
      <c r="XB75" s="84"/>
      <c r="XC75" s="84"/>
      <c r="XD75" s="84"/>
      <c r="XE75" s="84"/>
      <c r="XF75" s="84"/>
      <c r="XG75" s="84"/>
      <c r="XH75" s="84"/>
      <c r="XI75" s="84"/>
      <c r="XJ75" s="84"/>
      <c r="XK75" s="84"/>
      <c r="XL75" s="84"/>
      <c r="XM75" s="84"/>
      <c r="XN75" s="84"/>
      <c r="XO75" s="84"/>
      <c r="XP75" s="84"/>
      <c r="XQ75" s="84"/>
      <c r="XR75" s="84"/>
      <c r="XS75" s="84"/>
      <c r="XT75" s="84"/>
      <c r="XU75" s="84"/>
      <c r="XV75" s="84"/>
      <c r="XW75" s="84"/>
      <c r="XX75" s="84"/>
      <c r="XY75" s="84"/>
      <c r="XZ75" s="84"/>
      <c r="YA75" s="84"/>
      <c r="YB75" s="84"/>
      <c r="YC75" s="84"/>
      <c r="YD75" s="84"/>
      <c r="YE75" s="84"/>
      <c r="YF75" s="84"/>
      <c r="YG75" s="84"/>
      <c r="YH75" s="84"/>
      <c r="YI75" s="84"/>
      <c r="YJ75" s="84"/>
      <c r="YK75" s="84"/>
      <c r="YL75" s="84"/>
      <c r="YM75" s="84"/>
      <c r="YN75" s="84"/>
      <c r="YO75" s="84"/>
      <c r="YP75" s="84"/>
      <c r="YQ75" s="84"/>
      <c r="YR75" s="84"/>
      <c r="YS75" s="84"/>
      <c r="YT75" s="84"/>
      <c r="YU75" s="84"/>
      <c r="YV75" s="84"/>
      <c r="YW75" s="84"/>
      <c r="YX75" s="84"/>
      <c r="YY75" s="84"/>
      <c r="YZ75" s="84"/>
      <c r="ZA75" s="84"/>
      <c r="ZB75" s="84"/>
      <c r="ZC75" s="84"/>
      <c r="ZD75" s="84"/>
      <c r="ZE75" s="84"/>
      <c r="ZF75" s="84"/>
      <c r="ZG75" s="84"/>
      <c r="ZH75" s="84"/>
      <c r="ZI75" s="84"/>
      <c r="ZJ75" s="84"/>
      <c r="ZK75" s="84"/>
      <c r="ZL75" s="84"/>
      <c r="ZM75" s="84"/>
      <c r="ZN75" s="84"/>
      <c r="ZO75" s="84"/>
      <c r="ZP75" s="84"/>
      <c r="ZQ75" s="84"/>
      <c r="ZR75" s="84"/>
      <c r="ZS75" s="84"/>
      <c r="ZT75" s="84"/>
      <c r="ZU75" s="84"/>
      <c r="ZV75" s="84"/>
      <c r="ZW75" s="84"/>
      <c r="ZX75" s="84"/>
      <c r="ZY75" s="84"/>
      <c r="ZZ75" s="84"/>
      <c r="AAA75" s="84"/>
      <c r="AAB75" s="84"/>
      <c r="AAC75" s="84"/>
      <c r="AAD75" s="84"/>
      <c r="AAE75" s="84"/>
      <c r="AAF75" s="84"/>
      <c r="AAG75" s="84"/>
      <c r="AAH75" s="84"/>
      <c r="AAI75" s="84"/>
      <c r="AAJ75" s="84"/>
      <c r="AAK75" s="84"/>
      <c r="AAL75" s="84"/>
      <c r="AAM75" s="84"/>
      <c r="AAN75" s="84"/>
      <c r="AAO75" s="84"/>
      <c r="AAP75" s="84"/>
      <c r="AAQ75" s="84"/>
      <c r="AAR75" s="84"/>
      <c r="AAS75" s="84"/>
      <c r="AAT75" s="84"/>
      <c r="AAU75" s="84"/>
      <c r="AAV75" s="84"/>
      <c r="AAW75" s="84"/>
      <c r="AAX75" s="84"/>
      <c r="AAY75" s="84"/>
      <c r="AAZ75" s="84"/>
      <c r="ABA75" s="84"/>
      <c r="ABB75" s="84"/>
      <c r="ABC75" s="84"/>
      <c r="ABD75" s="84"/>
      <c r="ABE75" s="84"/>
      <c r="ABF75" s="84"/>
      <c r="ABG75" s="84"/>
      <c r="ABH75" s="84"/>
      <c r="ABI75" s="84"/>
      <c r="ABJ75" s="84"/>
      <c r="ABK75" s="84"/>
      <c r="ABL75" s="84"/>
      <c r="ABM75" s="84"/>
      <c r="ABN75" s="84"/>
      <c r="ABO75" s="84"/>
      <c r="ABP75" s="84"/>
      <c r="ABQ75" s="84"/>
      <c r="ABR75" s="84"/>
      <c r="ABS75" s="84"/>
      <c r="ABT75" s="84"/>
      <c r="ABU75" s="84"/>
      <c r="ABV75" s="84"/>
      <c r="ABW75" s="84"/>
      <c r="ABX75" s="84"/>
      <c r="ABY75" s="84"/>
      <c r="ABZ75" s="84"/>
      <c r="ACA75" s="84"/>
      <c r="ACB75" s="84"/>
      <c r="ACC75" s="84"/>
      <c r="ACD75" s="84"/>
      <c r="ACE75" s="84"/>
      <c r="ACF75" s="84"/>
      <c r="ACG75" s="84"/>
      <c r="ACH75" s="84"/>
      <c r="ACI75" s="84"/>
      <c r="ACJ75" s="84"/>
      <c r="ACK75" s="84"/>
      <c r="ACL75" s="84"/>
      <c r="ACM75" s="84"/>
      <c r="ACN75" s="84"/>
      <c r="ACO75" s="84"/>
      <c r="ACP75" s="84"/>
      <c r="ACQ75" s="84"/>
      <c r="ACR75" s="84"/>
      <c r="ACS75" s="84"/>
      <c r="ACT75" s="84"/>
      <c r="ACU75" s="84"/>
      <c r="ACV75" s="84"/>
      <c r="ACW75" s="84"/>
      <c r="ACX75" s="84"/>
      <c r="ACY75" s="84"/>
      <c r="ACZ75" s="84"/>
      <c r="ADA75" s="84"/>
      <c r="ADB75" s="84"/>
      <c r="ADC75" s="84"/>
      <c r="ADD75" s="84"/>
      <c r="ADE75" s="84"/>
      <c r="ADF75" s="84"/>
      <c r="ADG75" s="84"/>
      <c r="ADH75" s="84"/>
      <c r="ADI75" s="84"/>
      <c r="ADJ75" s="84">
        <v>16000</v>
      </c>
      <c r="ADK75" s="84" t="s">
        <v>94</v>
      </c>
      <c r="ADL75" s="84">
        <v>16000</v>
      </c>
      <c r="ADM75" s="84" t="s">
        <v>94</v>
      </c>
      <c r="ADN75" s="84">
        <v>16000</v>
      </c>
      <c r="ADO75" s="84" t="s">
        <v>94</v>
      </c>
      <c r="ADP75" s="84">
        <v>16000</v>
      </c>
      <c r="ADQ75" s="84" t="s">
        <v>94</v>
      </c>
      <c r="ADR75" s="84">
        <v>16000</v>
      </c>
      <c r="ADS75" s="84">
        <v>16000</v>
      </c>
      <c r="ADT75" s="84">
        <v>16000</v>
      </c>
      <c r="ADU75" s="84">
        <v>16000</v>
      </c>
      <c r="ADV75" s="84">
        <v>16000</v>
      </c>
      <c r="ADW75" s="84">
        <v>16000</v>
      </c>
      <c r="ADX75" s="84">
        <v>16000</v>
      </c>
      <c r="ADY75" s="84">
        <v>15764.314044543882</v>
      </c>
      <c r="ADZ75" s="84">
        <v>16000</v>
      </c>
      <c r="AEA75" s="84" t="s">
        <v>94</v>
      </c>
      <c r="AEB75" s="84">
        <v>16000</v>
      </c>
      <c r="AEC75" s="84">
        <v>16000</v>
      </c>
      <c r="AED75" s="84">
        <v>16000</v>
      </c>
      <c r="AEE75" s="84">
        <v>16000</v>
      </c>
      <c r="AEF75" s="84">
        <v>16000</v>
      </c>
      <c r="AEG75" s="84" t="s">
        <v>94</v>
      </c>
      <c r="AEH75" s="84">
        <v>16000</v>
      </c>
      <c r="AEI75" s="84" t="s">
        <v>94</v>
      </c>
      <c r="AEJ75" s="84">
        <v>16000</v>
      </c>
      <c r="AEK75" s="84">
        <v>16000</v>
      </c>
      <c r="AEL75" s="84">
        <v>16000</v>
      </c>
      <c r="AEM75" s="84" t="s">
        <v>94</v>
      </c>
      <c r="AEN75" s="84">
        <v>16000</v>
      </c>
      <c r="AEO75" s="84" t="s">
        <v>94</v>
      </c>
      <c r="AEP75" s="84">
        <v>16000</v>
      </c>
      <c r="AEQ75" s="84" t="s">
        <v>94</v>
      </c>
      <c r="AER75" s="84">
        <v>16000</v>
      </c>
      <c r="AES75" s="84" t="s">
        <v>94</v>
      </c>
      <c r="AET75" s="84">
        <v>16000</v>
      </c>
      <c r="AEU75" s="84">
        <v>16000</v>
      </c>
      <c r="AEV75" s="84">
        <v>16000</v>
      </c>
      <c r="AEW75" s="84">
        <v>15500</v>
      </c>
      <c r="AEX75" s="84">
        <v>16000</v>
      </c>
      <c r="AEY75" s="84" t="s">
        <v>94</v>
      </c>
      <c r="AEZ75" s="84">
        <v>16000</v>
      </c>
      <c r="AFA75" s="84" t="s">
        <v>94</v>
      </c>
      <c r="AFB75" s="84">
        <v>16000</v>
      </c>
      <c r="AFC75" s="84">
        <v>16000</v>
      </c>
      <c r="AFD75" s="84">
        <v>16000</v>
      </c>
      <c r="AFE75" s="84" t="s">
        <v>94</v>
      </c>
      <c r="AFF75" s="84">
        <v>16000</v>
      </c>
      <c r="AFG75" s="84" t="s">
        <v>94</v>
      </c>
      <c r="AFH75" s="84">
        <v>16000</v>
      </c>
      <c r="AFI75" s="84" t="s">
        <v>94</v>
      </c>
      <c r="AFJ75" s="84">
        <v>16000</v>
      </c>
      <c r="AFK75" s="84" t="s">
        <v>94</v>
      </c>
      <c r="AFL75" s="84">
        <v>16000</v>
      </c>
      <c r="AFM75" s="84" t="s">
        <v>94</v>
      </c>
      <c r="AFN75" s="84">
        <v>16000</v>
      </c>
      <c r="AFO75" s="84">
        <v>15500</v>
      </c>
      <c r="AFP75" s="84">
        <v>16000</v>
      </c>
      <c r="AFQ75" s="84" t="s">
        <v>94</v>
      </c>
      <c r="AFR75" s="84">
        <v>16000</v>
      </c>
      <c r="AFS75" s="84" t="s">
        <v>94</v>
      </c>
      <c r="AFT75" s="84">
        <v>16000</v>
      </c>
      <c r="AFU75" s="84" t="s">
        <v>94</v>
      </c>
      <c r="AFV75" s="84">
        <v>16000</v>
      </c>
      <c r="AFW75" s="84" t="s">
        <v>94</v>
      </c>
      <c r="AFX75" s="84">
        <v>16000</v>
      </c>
      <c r="AFY75" s="84" t="s">
        <v>94</v>
      </c>
      <c r="AFZ75" s="84">
        <v>16000</v>
      </c>
      <c r="AGA75" s="84" t="s">
        <v>94</v>
      </c>
      <c r="AGB75" s="84">
        <v>16000</v>
      </c>
      <c r="AGC75" s="84" t="s">
        <v>94</v>
      </c>
      <c r="AGD75" s="84">
        <v>16000</v>
      </c>
      <c r="AGE75" s="84" t="s">
        <v>94</v>
      </c>
      <c r="AGF75" s="84">
        <v>16000</v>
      </c>
      <c r="AGG75" s="84" t="s">
        <v>94</v>
      </c>
      <c r="AGH75" s="84">
        <v>16000</v>
      </c>
      <c r="AGI75" s="84" t="s">
        <v>94</v>
      </c>
      <c r="AGJ75" s="84">
        <v>16000</v>
      </c>
      <c r="AGK75" s="84">
        <v>16000</v>
      </c>
      <c r="AGL75" s="84">
        <v>16000</v>
      </c>
      <c r="AGM75" s="84">
        <v>16000</v>
      </c>
      <c r="AGN75" s="84">
        <v>16000</v>
      </c>
      <c r="AGO75" s="84">
        <v>16000</v>
      </c>
      <c r="AGP75" s="84">
        <v>16000</v>
      </c>
      <c r="AGQ75" s="84">
        <v>16000</v>
      </c>
      <c r="AGR75" s="84">
        <v>16000</v>
      </c>
      <c r="AGS75" s="84">
        <v>16400</v>
      </c>
      <c r="AGT75" s="84">
        <v>16000</v>
      </c>
      <c r="AGU75" s="84">
        <v>16000</v>
      </c>
      <c r="AGV75" s="84">
        <v>16000</v>
      </c>
      <c r="AGW75" s="84">
        <v>15500</v>
      </c>
      <c r="AGX75" s="84">
        <v>16000</v>
      </c>
      <c r="AGY75" s="84" t="s">
        <v>94</v>
      </c>
      <c r="AGZ75" s="84">
        <v>16000</v>
      </c>
      <c r="AHA75" s="84">
        <v>16000</v>
      </c>
      <c r="AHB75" s="84">
        <v>16000</v>
      </c>
      <c r="AHC75" s="84">
        <v>16000</v>
      </c>
      <c r="AHD75" s="84">
        <v>16000</v>
      </c>
      <c r="AHE75" s="84" t="s">
        <v>94</v>
      </c>
      <c r="AHF75" s="84">
        <v>16000</v>
      </c>
      <c r="AHG75" s="84">
        <v>15808.276438623379</v>
      </c>
      <c r="AHH75" s="84">
        <v>16000</v>
      </c>
      <c r="AHI75" s="84">
        <v>15328.128753302906</v>
      </c>
      <c r="AHJ75" s="84">
        <v>16000</v>
      </c>
      <c r="AHK75" s="84">
        <v>16000</v>
      </c>
      <c r="AHL75" s="84">
        <v>16000</v>
      </c>
      <c r="AHM75" s="84">
        <v>16000</v>
      </c>
      <c r="AHN75" s="84">
        <v>16000</v>
      </c>
      <c r="AHO75" s="84" t="s">
        <v>94</v>
      </c>
      <c r="AHP75" s="84">
        <v>16000</v>
      </c>
      <c r="AHQ75" s="84">
        <v>16000</v>
      </c>
      <c r="AHR75" s="84">
        <v>16000</v>
      </c>
      <c r="AHS75" s="84">
        <v>16000</v>
      </c>
      <c r="AHT75" s="84">
        <v>16000</v>
      </c>
      <c r="AHU75" s="84" t="s">
        <v>94</v>
      </c>
      <c r="AHV75" s="84">
        <v>16000</v>
      </c>
      <c r="AHW75" s="84">
        <v>16400</v>
      </c>
      <c r="AHX75" s="84">
        <v>16000</v>
      </c>
      <c r="AHY75" s="84">
        <v>16400</v>
      </c>
      <c r="AHZ75" s="84">
        <v>16000</v>
      </c>
      <c r="AIA75" s="84">
        <v>15657.217103708954</v>
      </c>
      <c r="AIB75" s="84">
        <v>16000</v>
      </c>
      <c r="AIC75" s="84" t="s">
        <v>94</v>
      </c>
      <c r="AID75" s="84">
        <v>16000</v>
      </c>
      <c r="AIE75" s="84" t="s">
        <v>94</v>
      </c>
      <c r="AIF75" s="84">
        <v>16000</v>
      </c>
      <c r="AIG75" s="84">
        <v>16000</v>
      </c>
      <c r="AIH75" s="84">
        <v>16000</v>
      </c>
      <c r="AII75" s="84">
        <v>16400</v>
      </c>
      <c r="AIJ75" s="84">
        <v>16000</v>
      </c>
      <c r="AIK75" s="84">
        <v>14615.887961859356</v>
      </c>
      <c r="AIL75" s="84">
        <v>16000</v>
      </c>
      <c r="AIM75" s="84" t="s">
        <v>94</v>
      </c>
      <c r="AIN75" s="84">
        <v>16000</v>
      </c>
      <c r="AIO75" s="84">
        <v>15571.247050281358</v>
      </c>
      <c r="AIP75" s="84">
        <v>16000</v>
      </c>
      <c r="AIQ75" s="84">
        <v>14753.545179420666</v>
      </c>
      <c r="AIR75" s="84">
        <v>16000</v>
      </c>
      <c r="AIS75" s="84">
        <v>16060.503351460731</v>
      </c>
      <c r="AIT75" s="84">
        <v>16000</v>
      </c>
      <c r="AIU75" s="84">
        <v>16000</v>
      </c>
      <c r="AIV75" s="84">
        <v>16000</v>
      </c>
      <c r="AIW75" s="84">
        <v>16000</v>
      </c>
      <c r="AIX75" s="84">
        <v>16000</v>
      </c>
      <c r="AIY75" s="84" t="s">
        <v>94</v>
      </c>
      <c r="AIZ75" s="84">
        <v>16000</v>
      </c>
      <c r="AJA75" s="84">
        <v>16285.687591240876</v>
      </c>
      <c r="AJB75" s="84">
        <v>16000</v>
      </c>
      <c r="AJC75" s="84" t="s">
        <v>94</v>
      </c>
      <c r="AJD75" s="84">
        <v>16000</v>
      </c>
      <c r="AJE75" s="84">
        <v>16000</v>
      </c>
      <c r="AJF75" s="84">
        <v>16000</v>
      </c>
      <c r="AJG75" s="84">
        <v>16000</v>
      </c>
      <c r="AJH75" s="84">
        <v>16000</v>
      </c>
      <c r="AJI75" s="84">
        <v>16000</v>
      </c>
      <c r="AJJ75" s="84">
        <v>16000</v>
      </c>
      <c r="AJK75" s="84">
        <v>16000</v>
      </c>
      <c r="AJL75" s="84">
        <v>16000</v>
      </c>
      <c r="AJM75" s="84">
        <v>16000</v>
      </c>
      <c r="AJN75" s="84">
        <v>16000</v>
      </c>
      <c r="AJO75" s="84">
        <v>16000</v>
      </c>
      <c r="AJP75" s="84">
        <v>16000</v>
      </c>
      <c r="AJQ75" s="84" t="s">
        <v>94</v>
      </c>
      <c r="AJR75" s="84">
        <v>16000</v>
      </c>
      <c r="AJS75" s="84">
        <v>16000</v>
      </c>
      <c r="AJT75" s="84">
        <v>16000</v>
      </c>
      <c r="AJU75" s="84">
        <v>16000</v>
      </c>
      <c r="AJV75" s="84">
        <v>16000</v>
      </c>
      <c r="AJW75" s="84">
        <v>16000</v>
      </c>
      <c r="AJX75" s="84">
        <v>16000</v>
      </c>
      <c r="AJY75" s="84">
        <v>16000</v>
      </c>
      <c r="AJZ75" s="84">
        <v>16000</v>
      </c>
      <c r="AKA75" s="84">
        <v>16000</v>
      </c>
      <c r="AKB75" s="84">
        <v>16000</v>
      </c>
      <c r="AKC75" s="84">
        <v>16000</v>
      </c>
      <c r="AKD75" s="84">
        <v>16000</v>
      </c>
      <c r="AKE75" s="84" t="s">
        <v>94</v>
      </c>
      <c r="AKF75" s="84">
        <v>16000</v>
      </c>
      <c r="AKG75" s="84">
        <v>16000</v>
      </c>
      <c r="AKH75" s="84">
        <v>16000</v>
      </c>
      <c r="AKI75" s="84">
        <v>15000</v>
      </c>
      <c r="AKJ75" s="84">
        <v>16000</v>
      </c>
      <c r="AKK75" s="84">
        <v>16000</v>
      </c>
      <c r="AKL75" s="84">
        <v>16000</v>
      </c>
      <c r="AKM75" s="84">
        <v>16000</v>
      </c>
      <c r="AKN75" s="84">
        <v>16000</v>
      </c>
      <c r="AKO75" s="84">
        <v>16000</v>
      </c>
      <c r="AKP75" s="84">
        <v>16000</v>
      </c>
      <c r="AKQ75" s="84">
        <v>16000</v>
      </c>
      <c r="AKR75" s="84">
        <v>16000</v>
      </c>
      <c r="AKS75" s="84">
        <v>16000</v>
      </c>
      <c r="AKT75" s="84">
        <v>16000</v>
      </c>
      <c r="AKU75" s="84" t="s">
        <v>94</v>
      </c>
      <c r="AKV75" s="84">
        <v>16000</v>
      </c>
      <c r="AKW75" s="84" t="s">
        <v>94</v>
      </c>
      <c r="AKX75" s="84">
        <v>16000</v>
      </c>
      <c r="AKY75" s="84">
        <v>16000</v>
      </c>
      <c r="AKZ75" s="84">
        <v>16000</v>
      </c>
      <c r="ALA75" s="84">
        <v>16000</v>
      </c>
      <c r="ALB75" s="84">
        <v>16000</v>
      </c>
      <c r="ALC75" s="84" t="s">
        <v>94</v>
      </c>
      <c r="ALD75" s="84">
        <v>16000</v>
      </c>
      <c r="ALE75" s="84">
        <v>16000</v>
      </c>
      <c r="ALF75" s="84">
        <v>16000</v>
      </c>
      <c r="ALG75" s="84">
        <v>16000</v>
      </c>
      <c r="ALH75" s="84">
        <v>16000</v>
      </c>
      <c r="ALI75" s="84" t="s">
        <v>94</v>
      </c>
      <c r="ALJ75" s="84">
        <v>16000</v>
      </c>
      <c r="ALK75" s="84">
        <v>15500</v>
      </c>
      <c r="ALL75" s="84">
        <v>16000</v>
      </c>
      <c r="ALM75" s="84">
        <v>16130.32881122097</v>
      </c>
      <c r="ALN75" s="84">
        <v>16000</v>
      </c>
      <c r="ALO75" s="84">
        <v>16000</v>
      </c>
      <c r="ALP75" s="84">
        <v>16000</v>
      </c>
      <c r="ALQ75" s="84">
        <v>16000</v>
      </c>
      <c r="ALR75" s="84">
        <v>16000</v>
      </c>
      <c r="ALS75" s="84">
        <v>16000</v>
      </c>
      <c r="ALT75" s="84">
        <v>16000</v>
      </c>
      <c r="ALU75" s="84">
        <v>16000</v>
      </c>
      <c r="ALV75" s="84">
        <v>16000</v>
      </c>
      <c r="ALW75" s="84">
        <v>16000</v>
      </c>
      <c r="ALX75" s="84">
        <v>16000</v>
      </c>
      <c r="ALY75" s="84">
        <v>16000</v>
      </c>
      <c r="ALZ75" s="84">
        <v>16000</v>
      </c>
      <c r="AMA75" s="84" t="s">
        <v>94</v>
      </c>
      <c r="AMB75" s="84">
        <v>16000</v>
      </c>
      <c r="AMC75" s="84">
        <v>16000</v>
      </c>
      <c r="AMD75" s="84">
        <v>16000</v>
      </c>
      <c r="AME75" s="84">
        <v>16000</v>
      </c>
      <c r="AMF75" s="84">
        <v>16000</v>
      </c>
      <c r="AMG75" s="84">
        <v>16000</v>
      </c>
      <c r="AMH75" s="84">
        <v>16000</v>
      </c>
      <c r="AMI75" s="84">
        <v>16000</v>
      </c>
      <c r="AMJ75" s="84">
        <v>16000</v>
      </c>
      <c r="AMK75" s="84">
        <v>16000</v>
      </c>
      <c r="AML75" s="84">
        <v>16000</v>
      </c>
      <c r="AMM75" s="84">
        <v>16000</v>
      </c>
      <c r="AMN75" s="84">
        <v>16000</v>
      </c>
      <c r="AMO75" s="84">
        <v>16000</v>
      </c>
      <c r="AMP75" s="84">
        <v>16000</v>
      </c>
      <c r="AMQ75" s="84">
        <v>16000</v>
      </c>
      <c r="AMR75" s="84">
        <v>16000</v>
      </c>
      <c r="AMS75" s="84">
        <v>15392.570579494799</v>
      </c>
      <c r="AMT75" s="84">
        <v>16000</v>
      </c>
      <c r="AMU75" s="84">
        <v>15168.540635013109</v>
      </c>
      <c r="AMV75" s="84">
        <v>16000</v>
      </c>
      <c r="AMW75" s="84" t="s">
        <v>94</v>
      </c>
      <c r="AMX75" s="84">
        <v>16000</v>
      </c>
      <c r="AMY75" s="84">
        <v>16000</v>
      </c>
      <c r="AMZ75" s="84">
        <v>16000</v>
      </c>
      <c r="ANA75" s="84" t="s">
        <v>94</v>
      </c>
      <c r="ANB75" s="84">
        <v>16000</v>
      </c>
      <c r="ANC75" s="84">
        <v>16000</v>
      </c>
      <c r="AND75" s="84">
        <v>16000</v>
      </c>
      <c r="ANE75" s="84" t="s">
        <v>94</v>
      </c>
      <c r="ANF75" s="84">
        <v>16000</v>
      </c>
      <c r="ANG75" s="84" t="s">
        <v>94</v>
      </c>
      <c r="ANH75" s="84">
        <v>16000</v>
      </c>
      <c r="ANI75" s="84" t="s">
        <v>94</v>
      </c>
      <c r="ANJ75" s="84">
        <v>16000</v>
      </c>
      <c r="ANK75" s="84">
        <v>16000</v>
      </c>
      <c r="ANL75" s="84">
        <v>16000</v>
      </c>
      <c r="ANM75" s="84">
        <v>16000</v>
      </c>
      <c r="ANN75" s="84">
        <v>16000</v>
      </c>
      <c r="ANO75" s="84">
        <v>16000</v>
      </c>
      <c r="ANP75" s="84">
        <v>16000</v>
      </c>
      <c r="ANQ75" s="84" t="s">
        <v>94</v>
      </c>
      <c r="ANR75" s="84">
        <v>16000</v>
      </c>
      <c r="ANS75" s="84" t="s">
        <v>94</v>
      </c>
      <c r="ANT75" s="84">
        <v>16000</v>
      </c>
      <c r="ANU75" s="84" t="s">
        <v>94</v>
      </c>
      <c r="ANV75" s="84">
        <v>16000</v>
      </c>
      <c r="ANW75" s="84" t="s">
        <v>94</v>
      </c>
      <c r="ANX75" s="84">
        <v>16000</v>
      </c>
      <c r="ANY75" s="84" t="s">
        <v>94</v>
      </c>
      <c r="ANZ75" s="84">
        <v>16000</v>
      </c>
      <c r="AOA75" s="84">
        <v>16000</v>
      </c>
      <c r="AOB75" s="84">
        <v>16000</v>
      </c>
      <c r="AOC75" s="84" t="s">
        <v>94</v>
      </c>
      <c r="AOD75" s="84">
        <v>16000</v>
      </c>
      <c r="AOE75" s="84" t="s">
        <v>94</v>
      </c>
      <c r="AOF75" s="84">
        <v>16000</v>
      </c>
      <c r="AOG75" s="84" t="s">
        <v>94</v>
      </c>
      <c r="AOH75" s="84">
        <v>16000</v>
      </c>
      <c r="AOI75" s="84" t="s">
        <v>94</v>
      </c>
      <c r="AOJ75" s="84">
        <v>16000</v>
      </c>
      <c r="AOK75" s="84">
        <v>16400</v>
      </c>
      <c r="AOL75" s="84">
        <v>16000</v>
      </c>
      <c r="AOM75" s="84" t="s">
        <v>94</v>
      </c>
      <c r="AON75" s="84">
        <v>16000</v>
      </c>
      <c r="AOO75" s="84" t="s">
        <v>94</v>
      </c>
      <c r="AOP75" s="84">
        <v>16000</v>
      </c>
      <c r="AOQ75" s="84">
        <v>15000</v>
      </c>
      <c r="AOR75" s="84">
        <v>16000</v>
      </c>
      <c r="AOS75" s="84" t="s">
        <v>94</v>
      </c>
      <c r="AOT75" s="84">
        <v>16000</v>
      </c>
      <c r="AOU75" s="84" t="s">
        <v>94</v>
      </c>
      <c r="AOV75" s="84">
        <v>16000</v>
      </c>
      <c r="AOW75" s="84" t="s">
        <v>94</v>
      </c>
      <c r="AOX75" s="84">
        <v>16000</v>
      </c>
      <c r="AOY75" s="84" t="s">
        <v>94</v>
      </c>
      <c r="AOZ75" s="84">
        <v>16000</v>
      </c>
      <c r="APA75" s="84" t="s">
        <v>94</v>
      </c>
      <c r="APB75" s="84">
        <v>16000</v>
      </c>
      <c r="APC75" s="84">
        <v>16000</v>
      </c>
      <c r="APD75" s="84">
        <v>16000</v>
      </c>
      <c r="APE75" s="84" t="s">
        <v>94</v>
      </c>
      <c r="APF75" s="84">
        <v>16000</v>
      </c>
      <c r="APG75" s="84" t="s">
        <v>94</v>
      </c>
      <c r="APH75" s="84">
        <v>16000</v>
      </c>
      <c r="API75" s="84" t="s">
        <v>94</v>
      </c>
      <c r="APJ75" s="84">
        <v>16000</v>
      </c>
      <c r="APK75" s="84" t="s">
        <v>94</v>
      </c>
      <c r="APL75" s="84">
        <v>16000</v>
      </c>
      <c r="APM75" s="84" t="s">
        <v>94</v>
      </c>
      <c r="APN75" s="84">
        <v>16000</v>
      </c>
      <c r="APO75" s="84">
        <v>16000</v>
      </c>
      <c r="APP75" s="84">
        <v>16000</v>
      </c>
      <c r="APQ75" s="84" t="s">
        <v>94</v>
      </c>
      <c r="APR75" s="84">
        <v>16000</v>
      </c>
      <c r="APS75" s="84" t="s">
        <v>94</v>
      </c>
      <c r="APT75" s="84">
        <v>16000</v>
      </c>
      <c r="APU75" s="84" t="s">
        <v>94</v>
      </c>
      <c r="APV75" s="84">
        <v>16000</v>
      </c>
      <c r="APW75" s="84" t="s">
        <v>94</v>
      </c>
      <c r="APX75" s="84">
        <v>16000</v>
      </c>
      <c r="APY75" s="84" t="s">
        <v>94</v>
      </c>
      <c r="APZ75" s="84">
        <v>16000</v>
      </c>
      <c r="AQA75" s="84">
        <v>16000</v>
      </c>
      <c r="AQB75" s="84">
        <v>16000</v>
      </c>
      <c r="AQC75" s="84" t="s">
        <v>94</v>
      </c>
      <c r="AQD75" s="84">
        <v>16000</v>
      </c>
      <c r="AQE75" s="86" t="s">
        <v>94</v>
      </c>
      <c r="AQF75" s="86">
        <v>16000</v>
      </c>
      <c r="AQG75" s="86" t="s">
        <v>94</v>
      </c>
      <c r="AQH75" s="86">
        <v>16000</v>
      </c>
      <c r="AQI75" s="86" t="s">
        <v>94</v>
      </c>
      <c r="AQJ75" s="86">
        <v>16000</v>
      </c>
      <c r="AQK75" s="86" t="s">
        <v>94</v>
      </c>
      <c r="AQL75" s="86">
        <v>16000</v>
      </c>
      <c r="AQM75" s="86" t="s">
        <v>94</v>
      </c>
      <c r="AQN75" s="86">
        <v>16000</v>
      </c>
      <c r="AQO75" s="86" t="s">
        <v>94</v>
      </c>
      <c r="AQP75" s="86">
        <v>16000</v>
      </c>
      <c r="AQQ75" s="86" t="s">
        <v>94</v>
      </c>
      <c r="AQR75" s="86">
        <v>16000</v>
      </c>
      <c r="AQS75" s="198">
        <v>16400</v>
      </c>
      <c r="AQT75" s="86">
        <v>16000</v>
      </c>
      <c r="AQU75" s="86" t="s">
        <v>94</v>
      </c>
      <c r="AQV75" s="86">
        <v>16000</v>
      </c>
      <c r="AQW75" s="86" t="s">
        <v>94</v>
      </c>
      <c r="AQX75" s="86">
        <v>16000</v>
      </c>
      <c r="AQY75" s="86" t="s">
        <v>94</v>
      </c>
      <c r="AQZ75" s="86">
        <v>16000</v>
      </c>
      <c r="ARA75" s="86" t="s">
        <v>94</v>
      </c>
      <c r="ARB75" s="86">
        <v>16000</v>
      </c>
      <c r="ARC75" s="86" t="s">
        <v>94</v>
      </c>
      <c r="ARD75" s="86">
        <v>16000</v>
      </c>
      <c r="ARE75" s="86" t="s">
        <v>94</v>
      </c>
      <c r="ARF75" s="86">
        <v>16000</v>
      </c>
      <c r="ARG75" s="86" t="s">
        <v>94</v>
      </c>
      <c r="ARH75" s="86">
        <v>16000</v>
      </c>
      <c r="ARI75" s="86" t="s">
        <v>94</v>
      </c>
      <c r="ARJ75" s="86">
        <v>16000</v>
      </c>
      <c r="ARK75" s="86" t="s">
        <v>94</v>
      </c>
      <c r="ARL75" s="86">
        <v>16000</v>
      </c>
      <c r="ARM75" s="86" t="s">
        <v>94</v>
      </c>
      <c r="ARN75" s="86">
        <v>16000</v>
      </c>
      <c r="ARO75" s="86" t="s">
        <v>94</v>
      </c>
      <c r="ARP75" s="86">
        <v>16000</v>
      </c>
      <c r="ARQ75" s="86" t="s">
        <v>94</v>
      </c>
      <c r="ARR75" s="86">
        <v>16000</v>
      </c>
      <c r="ARS75" s="86" t="s">
        <v>94</v>
      </c>
      <c r="ART75" s="86">
        <v>16000</v>
      </c>
      <c r="ARU75" s="86" t="s">
        <v>94</v>
      </c>
      <c r="ARV75" s="86">
        <v>16000</v>
      </c>
      <c r="ARW75" s="86" t="s">
        <v>94</v>
      </c>
      <c r="ARX75" s="86">
        <v>16000</v>
      </c>
      <c r="ARY75" s="86" t="s">
        <v>94</v>
      </c>
      <c r="ARZ75" s="86">
        <v>16000</v>
      </c>
      <c r="ASA75" s="86" t="s">
        <v>94</v>
      </c>
      <c r="ASB75" s="86">
        <v>16000</v>
      </c>
      <c r="ASC75" s="86" t="s">
        <v>94</v>
      </c>
      <c r="ASD75" s="86">
        <v>16000</v>
      </c>
      <c r="ASE75" s="86" t="s">
        <v>94</v>
      </c>
      <c r="ASF75" s="86">
        <v>16000</v>
      </c>
      <c r="ASG75" s="86" t="s">
        <v>94</v>
      </c>
      <c r="ASH75" s="86">
        <v>16000</v>
      </c>
      <c r="ASI75" s="86">
        <v>16000</v>
      </c>
      <c r="ASJ75" s="86">
        <v>16000</v>
      </c>
      <c r="ASK75" s="86" t="s">
        <v>94</v>
      </c>
      <c r="ASL75" s="86">
        <v>16000</v>
      </c>
      <c r="ASM75" s="86" t="s">
        <v>94</v>
      </c>
      <c r="ASN75" s="86">
        <v>16000</v>
      </c>
      <c r="ASO75" s="86" t="s">
        <v>94</v>
      </c>
      <c r="ASP75" s="86">
        <v>16000</v>
      </c>
      <c r="ASQ75" s="86">
        <v>15000</v>
      </c>
      <c r="ASR75" s="86">
        <v>16000</v>
      </c>
      <c r="ASS75" s="86">
        <v>15000</v>
      </c>
      <c r="AST75" s="86">
        <v>16000</v>
      </c>
      <c r="ASU75" s="86">
        <v>15000</v>
      </c>
      <c r="ASV75" s="86">
        <v>16000</v>
      </c>
      <c r="ASW75" s="86">
        <v>15000</v>
      </c>
      <c r="ASX75" s="86">
        <v>16000</v>
      </c>
      <c r="ASY75" s="86" t="s">
        <v>94</v>
      </c>
      <c r="ASZ75" s="86">
        <v>16000</v>
      </c>
      <c r="ATA75" s="86" t="s">
        <v>94</v>
      </c>
      <c r="ATB75" s="86">
        <v>16000</v>
      </c>
      <c r="ATC75" s="86" t="s">
        <v>94</v>
      </c>
      <c r="ATD75" s="86">
        <v>16000</v>
      </c>
      <c r="ATE75" s="86" t="s">
        <v>94</v>
      </c>
      <c r="ATF75" s="86">
        <v>16000</v>
      </c>
      <c r="ATG75" s="86" t="s">
        <v>94</v>
      </c>
      <c r="ATH75" s="86">
        <v>16000</v>
      </c>
      <c r="ATI75" s="86" t="s">
        <v>94</v>
      </c>
      <c r="ATJ75" s="86">
        <v>16000</v>
      </c>
      <c r="ATK75" s="86" t="s">
        <v>94</v>
      </c>
      <c r="ATL75" s="86">
        <v>16000</v>
      </c>
      <c r="ATM75" s="86" t="s">
        <v>94</v>
      </c>
      <c r="ATN75" s="86">
        <v>16000</v>
      </c>
      <c r="ATO75" s="86" t="s">
        <v>94</v>
      </c>
      <c r="ATP75" s="86">
        <v>16000</v>
      </c>
      <c r="ATQ75" s="86" t="s">
        <v>94</v>
      </c>
      <c r="ATR75" s="86">
        <v>16000</v>
      </c>
      <c r="ATS75" s="86" t="s">
        <v>94</v>
      </c>
      <c r="ATT75" s="86">
        <v>16000</v>
      </c>
      <c r="ATU75" s="86" t="s">
        <v>94</v>
      </c>
      <c r="ATV75" s="86">
        <v>16000</v>
      </c>
      <c r="ATW75" s="86" t="s">
        <v>94</v>
      </c>
      <c r="ATX75" s="86">
        <v>16000</v>
      </c>
      <c r="ATY75" s="86" t="s">
        <v>94</v>
      </c>
      <c r="ATZ75" s="86">
        <v>16000</v>
      </c>
      <c r="AUA75" s="86" t="s">
        <v>94</v>
      </c>
      <c r="AUB75" s="86">
        <v>16000</v>
      </c>
      <c r="AUC75" s="86" t="s">
        <v>94</v>
      </c>
      <c r="AUD75" s="86">
        <v>16000</v>
      </c>
      <c r="AUE75" s="86" t="s">
        <v>94</v>
      </c>
      <c r="AUF75" s="86">
        <v>16000</v>
      </c>
      <c r="AUG75" s="86" t="s">
        <v>94</v>
      </c>
      <c r="AUH75" s="86">
        <v>16000</v>
      </c>
      <c r="AUI75" s="86" t="s">
        <v>94</v>
      </c>
      <c r="AUJ75" s="86">
        <v>16000</v>
      </c>
      <c r="AUK75" s="86" t="s">
        <v>94</v>
      </c>
      <c r="AUL75" s="86">
        <v>16000</v>
      </c>
      <c r="AUM75" s="86" t="s">
        <v>94</v>
      </c>
      <c r="AUN75" s="86">
        <v>16000</v>
      </c>
      <c r="AUO75" s="86" t="s">
        <v>94</v>
      </c>
      <c r="AUP75" s="86">
        <v>16000</v>
      </c>
      <c r="AUQ75" s="86" t="s">
        <v>94</v>
      </c>
      <c r="AUR75" s="86">
        <v>16000</v>
      </c>
      <c r="AUS75" s="86" t="s">
        <v>94</v>
      </c>
      <c r="AUT75" s="86">
        <v>16000</v>
      </c>
      <c r="AUU75" s="86" t="s">
        <v>94</v>
      </c>
      <c r="AUV75" s="86">
        <v>16000</v>
      </c>
      <c r="AUW75" s="86" t="s">
        <v>94</v>
      </c>
      <c r="AUX75" s="86">
        <v>16000</v>
      </c>
      <c r="AUY75" s="86" t="s">
        <v>94</v>
      </c>
      <c r="AUZ75" s="86">
        <v>16000</v>
      </c>
      <c r="AVA75" s="86" t="s">
        <v>94</v>
      </c>
      <c r="AVB75" s="86">
        <v>16000</v>
      </c>
      <c r="AVC75" s="86" t="s">
        <v>94</v>
      </c>
      <c r="AVD75" s="86">
        <v>16000</v>
      </c>
      <c r="AVE75" s="86" t="s">
        <v>94</v>
      </c>
      <c r="AVF75" s="86">
        <v>16000</v>
      </c>
      <c r="AVG75" s="86" t="s">
        <v>94</v>
      </c>
      <c r="AVH75" s="86">
        <v>16000</v>
      </c>
      <c r="AVI75" s="86" t="s">
        <v>94</v>
      </c>
      <c r="AVJ75" s="86">
        <v>16000</v>
      </c>
      <c r="AVK75" s="86" t="s">
        <v>94</v>
      </c>
      <c r="AVL75" s="86">
        <v>16000</v>
      </c>
      <c r="AVM75" s="86" t="s">
        <v>94</v>
      </c>
      <c r="AVN75" s="86">
        <v>16000</v>
      </c>
      <c r="AVO75" s="86" t="s">
        <v>94</v>
      </c>
      <c r="AVP75" s="86">
        <v>16000</v>
      </c>
      <c r="AVQ75" s="86" t="s">
        <v>94</v>
      </c>
      <c r="AVR75" s="86">
        <v>16000</v>
      </c>
      <c r="AVS75" s="86" t="s">
        <v>94</v>
      </c>
      <c r="AVT75" s="86">
        <v>16000</v>
      </c>
      <c r="AVU75" s="86" t="s">
        <v>94</v>
      </c>
      <c r="AVV75" s="86">
        <v>16000</v>
      </c>
      <c r="AVW75" s="86" t="s">
        <v>94</v>
      </c>
      <c r="AVX75" s="86">
        <v>16000</v>
      </c>
      <c r="AVY75" s="86" t="s">
        <v>94</v>
      </c>
      <c r="AVZ75" s="86">
        <v>16000</v>
      </c>
      <c r="AWA75" s="86" t="s">
        <v>94</v>
      </c>
      <c r="AWB75" s="86">
        <v>16000</v>
      </c>
      <c r="AWC75" s="86" t="s">
        <v>94</v>
      </c>
      <c r="AWD75" s="86">
        <v>16000</v>
      </c>
      <c r="AWE75" s="86" t="s">
        <v>94</v>
      </c>
      <c r="AWF75" s="86">
        <v>16000</v>
      </c>
      <c r="AWG75" s="86" t="s">
        <v>94</v>
      </c>
      <c r="AWH75" s="86">
        <v>16000</v>
      </c>
      <c r="AWI75" s="86" t="s">
        <v>94</v>
      </c>
      <c r="AWJ75" s="86">
        <v>16000</v>
      </c>
      <c r="AWK75" s="86" t="s">
        <v>94</v>
      </c>
      <c r="AWL75" s="86">
        <v>16000</v>
      </c>
      <c r="AWM75" s="86" t="s">
        <v>94</v>
      </c>
      <c r="AWN75" s="86">
        <v>16000</v>
      </c>
      <c r="AWO75" s="86" t="s">
        <v>94</v>
      </c>
      <c r="AWP75" s="86">
        <v>16000</v>
      </c>
      <c r="AWQ75" s="86" t="s">
        <v>94</v>
      </c>
      <c r="AWR75" s="86">
        <v>16000</v>
      </c>
      <c r="AWS75" s="86" t="s">
        <v>94</v>
      </c>
      <c r="AWT75" s="86">
        <v>16000</v>
      </c>
      <c r="AWU75" s="86" t="s">
        <v>94</v>
      </c>
      <c r="AWV75" s="86">
        <v>16000</v>
      </c>
      <c r="AWW75" s="86" t="s">
        <v>94</v>
      </c>
      <c r="AWX75" s="86">
        <v>16000</v>
      </c>
      <c r="AWY75" s="86" t="s">
        <v>94</v>
      </c>
      <c r="AWZ75" s="103">
        <v>16000</v>
      </c>
      <c r="AXA75" s="103" t="s">
        <v>94</v>
      </c>
      <c r="AXB75" s="103">
        <v>16000</v>
      </c>
      <c r="AXC75" s="103" t="s">
        <v>94</v>
      </c>
      <c r="AXD75" s="103">
        <v>16000</v>
      </c>
      <c r="AXE75" s="103" t="s">
        <v>94</v>
      </c>
      <c r="AXF75" s="103">
        <v>16000</v>
      </c>
      <c r="AXG75" s="103" t="s">
        <v>94</v>
      </c>
      <c r="AXH75" s="103">
        <v>16000</v>
      </c>
      <c r="AXI75" s="103" t="s">
        <v>94</v>
      </c>
      <c r="AXJ75" s="103">
        <v>16000</v>
      </c>
      <c r="AXK75" s="103" t="s">
        <v>94</v>
      </c>
      <c r="AXL75" s="103">
        <v>16000</v>
      </c>
      <c r="AXM75" s="103" t="s">
        <v>94</v>
      </c>
      <c r="AXN75" s="103">
        <v>16000</v>
      </c>
      <c r="AXO75" s="103" t="s">
        <v>94</v>
      </c>
      <c r="AXP75" s="103">
        <v>16000</v>
      </c>
      <c r="AXQ75" s="103" t="s">
        <v>94</v>
      </c>
      <c r="AXR75" s="103">
        <v>16000</v>
      </c>
      <c r="AXS75" s="103" t="s">
        <v>94</v>
      </c>
      <c r="AXT75" s="103">
        <v>16000</v>
      </c>
      <c r="AXU75" s="103" t="s">
        <v>94</v>
      </c>
      <c r="AXV75" s="103">
        <v>16000</v>
      </c>
      <c r="AXW75" s="103" t="s">
        <v>94</v>
      </c>
      <c r="AXX75" s="103">
        <v>16000</v>
      </c>
      <c r="AXY75" s="103" t="s">
        <v>94</v>
      </c>
      <c r="AXZ75" s="103">
        <v>16000</v>
      </c>
      <c r="AYA75" s="103" t="s">
        <v>94</v>
      </c>
      <c r="AYB75" s="103">
        <v>16000</v>
      </c>
      <c r="AYC75" s="103" t="s">
        <v>94</v>
      </c>
      <c r="AYD75" s="103">
        <v>16000</v>
      </c>
      <c r="AYE75" s="103" t="s">
        <v>94</v>
      </c>
      <c r="AYF75" s="103">
        <v>16000</v>
      </c>
      <c r="AYG75" s="103" t="s">
        <v>94</v>
      </c>
      <c r="AYH75" s="103">
        <v>16000</v>
      </c>
      <c r="AYI75" s="103" t="s">
        <v>94</v>
      </c>
      <c r="AYJ75" s="103">
        <v>16000</v>
      </c>
      <c r="AYK75" s="103"/>
      <c r="AYL75" s="103">
        <v>16000</v>
      </c>
      <c r="AYM75" s="103"/>
      <c r="AYN75" s="103">
        <v>16000</v>
      </c>
      <c r="AYO75" s="103"/>
      <c r="AYP75" s="103">
        <v>16000</v>
      </c>
      <c r="AYQ75" s="103"/>
      <c r="AYR75" s="103">
        <v>16000</v>
      </c>
      <c r="AYS75" s="103"/>
      <c r="AYT75" s="103">
        <v>16000</v>
      </c>
      <c r="AYU75" s="103" t="s">
        <v>94</v>
      </c>
      <c r="AYV75" s="103">
        <v>16000</v>
      </c>
      <c r="AYW75" s="103" t="s">
        <v>94</v>
      </c>
      <c r="AYX75" s="103">
        <v>16000</v>
      </c>
      <c r="AYY75" s="103" t="s">
        <v>94</v>
      </c>
      <c r="AYZ75" s="103">
        <v>16000</v>
      </c>
      <c r="AZA75" s="103" t="s">
        <v>94</v>
      </c>
      <c r="AZB75" s="103">
        <v>16000</v>
      </c>
      <c r="AZC75" s="103" t="s">
        <v>94</v>
      </c>
      <c r="AZD75" s="103">
        <v>16000</v>
      </c>
      <c r="AZE75" s="103" t="s">
        <v>94</v>
      </c>
      <c r="AZF75" s="103">
        <v>16000</v>
      </c>
      <c r="AZG75" s="103" t="s">
        <v>94</v>
      </c>
      <c r="AZH75" s="103">
        <v>16000</v>
      </c>
      <c r="AZI75" s="103" t="s">
        <v>94</v>
      </c>
      <c r="AZJ75" s="103">
        <v>16000</v>
      </c>
      <c r="AZK75" s="103" t="s">
        <v>94</v>
      </c>
      <c r="AZL75" s="103">
        <v>16000</v>
      </c>
      <c r="AZM75" s="103" t="s">
        <v>94</v>
      </c>
      <c r="AZN75" s="103">
        <v>16000</v>
      </c>
      <c r="AZO75" s="103" t="s">
        <v>94</v>
      </c>
      <c r="AZP75" s="103">
        <v>16000</v>
      </c>
      <c r="AZQ75" s="103" t="s">
        <v>94</v>
      </c>
      <c r="AZR75" s="103">
        <v>16000</v>
      </c>
      <c r="AZS75" s="103" t="s">
        <v>94</v>
      </c>
      <c r="AZT75" s="103">
        <v>16000</v>
      </c>
      <c r="AZU75" s="103" t="s">
        <v>94</v>
      </c>
      <c r="AZV75" s="103">
        <v>16000</v>
      </c>
      <c r="AZW75" s="103" t="s">
        <v>94</v>
      </c>
      <c r="AZX75" s="103">
        <v>16000</v>
      </c>
      <c r="AZY75" s="103" t="s">
        <v>94</v>
      </c>
      <c r="AZZ75" s="103">
        <v>16000</v>
      </c>
      <c r="BAA75" s="103" t="s">
        <v>94</v>
      </c>
      <c r="BAB75" s="103">
        <v>16000</v>
      </c>
      <c r="BAC75" s="103" t="s">
        <v>94</v>
      </c>
      <c r="BAD75" s="103">
        <v>16000</v>
      </c>
      <c r="BAE75" s="103" t="s">
        <v>94</v>
      </c>
      <c r="BAF75" s="103">
        <v>16000</v>
      </c>
      <c r="BAG75" s="103" t="s">
        <v>94</v>
      </c>
      <c r="BAH75" s="103">
        <v>16000</v>
      </c>
      <c r="BAI75" s="103" t="s">
        <v>94</v>
      </c>
      <c r="BAJ75" s="103">
        <v>16000</v>
      </c>
      <c r="BAK75" s="103" t="s">
        <v>94</v>
      </c>
      <c r="BAL75" s="103">
        <v>16000</v>
      </c>
      <c r="BAM75" s="103" t="s">
        <v>94</v>
      </c>
      <c r="BAN75" s="103">
        <v>16000</v>
      </c>
      <c r="BAO75" s="103" t="s">
        <v>94</v>
      </c>
      <c r="BAP75" s="103">
        <v>16000</v>
      </c>
      <c r="BAQ75" s="103" t="s">
        <v>94</v>
      </c>
      <c r="BAR75" s="103">
        <v>16000</v>
      </c>
      <c r="BAS75" s="103" t="s">
        <v>94</v>
      </c>
      <c r="BAT75" s="103">
        <v>16000</v>
      </c>
      <c r="BAU75" s="103" t="s">
        <v>94</v>
      </c>
      <c r="BAV75" s="103">
        <v>16000</v>
      </c>
      <c r="BAW75" s="103" t="s">
        <v>94</v>
      </c>
      <c r="BAX75" s="103">
        <v>16000</v>
      </c>
      <c r="BAY75" s="103" t="s">
        <v>94</v>
      </c>
      <c r="BAZ75" s="103">
        <v>16000</v>
      </c>
      <c r="BBA75" s="103" t="s">
        <v>94</v>
      </c>
      <c r="BBB75" s="103">
        <v>16000</v>
      </c>
      <c r="BBC75" s="103" t="s">
        <v>94</v>
      </c>
      <c r="BBD75" s="103">
        <v>16000</v>
      </c>
      <c r="BBE75" s="103" t="s">
        <v>94</v>
      </c>
      <c r="BBF75" s="103">
        <v>16000</v>
      </c>
      <c r="BBG75" s="103" t="s">
        <v>94</v>
      </c>
      <c r="BBH75" s="103">
        <v>16000</v>
      </c>
      <c r="BBI75" s="103" t="s">
        <v>94</v>
      </c>
      <c r="BBJ75" s="103">
        <v>16000</v>
      </c>
      <c r="BBK75" s="103" t="s">
        <v>94</v>
      </c>
    </row>
    <row r="76" spans="1:1415" s="9" customFormat="1" ht="33" customHeight="1" x14ac:dyDescent="0.35">
      <c r="A76" s="82">
        <f t="shared" si="3"/>
        <v>10</v>
      </c>
      <c r="B76" s="13">
        <v>150000056</v>
      </c>
      <c r="C76" s="89"/>
      <c r="D76" s="90" t="s">
        <v>267</v>
      </c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  <c r="AL76" s="84"/>
      <c r="AM76" s="84"/>
      <c r="AN76" s="84"/>
      <c r="AO76" s="84"/>
      <c r="AP76" s="84"/>
      <c r="AQ76" s="84"/>
      <c r="AR76" s="84"/>
      <c r="AS76" s="84"/>
      <c r="AT76" s="84"/>
      <c r="AU76" s="84"/>
      <c r="AV76" s="84"/>
      <c r="AW76" s="84"/>
      <c r="AX76" s="84"/>
      <c r="AY76" s="84"/>
      <c r="AZ76" s="84"/>
      <c r="BA76" s="84"/>
      <c r="BB76" s="84"/>
      <c r="BC76" s="84"/>
      <c r="BD76" s="84"/>
      <c r="BE76" s="84"/>
      <c r="BF76" s="84"/>
      <c r="BG76" s="84"/>
      <c r="BH76" s="84"/>
      <c r="BI76" s="84"/>
      <c r="BJ76" s="84"/>
      <c r="BK76" s="84"/>
      <c r="BL76" s="84"/>
      <c r="BM76" s="84"/>
      <c r="BN76" s="84"/>
      <c r="BO76" s="84"/>
      <c r="BP76" s="84"/>
      <c r="BQ76" s="84"/>
      <c r="BR76" s="84"/>
      <c r="BS76" s="84"/>
      <c r="BT76" s="84"/>
      <c r="BU76" s="84"/>
      <c r="BV76" s="84"/>
      <c r="BW76" s="84"/>
      <c r="BX76" s="84"/>
      <c r="BY76" s="84"/>
      <c r="BZ76" s="84"/>
      <c r="CA76" s="84"/>
      <c r="CB76" s="84"/>
      <c r="CC76" s="84"/>
      <c r="CD76" s="84"/>
      <c r="CE76" s="84"/>
      <c r="CF76" s="84"/>
      <c r="CG76" s="84"/>
      <c r="CH76" s="84"/>
      <c r="CI76" s="84"/>
      <c r="CJ76" s="84"/>
      <c r="CK76" s="84"/>
      <c r="CL76" s="84"/>
      <c r="CM76" s="84"/>
      <c r="CN76" s="84"/>
      <c r="CO76" s="84"/>
      <c r="CP76" s="84"/>
      <c r="CQ76" s="84"/>
      <c r="CR76" s="84"/>
      <c r="CS76" s="84"/>
      <c r="CT76" s="84"/>
      <c r="CU76" s="84"/>
      <c r="CV76" s="84"/>
      <c r="CW76" s="84"/>
      <c r="CX76" s="84"/>
      <c r="CY76" s="84"/>
      <c r="CZ76" s="84"/>
      <c r="DA76" s="84"/>
      <c r="DB76" s="84"/>
      <c r="DC76" s="84"/>
      <c r="DD76" s="84"/>
      <c r="DE76" s="84"/>
      <c r="DF76" s="84"/>
      <c r="DG76" s="84"/>
      <c r="DH76" s="84"/>
      <c r="DI76" s="84"/>
      <c r="DJ76" s="84"/>
      <c r="DK76" s="84"/>
      <c r="DL76" s="84"/>
      <c r="DM76" s="84"/>
      <c r="DN76" s="84"/>
      <c r="DO76" s="84"/>
      <c r="DP76" s="84"/>
      <c r="DQ76" s="84"/>
      <c r="DR76" s="84"/>
      <c r="DS76" s="84"/>
      <c r="DT76" s="84"/>
      <c r="DU76" s="84"/>
      <c r="DV76" s="84"/>
      <c r="DW76" s="84"/>
      <c r="DX76" s="84"/>
      <c r="DY76" s="84"/>
      <c r="DZ76" s="84"/>
      <c r="EA76" s="84"/>
      <c r="EB76" s="84"/>
      <c r="EC76" s="84"/>
      <c r="ED76" s="84"/>
      <c r="EE76" s="84"/>
      <c r="EF76" s="84"/>
      <c r="EG76" s="84"/>
      <c r="EH76" s="84"/>
      <c r="EI76" s="84"/>
      <c r="EJ76" s="84"/>
      <c r="EK76" s="84"/>
      <c r="EL76" s="84"/>
      <c r="EM76" s="84"/>
      <c r="EN76" s="84"/>
      <c r="EO76" s="84"/>
      <c r="EP76" s="84"/>
      <c r="EQ76" s="84"/>
      <c r="ER76" s="84"/>
      <c r="ES76" s="84"/>
      <c r="ET76" s="84"/>
      <c r="EU76" s="84"/>
      <c r="EV76" s="84"/>
      <c r="EW76" s="84"/>
      <c r="EX76" s="84"/>
      <c r="EY76" s="84"/>
      <c r="EZ76" s="84"/>
      <c r="FA76" s="84"/>
      <c r="FB76" s="84"/>
      <c r="FC76" s="84"/>
      <c r="FD76" s="84"/>
      <c r="FE76" s="84"/>
      <c r="FF76" s="84"/>
      <c r="FG76" s="84"/>
      <c r="FH76" s="84"/>
      <c r="FI76" s="84"/>
      <c r="FJ76" s="84"/>
      <c r="FK76" s="84"/>
      <c r="FL76" s="84"/>
      <c r="FM76" s="84"/>
      <c r="FN76" s="84"/>
      <c r="FO76" s="84"/>
      <c r="FP76" s="84"/>
      <c r="FQ76" s="84"/>
      <c r="FR76" s="84"/>
      <c r="FS76" s="84"/>
      <c r="FT76" s="84"/>
      <c r="FU76" s="84"/>
      <c r="FV76" s="84"/>
      <c r="FW76" s="84"/>
      <c r="FX76" s="84"/>
      <c r="FY76" s="84"/>
      <c r="FZ76" s="84"/>
      <c r="GA76" s="84"/>
      <c r="GB76" s="84"/>
      <c r="GC76" s="84"/>
      <c r="GD76" s="84"/>
      <c r="GE76" s="84"/>
      <c r="GF76" s="84"/>
      <c r="GG76" s="84"/>
      <c r="GH76" s="84"/>
      <c r="GI76" s="84"/>
      <c r="GJ76" s="84"/>
      <c r="GK76" s="84"/>
      <c r="GL76" s="84"/>
      <c r="GM76" s="84"/>
      <c r="GN76" s="84"/>
      <c r="GO76" s="84"/>
      <c r="GP76" s="84"/>
      <c r="GQ76" s="84"/>
      <c r="GR76" s="84"/>
      <c r="GS76" s="84"/>
      <c r="GT76" s="84"/>
      <c r="GU76" s="84"/>
      <c r="GV76" s="84"/>
      <c r="GW76" s="84"/>
      <c r="GX76" s="84"/>
      <c r="GY76" s="84"/>
      <c r="GZ76" s="84"/>
      <c r="HA76" s="84"/>
      <c r="HB76" s="84"/>
      <c r="HC76" s="84"/>
      <c r="HD76" s="84"/>
      <c r="HE76" s="84"/>
      <c r="HF76" s="84"/>
      <c r="HG76" s="84"/>
      <c r="HH76" s="84"/>
      <c r="HI76" s="84"/>
      <c r="HJ76" s="84"/>
      <c r="HK76" s="84"/>
      <c r="HL76" s="84"/>
      <c r="HM76" s="84"/>
      <c r="HN76" s="84"/>
      <c r="HO76" s="84"/>
      <c r="HP76" s="84"/>
      <c r="HQ76" s="84"/>
      <c r="HR76" s="84"/>
      <c r="HS76" s="84"/>
      <c r="HT76" s="84"/>
      <c r="HU76" s="84"/>
      <c r="HV76" s="84"/>
      <c r="HW76" s="84"/>
      <c r="HX76" s="84"/>
      <c r="HY76" s="84"/>
      <c r="HZ76" s="84"/>
      <c r="IA76" s="84"/>
      <c r="IB76" s="84"/>
      <c r="IC76" s="84"/>
      <c r="ID76" s="84"/>
      <c r="IE76" s="84"/>
      <c r="IF76" s="84"/>
      <c r="IG76" s="84"/>
      <c r="IH76" s="84"/>
      <c r="II76" s="84"/>
      <c r="IJ76" s="84"/>
      <c r="IK76" s="84"/>
      <c r="IL76" s="84"/>
      <c r="IM76" s="84"/>
      <c r="IN76" s="84"/>
      <c r="IO76" s="84"/>
      <c r="IP76" s="84"/>
      <c r="IQ76" s="84"/>
      <c r="IR76" s="84"/>
      <c r="IS76" s="84"/>
      <c r="IT76" s="84"/>
      <c r="IU76" s="84"/>
      <c r="IV76" s="84"/>
      <c r="IW76" s="84"/>
      <c r="IX76" s="84"/>
      <c r="IY76" s="84"/>
      <c r="IZ76" s="84"/>
      <c r="JA76" s="84"/>
      <c r="JB76" s="84"/>
      <c r="JC76" s="84"/>
      <c r="JD76" s="84"/>
      <c r="JE76" s="84"/>
      <c r="JF76" s="84"/>
      <c r="JG76" s="84"/>
      <c r="JH76" s="84"/>
      <c r="JI76" s="84"/>
      <c r="JJ76" s="84"/>
      <c r="JK76" s="84"/>
      <c r="JL76" s="84"/>
      <c r="JM76" s="84"/>
      <c r="JN76" s="84"/>
      <c r="JO76" s="84"/>
      <c r="JP76" s="84"/>
      <c r="JQ76" s="84"/>
      <c r="JR76" s="84"/>
      <c r="JS76" s="84"/>
      <c r="JT76" s="84"/>
      <c r="JU76" s="84"/>
      <c r="JV76" s="84"/>
      <c r="JW76" s="84"/>
      <c r="JX76" s="84"/>
      <c r="JY76" s="84"/>
      <c r="JZ76" s="84"/>
      <c r="KA76" s="84"/>
      <c r="KB76" s="84"/>
      <c r="KC76" s="84"/>
      <c r="KD76" s="84"/>
      <c r="KE76" s="84"/>
      <c r="KF76" s="84"/>
      <c r="KG76" s="84"/>
      <c r="KH76" s="84"/>
      <c r="KI76" s="84"/>
      <c r="KJ76" s="84"/>
      <c r="KK76" s="84"/>
      <c r="KL76" s="84"/>
      <c r="KM76" s="84"/>
      <c r="KN76" s="84"/>
      <c r="KO76" s="84"/>
      <c r="KP76" s="84"/>
      <c r="KQ76" s="84"/>
      <c r="KR76" s="84"/>
      <c r="KS76" s="84"/>
      <c r="KT76" s="84"/>
      <c r="KU76" s="84"/>
      <c r="KV76" s="84"/>
      <c r="KW76" s="84"/>
      <c r="KX76" s="84"/>
      <c r="KY76" s="84"/>
      <c r="KZ76" s="84"/>
      <c r="LA76" s="84"/>
      <c r="LB76" s="84"/>
      <c r="LC76" s="84"/>
      <c r="LD76" s="84"/>
      <c r="LE76" s="84"/>
      <c r="LF76" s="84"/>
      <c r="LG76" s="84"/>
      <c r="LH76" s="84"/>
      <c r="LI76" s="84"/>
      <c r="LJ76" s="84"/>
      <c r="LK76" s="84"/>
      <c r="LL76" s="84"/>
      <c r="LM76" s="84"/>
      <c r="LN76" s="84"/>
      <c r="LO76" s="84"/>
      <c r="LP76" s="84"/>
      <c r="LQ76" s="84"/>
      <c r="LR76" s="84"/>
      <c r="LS76" s="84"/>
      <c r="LT76" s="84"/>
      <c r="LU76" s="84"/>
      <c r="LV76" s="84"/>
      <c r="LW76" s="84"/>
      <c r="LX76" s="84"/>
      <c r="LY76" s="84"/>
      <c r="LZ76" s="84"/>
      <c r="MA76" s="84"/>
      <c r="MB76" s="84"/>
      <c r="MC76" s="84"/>
      <c r="MD76" s="84"/>
      <c r="ME76" s="84"/>
      <c r="MF76" s="84"/>
      <c r="MG76" s="84"/>
      <c r="MH76" s="84"/>
      <c r="MI76" s="84"/>
      <c r="MJ76" s="84"/>
      <c r="MK76" s="84"/>
      <c r="ML76" s="84"/>
      <c r="MM76" s="84"/>
      <c r="MN76" s="84"/>
      <c r="MO76" s="84"/>
      <c r="MP76" s="84"/>
      <c r="MQ76" s="84"/>
      <c r="MR76" s="84"/>
      <c r="MS76" s="84"/>
      <c r="MT76" s="84"/>
      <c r="MU76" s="84"/>
      <c r="MV76" s="84"/>
      <c r="MW76" s="84"/>
      <c r="MX76" s="84"/>
      <c r="MY76" s="84"/>
      <c r="MZ76" s="84"/>
      <c r="NA76" s="84"/>
      <c r="NB76" s="84"/>
      <c r="NC76" s="84"/>
      <c r="ND76" s="84"/>
      <c r="NE76" s="84"/>
      <c r="NF76" s="84"/>
      <c r="NG76" s="84"/>
      <c r="NH76" s="84"/>
      <c r="NI76" s="84"/>
      <c r="NJ76" s="84"/>
      <c r="NK76" s="84"/>
      <c r="NL76" s="84"/>
      <c r="NM76" s="84"/>
      <c r="NN76" s="84"/>
      <c r="NO76" s="84"/>
      <c r="NP76" s="84"/>
      <c r="NQ76" s="84"/>
      <c r="NR76" s="84"/>
      <c r="NS76" s="84"/>
      <c r="NT76" s="84"/>
      <c r="NU76" s="84"/>
      <c r="NV76" s="84"/>
      <c r="NW76" s="84"/>
      <c r="NX76" s="84"/>
      <c r="NY76" s="84"/>
      <c r="NZ76" s="84"/>
      <c r="OA76" s="84"/>
      <c r="OB76" s="84"/>
      <c r="OC76" s="84"/>
      <c r="OD76" s="84"/>
      <c r="OE76" s="84"/>
      <c r="OF76" s="84"/>
      <c r="OG76" s="84"/>
      <c r="OH76" s="84"/>
      <c r="OI76" s="84"/>
      <c r="OJ76" s="84"/>
      <c r="OK76" s="84"/>
      <c r="OL76" s="84"/>
      <c r="OM76" s="84"/>
      <c r="ON76" s="84"/>
      <c r="OO76" s="84"/>
      <c r="OP76" s="84"/>
      <c r="OQ76" s="84"/>
      <c r="OR76" s="84"/>
      <c r="OS76" s="84"/>
      <c r="OT76" s="84"/>
      <c r="OU76" s="84"/>
      <c r="OV76" s="84"/>
      <c r="OW76" s="84"/>
      <c r="OX76" s="84"/>
      <c r="OY76" s="84"/>
      <c r="OZ76" s="84"/>
      <c r="PA76" s="84"/>
      <c r="PB76" s="84"/>
      <c r="PC76" s="84"/>
      <c r="PD76" s="84"/>
      <c r="PE76" s="84"/>
      <c r="PF76" s="84"/>
      <c r="PG76" s="84"/>
      <c r="PH76" s="84"/>
      <c r="PI76" s="84"/>
      <c r="PJ76" s="84"/>
      <c r="PK76" s="84"/>
      <c r="PL76" s="84"/>
      <c r="PM76" s="84"/>
      <c r="PN76" s="84"/>
      <c r="PO76" s="84"/>
      <c r="PP76" s="84"/>
      <c r="PQ76" s="84"/>
      <c r="PR76" s="84"/>
      <c r="PS76" s="84"/>
      <c r="PT76" s="84"/>
      <c r="PU76" s="84"/>
      <c r="PV76" s="84"/>
      <c r="PW76" s="84"/>
      <c r="PX76" s="84"/>
      <c r="PY76" s="84"/>
      <c r="PZ76" s="84"/>
      <c r="QA76" s="84"/>
      <c r="QB76" s="84"/>
      <c r="QC76" s="84"/>
      <c r="QD76" s="84"/>
      <c r="QE76" s="84"/>
      <c r="QF76" s="84"/>
      <c r="QG76" s="84"/>
      <c r="QH76" s="84"/>
      <c r="QI76" s="84"/>
      <c r="QJ76" s="84"/>
      <c r="QK76" s="84"/>
      <c r="QL76" s="84"/>
      <c r="QM76" s="84"/>
      <c r="QN76" s="84"/>
      <c r="QO76" s="84"/>
      <c r="QP76" s="84"/>
      <c r="QQ76" s="84"/>
      <c r="QR76" s="84"/>
      <c r="QS76" s="84"/>
      <c r="QT76" s="84"/>
      <c r="QU76" s="84"/>
      <c r="QV76" s="84"/>
      <c r="QW76" s="84"/>
      <c r="QX76" s="84"/>
      <c r="QY76" s="84"/>
      <c r="QZ76" s="84"/>
      <c r="RA76" s="84"/>
      <c r="RB76" s="84"/>
      <c r="RC76" s="84"/>
      <c r="RD76" s="84"/>
      <c r="RE76" s="84"/>
      <c r="RF76" s="84"/>
      <c r="RG76" s="84"/>
      <c r="RH76" s="84"/>
      <c r="RI76" s="84"/>
      <c r="RJ76" s="84"/>
      <c r="RK76" s="84"/>
      <c r="RL76" s="84"/>
      <c r="RM76" s="84"/>
      <c r="RN76" s="84"/>
      <c r="RO76" s="84"/>
      <c r="RP76" s="84"/>
      <c r="RQ76" s="84"/>
      <c r="RR76" s="84"/>
      <c r="RS76" s="84"/>
      <c r="RT76" s="84"/>
      <c r="RU76" s="84"/>
      <c r="RV76" s="84"/>
      <c r="RW76" s="84"/>
      <c r="RX76" s="84"/>
      <c r="RY76" s="84"/>
      <c r="RZ76" s="84"/>
      <c r="SA76" s="84"/>
      <c r="SB76" s="84"/>
      <c r="SC76" s="84"/>
      <c r="SD76" s="84"/>
      <c r="SE76" s="84"/>
      <c r="SF76" s="84"/>
      <c r="SG76" s="84"/>
      <c r="SH76" s="84"/>
      <c r="SI76" s="84"/>
      <c r="SJ76" s="84"/>
      <c r="SK76" s="84"/>
      <c r="SL76" s="84"/>
      <c r="SM76" s="84"/>
      <c r="SN76" s="84"/>
      <c r="SO76" s="84"/>
      <c r="SP76" s="84"/>
      <c r="SQ76" s="84"/>
      <c r="SR76" s="84"/>
      <c r="SS76" s="84"/>
      <c r="ST76" s="84"/>
      <c r="SU76" s="84"/>
      <c r="SV76" s="84"/>
      <c r="SW76" s="84"/>
      <c r="SX76" s="84"/>
      <c r="SY76" s="84"/>
      <c r="SZ76" s="84"/>
      <c r="TA76" s="84"/>
      <c r="TB76" s="84"/>
      <c r="TC76" s="84"/>
      <c r="TD76" s="84"/>
      <c r="TE76" s="84"/>
      <c r="TF76" s="84"/>
      <c r="TG76" s="84"/>
      <c r="TH76" s="84"/>
      <c r="TI76" s="84"/>
      <c r="TJ76" s="84"/>
      <c r="TK76" s="84"/>
      <c r="TL76" s="84"/>
      <c r="TM76" s="84"/>
      <c r="TN76" s="84"/>
      <c r="TO76" s="84"/>
      <c r="TP76" s="84"/>
      <c r="TQ76" s="84"/>
      <c r="TR76" s="84"/>
      <c r="TS76" s="84"/>
      <c r="TT76" s="84"/>
      <c r="TU76" s="84"/>
      <c r="TV76" s="84"/>
      <c r="TW76" s="84"/>
      <c r="TX76" s="84"/>
      <c r="TY76" s="84"/>
      <c r="TZ76" s="84"/>
      <c r="UA76" s="84"/>
      <c r="UB76" s="84"/>
      <c r="UC76" s="84"/>
      <c r="UD76" s="84"/>
      <c r="UE76" s="84"/>
      <c r="UF76" s="84"/>
      <c r="UG76" s="84"/>
      <c r="UH76" s="84"/>
      <c r="UI76" s="84"/>
      <c r="UJ76" s="84"/>
      <c r="UK76" s="84"/>
      <c r="UL76" s="84"/>
      <c r="UM76" s="84"/>
      <c r="UN76" s="84"/>
      <c r="UO76" s="84"/>
      <c r="UP76" s="84"/>
      <c r="UQ76" s="84"/>
      <c r="UR76" s="84"/>
      <c r="US76" s="84"/>
      <c r="UT76" s="84"/>
      <c r="UU76" s="84"/>
      <c r="UV76" s="84"/>
      <c r="UW76" s="84"/>
      <c r="UX76" s="84"/>
      <c r="UY76" s="84"/>
      <c r="UZ76" s="84"/>
      <c r="VA76" s="84"/>
      <c r="VB76" s="84"/>
      <c r="VC76" s="84"/>
      <c r="VD76" s="84"/>
      <c r="VE76" s="84"/>
      <c r="VF76" s="84"/>
      <c r="VG76" s="84"/>
      <c r="VH76" s="84"/>
      <c r="VI76" s="84"/>
      <c r="VJ76" s="84"/>
      <c r="VK76" s="84"/>
      <c r="VL76" s="84"/>
      <c r="VM76" s="84"/>
      <c r="VN76" s="84"/>
      <c r="VO76" s="84"/>
      <c r="VP76" s="84"/>
      <c r="VQ76" s="84"/>
      <c r="VR76" s="84"/>
      <c r="VS76" s="84"/>
      <c r="VT76" s="84"/>
      <c r="VU76" s="84"/>
      <c r="VV76" s="84"/>
      <c r="VW76" s="84"/>
      <c r="VX76" s="84"/>
      <c r="VY76" s="84"/>
      <c r="VZ76" s="84"/>
      <c r="WA76" s="84"/>
      <c r="WB76" s="84"/>
      <c r="WC76" s="84"/>
      <c r="WD76" s="84"/>
      <c r="WE76" s="84"/>
      <c r="WF76" s="84"/>
      <c r="WG76" s="84"/>
      <c r="WH76" s="84"/>
      <c r="WI76" s="84"/>
      <c r="WJ76" s="84"/>
      <c r="WK76" s="84"/>
      <c r="WL76" s="84"/>
      <c r="WM76" s="84"/>
      <c r="WN76" s="84"/>
      <c r="WO76" s="84"/>
      <c r="WP76" s="84"/>
      <c r="WQ76" s="84"/>
      <c r="WR76" s="84"/>
      <c r="WS76" s="84"/>
      <c r="WT76" s="84"/>
      <c r="WU76" s="84"/>
      <c r="WV76" s="84"/>
      <c r="WW76" s="84"/>
      <c r="WX76" s="84"/>
      <c r="WY76" s="84"/>
      <c r="WZ76" s="84"/>
      <c r="XA76" s="84"/>
      <c r="XB76" s="84"/>
      <c r="XC76" s="84"/>
      <c r="XD76" s="84"/>
      <c r="XE76" s="84"/>
      <c r="XF76" s="84"/>
      <c r="XG76" s="84"/>
      <c r="XH76" s="84"/>
      <c r="XI76" s="84"/>
      <c r="XJ76" s="84"/>
      <c r="XK76" s="84"/>
      <c r="XL76" s="84"/>
      <c r="XM76" s="84"/>
      <c r="XN76" s="84"/>
      <c r="XO76" s="84"/>
      <c r="XP76" s="84"/>
      <c r="XQ76" s="84"/>
      <c r="XR76" s="84"/>
      <c r="XS76" s="84"/>
      <c r="XT76" s="84"/>
      <c r="XU76" s="84"/>
      <c r="XV76" s="84"/>
      <c r="XW76" s="84"/>
      <c r="XX76" s="84"/>
      <c r="XY76" s="84"/>
      <c r="XZ76" s="84"/>
      <c r="YA76" s="84"/>
      <c r="YB76" s="84"/>
      <c r="YC76" s="84"/>
      <c r="YD76" s="84"/>
      <c r="YE76" s="84"/>
      <c r="YF76" s="84"/>
      <c r="YG76" s="84"/>
      <c r="YH76" s="84"/>
      <c r="YI76" s="84"/>
      <c r="YJ76" s="84"/>
      <c r="YK76" s="84"/>
      <c r="YL76" s="84"/>
      <c r="YM76" s="84"/>
      <c r="YN76" s="84"/>
      <c r="YO76" s="84"/>
      <c r="YP76" s="84"/>
      <c r="YQ76" s="84"/>
      <c r="YR76" s="84"/>
      <c r="YS76" s="84"/>
      <c r="YT76" s="84"/>
      <c r="YU76" s="84"/>
      <c r="YV76" s="84"/>
      <c r="YW76" s="84"/>
      <c r="YX76" s="84"/>
      <c r="YY76" s="84"/>
      <c r="YZ76" s="84"/>
      <c r="ZA76" s="84"/>
      <c r="ZB76" s="84"/>
      <c r="ZC76" s="84"/>
      <c r="ZD76" s="84"/>
      <c r="ZE76" s="84"/>
      <c r="ZF76" s="84"/>
      <c r="ZG76" s="84"/>
      <c r="ZH76" s="84"/>
      <c r="ZI76" s="84"/>
      <c r="ZJ76" s="84"/>
      <c r="ZK76" s="84"/>
      <c r="ZL76" s="84"/>
      <c r="ZM76" s="84"/>
      <c r="ZN76" s="84"/>
      <c r="ZO76" s="84"/>
      <c r="ZP76" s="84"/>
      <c r="ZQ76" s="84"/>
      <c r="ZR76" s="84"/>
      <c r="ZS76" s="84"/>
      <c r="ZT76" s="84"/>
      <c r="ZU76" s="84"/>
      <c r="ZV76" s="84"/>
      <c r="ZW76" s="84"/>
      <c r="ZX76" s="84"/>
      <c r="ZY76" s="84"/>
      <c r="ZZ76" s="84"/>
      <c r="AAA76" s="84"/>
      <c r="AAB76" s="84"/>
      <c r="AAC76" s="84"/>
      <c r="AAD76" s="84"/>
      <c r="AAE76" s="84"/>
      <c r="AAF76" s="84"/>
      <c r="AAG76" s="84"/>
      <c r="AAH76" s="84"/>
      <c r="AAI76" s="84"/>
      <c r="AAJ76" s="84"/>
      <c r="AAK76" s="84"/>
      <c r="AAL76" s="84"/>
      <c r="AAM76" s="84"/>
      <c r="AAN76" s="84"/>
      <c r="AAO76" s="84"/>
      <c r="AAP76" s="84"/>
      <c r="AAQ76" s="84"/>
      <c r="AAR76" s="84"/>
      <c r="AAS76" s="84"/>
      <c r="AAT76" s="84"/>
      <c r="AAU76" s="84"/>
      <c r="AAV76" s="84"/>
      <c r="AAW76" s="84"/>
      <c r="AAX76" s="84"/>
      <c r="AAY76" s="84"/>
      <c r="AAZ76" s="84"/>
      <c r="ABA76" s="84"/>
      <c r="ABB76" s="84"/>
      <c r="ABC76" s="84"/>
      <c r="ABD76" s="84"/>
      <c r="ABE76" s="84"/>
      <c r="ABF76" s="84"/>
      <c r="ABG76" s="84"/>
      <c r="ABH76" s="84"/>
      <c r="ABI76" s="84"/>
      <c r="ABJ76" s="84"/>
      <c r="ABK76" s="84"/>
      <c r="ABL76" s="84"/>
      <c r="ABM76" s="84"/>
      <c r="ABN76" s="84"/>
      <c r="ABO76" s="84"/>
      <c r="ABP76" s="84"/>
      <c r="ABQ76" s="84"/>
      <c r="ABR76" s="84"/>
      <c r="ABS76" s="84"/>
      <c r="ABT76" s="84"/>
      <c r="ABU76" s="84"/>
      <c r="ABV76" s="84"/>
      <c r="ABW76" s="84"/>
      <c r="ABX76" s="84"/>
      <c r="ABY76" s="84"/>
      <c r="ABZ76" s="84"/>
      <c r="ACA76" s="84"/>
      <c r="ACB76" s="84"/>
      <c r="ACC76" s="84"/>
      <c r="ACD76" s="84"/>
      <c r="ACE76" s="84"/>
      <c r="ACF76" s="84"/>
      <c r="ACG76" s="84"/>
      <c r="ACH76" s="84"/>
      <c r="ACI76" s="84"/>
      <c r="ACJ76" s="84"/>
      <c r="ACK76" s="84"/>
      <c r="ACL76" s="84"/>
      <c r="ACM76" s="84"/>
      <c r="ACN76" s="84"/>
      <c r="ACO76" s="84"/>
      <c r="ACP76" s="84"/>
      <c r="ACQ76" s="84"/>
      <c r="ACR76" s="84"/>
      <c r="ACS76" s="84"/>
      <c r="ACT76" s="84"/>
      <c r="ACU76" s="84"/>
      <c r="ACV76" s="84"/>
      <c r="ACW76" s="84"/>
      <c r="ACX76" s="84"/>
      <c r="ACY76" s="84"/>
      <c r="ACZ76" s="84"/>
      <c r="ADA76" s="84"/>
      <c r="ADB76" s="84"/>
      <c r="ADC76" s="84"/>
      <c r="ADD76" s="84"/>
      <c r="ADE76" s="84"/>
      <c r="ADF76" s="84"/>
      <c r="ADG76" s="84"/>
      <c r="ADH76" s="84"/>
      <c r="ADI76" s="84"/>
      <c r="ADJ76" s="84">
        <v>15500</v>
      </c>
      <c r="ADK76" s="84" t="s">
        <v>94</v>
      </c>
      <c r="ADL76" s="84">
        <v>15500</v>
      </c>
      <c r="ADM76" s="84" t="s">
        <v>94</v>
      </c>
      <c r="ADN76" s="84">
        <v>15500</v>
      </c>
      <c r="ADO76" s="84" t="s">
        <v>94</v>
      </c>
      <c r="ADP76" s="84">
        <v>15500</v>
      </c>
      <c r="ADQ76" s="84" t="s">
        <v>94</v>
      </c>
      <c r="ADR76" s="84">
        <v>15500</v>
      </c>
      <c r="ADS76" s="84" t="s">
        <v>94</v>
      </c>
      <c r="ADT76" s="84">
        <v>15500</v>
      </c>
      <c r="ADU76" s="84" t="s">
        <v>94</v>
      </c>
      <c r="ADV76" s="84">
        <v>15500</v>
      </c>
      <c r="ADW76" s="84" t="s">
        <v>94</v>
      </c>
      <c r="ADX76" s="84">
        <v>15500</v>
      </c>
      <c r="ADY76" s="84" t="s">
        <v>94</v>
      </c>
      <c r="ADZ76" s="84">
        <v>15500</v>
      </c>
      <c r="AEA76" s="84" t="s">
        <v>94</v>
      </c>
      <c r="AEB76" s="84">
        <v>15500</v>
      </c>
      <c r="AEC76" s="84" t="s">
        <v>94</v>
      </c>
      <c r="AED76" s="84">
        <v>15500</v>
      </c>
      <c r="AEE76" s="84" t="s">
        <v>94</v>
      </c>
      <c r="AEF76" s="84">
        <v>15500</v>
      </c>
      <c r="AEG76" s="84" t="s">
        <v>94</v>
      </c>
      <c r="AEH76" s="84">
        <v>15500</v>
      </c>
      <c r="AEI76" s="84" t="s">
        <v>94</v>
      </c>
      <c r="AEJ76" s="84">
        <v>15500</v>
      </c>
      <c r="AEK76" s="84" t="s">
        <v>94</v>
      </c>
      <c r="AEL76" s="84">
        <v>15500</v>
      </c>
      <c r="AEM76" s="84" t="s">
        <v>94</v>
      </c>
      <c r="AEN76" s="84">
        <v>15500</v>
      </c>
      <c r="AEO76" s="84" t="s">
        <v>94</v>
      </c>
      <c r="AEP76" s="84">
        <v>15500</v>
      </c>
      <c r="AEQ76" s="84" t="s">
        <v>94</v>
      </c>
      <c r="AER76" s="84">
        <v>15500</v>
      </c>
      <c r="AES76" s="84" t="s">
        <v>94</v>
      </c>
      <c r="AET76" s="84">
        <v>15500</v>
      </c>
      <c r="AEU76" s="84" t="s">
        <v>94</v>
      </c>
      <c r="AEV76" s="84">
        <v>15500</v>
      </c>
      <c r="AEW76" s="84" t="s">
        <v>94</v>
      </c>
      <c r="AEX76" s="84">
        <v>15500</v>
      </c>
      <c r="AEY76" s="84" t="s">
        <v>94</v>
      </c>
      <c r="AEZ76" s="84">
        <v>15500</v>
      </c>
      <c r="AFA76" s="84" t="s">
        <v>94</v>
      </c>
      <c r="AFB76" s="84">
        <v>15500</v>
      </c>
      <c r="AFC76" s="84" t="s">
        <v>94</v>
      </c>
      <c r="AFD76" s="84">
        <v>15500</v>
      </c>
      <c r="AFE76" s="84" t="s">
        <v>94</v>
      </c>
      <c r="AFF76" s="84">
        <v>15500</v>
      </c>
      <c r="AFG76" s="84" t="s">
        <v>94</v>
      </c>
      <c r="AFH76" s="84">
        <v>15500</v>
      </c>
      <c r="AFI76" s="84" t="s">
        <v>94</v>
      </c>
      <c r="AFJ76" s="84">
        <v>15500</v>
      </c>
      <c r="AFK76" s="84" t="s">
        <v>94</v>
      </c>
      <c r="AFL76" s="84">
        <v>15500</v>
      </c>
      <c r="AFM76" s="84" t="s">
        <v>94</v>
      </c>
      <c r="AFN76" s="84">
        <v>15500</v>
      </c>
      <c r="AFO76" s="84" t="s">
        <v>94</v>
      </c>
      <c r="AFP76" s="84">
        <v>15500</v>
      </c>
      <c r="AFQ76" s="84" t="s">
        <v>94</v>
      </c>
      <c r="AFR76" s="84">
        <v>15500</v>
      </c>
      <c r="AFS76" s="84" t="s">
        <v>94</v>
      </c>
      <c r="AFT76" s="84">
        <v>15500</v>
      </c>
      <c r="AFU76" s="84" t="s">
        <v>94</v>
      </c>
      <c r="AFV76" s="84">
        <v>15500</v>
      </c>
      <c r="AFW76" s="84" t="s">
        <v>94</v>
      </c>
      <c r="AFX76" s="84">
        <v>15500</v>
      </c>
      <c r="AFY76" s="84" t="s">
        <v>94</v>
      </c>
      <c r="AFZ76" s="84">
        <v>15500</v>
      </c>
      <c r="AGA76" s="84" t="s">
        <v>94</v>
      </c>
      <c r="AGB76" s="84">
        <v>15500</v>
      </c>
      <c r="AGC76" s="84" t="s">
        <v>94</v>
      </c>
      <c r="AGD76" s="84">
        <v>15500</v>
      </c>
      <c r="AGE76" s="84" t="s">
        <v>94</v>
      </c>
      <c r="AGF76" s="84">
        <v>15500</v>
      </c>
      <c r="AGG76" s="84" t="s">
        <v>94</v>
      </c>
      <c r="AGH76" s="84">
        <v>15500</v>
      </c>
      <c r="AGI76" s="84" t="s">
        <v>94</v>
      </c>
      <c r="AGJ76" s="84">
        <v>15500</v>
      </c>
      <c r="AGK76" s="84" t="s">
        <v>94</v>
      </c>
      <c r="AGL76" s="84">
        <v>15500</v>
      </c>
      <c r="AGM76" s="84" t="s">
        <v>94</v>
      </c>
      <c r="AGN76" s="84">
        <v>15500</v>
      </c>
      <c r="AGO76" s="84" t="s">
        <v>94</v>
      </c>
      <c r="AGP76" s="84">
        <v>15500</v>
      </c>
      <c r="AGQ76" s="84" t="s">
        <v>94</v>
      </c>
      <c r="AGR76" s="84">
        <v>15500</v>
      </c>
      <c r="AGS76" s="84" t="s">
        <v>94</v>
      </c>
      <c r="AGT76" s="84">
        <v>15500</v>
      </c>
      <c r="AGU76" s="84" t="s">
        <v>94</v>
      </c>
      <c r="AGV76" s="84">
        <v>15500</v>
      </c>
      <c r="AGW76" s="84" t="s">
        <v>94</v>
      </c>
      <c r="AGX76" s="84">
        <v>15500</v>
      </c>
      <c r="AGY76" s="84" t="s">
        <v>94</v>
      </c>
      <c r="AGZ76" s="84">
        <v>15500</v>
      </c>
      <c r="AHA76" s="84">
        <v>14500</v>
      </c>
      <c r="AHB76" s="84">
        <v>15500</v>
      </c>
      <c r="AHC76" s="84" t="s">
        <v>94</v>
      </c>
      <c r="AHD76" s="84">
        <v>15500</v>
      </c>
      <c r="AHE76" s="84">
        <v>15500</v>
      </c>
      <c r="AHF76" s="84">
        <v>15500</v>
      </c>
      <c r="AHG76" s="84">
        <v>15139.298892988931</v>
      </c>
      <c r="AHH76" s="84">
        <v>15500</v>
      </c>
      <c r="AHI76" s="84" t="s">
        <v>94</v>
      </c>
      <c r="AHJ76" s="84">
        <v>15500</v>
      </c>
      <c r="AHK76" s="84" t="s">
        <v>94</v>
      </c>
      <c r="AHL76" s="84">
        <v>15500</v>
      </c>
      <c r="AHM76" s="84" t="s">
        <v>94</v>
      </c>
      <c r="AHN76" s="84">
        <v>15500</v>
      </c>
      <c r="AHO76" s="84">
        <v>14500</v>
      </c>
      <c r="AHP76" s="84">
        <v>15500</v>
      </c>
      <c r="AHQ76" s="84">
        <v>14500</v>
      </c>
      <c r="AHR76" s="84">
        <v>15500</v>
      </c>
      <c r="AHS76" s="84">
        <v>15500</v>
      </c>
      <c r="AHT76" s="84">
        <v>15500</v>
      </c>
      <c r="AHU76" s="84" t="s">
        <v>94</v>
      </c>
      <c r="AHV76" s="84">
        <v>15500</v>
      </c>
      <c r="AHW76" s="84">
        <v>15888</v>
      </c>
      <c r="AHX76" s="84">
        <v>15500</v>
      </c>
      <c r="AHY76" s="84" t="s">
        <v>94</v>
      </c>
      <c r="AHZ76" s="84">
        <v>15500</v>
      </c>
      <c r="AIA76" s="84" t="s">
        <v>94</v>
      </c>
      <c r="AIB76" s="84">
        <v>15500</v>
      </c>
      <c r="AIC76" s="84">
        <v>15500</v>
      </c>
      <c r="AID76" s="84">
        <v>15500</v>
      </c>
      <c r="AIE76" s="84">
        <v>15500</v>
      </c>
      <c r="AIF76" s="84">
        <v>15500</v>
      </c>
      <c r="AIG76" s="84">
        <v>15500</v>
      </c>
      <c r="AIH76" s="84">
        <v>15500</v>
      </c>
      <c r="AII76" s="84" t="s">
        <v>94</v>
      </c>
      <c r="AIJ76" s="84">
        <v>15500</v>
      </c>
      <c r="AIK76" s="84">
        <v>14553.944954128441</v>
      </c>
      <c r="AIL76" s="84">
        <v>15500</v>
      </c>
      <c r="AIM76" s="84" t="s">
        <v>94</v>
      </c>
      <c r="AIN76" s="84">
        <v>15500</v>
      </c>
      <c r="AIO76" s="84">
        <v>14477.374346602332</v>
      </c>
      <c r="AIP76" s="84">
        <v>15500</v>
      </c>
      <c r="AIQ76" s="84">
        <v>15228.726391015824</v>
      </c>
      <c r="AIR76" s="84">
        <v>15500</v>
      </c>
      <c r="AIS76" s="84">
        <v>14500</v>
      </c>
      <c r="AIT76" s="84">
        <v>15500</v>
      </c>
      <c r="AIU76" s="84" t="s">
        <v>94</v>
      </c>
      <c r="AIV76" s="84">
        <v>15500</v>
      </c>
      <c r="AIW76" s="84" t="s">
        <v>94</v>
      </c>
      <c r="AIX76" s="84">
        <v>15500</v>
      </c>
      <c r="AIY76" s="84" t="s">
        <v>94</v>
      </c>
      <c r="AIZ76" s="84">
        <v>15500</v>
      </c>
      <c r="AJA76" s="84">
        <v>15500</v>
      </c>
      <c r="AJB76" s="84">
        <v>15500</v>
      </c>
      <c r="AJC76" s="84" t="s">
        <v>94</v>
      </c>
      <c r="AJD76" s="84">
        <v>15500</v>
      </c>
      <c r="AJE76" s="84">
        <v>15500</v>
      </c>
      <c r="AJF76" s="84">
        <v>15500</v>
      </c>
      <c r="AJG76" s="84" t="s">
        <v>94</v>
      </c>
      <c r="AJH76" s="84">
        <v>15500</v>
      </c>
      <c r="AJI76" s="84" t="s">
        <v>94</v>
      </c>
      <c r="AJJ76" s="84">
        <v>15500</v>
      </c>
      <c r="AJK76" s="84">
        <v>14500</v>
      </c>
      <c r="AJL76" s="84">
        <v>15500</v>
      </c>
      <c r="AJM76" s="84" t="s">
        <v>94</v>
      </c>
      <c r="AJN76" s="84">
        <v>15500</v>
      </c>
      <c r="AJO76" s="84">
        <v>15500</v>
      </c>
      <c r="AJP76" s="84">
        <v>15500</v>
      </c>
      <c r="AJQ76" s="84" t="s">
        <v>94</v>
      </c>
      <c r="AJR76" s="84">
        <v>15500</v>
      </c>
      <c r="AJS76" s="84" t="s">
        <v>94</v>
      </c>
      <c r="AJT76" s="84">
        <v>15500</v>
      </c>
      <c r="AJU76" s="84" t="s">
        <v>94</v>
      </c>
      <c r="AJV76" s="84">
        <v>15500</v>
      </c>
      <c r="AJW76" s="84">
        <v>15500</v>
      </c>
      <c r="AJX76" s="84">
        <v>15500</v>
      </c>
      <c r="AJY76" s="84" t="s">
        <v>94</v>
      </c>
      <c r="AJZ76" s="84">
        <v>15500</v>
      </c>
      <c r="AKA76" s="84">
        <v>15500</v>
      </c>
      <c r="AKB76" s="84">
        <v>15500</v>
      </c>
      <c r="AKC76" s="84">
        <v>14500</v>
      </c>
      <c r="AKD76" s="84">
        <v>15500</v>
      </c>
      <c r="AKE76" s="84" t="s">
        <v>94</v>
      </c>
      <c r="AKF76" s="84">
        <v>15500</v>
      </c>
      <c r="AKG76" s="84" t="s">
        <v>94</v>
      </c>
      <c r="AKH76" s="84">
        <v>15500</v>
      </c>
      <c r="AKI76" s="84" t="s">
        <v>94</v>
      </c>
      <c r="AKJ76" s="84">
        <v>15500</v>
      </c>
      <c r="AKK76" s="84">
        <v>14500</v>
      </c>
      <c r="AKL76" s="84">
        <v>15500</v>
      </c>
      <c r="AKM76" s="84" t="s">
        <v>94</v>
      </c>
      <c r="AKN76" s="84">
        <v>15500</v>
      </c>
      <c r="AKO76" s="84">
        <v>15500</v>
      </c>
      <c r="AKP76" s="84">
        <v>15500</v>
      </c>
      <c r="AKQ76" s="84" t="s">
        <v>94</v>
      </c>
      <c r="AKR76" s="84">
        <v>15500</v>
      </c>
      <c r="AKS76" s="84" t="s">
        <v>94</v>
      </c>
      <c r="AKT76" s="84">
        <v>15500</v>
      </c>
      <c r="AKU76" s="84" t="s">
        <v>94</v>
      </c>
      <c r="AKV76" s="84">
        <v>15500</v>
      </c>
      <c r="AKW76" s="84" t="s">
        <v>94</v>
      </c>
      <c r="AKX76" s="84">
        <v>15500</v>
      </c>
      <c r="AKY76" s="84" t="s">
        <v>94</v>
      </c>
      <c r="AKZ76" s="84">
        <v>15500</v>
      </c>
      <c r="ALA76" s="84" t="s">
        <v>94</v>
      </c>
      <c r="ALB76" s="84">
        <v>15500</v>
      </c>
      <c r="ALC76" s="84" t="s">
        <v>94</v>
      </c>
      <c r="ALD76" s="84">
        <v>15500</v>
      </c>
      <c r="ALE76" s="84" t="s">
        <v>94</v>
      </c>
      <c r="ALF76" s="84">
        <v>15500</v>
      </c>
      <c r="ALG76" s="84" t="s">
        <v>94</v>
      </c>
      <c r="ALH76" s="84">
        <v>15500</v>
      </c>
      <c r="ALI76" s="84" t="s">
        <v>94</v>
      </c>
      <c r="ALJ76" s="84">
        <v>15500</v>
      </c>
      <c r="ALK76" s="84" t="s">
        <v>94</v>
      </c>
      <c r="ALL76" s="84">
        <v>15500</v>
      </c>
      <c r="ALM76" s="84">
        <v>15888</v>
      </c>
      <c r="ALN76" s="84">
        <v>15500</v>
      </c>
      <c r="ALO76" s="84" t="s">
        <v>94</v>
      </c>
      <c r="ALP76" s="84">
        <v>15500</v>
      </c>
      <c r="ALQ76" s="84" t="s">
        <v>94</v>
      </c>
      <c r="ALR76" s="84">
        <v>15500</v>
      </c>
      <c r="ALS76" s="84" t="s">
        <v>94</v>
      </c>
      <c r="ALT76" s="84">
        <v>15500</v>
      </c>
      <c r="ALU76" s="84" t="s">
        <v>94</v>
      </c>
      <c r="ALV76" s="84">
        <v>15500</v>
      </c>
      <c r="ALW76" s="84">
        <v>15500</v>
      </c>
      <c r="ALX76" s="84">
        <v>15500</v>
      </c>
      <c r="ALY76" s="84" t="s">
        <v>94</v>
      </c>
      <c r="ALZ76" s="84">
        <v>15500</v>
      </c>
      <c r="AMA76" s="84" t="s">
        <v>94</v>
      </c>
      <c r="AMB76" s="84">
        <v>15500</v>
      </c>
      <c r="AMC76" s="84">
        <v>15500</v>
      </c>
      <c r="AMD76" s="84">
        <v>15500</v>
      </c>
      <c r="AME76" s="84" t="s">
        <v>94</v>
      </c>
      <c r="AMF76" s="84">
        <v>15500</v>
      </c>
      <c r="AMG76" s="84" t="s">
        <v>94</v>
      </c>
      <c r="AMH76" s="84">
        <v>15500</v>
      </c>
      <c r="AMI76" s="84">
        <v>15500</v>
      </c>
      <c r="AMJ76" s="84">
        <v>15500</v>
      </c>
      <c r="AMK76" s="84" t="s">
        <v>94</v>
      </c>
      <c r="AML76" s="84">
        <v>15500</v>
      </c>
      <c r="AMM76" s="84" t="s">
        <v>94</v>
      </c>
      <c r="AMN76" s="84">
        <v>15500</v>
      </c>
      <c r="AMO76" s="84">
        <v>15500</v>
      </c>
      <c r="AMP76" s="84">
        <v>15500</v>
      </c>
      <c r="AMQ76" s="84" t="s">
        <v>94</v>
      </c>
      <c r="AMR76" s="84">
        <v>15500</v>
      </c>
      <c r="AMS76" s="84" t="s">
        <v>94</v>
      </c>
      <c r="AMT76" s="84">
        <v>15500</v>
      </c>
      <c r="AMU76" s="84">
        <v>14500</v>
      </c>
      <c r="AMV76" s="84">
        <v>15500</v>
      </c>
      <c r="AMW76" s="84" t="s">
        <v>94</v>
      </c>
      <c r="AMX76" s="84">
        <v>15500</v>
      </c>
      <c r="AMY76" s="84" t="s">
        <v>94</v>
      </c>
      <c r="AMZ76" s="84">
        <v>15500</v>
      </c>
      <c r="ANA76" s="84" t="s">
        <v>94</v>
      </c>
      <c r="ANB76" s="84">
        <v>15500</v>
      </c>
      <c r="ANC76" s="84" t="s">
        <v>94</v>
      </c>
      <c r="AND76" s="84">
        <v>15500</v>
      </c>
      <c r="ANE76" s="84" t="s">
        <v>94</v>
      </c>
      <c r="ANF76" s="84">
        <v>15500</v>
      </c>
      <c r="ANG76" s="84" t="s">
        <v>94</v>
      </c>
      <c r="ANH76" s="84">
        <v>15500</v>
      </c>
      <c r="ANI76" s="84" t="s">
        <v>94</v>
      </c>
      <c r="ANJ76" s="84">
        <v>15500</v>
      </c>
      <c r="ANK76" s="84">
        <v>15500</v>
      </c>
      <c r="ANL76" s="84">
        <v>15500</v>
      </c>
      <c r="ANM76" s="84" t="s">
        <v>94</v>
      </c>
      <c r="ANN76" s="84">
        <v>15500</v>
      </c>
      <c r="ANO76" s="84" t="s">
        <v>94</v>
      </c>
      <c r="ANP76" s="84">
        <v>15500</v>
      </c>
      <c r="ANQ76" s="84" t="s">
        <v>94</v>
      </c>
      <c r="ANR76" s="84">
        <v>15500</v>
      </c>
      <c r="ANS76" s="84" t="s">
        <v>94</v>
      </c>
      <c r="ANT76" s="84">
        <v>15500</v>
      </c>
      <c r="ANU76" s="84">
        <v>15500</v>
      </c>
      <c r="ANV76" s="84">
        <v>15500</v>
      </c>
      <c r="ANW76" s="84" t="s">
        <v>94</v>
      </c>
      <c r="ANX76" s="84">
        <v>15500</v>
      </c>
      <c r="ANY76" s="84" t="s">
        <v>94</v>
      </c>
      <c r="ANZ76" s="84">
        <v>15500</v>
      </c>
      <c r="AOA76" s="84">
        <v>15500</v>
      </c>
      <c r="AOB76" s="84">
        <v>15500</v>
      </c>
      <c r="AOC76" s="84" t="s">
        <v>94</v>
      </c>
      <c r="AOD76" s="84">
        <v>15500</v>
      </c>
      <c r="AOE76" s="84" t="s">
        <v>94</v>
      </c>
      <c r="AOF76" s="84">
        <v>15500</v>
      </c>
      <c r="AOG76" s="84" t="s">
        <v>94</v>
      </c>
      <c r="AOH76" s="84">
        <v>15500</v>
      </c>
      <c r="AOI76" s="84" t="s">
        <v>94</v>
      </c>
      <c r="AOJ76" s="84">
        <v>15500</v>
      </c>
      <c r="AOK76" s="84">
        <v>15888</v>
      </c>
      <c r="AOL76" s="84">
        <v>15500</v>
      </c>
      <c r="AOM76" s="84" t="s">
        <v>94</v>
      </c>
      <c r="AON76" s="84">
        <v>15500</v>
      </c>
      <c r="AOO76" s="84" t="s">
        <v>94</v>
      </c>
      <c r="AOP76" s="84">
        <v>15500</v>
      </c>
      <c r="AOQ76" s="84">
        <v>15500</v>
      </c>
      <c r="AOR76" s="84">
        <v>15500</v>
      </c>
      <c r="AOS76" s="84" t="s">
        <v>94</v>
      </c>
      <c r="AOT76" s="84">
        <v>15500</v>
      </c>
      <c r="AOU76" s="84" t="s">
        <v>94</v>
      </c>
      <c r="AOV76" s="84">
        <v>15500</v>
      </c>
      <c r="AOW76" s="84" t="s">
        <v>94</v>
      </c>
      <c r="AOX76" s="84">
        <v>15500</v>
      </c>
      <c r="AOY76" s="84" t="s">
        <v>94</v>
      </c>
      <c r="AOZ76" s="84">
        <v>15500</v>
      </c>
      <c r="APA76" s="84" t="s">
        <v>94</v>
      </c>
      <c r="APB76" s="84">
        <v>15500</v>
      </c>
      <c r="APC76" s="84">
        <v>15500</v>
      </c>
      <c r="APD76" s="84">
        <v>15500</v>
      </c>
      <c r="APE76" s="84" t="s">
        <v>94</v>
      </c>
      <c r="APF76" s="84">
        <v>15500</v>
      </c>
      <c r="APG76" s="84">
        <v>15500</v>
      </c>
      <c r="APH76" s="84">
        <v>15500</v>
      </c>
      <c r="API76" s="84">
        <v>15500</v>
      </c>
      <c r="APJ76" s="84">
        <v>15500</v>
      </c>
      <c r="APK76" s="84" t="s">
        <v>94</v>
      </c>
      <c r="APL76" s="84">
        <v>15500</v>
      </c>
      <c r="APM76" s="84" t="s">
        <v>94</v>
      </c>
      <c r="APN76" s="84">
        <v>15500</v>
      </c>
      <c r="APO76" s="84" t="s">
        <v>94</v>
      </c>
      <c r="APP76" s="84">
        <v>15500</v>
      </c>
      <c r="APQ76" s="84" t="s">
        <v>94</v>
      </c>
      <c r="APR76" s="84">
        <v>15500</v>
      </c>
      <c r="APS76" s="84" t="s">
        <v>94</v>
      </c>
      <c r="APT76" s="84">
        <v>15500</v>
      </c>
      <c r="APU76" s="84" t="s">
        <v>94</v>
      </c>
      <c r="APV76" s="84">
        <v>15500</v>
      </c>
      <c r="APW76" s="84" t="s">
        <v>94</v>
      </c>
      <c r="APX76" s="84">
        <v>15500</v>
      </c>
      <c r="APY76" s="84" t="s">
        <v>94</v>
      </c>
      <c r="APZ76" s="84">
        <v>15500</v>
      </c>
      <c r="AQA76" s="84" t="s">
        <v>94</v>
      </c>
      <c r="AQB76" s="84">
        <v>15500</v>
      </c>
      <c r="AQC76" s="84" t="s">
        <v>94</v>
      </c>
      <c r="AQD76" s="84">
        <v>15500</v>
      </c>
      <c r="AQE76" s="86" t="s">
        <v>94</v>
      </c>
      <c r="AQF76" s="86">
        <v>15500</v>
      </c>
      <c r="AQG76" s="86" t="s">
        <v>94</v>
      </c>
      <c r="AQH76" s="86">
        <v>15500</v>
      </c>
      <c r="AQI76" s="86" t="s">
        <v>94</v>
      </c>
      <c r="AQJ76" s="86">
        <v>15500</v>
      </c>
      <c r="AQK76" s="86" t="s">
        <v>94</v>
      </c>
      <c r="AQL76" s="86">
        <v>15500</v>
      </c>
      <c r="AQM76" s="86" t="s">
        <v>94</v>
      </c>
      <c r="AQN76" s="86">
        <v>15500</v>
      </c>
      <c r="AQO76" s="86" t="s">
        <v>94</v>
      </c>
      <c r="AQP76" s="86">
        <v>15500</v>
      </c>
      <c r="AQQ76" s="86" t="s">
        <v>94</v>
      </c>
      <c r="AQR76" s="86">
        <v>15500</v>
      </c>
      <c r="AQS76" s="86" t="s">
        <v>94</v>
      </c>
      <c r="AQT76" s="86">
        <v>15500</v>
      </c>
      <c r="AQU76" s="86" t="s">
        <v>94</v>
      </c>
      <c r="AQV76" s="86">
        <v>15500</v>
      </c>
      <c r="AQW76" s="86" t="s">
        <v>94</v>
      </c>
      <c r="AQX76" s="86">
        <v>15500</v>
      </c>
      <c r="AQY76" s="86" t="s">
        <v>94</v>
      </c>
      <c r="AQZ76" s="86">
        <v>15500</v>
      </c>
      <c r="ARA76" s="86" t="s">
        <v>94</v>
      </c>
      <c r="ARB76" s="86">
        <v>15500</v>
      </c>
      <c r="ARC76" s="86" t="s">
        <v>94</v>
      </c>
      <c r="ARD76" s="86">
        <v>15500</v>
      </c>
      <c r="ARE76" s="86" t="s">
        <v>94</v>
      </c>
      <c r="ARF76" s="86">
        <v>15500</v>
      </c>
      <c r="ARG76" s="86" t="s">
        <v>94</v>
      </c>
      <c r="ARH76" s="86">
        <v>15500</v>
      </c>
      <c r="ARI76" s="86" t="s">
        <v>94</v>
      </c>
      <c r="ARJ76" s="86">
        <v>15500</v>
      </c>
      <c r="ARK76" s="86" t="s">
        <v>94</v>
      </c>
      <c r="ARL76" s="86">
        <v>15500</v>
      </c>
      <c r="ARM76" s="86" t="s">
        <v>94</v>
      </c>
      <c r="ARN76" s="86">
        <v>15500</v>
      </c>
      <c r="ARO76" s="86" t="s">
        <v>94</v>
      </c>
      <c r="ARP76" s="86">
        <v>15500</v>
      </c>
      <c r="ARQ76" s="86" t="s">
        <v>94</v>
      </c>
      <c r="ARR76" s="86">
        <v>15500</v>
      </c>
      <c r="ARS76" s="86" t="s">
        <v>94</v>
      </c>
      <c r="ART76" s="86">
        <v>15500</v>
      </c>
      <c r="ARU76" s="86" t="s">
        <v>94</v>
      </c>
      <c r="ARV76" s="86">
        <v>15500</v>
      </c>
      <c r="ARW76" s="86" t="s">
        <v>94</v>
      </c>
      <c r="ARX76" s="86">
        <v>15500</v>
      </c>
      <c r="ARY76" s="86" t="s">
        <v>94</v>
      </c>
      <c r="ARZ76" s="86">
        <v>15500</v>
      </c>
      <c r="ASA76" s="86" t="s">
        <v>94</v>
      </c>
      <c r="ASB76" s="86">
        <v>15500</v>
      </c>
      <c r="ASC76" s="86" t="s">
        <v>94</v>
      </c>
      <c r="ASD76" s="86">
        <v>15500</v>
      </c>
      <c r="ASE76" s="86" t="s">
        <v>94</v>
      </c>
      <c r="ASF76" s="86">
        <v>15500</v>
      </c>
      <c r="ASG76" s="86" t="s">
        <v>94</v>
      </c>
      <c r="ASH76" s="86">
        <v>15500</v>
      </c>
      <c r="ASI76" s="86" t="s">
        <v>94</v>
      </c>
      <c r="ASJ76" s="86">
        <v>15500</v>
      </c>
      <c r="ASK76" s="86" t="s">
        <v>94</v>
      </c>
      <c r="ASL76" s="86">
        <v>15500</v>
      </c>
      <c r="ASM76" s="86" t="s">
        <v>94</v>
      </c>
      <c r="ASN76" s="86">
        <v>15500</v>
      </c>
      <c r="ASO76" s="86" t="s">
        <v>94</v>
      </c>
      <c r="ASP76" s="86">
        <v>15500</v>
      </c>
      <c r="ASQ76" s="86" t="s">
        <v>94</v>
      </c>
      <c r="ASR76" s="86">
        <v>15500</v>
      </c>
      <c r="ASS76" s="86" t="s">
        <v>94</v>
      </c>
      <c r="AST76" s="86">
        <v>15500</v>
      </c>
      <c r="ASU76" s="86" t="s">
        <v>94</v>
      </c>
      <c r="ASV76" s="86">
        <v>15500</v>
      </c>
      <c r="ASW76" s="86" t="s">
        <v>94</v>
      </c>
      <c r="ASX76" s="86">
        <v>15500</v>
      </c>
      <c r="ASY76" s="86" t="s">
        <v>94</v>
      </c>
      <c r="ASZ76" s="86">
        <v>15500</v>
      </c>
      <c r="ATA76" s="86" t="s">
        <v>94</v>
      </c>
      <c r="ATB76" s="86">
        <v>15500</v>
      </c>
      <c r="ATC76" s="86" t="s">
        <v>94</v>
      </c>
      <c r="ATD76" s="86">
        <v>15500</v>
      </c>
      <c r="ATE76" s="86" t="s">
        <v>94</v>
      </c>
      <c r="ATF76" s="86">
        <v>15500</v>
      </c>
      <c r="ATG76" s="86" t="s">
        <v>94</v>
      </c>
      <c r="ATH76" s="86">
        <v>15500</v>
      </c>
      <c r="ATI76" s="86" t="s">
        <v>94</v>
      </c>
      <c r="ATJ76" s="86">
        <v>15500</v>
      </c>
      <c r="ATK76" s="86" t="s">
        <v>94</v>
      </c>
      <c r="ATL76" s="86">
        <v>15500</v>
      </c>
      <c r="ATM76" s="86" t="s">
        <v>94</v>
      </c>
      <c r="ATN76" s="86">
        <v>15500</v>
      </c>
      <c r="ATO76" s="86" t="s">
        <v>94</v>
      </c>
      <c r="ATP76" s="86">
        <v>15500</v>
      </c>
      <c r="ATQ76" s="86" t="s">
        <v>94</v>
      </c>
      <c r="ATR76" s="86">
        <v>15500</v>
      </c>
      <c r="ATS76" s="86" t="s">
        <v>94</v>
      </c>
      <c r="ATT76" s="86">
        <v>15500</v>
      </c>
      <c r="ATU76" s="86" t="s">
        <v>94</v>
      </c>
      <c r="ATV76" s="86">
        <v>15500</v>
      </c>
      <c r="ATW76" s="86" t="s">
        <v>94</v>
      </c>
      <c r="ATX76" s="86">
        <v>15500</v>
      </c>
      <c r="ATY76" s="86" t="s">
        <v>94</v>
      </c>
      <c r="ATZ76" s="86">
        <v>15500</v>
      </c>
      <c r="AUA76" s="86" t="s">
        <v>94</v>
      </c>
      <c r="AUB76" s="86">
        <v>15500</v>
      </c>
      <c r="AUC76" s="86" t="s">
        <v>94</v>
      </c>
      <c r="AUD76" s="86">
        <v>15500</v>
      </c>
      <c r="AUE76" s="86" t="s">
        <v>94</v>
      </c>
      <c r="AUF76" s="86">
        <v>15500</v>
      </c>
      <c r="AUG76" s="86" t="s">
        <v>94</v>
      </c>
      <c r="AUH76" s="86">
        <v>15500</v>
      </c>
      <c r="AUI76" s="86" t="s">
        <v>94</v>
      </c>
      <c r="AUJ76" s="86">
        <v>15500</v>
      </c>
      <c r="AUK76" s="86" t="s">
        <v>94</v>
      </c>
      <c r="AUL76" s="86">
        <v>15500</v>
      </c>
      <c r="AUM76" s="86" t="s">
        <v>94</v>
      </c>
      <c r="AUN76" s="86">
        <v>15500</v>
      </c>
      <c r="AUO76" s="86" t="s">
        <v>94</v>
      </c>
      <c r="AUP76" s="86">
        <v>15500</v>
      </c>
      <c r="AUQ76" s="86" t="s">
        <v>94</v>
      </c>
      <c r="AUR76" s="86">
        <v>15500</v>
      </c>
      <c r="AUS76" s="86" t="s">
        <v>94</v>
      </c>
      <c r="AUT76" s="86">
        <v>15500</v>
      </c>
      <c r="AUU76" s="86" t="s">
        <v>94</v>
      </c>
      <c r="AUV76" s="86">
        <v>15500</v>
      </c>
      <c r="AUW76" s="86" t="s">
        <v>94</v>
      </c>
      <c r="AUX76" s="86">
        <v>15500</v>
      </c>
      <c r="AUY76" s="86" t="s">
        <v>94</v>
      </c>
      <c r="AUZ76" s="86">
        <v>15500</v>
      </c>
      <c r="AVA76" s="86" t="s">
        <v>94</v>
      </c>
      <c r="AVB76" s="86">
        <v>15500</v>
      </c>
      <c r="AVC76" s="86" t="s">
        <v>94</v>
      </c>
      <c r="AVD76" s="86">
        <v>15500</v>
      </c>
      <c r="AVE76" s="86" t="s">
        <v>94</v>
      </c>
      <c r="AVF76" s="86">
        <v>15500</v>
      </c>
      <c r="AVG76" s="86" t="s">
        <v>94</v>
      </c>
      <c r="AVH76" s="86">
        <v>15500</v>
      </c>
      <c r="AVI76" s="86" t="s">
        <v>94</v>
      </c>
      <c r="AVJ76" s="86">
        <v>15500</v>
      </c>
      <c r="AVK76" s="86" t="s">
        <v>94</v>
      </c>
      <c r="AVL76" s="86">
        <v>15500</v>
      </c>
      <c r="AVM76" s="86" t="s">
        <v>94</v>
      </c>
      <c r="AVN76" s="86">
        <v>15500</v>
      </c>
      <c r="AVO76" s="86" t="s">
        <v>94</v>
      </c>
      <c r="AVP76" s="86">
        <v>15500</v>
      </c>
      <c r="AVQ76" s="86" t="s">
        <v>94</v>
      </c>
      <c r="AVR76" s="86">
        <v>15500</v>
      </c>
      <c r="AVS76" s="86" t="s">
        <v>94</v>
      </c>
      <c r="AVT76" s="86">
        <v>15500</v>
      </c>
      <c r="AVU76" s="86" t="s">
        <v>94</v>
      </c>
      <c r="AVV76" s="86">
        <v>15500</v>
      </c>
      <c r="AVW76" s="86" t="s">
        <v>94</v>
      </c>
      <c r="AVX76" s="86">
        <v>15500</v>
      </c>
      <c r="AVY76" s="86" t="s">
        <v>94</v>
      </c>
      <c r="AVZ76" s="86">
        <v>15500</v>
      </c>
      <c r="AWA76" s="86" t="s">
        <v>94</v>
      </c>
      <c r="AWB76" s="86">
        <v>15500</v>
      </c>
      <c r="AWC76" s="86" t="s">
        <v>94</v>
      </c>
      <c r="AWD76" s="86">
        <v>15500</v>
      </c>
      <c r="AWE76" s="86" t="s">
        <v>94</v>
      </c>
      <c r="AWF76" s="86">
        <v>15500</v>
      </c>
      <c r="AWG76" s="86" t="s">
        <v>94</v>
      </c>
      <c r="AWH76" s="86">
        <v>15500</v>
      </c>
      <c r="AWI76" s="86" t="s">
        <v>94</v>
      </c>
      <c r="AWJ76" s="86">
        <v>15500</v>
      </c>
      <c r="AWK76" s="86" t="s">
        <v>94</v>
      </c>
      <c r="AWL76" s="86">
        <v>15500</v>
      </c>
      <c r="AWM76" s="86" t="s">
        <v>94</v>
      </c>
      <c r="AWN76" s="86">
        <v>15500</v>
      </c>
      <c r="AWO76" s="86" t="s">
        <v>94</v>
      </c>
      <c r="AWP76" s="86">
        <v>15500</v>
      </c>
      <c r="AWQ76" s="86" t="s">
        <v>94</v>
      </c>
      <c r="AWR76" s="86">
        <v>15500</v>
      </c>
      <c r="AWS76" s="86" t="s">
        <v>94</v>
      </c>
      <c r="AWT76" s="86">
        <v>15500</v>
      </c>
      <c r="AWU76" s="86" t="s">
        <v>94</v>
      </c>
      <c r="AWV76" s="86">
        <v>15500</v>
      </c>
      <c r="AWW76" s="86" t="s">
        <v>94</v>
      </c>
      <c r="AWX76" s="86">
        <v>15500</v>
      </c>
      <c r="AWY76" s="86" t="s">
        <v>94</v>
      </c>
      <c r="AWZ76" s="103">
        <v>15500</v>
      </c>
      <c r="AXA76" s="103" t="s">
        <v>94</v>
      </c>
      <c r="AXB76" s="103">
        <v>15500</v>
      </c>
      <c r="AXC76" s="103" t="s">
        <v>94</v>
      </c>
      <c r="AXD76" s="103">
        <v>15500</v>
      </c>
      <c r="AXE76" s="103" t="s">
        <v>94</v>
      </c>
      <c r="AXF76" s="103">
        <v>15500</v>
      </c>
      <c r="AXG76" s="103" t="s">
        <v>94</v>
      </c>
      <c r="AXH76" s="103">
        <v>15500</v>
      </c>
      <c r="AXI76" s="103" t="s">
        <v>94</v>
      </c>
      <c r="AXJ76" s="103">
        <v>15500</v>
      </c>
      <c r="AXK76" s="103" t="s">
        <v>94</v>
      </c>
      <c r="AXL76" s="103">
        <v>15500</v>
      </c>
      <c r="AXM76" s="103" t="s">
        <v>94</v>
      </c>
      <c r="AXN76" s="103">
        <v>15500</v>
      </c>
      <c r="AXO76" s="103" t="s">
        <v>94</v>
      </c>
      <c r="AXP76" s="103">
        <v>15500</v>
      </c>
      <c r="AXQ76" s="103" t="s">
        <v>94</v>
      </c>
      <c r="AXR76" s="103">
        <v>15500</v>
      </c>
      <c r="AXS76" s="103" t="s">
        <v>94</v>
      </c>
      <c r="AXT76" s="103">
        <v>15500</v>
      </c>
      <c r="AXU76" s="103" t="s">
        <v>94</v>
      </c>
      <c r="AXV76" s="103">
        <v>15500</v>
      </c>
      <c r="AXW76" s="103" t="s">
        <v>94</v>
      </c>
      <c r="AXX76" s="103">
        <v>15500</v>
      </c>
      <c r="AXY76" s="103" t="s">
        <v>94</v>
      </c>
      <c r="AXZ76" s="103">
        <v>15500</v>
      </c>
      <c r="AYA76" s="103" t="s">
        <v>94</v>
      </c>
      <c r="AYB76" s="103">
        <v>15500</v>
      </c>
      <c r="AYC76" s="103" t="s">
        <v>94</v>
      </c>
      <c r="AYD76" s="103">
        <v>15500</v>
      </c>
      <c r="AYE76" s="103" t="s">
        <v>94</v>
      </c>
      <c r="AYF76" s="103">
        <v>15500</v>
      </c>
      <c r="AYG76" s="103" t="s">
        <v>94</v>
      </c>
      <c r="AYH76" s="103">
        <v>15500</v>
      </c>
      <c r="AYI76" s="103" t="s">
        <v>94</v>
      </c>
      <c r="AYJ76" s="103">
        <v>15500</v>
      </c>
      <c r="AYK76" s="103"/>
      <c r="AYL76" s="103">
        <v>15500</v>
      </c>
      <c r="AYM76" s="103"/>
      <c r="AYN76" s="103">
        <v>15500</v>
      </c>
      <c r="AYO76" s="103"/>
      <c r="AYP76" s="103">
        <v>15500</v>
      </c>
      <c r="AYQ76" s="103"/>
      <c r="AYR76" s="103">
        <v>15500</v>
      </c>
      <c r="AYS76" s="103"/>
      <c r="AYT76" s="103">
        <v>15500</v>
      </c>
      <c r="AYU76" s="103" t="s">
        <v>94</v>
      </c>
      <c r="AYV76" s="103">
        <v>15500</v>
      </c>
      <c r="AYW76" s="103" t="s">
        <v>94</v>
      </c>
      <c r="AYX76" s="103">
        <v>15500</v>
      </c>
      <c r="AYY76" s="103" t="s">
        <v>94</v>
      </c>
      <c r="AYZ76" s="103">
        <v>15500</v>
      </c>
      <c r="AZA76" s="103" t="s">
        <v>94</v>
      </c>
      <c r="AZB76" s="103">
        <v>15500</v>
      </c>
      <c r="AZC76" s="103" t="s">
        <v>94</v>
      </c>
      <c r="AZD76" s="103">
        <v>15500</v>
      </c>
      <c r="AZE76" s="103" t="s">
        <v>94</v>
      </c>
      <c r="AZF76" s="103">
        <v>15500</v>
      </c>
      <c r="AZG76" s="103" t="s">
        <v>94</v>
      </c>
      <c r="AZH76" s="103">
        <v>15500</v>
      </c>
      <c r="AZI76" s="103" t="s">
        <v>94</v>
      </c>
      <c r="AZJ76" s="103">
        <v>15500</v>
      </c>
      <c r="AZK76" s="103" t="s">
        <v>94</v>
      </c>
      <c r="AZL76" s="103">
        <v>15500</v>
      </c>
      <c r="AZM76" s="103" t="s">
        <v>94</v>
      </c>
      <c r="AZN76" s="103">
        <v>15500</v>
      </c>
      <c r="AZO76" s="103" t="s">
        <v>94</v>
      </c>
      <c r="AZP76" s="103">
        <v>15500</v>
      </c>
      <c r="AZQ76" s="103" t="s">
        <v>94</v>
      </c>
      <c r="AZR76" s="103">
        <v>15500</v>
      </c>
      <c r="AZS76" s="103" t="s">
        <v>94</v>
      </c>
      <c r="AZT76" s="103">
        <v>15500</v>
      </c>
      <c r="AZU76" s="103" t="s">
        <v>94</v>
      </c>
      <c r="AZV76" s="103">
        <v>15500</v>
      </c>
      <c r="AZW76" s="103" t="s">
        <v>94</v>
      </c>
      <c r="AZX76" s="103">
        <v>15500</v>
      </c>
      <c r="AZY76" s="103" t="s">
        <v>94</v>
      </c>
      <c r="AZZ76" s="103">
        <v>15500</v>
      </c>
      <c r="BAA76" s="103" t="s">
        <v>94</v>
      </c>
      <c r="BAB76" s="103">
        <v>15500</v>
      </c>
      <c r="BAC76" s="103" t="s">
        <v>94</v>
      </c>
      <c r="BAD76" s="103">
        <v>15500</v>
      </c>
      <c r="BAE76" s="103" t="s">
        <v>94</v>
      </c>
      <c r="BAF76" s="103">
        <v>15500</v>
      </c>
      <c r="BAG76" s="103" t="s">
        <v>94</v>
      </c>
      <c r="BAH76" s="103">
        <v>15500</v>
      </c>
      <c r="BAI76" s="103" t="s">
        <v>94</v>
      </c>
      <c r="BAJ76" s="103">
        <v>15500</v>
      </c>
      <c r="BAK76" s="103" t="s">
        <v>94</v>
      </c>
      <c r="BAL76" s="103">
        <v>15500</v>
      </c>
      <c r="BAM76" s="103" t="s">
        <v>94</v>
      </c>
      <c r="BAN76" s="103">
        <v>15500</v>
      </c>
      <c r="BAO76" s="103" t="s">
        <v>94</v>
      </c>
      <c r="BAP76" s="103">
        <v>15500</v>
      </c>
      <c r="BAQ76" s="103" t="s">
        <v>94</v>
      </c>
      <c r="BAR76" s="103">
        <v>15500</v>
      </c>
      <c r="BAS76" s="103" t="s">
        <v>94</v>
      </c>
      <c r="BAT76" s="103">
        <v>15500</v>
      </c>
      <c r="BAU76" s="103" t="s">
        <v>94</v>
      </c>
      <c r="BAV76" s="103">
        <v>15500</v>
      </c>
      <c r="BAW76" s="103" t="s">
        <v>94</v>
      </c>
      <c r="BAX76" s="103">
        <v>15500</v>
      </c>
      <c r="BAY76" s="103" t="s">
        <v>94</v>
      </c>
      <c r="BAZ76" s="103">
        <v>15500</v>
      </c>
      <c r="BBA76" s="103" t="s">
        <v>94</v>
      </c>
      <c r="BBB76" s="103">
        <v>15500</v>
      </c>
      <c r="BBC76" s="103" t="s">
        <v>94</v>
      </c>
      <c r="BBD76" s="103">
        <v>15500</v>
      </c>
      <c r="BBE76" s="103" t="s">
        <v>94</v>
      </c>
      <c r="BBF76" s="103">
        <v>15500</v>
      </c>
      <c r="BBG76" s="103" t="s">
        <v>94</v>
      </c>
      <c r="BBH76" s="103">
        <v>15500</v>
      </c>
      <c r="BBI76" s="103" t="s">
        <v>94</v>
      </c>
      <c r="BBJ76" s="103">
        <v>15500</v>
      </c>
      <c r="BBK76" s="103" t="s">
        <v>94</v>
      </c>
    </row>
    <row r="77" spans="1:1415" s="9" customFormat="1" ht="33" customHeight="1" x14ac:dyDescent="0.35">
      <c r="A77" s="82">
        <f t="shared" si="3"/>
        <v>11</v>
      </c>
      <c r="B77" s="13">
        <v>150000076</v>
      </c>
      <c r="C77" s="89"/>
      <c r="D77" s="90" t="s">
        <v>256</v>
      </c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  <c r="AL77" s="84"/>
      <c r="AM77" s="84"/>
      <c r="AN77" s="84"/>
      <c r="AO77" s="84"/>
      <c r="AP77" s="84"/>
      <c r="AQ77" s="84"/>
      <c r="AR77" s="84"/>
      <c r="AS77" s="84"/>
      <c r="AT77" s="84"/>
      <c r="AU77" s="84"/>
      <c r="AV77" s="84"/>
      <c r="AW77" s="84"/>
      <c r="AX77" s="84"/>
      <c r="AY77" s="84"/>
      <c r="AZ77" s="84"/>
      <c r="BA77" s="84"/>
      <c r="BB77" s="84"/>
      <c r="BC77" s="84"/>
      <c r="BD77" s="84"/>
      <c r="BE77" s="84"/>
      <c r="BF77" s="84"/>
      <c r="BG77" s="84"/>
      <c r="BH77" s="84"/>
      <c r="BI77" s="84"/>
      <c r="BJ77" s="84"/>
      <c r="BK77" s="84"/>
      <c r="BL77" s="84"/>
      <c r="BM77" s="84"/>
      <c r="BN77" s="84"/>
      <c r="BO77" s="84"/>
      <c r="BP77" s="84"/>
      <c r="BQ77" s="84"/>
      <c r="BR77" s="84"/>
      <c r="BS77" s="84"/>
      <c r="BT77" s="84"/>
      <c r="BU77" s="84"/>
      <c r="BV77" s="84"/>
      <c r="BW77" s="84"/>
      <c r="BX77" s="84"/>
      <c r="BY77" s="84"/>
      <c r="BZ77" s="84"/>
      <c r="CA77" s="84"/>
      <c r="CB77" s="84"/>
      <c r="CC77" s="84"/>
      <c r="CD77" s="84"/>
      <c r="CE77" s="84"/>
      <c r="CF77" s="84"/>
      <c r="CG77" s="84"/>
      <c r="CH77" s="84"/>
      <c r="CI77" s="84"/>
      <c r="CJ77" s="84"/>
      <c r="CK77" s="84"/>
      <c r="CL77" s="84"/>
      <c r="CM77" s="84"/>
      <c r="CN77" s="84"/>
      <c r="CO77" s="84"/>
      <c r="CP77" s="84"/>
      <c r="CQ77" s="84"/>
      <c r="CR77" s="84"/>
      <c r="CS77" s="84"/>
      <c r="CT77" s="84"/>
      <c r="CU77" s="84"/>
      <c r="CV77" s="84"/>
      <c r="CW77" s="84"/>
      <c r="CX77" s="84"/>
      <c r="CY77" s="84"/>
      <c r="CZ77" s="84"/>
      <c r="DA77" s="84"/>
      <c r="DB77" s="84"/>
      <c r="DC77" s="84"/>
      <c r="DD77" s="84"/>
      <c r="DE77" s="84"/>
      <c r="DF77" s="84"/>
      <c r="DG77" s="84"/>
      <c r="DH77" s="84"/>
      <c r="DI77" s="84"/>
      <c r="DJ77" s="84"/>
      <c r="DK77" s="84"/>
      <c r="DL77" s="84"/>
      <c r="DM77" s="84"/>
      <c r="DN77" s="84"/>
      <c r="DO77" s="84"/>
      <c r="DP77" s="84"/>
      <c r="DQ77" s="84"/>
      <c r="DR77" s="84"/>
      <c r="DS77" s="84"/>
      <c r="DT77" s="84"/>
      <c r="DU77" s="84"/>
      <c r="DV77" s="84"/>
      <c r="DW77" s="84"/>
      <c r="DX77" s="84"/>
      <c r="DY77" s="84"/>
      <c r="DZ77" s="84"/>
      <c r="EA77" s="84"/>
      <c r="EB77" s="84"/>
      <c r="EC77" s="84"/>
      <c r="ED77" s="84"/>
      <c r="EE77" s="84"/>
      <c r="EF77" s="84"/>
      <c r="EG77" s="84"/>
      <c r="EH77" s="84"/>
      <c r="EI77" s="84"/>
      <c r="EJ77" s="84"/>
      <c r="EK77" s="84"/>
      <c r="EL77" s="84"/>
      <c r="EM77" s="84"/>
      <c r="EN77" s="84"/>
      <c r="EO77" s="84"/>
      <c r="EP77" s="84"/>
      <c r="EQ77" s="84"/>
      <c r="ER77" s="84"/>
      <c r="ES77" s="84"/>
      <c r="ET77" s="84"/>
      <c r="EU77" s="84"/>
      <c r="EV77" s="84"/>
      <c r="EW77" s="84"/>
      <c r="EX77" s="84"/>
      <c r="EY77" s="84"/>
      <c r="EZ77" s="84"/>
      <c r="FA77" s="84"/>
      <c r="FB77" s="84"/>
      <c r="FC77" s="84"/>
      <c r="FD77" s="84"/>
      <c r="FE77" s="84"/>
      <c r="FF77" s="84"/>
      <c r="FG77" s="84"/>
      <c r="FH77" s="84"/>
      <c r="FI77" s="84"/>
      <c r="FJ77" s="84"/>
      <c r="FK77" s="84"/>
      <c r="FL77" s="84"/>
      <c r="FM77" s="84"/>
      <c r="FN77" s="84"/>
      <c r="FO77" s="84"/>
      <c r="FP77" s="84"/>
      <c r="FQ77" s="84"/>
      <c r="FR77" s="84"/>
      <c r="FS77" s="84"/>
      <c r="FT77" s="84"/>
      <c r="FU77" s="84"/>
      <c r="FV77" s="84"/>
      <c r="FW77" s="84"/>
      <c r="FX77" s="84"/>
      <c r="FY77" s="84"/>
      <c r="FZ77" s="84"/>
      <c r="GA77" s="84"/>
      <c r="GB77" s="84"/>
      <c r="GC77" s="84"/>
      <c r="GD77" s="84"/>
      <c r="GE77" s="84"/>
      <c r="GF77" s="84"/>
      <c r="GG77" s="84"/>
      <c r="GH77" s="84"/>
      <c r="GI77" s="84"/>
      <c r="GJ77" s="84"/>
      <c r="GK77" s="84"/>
      <c r="GL77" s="84"/>
      <c r="GM77" s="84"/>
      <c r="GN77" s="84"/>
      <c r="GO77" s="84"/>
      <c r="GP77" s="84"/>
      <c r="GQ77" s="84"/>
      <c r="GR77" s="84"/>
      <c r="GS77" s="84"/>
      <c r="GT77" s="84"/>
      <c r="GU77" s="84"/>
      <c r="GV77" s="84"/>
      <c r="GW77" s="84"/>
      <c r="GX77" s="84"/>
      <c r="GY77" s="84"/>
      <c r="GZ77" s="84"/>
      <c r="HA77" s="84"/>
      <c r="HB77" s="84"/>
      <c r="HC77" s="84"/>
      <c r="HD77" s="84"/>
      <c r="HE77" s="84"/>
      <c r="HF77" s="84"/>
      <c r="HG77" s="84"/>
      <c r="HH77" s="84"/>
      <c r="HI77" s="84"/>
      <c r="HJ77" s="84"/>
      <c r="HK77" s="84"/>
      <c r="HL77" s="84"/>
      <c r="HM77" s="84"/>
      <c r="HN77" s="84"/>
      <c r="HO77" s="84"/>
      <c r="HP77" s="84"/>
      <c r="HQ77" s="84"/>
      <c r="HR77" s="84"/>
      <c r="HS77" s="84"/>
      <c r="HT77" s="84"/>
      <c r="HU77" s="84"/>
      <c r="HV77" s="84"/>
      <c r="HW77" s="84"/>
      <c r="HX77" s="84"/>
      <c r="HY77" s="84"/>
      <c r="HZ77" s="84"/>
      <c r="IA77" s="84"/>
      <c r="IB77" s="84"/>
      <c r="IC77" s="84"/>
      <c r="ID77" s="84"/>
      <c r="IE77" s="84"/>
      <c r="IF77" s="84"/>
      <c r="IG77" s="84"/>
      <c r="IH77" s="84"/>
      <c r="II77" s="84"/>
      <c r="IJ77" s="84"/>
      <c r="IK77" s="84"/>
      <c r="IL77" s="84"/>
      <c r="IM77" s="84"/>
      <c r="IN77" s="84"/>
      <c r="IO77" s="84"/>
      <c r="IP77" s="84"/>
      <c r="IQ77" s="84"/>
      <c r="IR77" s="84"/>
      <c r="IS77" s="84"/>
      <c r="IT77" s="84"/>
      <c r="IU77" s="84"/>
      <c r="IV77" s="84"/>
      <c r="IW77" s="84"/>
      <c r="IX77" s="84"/>
      <c r="IY77" s="84"/>
      <c r="IZ77" s="84"/>
      <c r="JA77" s="84"/>
      <c r="JB77" s="84"/>
      <c r="JC77" s="84"/>
      <c r="JD77" s="84"/>
      <c r="JE77" s="84"/>
      <c r="JF77" s="84"/>
      <c r="JG77" s="84"/>
      <c r="JH77" s="84"/>
      <c r="JI77" s="84"/>
      <c r="JJ77" s="84"/>
      <c r="JK77" s="84"/>
      <c r="JL77" s="84"/>
      <c r="JM77" s="84"/>
      <c r="JN77" s="84"/>
      <c r="JO77" s="84"/>
      <c r="JP77" s="84"/>
      <c r="JQ77" s="84"/>
      <c r="JR77" s="84"/>
      <c r="JS77" s="84"/>
      <c r="JT77" s="84"/>
      <c r="JU77" s="84"/>
      <c r="JV77" s="84"/>
      <c r="JW77" s="84"/>
      <c r="JX77" s="84"/>
      <c r="JY77" s="84"/>
      <c r="JZ77" s="84"/>
      <c r="KA77" s="84"/>
      <c r="KB77" s="84"/>
      <c r="KC77" s="84"/>
      <c r="KD77" s="84"/>
      <c r="KE77" s="84"/>
      <c r="KF77" s="84"/>
      <c r="KG77" s="84"/>
      <c r="KH77" s="84"/>
      <c r="KI77" s="84"/>
      <c r="KJ77" s="84"/>
      <c r="KK77" s="84"/>
      <c r="KL77" s="84"/>
      <c r="KM77" s="84"/>
      <c r="KN77" s="84"/>
      <c r="KO77" s="84"/>
      <c r="KP77" s="84"/>
      <c r="KQ77" s="84"/>
      <c r="KR77" s="84"/>
      <c r="KS77" s="84"/>
      <c r="KT77" s="84"/>
      <c r="KU77" s="84"/>
      <c r="KV77" s="84"/>
      <c r="KW77" s="84"/>
      <c r="KX77" s="84"/>
      <c r="KY77" s="84"/>
      <c r="KZ77" s="84"/>
      <c r="LA77" s="84"/>
      <c r="LB77" s="84"/>
      <c r="LC77" s="84"/>
      <c r="LD77" s="84"/>
      <c r="LE77" s="84"/>
      <c r="LF77" s="84"/>
      <c r="LG77" s="84"/>
      <c r="LH77" s="84"/>
      <c r="LI77" s="84"/>
      <c r="LJ77" s="84"/>
      <c r="LK77" s="84"/>
      <c r="LL77" s="84"/>
      <c r="LM77" s="84"/>
      <c r="LN77" s="84"/>
      <c r="LO77" s="84"/>
      <c r="LP77" s="84"/>
      <c r="LQ77" s="84"/>
      <c r="LR77" s="84"/>
      <c r="LS77" s="84"/>
      <c r="LT77" s="84"/>
      <c r="LU77" s="84"/>
      <c r="LV77" s="84"/>
      <c r="LW77" s="84"/>
      <c r="LX77" s="84"/>
      <c r="LY77" s="84"/>
      <c r="LZ77" s="84"/>
      <c r="MA77" s="84"/>
      <c r="MB77" s="84"/>
      <c r="MC77" s="84"/>
      <c r="MD77" s="84"/>
      <c r="ME77" s="84"/>
      <c r="MF77" s="84"/>
      <c r="MG77" s="84"/>
      <c r="MH77" s="84"/>
      <c r="MI77" s="84"/>
      <c r="MJ77" s="84"/>
      <c r="MK77" s="84"/>
      <c r="ML77" s="84"/>
      <c r="MM77" s="84"/>
      <c r="MN77" s="84"/>
      <c r="MO77" s="84"/>
      <c r="MP77" s="84"/>
      <c r="MQ77" s="84"/>
      <c r="MR77" s="84"/>
      <c r="MS77" s="84"/>
      <c r="MT77" s="84"/>
      <c r="MU77" s="84"/>
      <c r="MV77" s="84"/>
      <c r="MW77" s="84"/>
      <c r="MX77" s="84"/>
      <c r="MY77" s="84"/>
      <c r="MZ77" s="84"/>
      <c r="NA77" s="84"/>
      <c r="NB77" s="84"/>
      <c r="NC77" s="84"/>
      <c r="ND77" s="84"/>
      <c r="NE77" s="84"/>
      <c r="NF77" s="84"/>
      <c r="NG77" s="84"/>
      <c r="NH77" s="84"/>
      <c r="NI77" s="84"/>
      <c r="NJ77" s="84"/>
      <c r="NK77" s="84"/>
      <c r="NL77" s="84"/>
      <c r="NM77" s="84"/>
      <c r="NN77" s="84"/>
      <c r="NO77" s="84"/>
      <c r="NP77" s="84"/>
      <c r="NQ77" s="84"/>
      <c r="NR77" s="84"/>
      <c r="NS77" s="84"/>
      <c r="NT77" s="84"/>
      <c r="NU77" s="84"/>
      <c r="NV77" s="84"/>
      <c r="NW77" s="84"/>
      <c r="NX77" s="84"/>
      <c r="NY77" s="84"/>
      <c r="NZ77" s="84"/>
      <c r="OA77" s="84"/>
      <c r="OB77" s="84"/>
      <c r="OC77" s="84"/>
      <c r="OD77" s="84"/>
      <c r="OE77" s="84"/>
      <c r="OF77" s="84"/>
      <c r="OG77" s="84"/>
      <c r="OH77" s="84"/>
      <c r="OI77" s="84"/>
      <c r="OJ77" s="84"/>
      <c r="OK77" s="84"/>
      <c r="OL77" s="84"/>
      <c r="OM77" s="84"/>
      <c r="ON77" s="84"/>
      <c r="OO77" s="84"/>
      <c r="OP77" s="84"/>
      <c r="OQ77" s="84"/>
      <c r="OR77" s="84"/>
      <c r="OS77" s="84"/>
      <c r="OT77" s="84"/>
      <c r="OU77" s="84"/>
      <c r="OV77" s="84"/>
      <c r="OW77" s="84"/>
      <c r="OX77" s="84"/>
      <c r="OY77" s="84"/>
      <c r="OZ77" s="84"/>
      <c r="PA77" s="84"/>
      <c r="PB77" s="84"/>
      <c r="PC77" s="84"/>
      <c r="PD77" s="84"/>
      <c r="PE77" s="84"/>
      <c r="PF77" s="84"/>
      <c r="PG77" s="84"/>
      <c r="PH77" s="84"/>
      <c r="PI77" s="84"/>
      <c r="PJ77" s="84"/>
      <c r="PK77" s="84"/>
      <c r="PL77" s="84"/>
      <c r="PM77" s="84"/>
      <c r="PN77" s="84"/>
      <c r="PO77" s="84"/>
      <c r="PP77" s="84"/>
      <c r="PQ77" s="84"/>
      <c r="PR77" s="84"/>
      <c r="PS77" s="84"/>
      <c r="PT77" s="84"/>
      <c r="PU77" s="84"/>
      <c r="PV77" s="84"/>
      <c r="PW77" s="84"/>
      <c r="PX77" s="84"/>
      <c r="PY77" s="84"/>
      <c r="PZ77" s="84"/>
      <c r="QA77" s="84"/>
      <c r="QB77" s="84"/>
      <c r="QC77" s="84"/>
      <c r="QD77" s="84"/>
      <c r="QE77" s="84"/>
      <c r="QF77" s="84"/>
      <c r="QG77" s="84"/>
      <c r="QH77" s="84"/>
      <c r="QI77" s="84"/>
      <c r="QJ77" s="84"/>
      <c r="QK77" s="84"/>
      <c r="QL77" s="84"/>
      <c r="QM77" s="84"/>
      <c r="QN77" s="84"/>
      <c r="QO77" s="84"/>
      <c r="QP77" s="84"/>
      <c r="QQ77" s="84"/>
      <c r="QR77" s="84"/>
      <c r="QS77" s="84"/>
      <c r="QT77" s="84"/>
      <c r="QU77" s="84"/>
      <c r="QV77" s="84"/>
      <c r="QW77" s="84"/>
      <c r="QX77" s="84"/>
      <c r="QY77" s="84"/>
      <c r="QZ77" s="84"/>
      <c r="RA77" s="84"/>
      <c r="RB77" s="84"/>
      <c r="RC77" s="84"/>
      <c r="RD77" s="84"/>
      <c r="RE77" s="84"/>
      <c r="RF77" s="84"/>
      <c r="RG77" s="84"/>
      <c r="RH77" s="84"/>
      <c r="RI77" s="84"/>
      <c r="RJ77" s="84"/>
      <c r="RK77" s="84"/>
      <c r="RL77" s="84"/>
      <c r="RM77" s="84"/>
      <c r="RN77" s="84"/>
      <c r="RO77" s="84"/>
      <c r="RP77" s="84"/>
      <c r="RQ77" s="84"/>
      <c r="RR77" s="84"/>
      <c r="RS77" s="84"/>
      <c r="RT77" s="84"/>
      <c r="RU77" s="84"/>
      <c r="RV77" s="84"/>
      <c r="RW77" s="84"/>
      <c r="RX77" s="84"/>
      <c r="RY77" s="84"/>
      <c r="RZ77" s="84"/>
      <c r="SA77" s="84"/>
      <c r="SB77" s="84"/>
      <c r="SC77" s="84"/>
      <c r="SD77" s="84"/>
      <c r="SE77" s="84"/>
      <c r="SF77" s="84"/>
      <c r="SG77" s="84"/>
      <c r="SH77" s="84"/>
      <c r="SI77" s="84"/>
      <c r="SJ77" s="84"/>
      <c r="SK77" s="84"/>
      <c r="SL77" s="84"/>
      <c r="SM77" s="84"/>
      <c r="SN77" s="84"/>
      <c r="SO77" s="84"/>
      <c r="SP77" s="84"/>
      <c r="SQ77" s="84"/>
      <c r="SR77" s="84"/>
      <c r="SS77" s="84"/>
      <c r="ST77" s="84"/>
      <c r="SU77" s="84"/>
      <c r="SV77" s="84"/>
      <c r="SW77" s="84"/>
      <c r="SX77" s="84"/>
      <c r="SY77" s="84"/>
      <c r="SZ77" s="84"/>
      <c r="TA77" s="84"/>
      <c r="TB77" s="84"/>
      <c r="TC77" s="84"/>
      <c r="TD77" s="84"/>
      <c r="TE77" s="84"/>
      <c r="TF77" s="84"/>
      <c r="TG77" s="84"/>
      <c r="TH77" s="84"/>
      <c r="TI77" s="84"/>
      <c r="TJ77" s="84"/>
      <c r="TK77" s="84"/>
      <c r="TL77" s="84"/>
      <c r="TM77" s="84"/>
      <c r="TN77" s="84"/>
      <c r="TO77" s="84"/>
      <c r="TP77" s="84"/>
      <c r="TQ77" s="84"/>
      <c r="TR77" s="84"/>
      <c r="TS77" s="84"/>
      <c r="TT77" s="84"/>
      <c r="TU77" s="84"/>
      <c r="TV77" s="84"/>
      <c r="TW77" s="84"/>
      <c r="TX77" s="84"/>
      <c r="TY77" s="84"/>
      <c r="TZ77" s="84"/>
      <c r="UA77" s="84"/>
      <c r="UB77" s="84"/>
      <c r="UC77" s="84"/>
      <c r="UD77" s="84"/>
      <c r="UE77" s="84"/>
      <c r="UF77" s="84"/>
      <c r="UG77" s="84"/>
      <c r="UH77" s="84"/>
      <c r="UI77" s="84"/>
      <c r="UJ77" s="84"/>
      <c r="UK77" s="84"/>
      <c r="UL77" s="84"/>
      <c r="UM77" s="84"/>
      <c r="UN77" s="84"/>
      <c r="UO77" s="84"/>
      <c r="UP77" s="84"/>
      <c r="UQ77" s="84"/>
      <c r="UR77" s="84"/>
      <c r="US77" s="84"/>
      <c r="UT77" s="84"/>
      <c r="UU77" s="84"/>
      <c r="UV77" s="84"/>
      <c r="UW77" s="84"/>
      <c r="UX77" s="84"/>
      <c r="UY77" s="84"/>
      <c r="UZ77" s="84"/>
      <c r="VA77" s="84"/>
      <c r="VB77" s="84"/>
      <c r="VC77" s="84"/>
      <c r="VD77" s="84"/>
      <c r="VE77" s="84"/>
      <c r="VF77" s="84"/>
      <c r="VG77" s="84"/>
      <c r="VH77" s="84"/>
      <c r="VI77" s="84"/>
      <c r="VJ77" s="84"/>
      <c r="VK77" s="84"/>
      <c r="VL77" s="84"/>
      <c r="VM77" s="84"/>
      <c r="VN77" s="84"/>
      <c r="VO77" s="84"/>
      <c r="VP77" s="84"/>
      <c r="VQ77" s="84"/>
      <c r="VR77" s="84"/>
      <c r="VS77" s="84"/>
      <c r="VT77" s="84"/>
      <c r="VU77" s="84"/>
      <c r="VV77" s="84"/>
      <c r="VW77" s="84"/>
      <c r="VX77" s="84"/>
      <c r="VY77" s="84"/>
      <c r="VZ77" s="84"/>
      <c r="WA77" s="84"/>
      <c r="WB77" s="84"/>
      <c r="WC77" s="84"/>
      <c r="WD77" s="84"/>
      <c r="WE77" s="84"/>
      <c r="WF77" s="84"/>
      <c r="WG77" s="84"/>
      <c r="WH77" s="84"/>
      <c r="WI77" s="84"/>
      <c r="WJ77" s="84"/>
      <c r="WK77" s="84"/>
      <c r="WL77" s="84"/>
      <c r="WM77" s="84"/>
      <c r="WN77" s="84"/>
      <c r="WO77" s="84"/>
      <c r="WP77" s="84"/>
      <c r="WQ77" s="84"/>
      <c r="WR77" s="84"/>
      <c r="WS77" s="84"/>
      <c r="WT77" s="84"/>
      <c r="WU77" s="84"/>
      <c r="WV77" s="84"/>
      <c r="WW77" s="84"/>
      <c r="WX77" s="84"/>
      <c r="WY77" s="84"/>
      <c r="WZ77" s="84"/>
      <c r="XA77" s="84"/>
      <c r="XB77" s="84"/>
      <c r="XC77" s="84"/>
      <c r="XD77" s="84"/>
      <c r="XE77" s="84"/>
      <c r="XF77" s="84"/>
      <c r="XG77" s="84"/>
      <c r="XH77" s="84"/>
      <c r="XI77" s="84"/>
      <c r="XJ77" s="84"/>
      <c r="XK77" s="84"/>
      <c r="XL77" s="84"/>
      <c r="XM77" s="84"/>
      <c r="XN77" s="84"/>
      <c r="XO77" s="84"/>
      <c r="XP77" s="84"/>
      <c r="XQ77" s="84"/>
      <c r="XR77" s="84"/>
      <c r="XS77" s="84"/>
      <c r="XT77" s="84"/>
      <c r="XU77" s="84"/>
      <c r="XV77" s="84"/>
      <c r="XW77" s="84"/>
      <c r="XX77" s="84"/>
      <c r="XY77" s="84"/>
      <c r="XZ77" s="84"/>
      <c r="YA77" s="84"/>
      <c r="YB77" s="84"/>
      <c r="YC77" s="84"/>
      <c r="YD77" s="84"/>
      <c r="YE77" s="84"/>
      <c r="YF77" s="84"/>
      <c r="YG77" s="84"/>
      <c r="YH77" s="84"/>
      <c r="YI77" s="84"/>
      <c r="YJ77" s="84"/>
      <c r="YK77" s="84"/>
      <c r="YL77" s="84"/>
      <c r="YM77" s="84"/>
      <c r="YN77" s="84"/>
      <c r="YO77" s="84"/>
      <c r="YP77" s="84"/>
      <c r="YQ77" s="84"/>
      <c r="YR77" s="84"/>
      <c r="YS77" s="84"/>
      <c r="YT77" s="84"/>
      <c r="YU77" s="84"/>
      <c r="YV77" s="84"/>
      <c r="YW77" s="84"/>
      <c r="YX77" s="84"/>
      <c r="YY77" s="84"/>
      <c r="YZ77" s="84"/>
      <c r="ZA77" s="84"/>
      <c r="ZB77" s="84"/>
      <c r="ZC77" s="84"/>
      <c r="ZD77" s="84"/>
      <c r="ZE77" s="84"/>
      <c r="ZF77" s="84"/>
      <c r="ZG77" s="84"/>
      <c r="ZH77" s="84"/>
      <c r="ZI77" s="84"/>
      <c r="ZJ77" s="84"/>
      <c r="ZK77" s="84"/>
      <c r="ZL77" s="84"/>
      <c r="ZM77" s="84"/>
      <c r="ZN77" s="84"/>
      <c r="ZO77" s="84"/>
      <c r="ZP77" s="84"/>
      <c r="ZQ77" s="84"/>
      <c r="ZR77" s="84"/>
      <c r="ZS77" s="84"/>
      <c r="ZT77" s="84"/>
      <c r="ZU77" s="84"/>
      <c r="ZV77" s="84"/>
      <c r="ZW77" s="84"/>
      <c r="ZX77" s="84"/>
      <c r="ZY77" s="84"/>
      <c r="ZZ77" s="84"/>
      <c r="AAA77" s="84"/>
      <c r="AAB77" s="84"/>
      <c r="AAC77" s="84"/>
      <c r="AAD77" s="84"/>
      <c r="AAE77" s="84"/>
      <c r="AAF77" s="84"/>
      <c r="AAG77" s="84"/>
      <c r="AAH77" s="84"/>
      <c r="AAI77" s="84"/>
      <c r="AAJ77" s="84"/>
      <c r="AAK77" s="84"/>
      <c r="AAL77" s="84"/>
      <c r="AAM77" s="84"/>
      <c r="AAN77" s="84"/>
      <c r="AAO77" s="84"/>
      <c r="AAP77" s="84"/>
      <c r="AAQ77" s="84"/>
      <c r="AAR77" s="84"/>
      <c r="AAS77" s="84"/>
      <c r="AAT77" s="84"/>
      <c r="AAU77" s="84"/>
      <c r="AAV77" s="84"/>
      <c r="AAW77" s="84"/>
      <c r="AAX77" s="84"/>
      <c r="AAY77" s="84"/>
      <c r="AAZ77" s="84"/>
      <c r="ABA77" s="84"/>
      <c r="ABB77" s="84"/>
      <c r="ABC77" s="84"/>
      <c r="ABD77" s="84"/>
      <c r="ABE77" s="84"/>
      <c r="ABF77" s="84"/>
      <c r="ABG77" s="84"/>
      <c r="ABH77" s="84"/>
      <c r="ABI77" s="84"/>
      <c r="ABJ77" s="84"/>
      <c r="ABK77" s="84"/>
      <c r="ABL77" s="84"/>
      <c r="ABM77" s="84"/>
      <c r="ABN77" s="84"/>
      <c r="ABO77" s="84"/>
      <c r="ABP77" s="84"/>
      <c r="ABQ77" s="84"/>
      <c r="ABR77" s="84"/>
      <c r="ABS77" s="84"/>
      <c r="ABT77" s="84"/>
      <c r="ABU77" s="84"/>
      <c r="ABV77" s="84"/>
      <c r="ABW77" s="84"/>
      <c r="ABX77" s="84"/>
      <c r="ABY77" s="84"/>
      <c r="ABZ77" s="84"/>
      <c r="ACA77" s="84"/>
      <c r="ACB77" s="84"/>
      <c r="ACC77" s="84"/>
      <c r="ACD77" s="84"/>
      <c r="ACE77" s="84"/>
      <c r="ACF77" s="84"/>
      <c r="ACG77" s="84"/>
      <c r="ACH77" s="84"/>
      <c r="ACI77" s="84"/>
      <c r="ACJ77" s="84"/>
      <c r="ACK77" s="84"/>
      <c r="ACL77" s="84"/>
      <c r="ACM77" s="84"/>
      <c r="ACN77" s="84"/>
      <c r="ACO77" s="84"/>
      <c r="ACP77" s="84"/>
      <c r="ACQ77" s="84"/>
      <c r="ACR77" s="84"/>
      <c r="ACS77" s="84"/>
      <c r="ACT77" s="84"/>
      <c r="ACU77" s="84"/>
      <c r="ACV77" s="84"/>
      <c r="ACW77" s="84"/>
      <c r="ACX77" s="84"/>
      <c r="ACY77" s="84"/>
      <c r="ACZ77" s="84"/>
      <c r="ADA77" s="84"/>
      <c r="ADB77" s="84"/>
      <c r="ADC77" s="84"/>
      <c r="ADD77" s="84"/>
      <c r="ADE77" s="84"/>
      <c r="ADF77" s="84"/>
      <c r="ADG77" s="84"/>
      <c r="ADH77" s="84"/>
      <c r="ADI77" s="84"/>
      <c r="ADJ77" s="84">
        <v>15500</v>
      </c>
      <c r="ADK77" s="84" t="s">
        <v>94</v>
      </c>
      <c r="ADL77" s="84">
        <v>15500</v>
      </c>
      <c r="ADM77" s="84" t="s">
        <v>94</v>
      </c>
      <c r="ADN77" s="84">
        <v>15500</v>
      </c>
      <c r="ADO77" s="84" t="s">
        <v>94</v>
      </c>
      <c r="ADP77" s="84">
        <v>15500</v>
      </c>
      <c r="ADQ77" s="84" t="s">
        <v>94</v>
      </c>
      <c r="ADR77" s="84">
        <v>15500</v>
      </c>
      <c r="ADS77" s="84" t="s">
        <v>94</v>
      </c>
      <c r="ADT77" s="84">
        <v>15500</v>
      </c>
      <c r="ADU77" s="84" t="s">
        <v>94</v>
      </c>
      <c r="ADV77" s="84">
        <v>15500</v>
      </c>
      <c r="ADW77" s="84" t="s">
        <v>94</v>
      </c>
      <c r="ADX77" s="84">
        <v>15500</v>
      </c>
      <c r="ADY77" s="84" t="s">
        <v>94</v>
      </c>
      <c r="ADZ77" s="84">
        <v>15500</v>
      </c>
      <c r="AEA77" s="84" t="s">
        <v>94</v>
      </c>
      <c r="AEB77" s="84">
        <v>15500</v>
      </c>
      <c r="AEC77" s="84" t="s">
        <v>94</v>
      </c>
      <c r="AED77" s="84">
        <v>15500</v>
      </c>
      <c r="AEE77" s="84" t="s">
        <v>94</v>
      </c>
      <c r="AEF77" s="84">
        <v>15500</v>
      </c>
      <c r="AEG77" s="84" t="s">
        <v>94</v>
      </c>
      <c r="AEH77" s="84">
        <v>15500</v>
      </c>
      <c r="AEI77" s="84" t="s">
        <v>94</v>
      </c>
      <c r="AEJ77" s="84">
        <v>15500</v>
      </c>
      <c r="AEK77" s="84" t="s">
        <v>94</v>
      </c>
      <c r="AEL77" s="84">
        <v>15500</v>
      </c>
      <c r="AEM77" s="84" t="s">
        <v>94</v>
      </c>
      <c r="AEN77" s="84">
        <v>15500</v>
      </c>
      <c r="AEO77" s="84" t="s">
        <v>94</v>
      </c>
      <c r="AEP77" s="84">
        <v>15500</v>
      </c>
      <c r="AEQ77" s="84" t="s">
        <v>94</v>
      </c>
      <c r="AER77" s="84">
        <v>15500</v>
      </c>
      <c r="AES77" s="84" t="s">
        <v>94</v>
      </c>
      <c r="AET77" s="84">
        <v>15500</v>
      </c>
      <c r="AEU77" s="84" t="s">
        <v>94</v>
      </c>
      <c r="AEV77" s="84">
        <v>15500</v>
      </c>
      <c r="AEW77" s="84" t="s">
        <v>94</v>
      </c>
      <c r="AEX77" s="84">
        <v>15500</v>
      </c>
      <c r="AEY77" s="84" t="s">
        <v>94</v>
      </c>
      <c r="AEZ77" s="84">
        <v>15500</v>
      </c>
      <c r="AFA77" s="84" t="s">
        <v>94</v>
      </c>
      <c r="AFB77" s="84">
        <v>15500</v>
      </c>
      <c r="AFC77" s="84" t="s">
        <v>94</v>
      </c>
      <c r="AFD77" s="84">
        <v>15500</v>
      </c>
      <c r="AFE77" s="84" t="s">
        <v>94</v>
      </c>
      <c r="AFF77" s="84">
        <v>15500</v>
      </c>
      <c r="AFG77" s="84" t="s">
        <v>94</v>
      </c>
      <c r="AFH77" s="84">
        <v>15500</v>
      </c>
      <c r="AFI77" s="84" t="s">
        <v>94</v>
      </c>
      <c r="AFJ77" s="84">
        <v>15500</v>
      </c>
      <c r="AFK77" s="84" t="s">
        <v>94</v>
      </c>
      <c r="AFL77" s="84">
        <v>15500</v>
      </c>
      <c r="AFM77" s="84" t="s">
        <v>94</v>
      </c>
      <c r="AFN77" s="84">
        <v>15500</v>
      </c>
      <c r="AFO77" s="84" t="s">
        <v>94</v>
      </c>
      <c r="AFP77" s="84">
        <v>15500</v>
      </c>
      <c r="AFQ77" s="84" t="s">
        <v>94</v>
      </c>
      <c r="AFR77" s="84">
        <v>15500</v>
      </c>
      <c r="AFS77" s="84" t="s">
        <v>94</v>
      </c>
      <c r="AFT77" s="84">
        <v>15500</v>
      </c>
      <c r="AFU77" s="84" t="s">
        <v>94</v>
      </c>
      <c r="AFV77" s="84">
        <v>15500</v>
      </c>
      <c r="AFW77" s="84" t="s">
        <v>94</v>
      </c>
      <c r="AFX77" s="84">
        <v>15500</v>
      </c>
      <c r="AFY77" s="84" t="s">
        <v>94</v>
      </c>
      <c r="AFZ77" s="84">
        <v>15500</v>
      </c>
      <c r="AGA77" s="84" t="s">
        <v>94</v>
      </c>
      <c r="AGB77" s="84">
        <v>15500</v>
      </c>
      <c r="AGC77" s="84" t="s">
        <v>94</v>
      </c>
      <c r="AGD77" s="84">
        <v>15500</v>
      </c>
      <c r="AGE77" s="84" t="s">
        <v>94</v>
      </c>
      <c r="AGF77" s="84">
        <v>15500</v>
      </c>
      <c r="AGG77" s="84" t="s">
        <v>94</v>
      </c>
      <c r="AGH77" s="84">
        <v>15500</v>
      </c>
      <c r="AGI77" s="84" t="s">
        <v>94</v>
      </c>
      <c r="AGJ77" s="84">
        <v>15500</v>
      </c>
      <c r="AGK77" s="84" t="s">
        <v>94</v>
      </c>
      <c r="AGL77" s="84">
        <v>15500</v>
      </c>
      <c r="AGM77" s="84" t="s">
        <v>94</v>
      </c>
      <c r="AGN77" s="84">
        <v>15500</v>
      </c>
      <c r="AGO77" s="84" t="s">
        <v>94</v>
      </c>
      <c r="AGP77" s="84">
        <v>15500</v>
      </c>
      <c r="AGQ77" s="84" t="s">
        <v>94</v>
      </c>
      <c r="AGR77" s="84">
        <v>15500</v>
      </c>
      <c r="AGS77" s="84" t="s">
        <v>94</v>
      </c>
      <c r="AGT77" s="84"/>
      <c r="AGU77" s="84" t="s">
        <v>94</v>
      </c>
      <c r="AGV77" s="84"/>
      <c r="AGW77" s="84" t="s">
        <v>94</v>
      </c>
      <c r="AGX77" s="84"/>
      <c r="AGY77" s="84" t="s">
        <v>94</v>
      </c>
      <c r="AGZ77" s="84"/>
      <c r="AHA77" s="84" t="s">
        <v>94</v>
      </c>
      <c r="AHB77" s="84"/>
      <c r="AHC77" s="84" t="s">
        <v>94</v>
      </c>
      <c r="AHD77" s="84"/>
      <c r="AHE77" s="84" t="s">
        <v>94</v>
      </c>
      <c r="AHF77" s="84"/>
      <c r="AHG77" s="84" t="s">
        <v>94</v>
      </c>
      <c r="AHH77" s="84"/>
      <c r="AHI77" s="84" t="s">
        <v>94</v>
      </c>
      <c r="AHJ77" s="84"/>
      <c r="AHK77" s="84" t="s">
        <v>94</v>
      </c>
      <c r="AHL77" s="84"/>
      <c r="AHM77" s="84" t="s">
        <v>94</v>
      </c>
      <c r="AHN77" s="84"/>
      <c r="AHO77" s="84" t="s">
        <v>94</v>
      </c>
      <c r="AHP77" s="84"/>
      <c r="AHQ77" s="84" t="s">
        <v>94</v>
      </c>
      <c r="AHR77" s="84"/>
      <c r="AHS77" s="84" t="s">
        <v>94</v>
      </c>
      <c r="AHT77" s="84"/>
      <c r="AHU77" s="84" t="s">
        <v>94</v>
      </c>
      <c r="AHV77" s="84"/>
      <c r="AHW77" s="84" t="s">
        <v>94</v>
      </c>
      <c r="AHX77" s="84"/>
      <c r="AHY77" s="84" t="s">
        <v>94</v>
      </c>
      <c r="AHZ77" s="84"/>
      <c r="AIA77" s="84" t="s">
        <v>94</v>
      </c>
      <c r="AIB77" s="84"/>
      <c r="AIC77" s="84" t="s">
        <v>94</v>
      </c>
      <c r="AID77" s="84"/>
      <c r="AIE77" s="84" t="s">
        <v>94</v>
      </c>
      <c r="AIF77" s="84"/>
      <c r="AIG77" s="84" t="s">
        <v>94</v>
      </c>
      <c r="AIH77" s="84"/>
      <c r="AII77" s="84" t="s">
        <v>94</v>
      </c>
      <c r="AIJ77" s="84"/>
      <c r="AIK77" s="84" t="s">
        <v>94</v>
      </c>
      <c r="AIL77" s="84"/>
      <c r="AIM77" s="84" t="s">
        <v>94</v>
      </c>
      <c r="AIN77" s="84"/>
      <c r="AIO77" s="84" t="s">
        <v>94</v>
      </c>
      <c r="AIP77" s="84"/>
      <c r="AIQ77" s="84" t="s">
        <v>94</v>
      </c>
      <c r="AIR77" s="84"/>
      <c r="AIS77" s="84" t="s">
        <v>94</v>
      </c>
      <c r="AIT77" s="84">
        <v>19500</v>
      </c>
      <c r="AIU77" s="84" t="s">
        <v>94</v>
      </c>
      <c r="AIV77" s="84">
        <v>19500</v>
      </c>
      <c r="AIW77" s="84" t="s">
        <v>94</v>
      </c>
      <c r="AIX77" s="84">
        <v>19500</v>
      </c>
      <c r="AIY77" s="84" t="s">
        <v>94</v>
      </c>
      <c r="AIZ77" s="84">
        <v>19500</v>
      </c>
      <c r="AJA77" s="84" t="s">
        <v>94</v>
      </c>
      <c r="AJB77" s="84">
        <v>19500</v>
      </c>
      <c r="AJC77" s="84" t="s">
        <v>94</v>
      </c>
      <c r="AJD77" s="84">
        <v>19500</v>
      </c>
      <c r="AJE77" s="84" t="s">
        <v>94</v>
      </c>
      <c r="AJF77" s="84">
        <v>19500</v>
      </c>
      <c r="AJG77" s="84" t="s">
        <v>94</v>
      </c>
      <c r="AJH77" s="84">
        <v>19500</v>
      </c>
      <c r="AJI77" s="84" t="s">
        <v>94</v>
      </c>
      <c r="AJJ77" s="84">
        <v>19500</v>
      </c>
      <c r="AJK77" s="84">
        <v>18500</v>
      </c>
      <c r="AJL77" s="84">
        <v>19500</v>
      </c>
      <c r="AJM77" s="84" t="s">
        <v>94</v>
      </c>
      <c r="AJN77" s="84">
        <v>19500</v>
      </c>
      <c r="AJO77" s="84" t="s">
        <v>94</v>
      </c>
      <c r="AJP77" s="84">
        <v>19500</v>
      </c>
      <c r="AJQ77" s="84" t="s">
        <v>94</v>
      </c>
      <c r="AJR77" s="84">
        <v>19500</v>
      </c>
      <c r="AJS77" s="84" t="s">
        <v>94</v>
      </c>
      <c r="AJT77" s="84">
        <v>19500</v>
      </c>
      <c r="AJU77" s="84" t="s">
        <v>94</v>
      </c>
      <c r="AJV77" s="84">
        <v>19500</v>
      </c>
      <c r="AJW77" s="84" t="s">
        <v>94</v>
      </c>
      <c r="AJX77" s="84">
        <v>19500</v>
      </c>
      <c r="AJY77" s="84" t="s">
        <v>94</v>
      </c>
      <c r="AJZ77" s="84">
        <v>19500</v>
      </c>
      <c r="AKA77" s="84" t="s">
        <v>94</v>
      </c>
      <c r="AKB77" s="84">
        <v>19500</v>
      </c>
      <c r="AKC77" s="84" t="s">
        <v>94</v>
      </c>
      <c r="AKD77" s="84">
        <v>19500</v>
      </c>
      <c r="AKE77" s="84" t="s">
        <v>94</v>
      </c>
      <c r="AKF77" s="84">
        <v>19500</v>
      </c>
      <c r="AKG77" s="84" t="s">
        <v>94</v>
      </c>
      <c r="AKH77" s="84">
        <v>19500</v>
      </c>
      <c r="AKI77" s="84" t="s">
        <v>94</v>
      </c>
      <c r="AKJ77" s="84">
        <v>19500</v>
      </c>
      <c r="AKK77" s="84" t="s">
        <v>94</v>
      </c>
      <c r="AKL77" s="84">
        <v>19500</v>
      </c>
      <c r="AKM77" s="84" t="s">
        <v>94</v>
      </c>
      <c r="AKN77" s="84">
        <v>19500</v>
      </c>
      <c r="AKO77" s="84" t="s">
        <v>94</v>
      </c>
      <c r="AKP77" s="84">
        <v>19500</v>
      </c>
      <c r="AKQ77" s="84" t="s">
        <v>94</v>
      </c>
      <c r="AKR77" s="84">
        <v>19500</v>
      </c>
      <c r="AKS77" s="84" t="s">
        <v>94</v>
      </c>
      <c r="AKT77" s="84">
        <v>19500</v>
      </c>
      <c r="AKU77" s="84" t="s">
        <v>94</v>
      </c>
      <c r="AKV77" s="84">
        <v>19500</v>
      </c>
      <c r="AKW77" s="84" t="s">
        <v>94</v>
      </c>
      <c r="AKX77" s="84">
        <v>19500</v>
      </c>
      <c r="AKY77" s="84" t="s">
        <v>94</v>
      </c>
      <c r="AKZ77" s="84">
        <v>19500</v>
      </c>
      <c r="ALA77" s="84" t="s">
        <v>94</v>
      </c>
      <c r="ALB77" s="84">
        <v>19500</v>
      </c>
      <c r="ALC77" s="84" t="s">
        <v>94</v>
      </c>
      <c r="ALD77" s="84">
        <v>19500</v>
      </c>
      <c r="ALE77" s="84" t="s">
        <v>94</v>
      </c>
      <c r="ALF77" s="84">
        <v>19500</v>
      </c>
      <c r="ALG77" s="84" t="s">
        <v>94</v>
      </c>
      <c r="ALH77" s="84">
        <v>19500</v>
      </c>
      <c r="ALI77" s="84" t="s">
        <v>94</v>
      </c>
      <c r="ALJ77" s="84">
        <v>19500</v>
      </c>
      <c r="ALK77" s="84" t="s">
        <v>94</v>
      </c>
      <c r="ALL77" s="84">
        <v>19500</v>
      </c>
      <c r="ALM77" s="84" t="s">
        <v>94</v>
      </c>
      <c r="ALN77" s="84">
        <v>19500</v>
      </c>
      <c r="ALO77" s="84" t="s">
        <v>94</v>
      </c>
      <c r="ALP77" s="84">
        <v>19500</v>
      </c>
      <c r="ALQ77" s="84" t="s">
        <v>94</v>
      </c>
      <c r="ALR77" s="84">
        <v>19500</v>
      </c>
      <c r="ALS77" s="84" t="s">
        <v>94</v>
      </c>
      <c r="ALT77" s="84">
        <v>19500</v>
      </c>
      <c r="ALU77" s="84" t="s">
        <v>94</v>
      </c>
      <c r="ALV77" s="84">
        <v>19500</v>
      </c>
      <c r="ALW77" s="84" t="s">
        <v>94</v>
      </c>
      <c r="ALX77" s="84">
        <v>19500</v>
      </c>
      <c r="ALY77" s="84" t="s">
        <v>94</v>
      </c>
      <c r="ALZ77" s="84">
        <v>19500</v>
      </c>
      <c r="AMA77" s="84" t="s">
        <v>94</v>
      </c>
      <c r="AMB77" s="84">
        <v>19500</v>
      </c>
      <c r="AMC77" s="84" t="s">
        <v>94</v>
      </c>
      <c r="AMD77" s="84">
        <v>19500</v>
      </c>
      <c r="AME77" s="84" t="s">
        <v>94</v>
      </c>
      <c r="AMF77" s="84">
        <v>19500</v>
      </c>
      <c r="AMG77" s="84" t="s">
        <v>94</v>
      </c>
      <c r="AMH77" s="84">
        <v>19500</v>
      </c>
      <c r="AMI77" s="84" t="s">
        <v>94</v>
      </c>
      <c r="AMJ77" s="84">
        <v>19500</v>
      </c>
      <c r="AMK77" s="84" t="s">
        <v>94</v>
      </c>
      <c r="AML77" s="84">
        <v>19500</v>
      </c>
      <c r="AMM77" s="84" t="s">
        <v>94</v>
      </c>
      <c r="AMN77" s="84">
        <v>19500</v>
      </c>
      <c r="AMO77" s="84" t="s">
        <v>94</v>
      </c>
      <c r="AMP77" s="84">
        <v>19500</v>
      </c>
      <c r="AMQ77" s="84" t="s">
        <v>94</v>
      </c>
      <c r="AMR77" s="84">
        <v>19500</v>
      </c>
      <c r="AMS77" s="84" t="s">
        <v>94</v>
      </c>
      <c r="AMT77" s="84">
        <v>19500</v>
      </c>
      <c r="AMU77" s="84" t="s">
        <v>94</v>
      </c>
      <c r="AMV77" s="84">
        <v>19500</v>
      </c>
      <c r="AMW77" s="84" t="s">
        <v>94</v>
      </c>
      <c r="AMX77" s="84">
        <v>19500</v>
      </c>
      <c r="AMY77" s="84" t="s">
        <v>94</v>
      </c>
      <c r="AMZ77" s="84">
        <v>19500</v>
      </c>
      <c r="ANA77" s="84" t="s">
        <v>94</v>
      </c>
      <c r="ANB77" s="84">
        <v>19500</v>
      </c>
      <c r="ANC77" s="84" t="s">
        <v>94</v>
      </c>
      <c r="AND77" s="84">
        <v>19500</v>
      </c>
      <c r="ANE77" s="84" t="s">
        <v>94</v>
      </c>
      <c r="ANF77" s="84">
        <v>19500</v>
      </c>
      <c r="ANG77" s="84" t="s">
        <v>94</v>
      </c>
      <c r="ANH77" s="84">
        <v>19500</v>
      </c>
      <c r="ANI77" s="84" t="s">
        <v>94</v>
      </c>
      <c r="ANJ77" s="84">
        <v>19500</v>
      </c>
      <c r="ANK77" s="84" t="s">
        <v>94</v>
      </c>
      <c r="ANL77" s="84">
        <v>19500</v>
      </c>
      <c r="ANM77" s="84" t="s">
        <v>94</v>
      </c>
      <c r="ANN77" s="84">
        <v>19500</v>
      </c>
      <c r="ANO77" s="84" t="s">
        <v>94</v>
      </c>
      <c r="ANP77" s="84">
        <v>19500</v>
      </c>
      <c r="ANQ77" s="84" t="s">
        <v>94</v>
      </c>
      <c r="ANR77" s="84">
        <v>19500</v>
      </c>
      <c r="ANS77" s="84">
        <v>17507.591057873113</v>
      </c>
      <c r="ANT77" s="84">
        <v>19500</v>
      </c>
      <c r="ANU77" s="84" t="s">
        <v>94</v>
      </c>
      <c r="ANV77" s="84">
        <v>19500</v>
      </c>
      <c r="ANW77" s="84">
        <v>18000</v>
      </c>
      <c r="ANX77" s="84">
        <v>19500</v>
      </c>
      <c r="ANY77" s="84">
        <v>17000</v>
      </c>
      <c r="ANZ77" s="84">
        <v>19500</v>
      </c>
      <c r="AOA77" s="84">
        <v>17000</v>
      </c>
      <c r="AOB77" s="84">
        <v>19500</v>
      </c>
      <c r="AOC77" s="84" t="s">
        <v>94</v>
      </c>
      <c r="AOD77" s="84">
        <v>19500</v>
      </c>
      <c r="AOE77" s="84">
        <v>17500</v>
      </c>
      <c r="AOF77" s="84">
        <v>19500</v>
      </c>
      <c r="AOG77" s="84" t="s">
        <v>94</v>
      </c>
      <c r="AOH77" s="84">
        <v>19500</v>
      </c>
      <c r="AOI77" s="84" t="s">
        <v>94</v>
      </c>
      <c r="AOJ77" s="84">
        <v>19500</v>
      </c>
      <c r="AOK77" s="84" t="s">
        <v>94</v>
      </c>
      <c r="AOL77" s="84">
        <v>19500</v>
      </c>
      <c r="AOM77" s="84" t="s">
        <v>94</v>
      </c>
      <c r="AON77" s="84">
        <v>19500</v>
      </c>
      <c r="AOO77" s="84" t="s">
        <v>94</v>
      </c>
      <c r="AOP77" s="84">
        <v>19500</v>
      </c>
      <c r="AOQ77" s="84" t="s">
        <v>94</v>
      </c>
      <c r="AOR77" s="84">
        <v>19500</v>
      </c>
      <c r="AOS77" s="84" t="s">
        <v>94</v>
      </c>
      <c r="AOT77" s="84">
        <v>19000</v>
      </c>
      <c r="AOU77" s="84" t="s">
        <v>94</v>
      </c>
      <c r="AOV77" s="84">
        <v>19000</v>
      </c>
      <c r="AOW77" s="84" t="s">
        <v>94</v>
      </c>
      <c r="AOX77" s="84">
        <v>19000</v>
      </c>
      <c r="AOY77" s="84" t="s">
        <v>94</v>
      </c>
      <c r="AOZ77" s="84">
        <v>19000</v>
      </c>
      <c r="APA77" s="84" t="s">
        <v>94</v>
      </c>
      <c r="APB77" s="84">
        <v>19000</v>
      </c>
      <c r="APC77" s="84" t="s">
        <v>94</v>
      </c>
      <c r="APD77" s="84">
        <v>19000</v>
      </c>
      <c r="APE77" s="84" t="s">
        <v>94</v>
      </c>
      <c r="APF77" s="84">
        <v>19000</v>
      </c>
      <c r="APG77" s="84" t="s">
        <v>94</v>
      </c>
      <c r="APH77" s="84">
        <v>19000</v>
      </c>
      <c r="API77" s="84" t="s">
        <v>94</v>
      </c>
      <c r="APJ77" s="84">
        <v>19000</v>
      </c>
      <c r="APK77" s="84" t="s">
        <v>94</v>
      </c>
      <c r="APL77" s="84">
        <v>19000</v>
      </c>
      <c r="APM77" s="84" t="s">
        <v>94</v>
      </c>
      <c r="APN77" s="84">
        <v>19000</v>
      </c>
      <c r="APO77" s="84" t="s">
        <v>94</v>
      </c>
      <c r="APP77" s="84">
        <v>19000</v>
      </c>
      <c r="APQ77" s="84" t="s">
        <v>94</v>
      </c>
      <c r="APR77" s="84">
        <v>19000</v>
      </c>
      <c r="APS77" s="84" t="s">
        <v>94</v>
      </c>
      <c r="APT77" s="84">
        <v>19000</v>
      </c>
      <c r="APU77" s="84" t="s">
        <v>94</v>
      </c>
      <c r="APV77" s="84">
        <v>19000</v>
      </c>
      <c r="APW77" s="84" t="s">
        <v>94</v>
      </c>
      <c r="APX77" s="84">
        <v>19000</v>
      </c>
      <c r="APY77" s="84" t="s">
        <v>94</v>
      </c>
      <c r="APZ77" s="84">
        <v>19000</v>
      </c>
      <c r="AQA77" s="84" t="s">
        <v>94</v>
      </c>
      <c r="AQB77" s="84">
        <v>19000</v>
      </c>
      <c r="AQC77" s="84" t="s">
        <v>94</v>
      </c>
      <c r="AQD77" s="84">
        <v>19000</v>
      </c>
      <c r="AQE77" s="86" t="s">
        <v>94</v>
      </c>
      <c r="AQF77" s="84">
        <v>19000</v>
      </c>
      <c r="AQG77" s="86" t="s">
        <v>94</v>
      </c>
      <c r="AQH77" s="84">
        <v>19000</v>
      </c>
      <c r="AQI77" s="86" t="s">
        <v>94</v>
      </c>
      <c r="AQJ77" s="84">
        <v>19000</v>
      </c>
      <c r="AQK77" s="86" t="s">
        <v>94</v>
      </c>
      <c r="AQL77" s="84">
        <v>19000</v>
      </c>
      <c r="AQM77" s="86" t="s">
        <v>94</v>
      </c>
      <c r="AQN77" s="84">
        <v>19000</v>
      </c>
      <c r="AQO77" s="86" t="s">
        <v>94</v>
      </c>
      <c r="AQP77" s="84">
        <v>19000</v>
      </c>
      <c r="AQQ77" s="86" t="s">
        <v>94</v>
      </c>
      <c r="AQR77" s="84">
        <v>19000</v>
      </c>
      <c r="AQS77" s="86" t="s">
        <v>94</v>
      </c>
      <c r="AQT77" s="84">
        <v>19000</v>
      </c>
      <c r="AQU77" s="86" t="s">
        <v>94</v>
      </c>
      <c r="AQV77" s="84">
        <v>19000</v>
      </c>
      <c r="AQW77" s="86" t="s">
        <v>94</v>
      </c>
      <c r="AQX77" s="86">
        <v>19000</v>
      </c>
      <c r="AQY77" s="86" t="s">
        <v>94</v>
      </c>
      <c r="AQZ77" s="86">
        <v>19000</v>
      </c>
      <c r="ARA77" s="86" t="s">
        <v>94</v>
      </c>
      <c r="ARB77" s="86">
        <v>19000</v>
      </c>
      <c r="ARC77" s="86" t="s">
        <v>94</v>
      </c>
      <c r="ARD77" s="86">
        <v>19000</v>
      </c>
      <c r="ARE77" s="86" t="s">
        <v>94</v>
      </c>
      <c r="ARF77" s="86">
        <v>19000</v>
      </c>
      <c r="ARG77" s="86">
        <v>17000</v>
      </c>
      <c r="ARH77" s="86">
        <v>19000</v>
      </c>
      <c r="ARI77" s="86" t="s">
        <v>94</v>
      </c>
      <c r="ARJ77" s="86">
        <v>19000</v>
      </c>
      <c r="ARK77" s="86">
        <v>18000</v>
      </c>
      <c r="ARL77" s="86">
        <v>19000</v>
      </c>
      <c r="ARM77" s="86">
        <v>18000</v>
      </c>
      <c r="ARN77" s="86">
        <v>19000</v>
      </c>
      <c r="ARO77" s="86" t="s">
        <v>94</v>
      </c>
      <c r="ARP77" s="86">
        <v>19000</v>
      </c>
      <c r="ARQ77" s="86" t="s">
        <v>94</v>
      </c>
      <c r="ARR77" s="86">
        <v>19000</v>
      </c>
      <c r="ARS77" s="86" t="s">
        <v>94</v>
      </c>
      <c r="ART77" s="86">
        <v>19000</v>
      </c>
      <c r="ARU77" s="86" t="s">
        <v>94</v>
      </c>
      <c r="ARV77" s="86">
        <v>19000</v>
      </c>
      <c r="ARW77" s="86">
        <v>17000</v>
      </c>
      <c r="ARX77" s="86">
        <v>19000</v>
      </c>
      <c r="ARY77" s="86" t="s">
        <v>94</v>
      </c>
      <c r="ARZ77" s="86">
        <v>19000</v>
      </c>
      <c r="ASA77" s="86" t="s">
        <v>94</v>
      </c>
      <c r="ASB77" s="86">
        <v>19000</v>
      </c>
      <c r="ASC77" s="86" t="s">
        <v>94</v>
      </c>
      <c r="ASD77" s="86">
        <v>19000</v>
      </c>
      <c r="ASE77" s="86" t="s">
        <v>94</v>
      </c>
      <c r="ASF77" s="86">
        <v>19000</v>
      </c>
      <c r="ASG77" s="86" t="s">
        <v>94</v>
      </c>
      <c r="ASH77" s="86">
        <v>19000</v>
      </c>
      <c r="ASI77" s="86" t="s">
        <v>94</v>
      </c>
      <c r="ASJ77" s="86">
        <v>19000</v>
      </c>
      <c r="ASK77" s="86" t="s">
        <v>94</v>
      </c>
      <c r="ASL77" s="86">
        <v>19000</v>
      </c>
      <c r="ASM77" s="86" t="s">
        <v>94</v>
      </c>
      <c r="ASN77" s="86">
        <v>19000</v>
      </c>
      <c r="ASO77" s="86" t="s">
        <v>94</v>
      </c>
      <c r="ASP77" s="86">
        <v>19000</v>
      </c>
      <c r="ASQ77" s="86" t="s">
        <v>94</v>
      </c>
      <c r="ASR77" s="86">
        <v>19000</v>
      </c>
      <c r="ASS77" s="86" t="s">
        <v>94</v>
      </c>
      <c r="AST77" s="86">
        <v>19000</v>
      </c>
      <c r="ASU77" s="86" t="s">
        <v>94</v>
      </c>
      <c r="ASV77" s="86">
        <v>19000</v>
      </c>
      <c r="ASW77" s="86" t="s">
        <v>94</v>
      </c>
      <c r="ASX77" s="86">
        <v>19000</v>
      </c>
      <c r="ASY77" s="86" t="s">
        <v>94</v>
      </c>
      <c r="ASZ77" s="86">
        <v>19000</v>
      </c>
      <c r="ATA77" s="86" t="s">
        <v>94</v>
      </c>
      <c r="ATB77" s="86">
        <v>19000</v>
      </c>
      <c r="ATC77" s="86" t="s">
        <v>94</v>
      </c>
      <c r="ATD77" s="86">
        <v>19000</v>
      </c>
      <c r="ATE77" s="86" t="s">
        <v>94</v>
      </c>
      <c r="ATF77" s="86">
        <v>19000</v>
      </c>
      <c r="ATG77" s="86" t="s">
        <v>94</v>
      </c>
      <c r="ATH77" s="86">
        <v>19000</v>
      </c>
      <c r="ATI77" s="86" t="s">
        <v>94</v>
      </c>
      <c r="ATJ77" s="86">
        <v>19000</v>
      </c>
      <c r="ATK77" s="86" t="s">
        <v>94</v>
      </c>
      <c r="ATL77" s="86">
        <v>19000</v>
      </c>
      <c r="ATM77" s="86" t="s">
        <v>94</v>
      </c>
      <c r="ATN77" s="86">
        <v>19000</v>
      </c>
      <c r="ATO77" s="86" t="s">
        <v>94</v>
      </c>
      <c r="ATP77" s="86">
        <v>19000</v>
      </c>
      <c r="ATQ77" s="86" t="s">
        <v>94</v>
      </c>
      <c r="ATR77" s="86">
        <v>19000</v>
      </c>
      <c r="ATS77" s="86" t="s">
        <v>94</v>
      </c>
      <c r="ATT77" s="86">
        <v>19000</v>
      </c>
      <c r="ATU77" s="86" t="s">
        <v>94</v>
      </c>
      <c r="ATV77" s="86">
        <v>19000</v>
      </c>
      <c r="ATW77" s="86" t="s">
        <v>94</v>
      </c>
      <c r="ATX77" s="86">
        <v>19000</v>
      </c>
      <c r="ATY77" s="86" t="s">
        <v>94</v>
      </c>
      <c r="ATZ77" s="86">
        <v>19000</v>
      </c>
      <c r="AUA77" s="86" t="s">
        <v>94</v>
      </c>
      <c r="AUB77" s="86">
        <v>19000</v>
      </c>
      <c r="AUC77" s="86" t="s">
        <v>94</v>
      </c>
      <c r="AUD77" s="86">
        <v>19000</v>
      </c>
      <c r="AUE77" s="86" t="s">
        <v>94</v>
      </c>
      <c r="AUF77" s="86">
        <v>19000</v>
      </c>
      <c r="AUG77" s="86" t="s">
        <v>94</v>
      </c>
      <c r="AUH77" s="86">
        <v>19000</v>
      </c>
      <c r="AUI77" s="86" t="s">
        <v>94</v>
      </c>
      <c r="AUJ77" s="86">
        <v>19000</v>
      </c>
      <c r="AUK77" s="86" t="s">
        <v>94</v>
      </c>
      <c r="AUL77" s="86">
        <v>19000</v>
      </c>
      <c r="AUM77" s="86" t="s">
        <v>94</v>
      </c>
      <c r="AUN77" s="86">
        <v>19000</v>
      </c>
      <c r="AUO77" s="86" t="s">
        <v>94</v>
      </c>
      <c r="AUP77" s="86">
        <v>19000</v>
      </c>
      <c r="AUQ77" s="86" t="s">
        <v>94</v>
      </c>
      <c r="AUR77" s="86">
        <v>19000</v>
      </c>
      <c r="AUS77" s="86" t="s">
        <v>94</v>
      </c>
      <c r="AUT77" s="86">
        <v>19000</v>
      </c>
      <c r="AUU77" s="86" t="s">
        <v>94</v>
      </c>
      <c r="AUV77" s="86">
        <v>19000</v>
      </c>
      <c r="AUW77" s="86" t="s">
        <v>94</v>
      </c>
      <c r="AUX77" s="86">
        <v>19000</v>
      </c>
      <c r="AUY77" s="86" t="s">
        <v>94</v>
      </c>
      <c r="AUZ77" s="86">
        <v>19000</v>
      </c>
      <c r="AVA77" s="86" t="s">
        <v>94</v>
      </c>
      <c r="AVB77" s="86">
        <v>19000</v>
      </c>
      <c r="AVC77" s="86" t="s">
        <v>94</v>
      </c>
      <c r="AVD77" s="86">
        <v>19000</v>
      </c>
      <c r="AVE77" s="86" t="s">
        <v>94</v>
      </c>
      <c r="AVF77" s="86">
        <v>19000</v>
      </c>
      <c r="AVG77" s="86" t="s">
        <v>94</v>
      </c>
      <c r="AVH77" s="86">
        <v>19000</v>
      </c>
      <c r="AVI77" s="86">
        <v>17000</v>
      </c>
      <c r="AVJ77" s="86">
        <v>19000</v>
      </c>
      <c r="AVK77" s="86" t="s">
        <v>94</v>
      </c>
      <c r="AVL77" s="86">
        <v>19000</v>
      </c>
      <c r="AVM77" s="86" t="s">
        <v>94</v>
      </c>
      <c r="AVN77" s="86">
        <v>19000</v>
      </c>
      <c r="AVO77" s="86" t="s">
        <v>94</v>
      </c>
      <c r="AVP77" s="86">
        <v>19000</v>
      </c>
      <c r="AVQ77" s="86" t="s">
        <v>94</v>
      </c>
      <c r="AVR77" s="86">
        <v>19000</v>
      </c>
      <c r="AVS77" s="86" t="s">
        <v>94</v>
      </c>
      <c r="AVT77" s="86">
        <v>19000</v>
      </c>
      <c r="AVU77" s="86" t="s">
        <v>94</v>
      </c>
      <c r="AVV77" s="86">
        <v>19000</v>
      </c>
      <c r="AVW77" s="86" t="s">
        <v>94</v>
      </c>
      <c r="AVX77" s="86">
        <v>19000</v>
      </c>
      <c r="AVY77" s="86" t="s">
        <v>94</v>
      </c>
      <c r="AVZ77" s="86">
        <v>19000</v>
      </c>
      <c r="AWA77" s="86" t="s">
        <v>94</v>
      </c>
      <c r="AWB77" s="86">
        <v>19000</v>
      </c>
      <c r="AWC77" s="86" t="s">
        <v>94</v>
      </c>
      <c r="AWD77" s="86">
        <v>19000</v>
      </c>
      <c r="AWE77" s="86" t="s">
        <v>94</v>
      </c>
      <c r="AWF77" s="86">
        <v>19000</v>
      </c>
      <c r="AWG77" s="86" t="s">
        <v>94</v>
      </c>
      <c r="AWH77" s="86">
        <v>19000</v>
      </c>
      <c r="AWI77" s="86" t="s">
        <v>94</v>
      </c>
      <c r="AWJ77" s="86">
        <v>19000</v>
      </c>
      <c r="AWK77" s="86" t="s">
        <v>94</v>
      </c>
      <c r="AWL77" s="86">
        <v>19000</v>
      </c>
      <c r="AWM77" s="86" t="s">
        <v>94</v>
      </c>
      <c r="AWN77" s="86">
        <v>19000</v>
      </c>
      <c r="AWO77" s="86" t="s">
        <v>94</v>
      </c>
      <c r="AWP77" s="86">
        <v>19000</v>
      </c>
      <c r="AWQ77" s="86" t="s">
        <v>94</v>
      </c>
      <c r="AWR77" s="86">
        <v>19000</v>
      </c>
      <c r="AWS77" s="86" t="s">
        <v>94</v>
      </c>
      <c r="AWT77" s="86">
        <v>19000</v>
      </c>
      <c r="AWU77" s="86" t="s">
        <v>94</v>
      </c>
      <c r="AWV77" s="86">
        <v>19000</v>
      </c>
      <c r="AWW77" s="86" t="s">
        <v>94</v>
      </c>
      <c r="AWX77" s="86">
        <v>19000</v>
      </c>
      <c r="AWY77" s="86" t="s">
        <v>94</v>
      </c>
      <c r="AWZ77" s="103">
        <v>19000</v>
      </c>
      <c r="AXA77" s="103" t="s">
        <v>94</v>
      </c>
      <c r="AXB77" s="103">
        <v>19000</v>
      </c>
      <c r="AXC77" s="103" t="s">
        <v>94</v>
      </c>
      <c r="AXD77" s="103">
        <v>19000</v>
      </c>
      <c r="AXE77" s="103" t="s">
        <v>94</v>
      </c>
      <c r="AXF77" s="103">
        <v>19000</v>
      </c>
      <c r="AXG77" s="103" t="s">
        <v>94</v>
      </c>
      <c r="AXH77" s="103">
        <v>19000</v>
      </c>
      <c r="AXI77" s="103" t="s">
        <v>94</v>
      </c>
      <c r="AXJ77" s="103">
        <v>19000</v>
      </c>
      <c r="AXK77" s="103" t="s">
        <v>94</v>
      </c>
      <c r="AXL77" s="103">
        <v>19000</v>
      </c>
      <c r="AXM77" s="103" t="s">
        <v>94</v>
      </c>
      <c r="AXN77" s="103">
        <v>19000</v>
      </c>
      <c r="AXO77" s="103" t="s">
        <v>94</v>
      </c>
      <c r="AXP77" s="103">
        <v>19000</v>
      </c>
      <c r="AXQ77" s="103" t="s">
        <v>94</v>
      </c>
      <c r="AXR77" s="103">
        <v>19000</v>
      </c>
      <c r="AXS77" s="103" t="s">
        <v>94</v>
      </c>
      <c r="AXT77" s="103">
        <v>19000</v>
      </c>
      <c r="AXU77" s="103" t="s">
        <v>94</v>
      </c>
      <c r="AXV77" s="103">
        <v>19000</v>
      </c>
      <c r="AXW77" s="103" t="s">
        <v>94</v>
      </c>
      <c r="AXX77" s="103">
        <v>19000</v>
      </c>
      <c r="AXY77" s="103" t="s">
        <v>94</v>
      </c>
      <c r="AXZ77" s="103">
        <v>19000</v>
      </c>
      <c r="AYA77" s="103" t="s">
        <v>94</v>
      </c>
      <c r="AYB77" s="103">
        <v>19000</v>
      </c>
      <c r="AYC77" s="103" t="s">
        <v>94</v>
      </c>
      <c r="AYD77" s="103">
        <v>19000</v>
      </c>
      <c r="AYE77" s="103" t="s">
        <v>94</v>
      </c>
      <c r="AYF77" s="103">
        <v>19000</v>
      </c>
      <c r="AYG77" s="103" t="s">
        <v>94</v>
      </c>
      <c r="AYH77" s="103">
        <v>19000</v>
      </c>
      <c r="AYI77" s="103" t="s">
        <v>94</v>
      </c>
      <c r="AYJ77" s="103">
        <v>19000</v>
      </c>
      <c r="AYK77" s="103"/>
      <c r="AYL77" s="103">
        <v>19000</v>
      </c>
      <c r="AYM77" s="103"/>
      <c r="AYN77" s="103">
        <v>19000</v>
      </c>
      <c r="AYO77" s="103"/>
      <c r="AYP77" s="103">
        <v>19000</v>
      </c>
      <c r="AYQ77" s="103"/>
      <c r="AYR77" s="103">
        <v>19000</v>
      </c>
      <c r="AYS77" s="103"/>
      <c r="AYT77" s="103">
        <v>19000</v>
      </c>
      <c r="AYU77" s="103" t="s">
        <v>94</v>
      </c>
      <c r="AYV77" s="103">
        <v>19000</v>
      </c>
      <c r="AYW77" s="103" t="s">
        <v>94</v>
      </c>
      <c r="AYX77" s="103">
        <v>19000</v>
      </c>
      <c r="AYY77" s="103" t="s">
        <v>94</v>
      </c>
      <c r="AYZ77" s="103">
        <v>19000</v>
      </c>
      <c r="AZA77" s="103" t="s">
        <v>94</v>
      </c>
      <c r="AZB77" s="103">
        <v>19000</v>
      </c>
      <c r="AZC77" s="103" t="s">
        <v>94</v>
      </c>
      <c r="AZD77" s="103">
        <v>19000</v>
      </c>
      <c r="AZE77" s="103" t="s">
        <v>94</v>
      </c>
      <c r="AZF77" s="103">
        <v>19000</v>
      </c>
      <c r="AZG77" s="103" t="s">
        <v>94</v>
      </c>
      <c r="AZH77" s="103">
        <v>19000</v>
      </c>
      <c r="AZI77" s="103" t="s">
        <v>94</v>
      </c>
      <c r="AZJ77" s="103">
        <v>19000</v>
      </c>
      <c r="AZK77" s="103" t="s">
        <v>94</v>
      </c>
      <c r="AZL77" s="103">
        <v>19000</v>
      </c>
      <c r="AZM77" s="103" t="s">
        <v>94</v>
      </c>
      <c r="AZN77" s="103">
        <v>19000</v>
      </c>
      <c r="AZO77" s="103" t="s">
        <v>94</v>
      </c>
      <c r="AZP77" s="103">
        <v>19000</v>
      </c>
      <c r="AZQ77" s="103" t="s">
        <v>94</v>
      </c>
      <c r="AZR77" s="103">
        <v>19000</v>
      </c>
      <c r="AZS77" s="103" t="s">
        <v>94</v>
      </c>
      <c r="AZT77" s="103">
        <v>19000</v>
      </c>
      <c r="AZU77" s="103" t="s">
        <v>94</v>
      </c>
      <c r="AZV77" s="103">
        <v>19000</v>
      </c>
      <c r="AZW77" s="103" t="s">
        <v>94</v>
      </c>
      <c r="AZX77" s="103">
        <v>19000</v>
      </c>
      <c r="AZY77" s="103" t="s">
        <v>94</v>
      </c>
      <c r="AZZ77" s="103">
        <v>19000</v>
      </c>
      <c r="BAA77" s="103" t="s">
        <v>94</v>
      </c>
      <c r="BAB77" s="103">
        <v>19000</v>
      </c>
      <c r="BAC77" s="103" t="s">
        <v>94</v>
      </c>
      <c r="BAD77" s="103">
        <v>19000</v>
      </c>
      <c r="BAE77" s="103" t="s">
        <v>94</v>
      </c>
      <c r="BAF77" s="103">
        <v>19000</v>
      </c>
      <c r="BAG77" s="103" t="s">
        <v>94</v>
      </c>
      <c r="BAH77" s="103">
        <v>19000</v>
      </c>
      <c r="BAI77" s="103" t="s">
        <v>94</v>
      </c>
      <c r="BAJ77" s="103">
        <v>19000</v>
      </c>
      <c r="BAK77" s="103" t="s">
        <v>94</v>
      </c>
      <c r="BAL77" s="103">
        <v>19000</v>
      </c>
      <c r="BAM77" s="103" t="s">
        <v>94</v>
      </c>
      <c r="BAN77" s="103">
        <v>19000</v>
      </c>
      <c r="BAO77" s="103" t="s">
        <v>94</v>
      </c>
      <c r="BAP77" s="103">
        <v>19000</v>
      </c>
      <c r="BAQ77" s="103" t="s">
        <v>94</v>
      </c>
      <c r="BAR77" s="103">
        <v>19000</v>
      </c>
      <c r="BAS77" s="103" t="s">
        <v>94</v>
      </c>
      <c r="BAT77" s="103">
        <v>19000</v>
      </c>
      <c r="BAU77" s="103" t="s">
        <v>94</v>
      </c>
      <c r="BAV77" s="103">
        <v>19000</v>
      </c>
      <c r="BAW77" s="103" t="s">
        <v>94</v>
      </c>
      <c r="BAX77" s="103">
        <v>19000</v>
      </c>
      <c r="BAY77" s="103" t="s">
        <v>94</v>
      </c>
      <c r="BAZ77" s="103">
        <v>19000</v>
      </c>
      <c r="BBA77" s="103" t="s">
        <v>94</v>
      </c>
      <c r="BBB77" s="103">
        <v>19000</v>
      </c>
      <c r="BBC77" s="103" t="s">
        <v>94</v>
      </c>
      <c r="BBD77" s="103">
        <v>19000</v>
      </c>
      <c r="BBE77" s="103" t="s">
        <v>94</v>
      </c>
      <c r="BBF77" s="103">
        <v>19000</v>
      </c>
      <c r="BBG77" s="103" t="s">
        <v>94</v>
      </c>
      <c r="BBH77" s="103">
        <v>19000</v>
      </c>
      <c r="BBI77" s="103" t="s">
        <v>94</v>
      </c>
      <c r="BBJ77" s="103">
        <v>19000</v>
      </c>
      <c r="BBK77" s="103" t="s">
        <v>94</v>
      </c>
    </row>
    <row r="78" spans="1:1415" s="9" customFormat="1" ht="33" customHeight="1" x14ac:dyDescent="0.35">
      <c r="A78" s="82">
        <f t="shared" si="3"/>
        <v>12</v>
      </c>
      <c r="B78" s="13" t="s">
        <v>401</v>
      </c>
      <c r="C78" s="89"/>
      <c r="D78" s="90" t="s">
        <v>400</v>
      </c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84"/>
      <c r="BE78" s="84"/>
      <c r="BF78" s="84"/>
      <c r="BG78" s="84"/>
      <c r="BH78" s="84"/>
      <c r="BI78" s="84"/>
      <c r="BJ78" s="84"/>
      <c r="BK78" s="84"/>
      <c r="BL78" s="84"/>
      <c r="BM78" s="84"/>
      <c r="BN78" s="84"/>
      <c r="BO78" s="84"/>
      <c r="BP78" s="84"/>
      <c r="BQ78" s="84"/>
      <c r="BR78" s="84"/>
      <c r="BS78" s="84"/>
      <c r="BT78" s="84"/>
      <c r="BU78" s="84"/>
      <c r="BV78" s="84"/>
      <c r="BW78" s="84"/>
      <c r="BX78" s="84"/>
      <c r="BY78" s="84"/>
      <c r="BZ78" s="84"/>
      <c r="CA78" s="84"/>
      <c r="CB78" s="84"/>
      <c r="CC78" s="84"/>
      <c r="CD78" s="84"/>
      <c r="CE78" s="84"/>
      <c r="CF78" s="84"/>
      <c r="CG78" s="84"/>
      <c r="CH78" s="84"/>
      <c r="CI78" s="84"/>
      <c r="CJ78" s="84"/>
      <c r="CK78" s="84"/>
      <c r="CL78" s="84"/>
      <c r="CM78" s="84"/>
      <c r="CN78" s="84"/>
      <c r="CO78" s="84"/>
      <c r="CP78" s="84"/>
      <c r="CQ78" s="84"/>
      <c r="CR78" s="84"/>
      <c r="CS78" s="84"/>
      <c r="CT78" s="84"/>
      <c r="CU78" s="84"/>
      <c r="CV78" s="84"/>
      <c r="CW78" s="84"/>
      <c r="CX78" s="84"/>
      <c r="CY78" s="84"/>
      <c r="CZ78" s="84"/>
      <c r="DA78" s="84"/>
      <c r="DB78" s="84"/>
      <c r="DC78" s="84"/>
      <c r="DD78" s="84"/>
      <c r="DE78" s="84"/>
      <c r="DF78" s="84"/>
      <c r="DG78" s="84"/>
      <c r="DH78" s="84"/>
      <c r="DI78" s="84"/>
      <c r="DJ78" s="84"/>
      <c r="DK78" s="84"/>
      <c r="DL78" s="84"/>
      <c r="DM78" s="84"/>
      <c r="DN78" s="84"/>
      <c r="DO78" s="84"/>
      <c r="DP78" s="84"/>
      <c r="DQ78" s="84"/>
      <c r="DR78" s="84"/>
      <c r="DS78" s="84"/>
      <c r="DT78" s="84"/>
      <c r="DU78" s="84"/>
      <c r="DV78" s="84"/>
      <c r="DW78" s="84"/>
      <c r="DX78" s="84"/>
      <c r="DY78" s="84"/>
      <c r="DZ78" s="84"/>
      <c r="EA78" s="84"/>
      <c r="EB78" s="84"/>
      <c r="EC78" s="84"/>
      <c r="ED78" s="84"/>
      <c r="EE78" s="84"/>
      <c r="EF78" s="84"/>
      <c r="EG78" s="84"/>
      <c r="EH78" s="84"/>
      <c r="EI78" s="84"/>
      <c r="EJ78" s="84"/>
      <c r="EK78" s="84"/>
      <c r="EL78" s="84"/>
      <c r="EM78" s="84"/>
      <c r="EN78" s="84"/>
      <c r="EO78" s="84"/>
      <c r="EP78" s="84"/>
      <c r="EQ78" s="84"/>
      <c r="ER78" s="84"/>
      <c r="ES78" s="84"/>
      <c r="ET78" s="84"/>
      <c r="EU78" s="84"/>
      <c r="EV78" s="84"/>
      <c r="EW78" s="84"/>
      <c r="EX78" s="84"/>
      <c r="EY78" s="84"/>
      <c r="EZ78" s="84"/>
      <c r="FA78" s="84"/>
      <c r="FB78" s="84"/>
      <c r="FC78" s="84"/>
      <c r="FD78" s="84"/>
      <c r="FE78" s="84"/>
      <c r="FF78" s="84"/>
      <c r="FG78" s="84"/>
      <c r="FH78" s="84"/>
      <c r="FI78" s="84"/>
      <c r="FJ78" s="84"/>
      <c r="FK78" s="84"/>
      <c r="FL78" s="84"/>
      <c r="FM78" s="84"/>
      <c r="FN78" s="84"/>
      <c r="FO78" s="84"/>
      <c r="FP78" s="84"/>
      <c r="FQ78" s="84"/>
      <c r="FR78" s="84"/>
      <c r="FS78" s="84"/>
      <c r="FT78" s="84"/>
      <c r="FU78" s="84"/>
      <c r="FV78" s="84"/>
      <c r="FW78" s="84"/>
      <c r="FX78" s="84"/>
      <c r="FY78" s="84"/>
      <c r="FZ78" s="84"/>
      <c r="GA78" s="84"/>
      <c r="GB78" s="84"/>
      <c r="GC78" s="84"/>
      <c r="GD78" s="84"/>
      <c r="GE78" s="84"/>
      <c r="GF78" s="84"/>
      <c r="GG78" s="84"/>
      <c r="GH78" s="84"/>
      <c r="GI78" s="84"/>
      <c r="GJ78" s="84"/>
      <c r="GK78" s="84"/>
      <c r="GL78" s="84"/>
      <c r="GM78" s="84"/>
      <c r="GN78" s="84"/>
      <c r="GO78" s="84"/>
      <c r="GP78" s="84"/>
      <c r="GQ78" s="84"/>
      <c r="GR78" s="84"/>
      <c r="GS78" s="84"/>
      <c r="GT78" s="84"/>
      <c r="GU78" s="84"/>
      <c r="GV78" s="84"/>
      <c r="GW78" s="84"/>
      <c r="GX78" s="84"/>
      <c r="GY78" s="84"/>
      <c r="GZ78" s="84"/>
      <c r="HA78" s="84"/>
      <c r="HB78" s="84"/>
      <c r="HC78" s="84"/>
      <c r="HD78" s="84"/>
      <c r="HE78" s="84"/>
      <c r="HF78" s="84"/>
      <c r="HG78" s="84"/>
      <c r="HH78" s="84"/>
      <c r="HI78" s="84"/>
      <c r="HJ78" s="84"/>
      <c r="HK78" s="84"/>
      <c r="HL78" s="84"/>
      <c r="HM78" s="84"/>
      <c r="HN78" s="84"/>
      <c r="HO78" s="84"/>
      <c r="HP78" s="84"/>
      <c r="HQ78" s="84"/>
      <c r="HR78" s="84"/>
      <c r="HS78" s="84"/>
      <c r="HT78" s="84"/>
      <c r="HU78" s="84"/>
      <c r="HV78" s="84"/>
      <c r="HW78" s="84"/>
      <c r="HX78" s="84"/>
      <c r="HY78" s="84"/>
      <c r="HZ78" s="84"/>
      <c r="IA78" s="84"/>
      <c r="IB78" s="84"/>
      <c r="IC78" s="84"/>
      <c r="ID78" s="84"/>
      <c r="IE78" s="84"/>
      <c r="IF78" s="84"/>
      <c r="IG78" s="84"/>
      <c r="IH78" s="84"/>
      <c r="II78" s="84"/>
      <c r="IJ78" s="84"/>
      <c r="IK78" s="84"/>
      <c r="IL78" s="84"/>
      <c r="IM78" s="84"/>
      <c r="IN78" s="84"/>
      <c r="IO78" s="84"/>
      <c r="IP78" s="84"/>
      <c r="IQ78" s="84"/>
      <c r="IR78" s="84"/>
      <c r="IS78" s="84"/>
      <c r="IT78" s="84"/>
      <c r="IU78" s="84"/>
      <c r="IV78" s="84"/>
      <c r="IW78" s="84"/>
      <c r="IX78" s="84"/>
      <c r="IY78" s="84"/>
      <c r="IZ78" s="84"/>
      <c r="JA78" s="84"/>
      <c r="JB78" s="84"/>
      <c r="JC78" s="84"/>
      <c r="JD78" s="84"/>
      <c r="JE78" s="84"/>
      <c r="JF78" s="84"/>
      <c r="JG78" s="84"/>
      <c r="JH78" s="84"/>
      <c r="JI78" s="84"/>
      <c r="JJ78" s="84"/>
      <c r="JK78" s="84"/>
      <c r="JL78" s="84"/>
      <c r="JM78" s="84"/>
      <c r="JN78" s="84"/>
      <c r="JO78" s="84"/>
      <c r="JP78" s="84"/>
      <c r="JQ78" s="84"/>
      <c r="JR78" s="84"/>
      <c r="JS78" s="84"/>
      <c r="JT78" s="84"/>
      <c r="JU78" s="84"/>
      <c r="JV78" s="84"/>
      <c r="JW78" s="84"/>
      <c r="JX78" s="84"/>
      <c r="JY78" s="84"/>
      <c r="JZ78" s="84"/>
      <c r="KA78" s="84"/>
      <c r="KB78" s="84"/>
      <c r="KC78" s="84"/>
      <c r="KD78" s="84"/>
      <c r="KE78" s="84"/>
      <c r="KF78" s="84"/>
      <c r="KG78" s="84"/>
      <c r="KH78" s="84"/>
      <c r="KI78" s="84"/>
      <c r="KJ78" s="84"/>
      <c r="KK78" s="84"/>
      <c r="KL78" s="84"/>
      <c r="KM78" s="84"/>
      <c r="KN78" s="84"/>
      <c r="KO78" s="84"/>
      <c r="KP78" s="84"/>
      <c r="KQ78" s="84"/>
      <c r="KR78" s="84"/>
      <c r="KS78" s="84"/>
      <c r="KT78" s="84"/>
      <c r="KU78" s="84"/>
      <c r="KV78" s="84"/>
      <c r="KW78" s="84"/>
      <c r="KX78" s="84"/>
      <c r="KY78" s="84"/>
      <c r="KZ78" s="84"/>
      <c r="LA78" s="84"/>
      <c r="LB78" s="84"/>
      <c r="LC78" s="84"/>
      <c r="LD78" s="84"/>
      <c r="LE78" s="84"/>
      <c r="LF78" s="84"/>
      <c r="LG78" s="84"/>
      <c r="LH78" s="84"/>
      <c r="LI78" s="84"/>
      <c r="LJ78" s="84"/>
      <c r="LK78" s="84"/>
      <c r="LL78" s="84"/>
      <c r="LM78" s="84"/>
      <c r="LN78" s="84"/>
      <c r="LO78" s="84"/>
      <c r="LP78" s="84"/>
      <c r="LQ78" s="84"/>
      <c r="LR78" s="84"/>
      <c r="LS78" s="84"/>
      <c r="LT78" s="84"/>
      <c r="LU78" s="84"/>
      <c r="LV78" s="84"/>
      <c r="LW78" s="84"/>
      <c r="LX78" s="84"/>
      <c r="LY78" s="84"/>
      <c r="LZ78" s="84"/>
      <c r="MA78" s="84"/>
      <c r="MB78" s="84"/>
      <c r="MC78" s="84"/>
      <c r="MD78" s="84"/>
      <c r="ME78" s="84"/>
      <c r="MF78" s="84"/>
      <c r="MG78" s="84"/>
      <c r="MH78" s="84"/>
      <c r="MI78" s="84"/>
      <c r="MJ78" s="84"/>
      <c r="MK78" s="84"/>
      <c r="ML78" s="84"/>
      <c r="MM78" s="84"/>
      <c r="MN78" s="84"/>
      <c r="MO78" s="84"/>
      <c r="MP78" s="84"/>
      <c r="MQ78" s="84"/>
      <c r="MR78" s="84"/>
      <c r="MS78" s="84"/>
      <c r="MT78" s="84"/>
      <c r="MU78" s="84"/>
      <c r="MV78" s="84"/>
      <c r="MW78" s="84"/>
      <c r="MX78" s="84"/>
      <c r="MY78" s="84"/>
      <c r="MZ78" s="84"/>
      <c r="NA78" s="84"/>
      <c r="NB78" s="84"/>
      <c r="NC78" s="84"/>
      <c r="ND78" s="84"/>
      <c r="NE78" s="84"/>
      <c r="NF78" s="84"/>
      <c r="NG78" s="84"/>
      <c r="NH78" s="84"/>
      <c r="NI78" s="84"/>
      <c r="NJ78" s="84"/>
      <c r="NK78" s="84"/>
      <c r="NL78" s="84"/>
      <c r="NM78" s="84"/>
      <c r="NN78" s="84"/>
      <c r="NO78" s="84"/>
      <c r="NP78" s="84"/>
      <c r="NQ78" s="84"/>
      <c r="NR78" s="84"/>
      <c r="NS78" s="84"/>
      <c r="NT78" s="84"/>
      <c r="NU78" s="84"/>
      <c r="NV78" s="84"/>
      <c r="NW78" s="84"/>
      <c r="NX78" s="84"/>
      <c r="NY78" s="84"/>
      <c r="NZ78" s="84"/>
      <c r="OA78" s="84"/>
      <c r="OB78" s="84"/>
      <c r="OC78" s="84"/>
      <c r="OD78" s="84"/>
      <c r="OE78" s="84"/>
      <c r="OF78" s="84"/>
      <c r="OG78" s="84"/>
      <c r="OH78" s="84"/>
      <c r="OI78" s="84"/>
      <c r="OJ78" s="84"/>
      <c r="OK78" s="84"/>
      <c r="OL78" s="84"/>
      <c r="OM78" s="84"/>
      <c r="ON78" s="84"/>
      <c r="OO78" s="84"/>
      <c r="OP78" s="84"/>
      <c r="OQ78" s="84"/>
      <c r="OR78" s="84"/>
      <c r="OS78" s="84"/>
      <c r="OT78" s="84"/>
      <c r="OU78" s="84"/>
      <c r="OV78" s="84"/>
      <c r="OW78" s="84"/>
      <c r="OX78" s="84"/>
      <c r="OY78" s="84"/>
      <c r="OZ78" s="84"/>
      <c r="PA78" s="84"/>
      <c r="PB78" s="84"/>
      <c r="PC78" s="84"/>
      <c r="PD78" s="84"/>
      <c r="PE78" s="84"/>
      <c r="PF78" s="84"/>
      <c r="PG78" s="84"/>
      <c r="PH78" s="84"/>
      <c r="PI78" s="84"/>
      <c r="PJ78" s="84"/>
      <c r="PK78" s="84"/>
      <c r="PL78" s="84"/>
      <c r="PM78" s="84"/>
      <c r="PN78" s="84"/>
      <c r="PO78" s="84"/>
      <c r="PP78" s="84"/>
      <c r="PQ78" s="84"/>
      <c r="PR78" s="84"/>
      <c r="PS78" s="84"/>
      <c r="PT78" s="84"/>
      <c r="PU78" s="84"/>
      <c r="PV78" s="84"/>
      <c r="PW78" s="84"/>
      <c r="PX78" s="84"/>
      <c r="PY78" s="84"/>
      <c r="PZ78" s="84"/>
      <c r="QA78" s="84"/>
      <c r="QB78" s="84"/>
      <c r="QC78" s="84"/>
      <c r="QD78" s="84"/>
      <c r="QE78" s="84"/>
      <c r="QF78" s="84"/>
      <c r="QG78" s="84"/>
      <c r="QH78" s="84"/>
      <c r="QI78" s="84"/>
      <c r="QJ78" s="84"/>
      <c r="QK78" s="84"/>
      <c r="QL78" s="84"/>
      <c r="QM78" s="84"/>
      <c r="QN78" s="84"/>
      <c r="QO78" s="84"/>
      <c r="QP78" s="84"/>
      <c r="QQ78" s="84"/>
      <c r="QR78" s="84"/>
      <c r="QS78" s="84"/>
      <c r="QT78" s="84"/>
      <c r="QU78" s="84"/>
      <c r="QV78" s="84"/>
      <c r="QW78" s="84"/>
      <c r="QX78" s="84"/>
      <c r="QY78" s="84"/>
      <c r="QZ78" s="84"/>
      <c r="RA78" s="84"/>
      <c r="RB78" s="84"/>
      <c r="RC78" s="84"/>
      <c r="RD78" s="84"/>
      <c r="RE78" s="84"/>
      <c r="RF78" s="84"/>
      <c r="RG78" s="84"/>
      <c r="RH78" s="84"/>
      <c r="RI78" s="84"/>
      <c r="RJ78" s="84"/>
      <c r="RK78" s="84"/>
      <c r="RL78" s="84"/>
      <c r="RM78" s="84"/>
      <c r="RN78" s="84"/>
      <c r="RO78" s="84"/>
      <c r="RP78" s="84"/>
      <c r="RQ78" s="84"/>
      <c r="RR78" s="84"/>
      <c r="RS78" s="84"/>
      <c r="RT78" s="84"/>
      <c r="RU78" s="84"/>
      <c r="RV78" s="84"/>
      <c r="RW78" s="84"/>
      <c r="RX78" s="84"/>
      <c r="RY78" s="84"/>
      <c r="RZ78" s="84"/>
      <c r="SA78" s="84"/>
      <c r="SB78" s="84"/>
      <c r="SC78" s="84"/>
      <c r="SD78" s="84"/>
      <c r="SE78" s="84"/>
      <c r="SF78" s="84"/>
      <c r="SG78" s="84"/>
      <c r="SH78" s="84"/>
      <c r="SI78" s="84"/>
      <c r="SJ78" s="84"/>
      <c r="SK78" s="84"/>
      <c r="SL78" s="84"/>
      <c r="SM78" s="84"/>
      <c r="SN78" s="84"/>
      <c r="SO78" s="84"/>
      <c r="SP78" s="84"/>
      <c r="SQ78" s="84"/>
      <c r="SR78" s="84"/>
      <c r="SS78" s="84"/>
      <c r="ST78" s="84"/>
      <c r="SU78" s="84"/>
      <c r="SV78" s="84"/>
      <c r="SW78" s="84"/>
      <c r="SX78" s="84"/>
      <c r="SY78" s="84"/>
      <c r="SZ78" s="84"/>
      <c r="TA78" s="84"/>
      <c r="TB78" s="84"/>
      <c r="TC78" s="84"/>
      <c r="TD78" s="84"/>
      <c r="TE78" s="84"/>
      <c r="TF78" s="84"/>
      <c r="TG78" s="84"/>
      <c r="TH78" s="84"/>
      <c r="TI78" s="84"/>
      <c r="TJ78" s="84"/>
      <c r="TK78" s="84"/>
      <c r="TL78" s="84"/>
      <c r="TM78" s="84"/>
      <c r="TN78" s="84"/>
      <c r="TO78" s="84"/>
      <c r="TP78" s="84"/>
      <c r="TQ78" s="84"/>
      <c r="TR78" s="84"/>
      <c r="TS78" s="84"/>
      <c r="TT78" s="84"/>
      <c r="TU78" s="84"/>
      <c r="TV78" s="84"/>
      <c r="TW78" s="84"/>
      <c r="TX78" s="84"/>
      <c r="TY78" s="84"/>
      <c r="TZ78" s="84"/>
      <c r="UA78" s="84"/>
      <c r="UB78" s="84"/>
      <c r="UC78" s="84"/>
      <c r="UD78" s="84"/>
      <c r="UE78" s="84"/>
      <c r="UF78" s="84"/>
      <c r="UG78" s="84"/>
      <c r="UH78" s="84"/>
      <c r="UI78" s="84"/>
      <c r="UJ78" s="84"/>
      <c r="UK78" s="84"/>
      <c r="UL78" s="84"/>
      <c r="UM78" s="84"/>
      <c r="UN78" s="84"/>
      <c r="UO78" s="84"/>
      <c r="UP78" s="84"/>
      <c r="UQ78" s="84"/>
      <c r="UR78" s="84"/>
      <c r="US78" s="84"/>
      <c r="UT78" s="84"/>
      <c r="UU78" s="84"/>
      <c r="UV78" s="84"/>
      <c r="UW78" s="84"/>
      <c r="UX78" s="84"/>
      <c r="UY78" s="84"/>
      <c r="UZ78" s="84"/>
      <c r="VA78" s="84"/>
      <c r="VB78" s="84"/>
      <c r="VC78" s="84"/>
      <c r="VD78" s="84"/>
      <c r="VE78" s="84"/>
      <c r="VF78" s="84"/>
      <c r="VG78" s="84"/>
      <c r="VH78" s="84"/>
      <c r="VI78" s="84"/>
      <c r="VJ78" s="84"/>
      <c r="VK78" s="84"/>
      <c r="VL78" s="84"/>
      <c r="VM78" s="84"/>
      <c r="VN78" s="84"/>
      <c r="VO78" s="84"/>
      <c r="VP78" s="84"/>
      <c r="VQ78" s="84"/>
      <c r="VR78" s="84"/>
      <c r="VS78" s="84"/>
      <c r="VT78" s="84"/>
      <c r="VU78" s="84"/>
      <c r="VV78" s="84"/>
      <c r="VW78" s="84"/>
      <c r="VX78" s="84"/>
      <c r="VY78" s="84"/>
      <c r="VZ78" s="84"/>
      <c r="WA78" s="84"/>
      <c r="WB78" s="84"/>
      <c r="WC78" s="84"/>
      <c r="WD78" s="84"/>
      <c r="WE78" s="84"/>
      <c r="WF78" s="84"/>
      <c r="WG78" s="84"/>
      <c r="WH78" s="84"/>
      <c r="WI78" s="84"/>
      <c r="WJ78" s="84"/>
      <c r="WK78" s="84"/>
      <c r="WL78" s="84"/>
      <c r="WM78" s="84"/>
      <c r="WN78" s="84"/>
      <c r="WO78" s="84"/>
      <c r="WP78" s="84"/>
      <c r="WQ78" s="84"/>
      <c r="WR78" s="84"/>
      <c r="WS78" s="84"/>
      <c r="WT78" s="84"/>
      <c r="WU78" s="84"/>
      <c r="WV78" s="84"/>
      <c r="WW78" s="84"/>
      <c r="WX78" s="84"/>
      <c r="WY78" s="84"/>
      <c r="WZ78" s="84"/>
      <c r="XA78" s="84"/>
      <c r="XB78" s="84"/>
      <c r="XC78" s="84"/>
      <c r="XD78" s="84"/>
      <c r="XE78" s="84"/>
      <c r="XF78" s="84"/>
      <c r="XG78" s="84"/>
      <c r="XH78" s="84"/>
      <c r="XI78" s="84"/>
      <c r="XJ78" s="84"/>
      <c r="XK78" s="84"/>
      <c r="XL78" s="84"/>
      <c r="XM78" s="84"/>
      <c r="XN78" s="84"/>
      <c r="XO78" s="84"/>
      <c r="XP78" s="84"/>
      <c r="XQ78" s="84"/>
      <c r="XR78" s="84"/>
      <c r="XS78" s="84"/>
      <c r="XT78" s="84"/>
      <c r="XU78" s="84"/>
      <c r="XV78" s="84"/>
      <c r="XW78" s="84"/>
      <c r="XX78" s="84"/>
      <c r="XY78" s="84"/>
      <c r="XZ78" s="84"/>
      <c r="YA78" s="84"/>
      <c r="YB78" s="84"/>
      <c r="YC78" s="84"/>
      <c r="YD78" s="84"/>
      <c r="YE78" s="84"/>
      <c r="YF78" s="84"/>
      <c r="YG78" s="84"/>
      <c r="YH78" s="84"/>
      <c r="YI78" s="84"/>
      <c r="YJ78" s="84"/>
      <c r="YK78" s="84"/>
      <c r="YL78" s="84"/>
      <c r="YM78" s="84"/>
      <c r="YN78" s="84"/>
      <c r="YO78" s="84"/>
      <c r="YP78" s="84"/>
      <c r="YQ78" s="84"/>
      <c r="YR78" s="84"/>
      <c r="YS78" s="84"/>
      <c r="YT78" s="84"/>
      <c r="YU78" s="84"/>
      <c r="YV78" s="84"/>
      <c r="YW78" s="84"/>
      <c r="YX78" s="84"/>
      <c r="YY78" s="84"/>
      <c r="YZ78" s="84"/>
      <c r="ZA78" s="84"/>
      <c r="ZB78" s="84"/>
      <c r="ZC78" s="84"/>
      <c r="ZD78" s="84"/>
      <c r="ZE78" s="84"/>
      <c r="ZF78" s="84"/>
      <c r="ZG78" s="84"/>
      <c r="ZH78" s="84"/>
      <c r="ZI78" s="84"/>
      <c r="ZJ78" s="84"/>
      <c r="ZK78" s="84"/>
      <c r="ZL78" s="84"/>
      <c r="ZM78" s="84"/>
      <c r="ZN78" s="84"/>
      <c r="ZO78" s="84"/>
      <c r="ZP78" s="84"/>
      <c r="ZQ78" s="84"/>
      <c r="ZR78" s="84"/>
      <c r="ZS78" s="84"/>
      <c r="ZT78" s="84"/>
      <c r="ZU78" s="84"/>
      <c r="ZV78" s="84"/>
      <c r="ZW78" s="84"/>
      <c r="ZX78" s="84"/>
      <c r="ZY78" s="84"/>
      <c r="ZZ78" s="84"/>
      <c r="AAA78" s="84"/>
      <c r="AAB78" s="84"/>
      <c r="AAC78" s="84"/>
      <c r="AAD78" s="84"/>
      <c r="AAE78" s="84"/>
      <c r="AAF78" s="84"/>
      <c r="AAG78" s="84"/>
      <c r="AAH78" s="84"/>
      <c r="AAI78" s="84"/>
      <c r="AAJ78" s="84"/>
      <c r="AAK78" s="84"/>
      <c r="AAL78" s="84"/>
      <c r="AAM78" s="84"/>
      <c r="AAN78" s="84"/>
      <c r="AAO78" s="84"/>
      <c r="AAP78" s="84"/>
      <c r="AAQ78" s="84"/>
      <c r="AAR78" s="84"/>
      <c r="AAS78" s="84"/>
      <c r="AAT78" s="84"/>
      <c r="AAU78" s="84"/>
      <c r="AAV78" s="84"/>
      <c r="AAW78" s="84"/>
      <c r="AAX78" s="84"/>
      <c r="AAY78" s="84"/>
      <c r="AAZ78" s="84"/>
      <c r="ABA78" s="84"/>
      <c r="ABB78" s="84"/>
      <c r="ABC78" s="84"/>
      <c r="ABD78" s="84"/>
      <c r="ABE78" s="84"/>
      <c r="ABF78" s="84"/>
      <c r="ABG78" s="84"/>
      <c r="ABH78" s="84"/>
      <c r="ABI78" s="84"/>
      <c r="ABJ78" s="84"/>
      <c r="ABK78" s="84"/>
      <c r="ABL78" s="84"/>
      <c r="ABM78" s="84"/>
      <c r="ABN78" s="84"/>
      <c r="ABO78" s="84"/>
      <c r="ABP78" s="84"/>
      <c r="ABQ78" s="84"/>
      <c r="ABR78" s="84"/>
      <c r="ABS78" s="84"/>
      <c r="ABT78" s="84"/>
      <c r="ABU78" s="84"/>
      <c r="ABV78" s="84"/>
      <c r="ABW78" s="84"/>
      <c r="ABX78" s="84"/>
      <c r="ABY78" s="84"/>
      <c r="ABZ78" s="84"/>
      <c r="ACA78" s="84"/>
      <c r="ACB78" s="84"/>
      <c r="ACC78" s="84"/>
      <c r="ACD78" s="84"/>
      <c r="ACE78" s="84"/>
      <c r="ACF78" s="84"/>
      <c r="ACG78" s="84"/>
      <c r="ACH78" s="84"/>
      <c r="ACI78" s="84"/>
      <c r="ACJ78" s="84"/>
      <c r="ACK78" s="84"/>
      <c r="ACL78" s="84"/>
      <c r="ACM78" s="84"/>
      <c r="ACN78" s="84"/>
      <c r="ACO78" s="84"/>
      <c r="ACP78" s="84"/>
      <c r="ACQ78" s="84"/>
      <c r="ACR78" s="84"/>
      <c r="ACS78" s="84"/>
      <c r="ACT78" s="84"/>
      <c r="ACU78" s="84"/>
      <c r="ACV78" s="84"/>
      <c r="ACW78" s="84"/>
      <c r="ACX78" s="84"/>
      <c r="ACY78" s="84"/>
      <c r="ACZ78" s="84"/>
      <c r="ADA78" s="84"/>
      <c r="ADB78" s="84"/>
      <c r="ADC78" s="84"/>
      <c r="ADD78" s="84"/>
      <c r="ADE78" s="84"/>
      <c r="ADF78" s="84"/>
      <c r="ADG78" s="84"/>
      <c r="ADH78" s="84"/>
      <c r="ADI78" s="84"/>
      <c r="ADJ78" s="84"/>
      <c r="ADK78" s="84"/>
      <c r="ADL78" s="84"/>
      <c r="ADM78" s="84"/>
      <c r="ADN78" s="84"/>
      <c r="ADO78" s="84"/>
      <c r="ADP78" s="84"/>
      <c r="ADQ78" s="84"/>
      <c r="ADR78" s="84"/>
      <c r="ADS78" s="84"/>
      <c r="ADT78" s="84"/>
      <c r="ADU78" s="84"/>
      <c r="ADV78" s="84"/>
      <c r="ADW78" s="84"/>
      <c r="ADX78" s="84"/>
      <c r="ADY78" s="84"/>
      <c r="ADZ78" s="84"/>
      <c r="AEA78" s="84"/>
      <c r="AEB78" s="84"/>
      <c r="AEC78" s="84"/>
      <c r="AED78" s="84"/>
      <c r="AEE78" s="84"/>
      <c r="AEF78" s="84"/>
      <c r="AEG78" s="84"/>
      <c r="AEH78" s="84"/>
      <c r="AEI78" s="84"/>
      <c r="AEJ78" s="84"/>
      <c r="AEK78" s="84"/>
      <c r="AEL78" s="84"/>
      <c r="AEM78" s="84"/>
      <c r="AEN78" s="84"/>
      <c r="AEO78" s="84"/>
      <c r="AEP78" s="84"/>
      <c r="AEQ78" s="84"/>
      <c r="AER78" s="84"/>
      <c r="AES78" s="84"/>
      <c r="AET78" s="84"/>
      <c r="AEU78" s="84"/>
      <c r="AEV78" s="84"/>
      <c r="AEW78" s="84"/>
      <c r="AEX78" s="84"/>
      <c r="AEY78" s="84"/>
      <c r="AEZ78" s="84"/>
      <c r="AFA78" s="84"/>
      <c r="AFB78" s="84"/>
      <c r="AFC78" s="84"/>
      <c r="AFD78" s="84"/>
      <c r="AFE78" s="84"/>
      <c r="AFF78" s="84"/>
      <c r="AFG78" s="84"/>
      <c r="AFH78" s="84"/>
      <c r="AFI78" s="84"/>
      <c r="AFJ78" s="84"/>
      <c r="AFK78" s="84"/>
      <c r="AFL78" s="84"/>
      <c r="AFM78" s="84"/>
      <c r="AFN78" s="84"/>
      <c r="AFO78" s="84"/>
      <c r="AFP78" s="84"/>
      <c r="AFQ78" s="84"/>
      <c r="AFR78" s="84"/>
      <c r="AFS78" s="84"/>
      <c r="AFT78" s="84"/>
      <c r="AFU78" s="84"/>
      <c r="AFV78" s="84"/>
      <c r="AFW78" s="84"/>
      <c r="AFX78" s="84"/>
      <c r="AFY78" s="84"/>
      <c r="AFZ78" s="84"/>
      <c r="AGA78" s="84"/>
      <c r="AGB78" s="84"/>
      <c r="AGC78" s="84"/>
      <c r="AGD78" s="84"/>
      <c r="AGE78" s="84"/>
      <c r="AGF78" s="84"/>
      <c r="AGG78" s="84"/>
      <c r="AGH78" s="84"/>
      <c r="AGI78" s="84"/>
      <c r="AGJ78" s="84"/>
      <c r="AGK78" s="84"/>
      <c r="AGL78" s="84"/>
      <c r="AGM78" s="84"/>
      <c r="AGN78" s="84"/>
      <c r="AGO78" s="84"/>
      <c r="AGP78" s="84"/>
      <c r="AGQ78" s="84"/>
      <c r="AGR78" s="84"/>
      <c r="AGS78" s="84"/>
      <c r="AGT78" s="84"/>
      <c r="AGU78" s="84"/>
      <c r="AGV78" s="84"/>
      <c r="AGW78" s="84"/>
      <c r="AGX78" s="84"/>
      <c r="AGY78" s="84"/>
      <c r="AGZ78" s="84"/>
      <c r="AHA78" s="84"/>
      <c r="AHB78" s="84"/>
      <c r="AHC78" s="84"/>
      <c r="AHD78" s="84"/>
      <c r="AHE78" s="84"/>
      <c r="AHF78" s="84"/>
      <c r="AHG78" s="84"/>
      <c r="AHH78" s="84"/>
      <c r="AHI78" s="84"/>
      <c r="AHJ78" s="84"/>
      <c r="AHK78" s="84"/>
      <c r="AHL78" s="84"/>
      <c r="AHM78" s="84"/>
      <c r="AHN78" s="84"/>
      <c r="AHO78" s="84"/>
      <c r="AHP78" s="84"/>
      <c r="AHQ78" s="84"/>
      <c r="AHR78" s="84"/>
      <c r="AHS78" s="84"/>
      <c r="AHT78" s="84"/>
      <c r="AHU78" s="84"/>
      <c r="AHV78" s="84"/>
      <c r="AHW78" s="84"/>
      <c r="AHX78" s="84"/>
      <c r="AHY78" s="84"/>
      <c r="AHZ78" s="84"/>
      <c r="AIA78" s="84"/>
      <c r="AIB78" s="84"/>
      <c r="AIC78" s="84"/>
      <c r="AID78" s="84"/>
      <c r="AIE78" s="84"/>
      <c r="AIF78" s="84"/>
      <c r="AIG78" s="84"/>
      <c r="AIH78" s="84"/>
      <c r="AII78" s="84"/>
      <c r="AIJ78" s="84"/>
      <c r="AIK78" s="84"/>
      <c r="AIL78" s="84"/>
      <c r="AIM78" s="84"/>
      <c r="AIN78" s="84"/>
      <c r="AIO78" s="84"/>
      <c r="AIP78" s="84"/>
      <c r="AIQ78" s="84"/>
      <c r="AIR78" s="84"/>
      <c r="AIS78" s="84"/>
      <c r="AIT78" s="84"/>
      <c r="AIU78" s="84"/>
      <c r="AIV78" s="84"/>
      <c r="AIW78" s="84"/>
      <c r="AIX78" s="84"/>
      <c r="AIY78" s="84"/>
      <c r="AIZ78" s="84"/>
      <c r="AJA78" s="84"/>
      <c r="AJB78" s="84"/>
      <c r="AJC78" s="84"/>
      <c r="AJD78" s="84"/>
      <c r="AJE78" s="84"/>
      <c r="AJF78" s="84"/>
      <c r="AJG78" s="84"/>
      <c r="AJH78" s="84"/>
      <c r="AJI78" s="84"/>
      <c r="AJJ78" s="84"/>
      <c r="AJK78" s="84"/>
      <c r="AJL78" s="84"/>
      <c r="AJM78" s="84"/>
      <c r="AJN78" s="84"/>
      <c r="AJO78" s="84"/>
      <c r="AJP78" s="84"/>
      <c r="AJQ78" s="84"/>
      <c r="AJR78" s="84"/>
      <c r="AJS78" s="84"/>
      <c r="AJT78" s="84"/>
      <c r="AJU78" s="84"/>
      <c r="AJV78" s="84"/>
      <c r="AJW78" s="84"/>
      <c r="AJX78" s="84"/>
      <c r="AJY78" s="84"/>
      <c r="AJZ78" s="84"/>
      <c r="AKA78" s="84"/>
      <c r="AKB78" s="84"/>
      <c r="AKC78" s="84"/>
      <c r="AKD78" s="84"/>
      <c r="AKE78" s="84"/>
      <c r="AKF78" s="84"/>
      <c r="AKG78" s="84"/>
      <c r="AKH78" s="84"/>
      <c r="AKI78" s="84"/>
      <c r="AKJ78" s="84"/>
      <c r="AKK78" s="84"/>
      <c r="AKL78" s="84"/>
      <c r="AKM78" s="84"/>
      <c r="AKN78" s="84"/>
      <c r="AKO78" s="84"/>
      <c r="AKP78" s="84"/>
      <c r="AKQ78" s="84"/>
      <c r="AKR78" s="84"/>
      <c r="AKS78" s="84"/>
      <c r="AKT78" s="84"/>
      <c r="AKU78" s="84"/>
      <c r="AKV78" s="84"/>
      <c r="AKW78" s="84"/>
      <c r="AKX78" s="84"/>
      <c r="AKY78" s="84"/>
      <c r="AKZ78" s="84"/>
      <c r="ALA78" s="84"/>
      <c r="ALB78" s="84"/>
      <c r="ALC78" s="84"/>
      <c r="ALD78" s="84"/>
      <c r="ALE78" s="84"/>
      <c r="ALF78" s="84"/>
      <c r="ALG78" s="84"/>
      <c r="ALH78" s="84"/>
      <c r="ALI78" s="84"/>
      <c r="ALJ78" s="84"/>
      <c r="ALK78" s="84"/>
      <c r="ALL78" s="84"/>
      <c r="ALM78" s="84"/>
      <c r="ALN78" s="84"/>
      <c r="ALO78" s="84"/>
      <c r="ALP78" s="84"/>
      <c r="ALQ78" s="84"/>
      <c r="ALR78" s="84"/>
      <c r="ALS78" s="84"/>
      <c r="ALT78" s="84"/>
      <c r="ALU78" s="84"/>
      <c r="ALV78" s="84"/>
      <c r="ALW78" s="84"/>
      <c r="ALX78" s="84"/>
      <c r="ALY78" s="84"/>
      <c r="ALZ78" s="84"/>
      <c r="AMA78" s="84"/>
      <c r="AMB78" s="84"/>
      <c r="AMC78" s="84"/>
      <c r="AMD78" s="84"/>
      <c r="AME78" s="84"/>
      <c r="AMF78" s="84"/>
      <c r="AMG78" s="84"/>
      <c r="AMH78" s="84"/>
      <c r="AMI78" s="84"/>
      <c r="AMJ78" s="84"/>
      <c r="AMK78" s="84"/>
      <c r="AML78" s="84"/>
      <c r="AMM78" s="84"/>
      <c r="AMN78" s="84"/>
      <c r="AMO78" s="84"/>
      <c r="AMP78" s="84"/>
      <c r="AMQ78" s="84"/>
      <c r="AMR78" s="84"/>
      <c r="AMS78" s="84"/>
      <c r="AMT78" s="84"/>
      <c r="AMU78" s="84"/>
      <c r="AMV78" s="84"/>
      <c r="AMW78" s="84"/>
      <c r="AMX78" s="84"/>
      <c r="AMY78" s="84"/>
      <c r="AMZ78" s="84"/>
      <c r="ANA78" s="84"/>
      <c r="ANB78" s="84"/>
      <c r="ANC78" s="84"/>
      <c r="AND78" s="84"/>
      <c r="ANE78" s="84"/>
      <c r="ANF78" s="84"/>
      <c r="ANG78" s="84"/>
      <c r="ANH78" s="84"/>
      <c r="ANI78" s="84"/>
      <c r="ANJ78" s="84"/>
      <c r="ANK78" s="84"/>
      <c r="ANL78" s="84"/>
      <c r="ANM78" s="84"/>
      <c r="ANN78" s="84"/>
      <c r="ANO78" s="84"/>
      <c r="ANP78" s="84"/>
      <c r="ANQ78" s="84"/>
      <c r="ANR78" s="84"/>
      <c r="ANS78" s="84"/>
      <c r="ANT78" s="84"/>
      <c r="ANU78" s="84"/>
      <c r="ANV78" s="84"/>
      <c r="ANW78" s="84"/>
      <c r="ANX78" s="84"/>
      <c r="ANY78" s="84"/>
      <c r="ANZ78" s="84"/>
      <c r="AOA78" s="84"/>
      <c r="AOB78" s="84"/>
      <c r="AOC78" s="84"/>
      <c r="AOD78" s="84"/>
      <c r="AOE78" s="84"/>
      <c r="AOF78" s="84"/>
      <c r="AOG78" s="84"/>
      <c r="AOH78" s="84"/>
      <c r="AOI78" s="84"/>
      <c r="AOJ78" s="84"/>
      <c r="AOK78" s="84"/>
      <c r="AOL78" s="84"/>
      <c r="AOM78" s="84"/>
      <c r="AON78" s="84"/>
      <c r="AOO78" s="84"/>
      <c r="AOP78" s="84"/>
      <c r="AOQ78" s="84"/>
      <c r="AOR78" s="84"/>
      <c r="AOS78" s="84"/>
      <c r="AOT78" s="84"/>
      <c r="AOU78" s="84"/>
      <c r="AOV78" s="84"/>
      <c r="AOW78" s="84"/>
      <c r="AOX78" s="84"/>
      <c r="AOY78" s="84"/>
      <c r="AOZ78" s="84"/>
      <c r="APA78" s="84"/>
      <c r="APB78" s="84"/>
      <c r="APC78" s="84"/>
      <c r="APD78" s="84"/>
      <c r="APE78" s="84"/>
      <c r="APF78" s="84"/>
      <c r="APG78" s="84"/>
      <c r="APH78" s="84"/>
      <c r="API78" s="84"/>
      <c r="APJ78" s="84"/>
      <c r="APK78" s="84"/>
      <c r="APL78" s="84"/>
      <c r="APM78" s="84"/>
      <c r="APN78" s="84"/>
      <c r="APO78" s="84"/>
      <c r="APP78" s="84"/>
      <c r="APQ78" s="84"/>
      <c r="APR78" s="84"/>
      <c r="APS78" s="84"/>
      <c r="APT78" s="84"/>
      <c r="APU78" s="84"/>
      <c r="APV78" s="84"/>
      <c r="APW78" s="84"/>
      <c r="APX78" s="84"/>
      <c r="APY78" s="84"/>
      <c r="APZ78" s="84"/>
      <c r="AQA78" s="84"/>
      <c r="AQB78" s="84"/>
      <c r="AQC78" s="84"/>
      <c r="AQD78" s="84"/>
      <c r="AQE78" s="86"/>
      <c r="AQF78" s="84"/>
      <c r="AQG78" s="86"/>
      <c r="AQH78" s="84"/>
      <c r="AQI78" s="86"/>
      <c r="AQJ78" s="84"/>
      <c r="AQK78" s="86"/>
      <c r="AQL78" s="84"/>
      <c r="AQM78" s="86"/>
      <c r="AQN78" s="84"/>
      <c r="AQO78" s="86"/>
      <c r="AQP78" s="84"/>
      <c r="AQQ78" s="86"/>
      <c r="AQR78" s="84"/>
      <c r="AQS78" s="86"/>
      <c r="AQT78" s="84"/>
      <c r="AQU78" s="86"/>
      <c r="AQV78" s="84"/>
      <c r="AQW78" s="86"/>
      <c r="AQX78" s="86"/>
      <c r="AQY78" s="86"/>
      <c r="AQZ78" s="86"/>
      <c r="ARA78" s="86"/>
      <c r="ARB78" s="86"/>
      <c r="ARC78" s="86"/>
      <c r="ARD78" s="86"/>
      <c r="ARE78" s="86"/>
      <c r="ARF78" s="86"/>
      <c r="ARG78" s="86"/>
      <c r="ARH78" s="86"/>
      <c r="ARI78" s="86"/>
      <c r="ARJ78" s="86"/>
      <c r="ARK78" s="86"/>
      <c r="ARL78" s="86"/>
      <c r="ARM78" s="86"/>
      <c r="ARN78" s="86"/>
      <c r="ARO78" s="86"/>
      <c r="ARP78" s="86"/>
      <c r="ARQ78" s="86"/>
      <c r="ARR78" s="86"/>
      <c r="ARS78" s="86"/>
      <c r="ART78" s="86"/>
      <c r="ARU78" s="86"/>
      <c r="ARV78" s="86"/>
      <c r="ARW78" s="86"/>
      <c r="ARX78" s="86"/>
      <c r="ARY78" s="86"/>
      <c r="ARZ78" s="86"/>
      <c r="ASA78" s="86"/>
      <c r="ASB78" s="86"/>
      <c r="ASC78" s="86"/>
      <c r="ASD78" s="86"/>
      <c r="ASE78" s="86"/>
      <c r="ASF78" s="86"/>
      <c r="ASG78" s="86"/>
      <c r="ASH78" s="86"/>
      <c r="ASI78" s="86"/>
      <c r="ASJ78" s="86"/>
      <c r="ASK78" s="86"/>
      <c r="ASL78" s="86"/>
      <c r="ASM78" s="86"/>
      <c r="ASN78" s="86"/>
      <c r="ASO78" s="86"/>
      <c r="ASP78" s="86"/>
      <c r="ASQ78" s="86"/>
      <c r="ASR78" s="86"/>
      <c r="ASS78" s="86"/>
      <c r="AST78" s="86"/>
      <c r="ASU78" s="86"/>
      <c r="ASV78" s="86"/>
      <c r="ASW78" s="86"/>
      <c r="ASX78" s="86"/>
      <c r="ASY78" s="86"/>
      <c r="ASZ78" s="86"/>
      <c r="ATA78" s="86"/>
      <c r="ATB78" s="86"/>
      <c r="ATC78" s="86"/>
      <c r="ATD78" s="86"/>
      <c r="ATE78" s="86"/>
      <c r="ATF78" s="86"/>
      <c r="ATG78" s="86"/>
      <c r="ATH78" s="86"/>
      <c r="ATI78" s="86"/>
      <c r="ATJ78" s="86"/>
      <c r="ATK78" s="86"/>
      <c r="ATL78" s="86"/>
      <c r="ATM78" s="86"/>
      <c r="ATN78" s="86"/>
      <c r="ATO78" s="86"/>
      <c r="ATP78" s="86"/>
      <c r="ATQ78" s="86"/>
      <c r="ATR78" s="86"/>
      <c r="ATS78" s="86"/>
      <c r="ATT78" s="86"/>
      <c r="ATU78" s="86"/>
      <c r="ATV78" s="86"/>
      <c r="ATW78" s="86"/>
      <c r="ATX78" s="86"/>
      <c r="ATY78" s="86"/>
      <c r="ATZ78" s="86"/>
      <c r="AUA78" s="86"/>
      <c r="AUB78" s="86"/>
      <c r="AUC78" s="86"/>
      <c r="AUD78" s="86"/>
      <c r="AUE78" s="86"/>
      <c r="AUF78" s="86"/>
      <c r="AUG78" s="86"/>
      <c r="AUH78" s="86"/>
      <c r="AUI78" s="86"/>
      <c r="AUJ78" s="86"/>
      <c r="AUK78" s="86"/>
      <c r="AUL78" s="86"/>
      <c r="AUM78" s="86"/>
      <c r="AUN78" s="86"/>
      <c r="AUO78" s="86"/>
      <c r="AUP78" s="86"/>
      <c r="AUQ78" s="86"/>
      <c r="AUR78" s="86"/>
      <c r="AUS78" s="86"/>
      <c r="AUT78" s="86"/>
      <c r="AUU78" s="86"/>
      <c r="AUV78" s="86"/>
      <c r="AUW78" s="86"/>
      <c r="AUX78" s="86"/>
      <c r="AUY78" s="86"/>
      <c r="AUZ78" s="86"/>
      <c r="AVA78" s="86"/>
      <c r="AVB78" s="86"/>
      <c r="AVC78" s="86"/>
      <c r="AVD78" s="86"/>
      <c r="AVE78" s="86"/>
      <c r="AVF78" s="86"/>
      <c r="AVG78" s="86"/>
      <c r="AVH78" s="86"/>
      <c r="AVI78" s="86"/>
      <c r="AVJ78" s="86"/>
      <c r="AVK78" s="86"/>
      <c r="AVL78" s="86"/>
      <c r="AVM78" s="86"/>
      <c r="AVN78" s="86"/>
      <c r="AVO78" s="86"/>
      <c r="AVP78" s="86"/>
      <c r="AVQ78" s="86"/>
      <c r="AVR78" s="86"/>
      <c r="AVS78" s="86"/>
      <c r="AVT78" s="86"/>
      <c r="AVU78" s="86"/>
      <c r="AVV78" s="86"/>
      <c r="AVW78" s="86"/>
      <c r="AVX78" s="86"/>
      <c r="AVY78" s="86"/>
      <c r="AVZ78" s="86"/>
      <c r="AWA78" s="86"/>
      <c r="AWB78" s="86"/>
      <c r="AWC78" s="86"/>
      <c r="AWD78" s="86"/>
      <c r="AWE78" s="86"/>
      <c r="AWF78" s="86"/>
      <c r="AWG78" s="86"/>
      <c r="AWH78" s="86"/>
      <c r="AWI78" s="86"/>
      <c r="AWJ78" s="86"/>
      <c r="AWK78" s="86"/>
      <c r="AWL78" s="86"/>
      <c r="AWM78" s="86"/>
      <c r="AWN78" s="86"/>
      <c r="AWO78" s="86"/>
      <c r="AWP78" s="86"/>
      <c r="AWQ78" s="86"/>
      <c r="AWR78" s="86"/>
      <c r="AWS78" s="86"/>
      <c r="AWT78" s="86">
        <v>18500</v>
      </c>
      <c r="AWU78" s="86" t="s">
        <v>94</v>
      </c>
      <c r="AWV78" s="86">
        <v>18500</v>
      </c>
      <c r="AWW78" s="86" t="s">
        <v>94</v>
      </c>
      <c r="AWX78" s="86">
        <v>18500</v>
      </c>
      <c r="AWY78" s="86" t="s">
        <v>94</v>
      </c>
      <c r="AWZ78" s="86">
        <v>18500</v>
      </c>
      <c r="AXA78" s="86" t="s">
        <v>94</v>
      </c>
      <c r="AXB78" s="86">
        <v>18500</v>
      </c>
      <c r="AXC78" s="86" t="s">
        <v>94</v>
      </c>
      <c r="AXD78" s="86">
        <v>18500</v>
      </c>
      <c r="AXE78" s="86" t="s">
        <v>94</v>
      </c>
      <c r="AXF78" s="86">
        <v>18500</v>
      </c>
      <c r="AXG78" s="86" t="s">
        <v>94</v>
      </c>
      <c r="AXH78" s="86">
        <v>18500</v>
      </c>
      <c r="AXI78" s="86" t="s">
        <v>94</v>
      </c>
      <c r="AXJ78" s="86">
        <v>18500</v>
      </c>
      <c r="AXK78" s="86" t="s">
        <v>94</v>
      </c>
      <c r="AXL78" s="86">
        <v>18500</v>
      </c>
      <c r="AXM78" s="86" t="s">
        <v>94</v>
      </c>
      <c r="AXN78" s="86">
        <v>18500</v>
      </c>
      <c r="AXO78" s="86" t="s">
        <v>94</v>
      </c>
      <c r="AXP78" s="86">
        <v>18500</v>
      </c>
      <c r="AXQ78" s="86" t="s">
        <v>94</v>
      </c>
      <c r="AXR78" s="86">
        <v>18500</v>
      </c>
      <c r="AXS78" s="86" t="s">
        <v>94</v>
      </c>
      <c r="AXT78" s="86">
        <v>18500</v>
      </c>
      <c r="AXU78" s="86" t="s">
        <v>94</v>
      </c>
      <c r="AXV78" s="86">
        <v>18500</v>
      </c>
      <c r="AXW78" s="86" t="s">
        <v>94</v>
      </c>
      <c r="AXX78" s="86">
        <v>18500</v>
      </c>
      <c r="AXY78" s="86" t="s">
        <v>94</v>
      </c>
      <c r="AXZ78" s="86">
        <v>18500</v>
      </c>
      <c r="AYA78" s="86" t="s">
        <v>94</v>
      </c>
      <c r="AYB78" s="86">
        <v>18500</v>
      </c>
      <c r="AYC78" s="86" t="s">
        <v>94</v>
      </c>
      <c r="AYD78" s="86">
        <v>18500</v>
      </c>
      <c r="AYE78" s="103">
        <v>18200</v>
      </c>
      <c r="AYF78" s="86">
        <v>18500</v>
      </c>
      <c r="AYG78" s="103" t="s">
        <v>94</v>
      </c>
      <c r="AYH78" s="86">
        <v>18500</v>
      </c>
      <c r="AYI78" s="103" t="s">
        <v>94</v>
      </c>
      <c r="AYJ78" s="86">
        <v>18500</v>
      </c>
      <c r="AYK78" s="103"/>
      <c r="AYL78" s="86">
        <v>18500</v>
      </c>
      <c r="AYM78" s="103"/>
      <c r="AYN78" s="86">
        <v>18500</v>
      </c>
      <c r="AYO78" s="103"/>
      <c r="AYP78" s="86">
        <v>18500</v>
      </c>
      <c r="AYQ78" s="103"/>
      <c r="AYR78" s="86">
        <v>18500</v>
      </c>
      <c r="AYS78" s="103"/>
      <c r="AYT78" s="86">
        <v>18500</v>
      </c>
      <c r="AYU78" s="103" t="s">
        <v>94</v>
      </c>
      <c r="AYV78" s="86">
        <v>18500</v>
      </c>
      <c r="AYW78" s="103" t="s">
        <v>94</v>
      </c>
      <c r="AYX78" s="86">
        <v>18500</v>
      </c>
      <c r="AYY78" s="103" t="s">
        <v>94</v>
      </c>
      <c r="AYZ78" s="86">
        <v>18500</v>
      </c>
      <c r="AZA78" s="103">
        <v>18200</v>
      </c>
      <c r="AZB78" s="86">
        <v>18500</v>
      </c>
      <c r="AZC78" s="103">
        <v>18200</v>
      </c>
      <c r="AZD78" s="86">
        <v>18500</v>
      </c>
      <c r="AZE78" s="103" t="s">
        <v>94</v>
      </c>
      <c r="AZF78" s="86">
        <v>18500</v>
      </c>
      <c r="AZG78" s="103">
        <v>18200</v>
      </c>
      <c r="AZH78" s="86">
        <v>18500</v>
      </c>
      <c r="AZI78" s="103" t="s">
        <v>94</v>
      </c>
      <c r="AZJ78" s="86">
        <v>18500</v>
      </c>
      <c r="AZK78" s="103" t="s">
        <v>94</v>
      </c>
      <c r="AZL78" s="86">
        <v>18500</v>
      </c>
      <c r="AZM78" s="103">
        <v>18200</v>
      </c>
      <c r="AZN78" s="86">
        <v>18500</v>
      </c>
      <c r="AZO78" s="103" t="s">
        <v>94</v>
      </c>
      <c r="AZP78" s="86">
        <v>18500</v>
      </c>
      <c r="AZQ78" s="103" t="s">
        <v>94</v>
      </c>
      <c r="AZR78" s="86">
        <v>18500</v>
      </c>
      <c r="AZS78" s="103">
        <v>18200</v>
      </c>
      <c r="AZT78" s="86">
        <v>18500</v>
      </c>
      <c r="AZU78" s="103" t="s">
        <v>94</v>
      </c>
      <c r="AZV78" s="86">
        <v>18500</v>
      </c>
      <c r="AZW78" s="103" t="s">
        <v>94</v>
      </c>
      <c r="AZX78" s="86">
        <v>18500</v>
      </c>
      <c r="AZY78" s="103">
        <v>18200</v>
      </c>
      <c r="AZZ78" s="86">
        <v>18500</v>
      </c>
      <c r="BAA78" s="103" t="s">
        <v>94</v>
      </c>
      <c r="BAB78" s="86">
        <v>18500</v>
      </c>
      <c r="BAC78" s="103" t="s">
        <v>94</v>
      </c>
      <c r="BAD78" s="86">
        <v>18500</v>
      </c>
      <c r="BAE78" s="103" t="s">
        <v>94</v>
      </c>
      <c r="BAF78" s="86">
        <v>18500</v>
      </c>
      <c r="BAG78" s="103" t="s">
        <v>94</v>
      </c>
      <c r="BAH78" s="86">
        <v>18500</v>
      </c>
      <c r="BAI78" s="103" t="s">
        <v>94</v>
      </c>
      <c r="BAJ78" s="86">
        <v>18500</v>
      </c>
      <c r="BAK78" s="103" t="s">
        <v>94</v>
      </c>
      <c r="BAL78" s="86">
        <v>18500</v>
      </c>
      <c r="BAM78" s="103" t="s">
        <v>94</v>
      </c>
      <c r="BAN78" s="86">
        <v>18500</v>
      </c>
      <c r="BAO78" s="103" t="s">
        <v>94</v>
      </c>
      <c r="BAP78" s="86">
        <v>18500</v>
      </c>
      <c r="BAQ78" s="103" t="s">
        <v>94</v>
      </c>
      <c r="BAR78" s="86">
        <v>18500</v>
      </c>
      <c r="BAS78" s="103" t="s">
        <v>94</v>
      </c>
      <c r="BAT78" s="86">
        <v>18500</v>
      </c>
      <c r="BAU78" s="103" t="s">
        <v>94</v>
      </c>
      <c r="BAV78" s="86">
        <v>18500</v>
      </c>
      <c r="BAW78" s="103" t="s">
        <v>94</v>
      </c>
      <c r="BAX78" s="86">
        <v>18500</v>
      </c>
      <c r="BAY78" s="103" t="s">
        <v>94</v>
      </c>
      <c r="BAZ78" s="86">
        <v>18500</v>
      </c>
      <c r="BBA78" s="103" t="s">
        <v>94</v>
      </c>
      <c r="BBB78" s="86">
        <v>18500</v>
      </c>
      <c r="BBC78" s="103" t="s">
        <v>94</v>
      </c>
      <c r="BBD78" s="86">
        <v>18500</v>
      </c>
      <c r="BBE78" s="103" t="s">
        <v>94</v>
      </c>
      <c r="BBF78" s="86">
        <v>18500</v>
      </c>
      <c r="BBG78" s="103" t="s">
        <v>94</v>
      </c>
      <c r="BBH78" s="86">
        <v>18500</v>
      </c>
      <c r="BBI78" s="103" t="s">
        <v>94</v>
      </c>
      <c r="BBJ78" s="86">
        <v>18500</v>
      </c>
      <c r="BBK78" s="103" t="s">
        <v>94</v>
      </c>
    </row>
    <row r="79" spans="1:1415" s="9" customFormat="1" ht="33" customHeight="1" x14ac:dyDescent="0.35">
      <c r="A79" s="82">
        <f t="shared" si="3"/>
        <v>13</v>
      </c>
      <c r="B79" s="13" t="s">
        <v>371</v>
      </c>
      <c r="C79" s="89"/>
      <c r="D79" s="90" t="s">
        <v>287</v>
      </c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  <c r="AL79" s="84"/>
      <c r="AM79" s="84"/>
      <c r="AN79" s="84"/>
      <c r="AO79" s="84"/>
      <c r="AP79" s="84"/>
      <c r="AQ79" s="84"/>
      <c r="AR79" s="84"/>
      <c r="AS79" s="84"/>
      <c r="AT79" s="84"/>
      <c r="AU79" s="84"/>
      <c r="AV79" s="84"/>
      <c r="AW79" s="84"/>
      <c r="AX79" s="84"/>
      <c r="AY79" s="84"/>
      <c r="AZ79" s="84"/>
      <c r="BA79" s="84"/>
      <c r="BB79" s="84"/>
      <c r="BC79" s="84"/>
      <c r="BD79" s="84"/>
      <c r="BE79" s="84"/>
      <c r="BF79" s="84"/>
      <c r="BG79" s="84"/>
      <c r="BH79" s="84"/>
      <c r="BI79" s="84"/>
      <c r="BJ79" s="84"/>
      <c r="BK79" s="84"/>
      <c r="BL79" s="84"/>
      <c r="BM79" s="84"/>
      <c r="BN79" s="84"/>
      <c r="BO79" s="84"/>
      <c r="BP79" s="84"/>
      <c r="BQ79" s="84"/>
      <c r="BR79" s="84"/>
      <c r="BS79" s="84"/>
      <c r="BT79" s="84"/>
      <c r="BU79" s="84"/>
      <c r="BV79" s="84"/>
      <c r="BW79" s="84"/>
      <c r="BX79" s="84"/>
      <c r="BY79" s="84"/>
      <c r="BZ79" s="84"/>
      <c r="CA79" s="84"/>
      <c r="CB79" s="84"/>
      <c r="CC79" s="84"/>
      <c r="CD79" s="84"/>
      <c r="CE79" s="84"/>
      <c r="CF79" s="84"/>
      <c r="CG79" s="84"/>
      <c r="CH79" s="84"/>
      <c r="CI79" s="84"/>
      <c r="CJ79" s="84"/>
      <c r="CK79" s="84"/>
      <c r="CL79" s="84"/>
      <c r="CM79" s="84"/>
      <c r="CN79" s="84"/>
      <c r="CO79" s="84"/>
      <c r="CP79" s="84"/>
      <c r="CQ79" s="84"/>
      <c r="CR79" s="84"/>
      <c r="CS79" s="84"/>
      <c r="CT79" s="84"/>
      <c r="CU79" s="84"/>
      <c r="CV79" s="84"/>
      <c r="CW79" s="84"/>
      <c r="CX79" s="84"/>
      <c r="CY79" s="84"/>
      <c r="CZ79" s="84"/>
      <c r="DA79" s="84"/>
      <c r="DB79" s="84"/>
      <c r="DC79" s="84"/>
      <c r="DD79" s="84"/>
      <c r="DE79" s="84"/>
      <c r="DF79" s="84"/>
      <c r="DG79" s="84"/>
      <c r="DH79" s="84"/>
      <c r="DI79" s="84"/>
      <c r="DJ79" s="84"/>
      <c r="DK79" s="84"/>
      <c r="DL79" s="84"/>
      <c r="DM79" s="84"/>
      <c r="DN79" s="84"/>
      <c r="DO79" s="84"/>
      <c r="DP79" s="84"/>
      <c r="DQ79" s="84"/>
      <c r="DR79" s="84"/>
      <c r="DS79" s="84"/>
      <c r="DT79" s="84"/>
      <c r="DU79" s="84"/>
      <c r="DV79" s="84"/>
      <c r="DW79" s="84"/>
      <c r="DX79" s="84"/>
      <c r="DY79" s="84"/>
      <c r="DZ79" s="84"/>
      <c r="EA79" s="84"/>
      <c r="EB79" s="84"/>
      <c r="EC79" s="84"/>
      <c r="ED79" s="84"/>
      <c r="EE79" s="84"/>
      <c r="EF79" s="84"/>
      <c r="EG79" s="84"/>
      <c r="EH79" s="84"/>
      <c r="EI79" s="84"/>
      <c r="EJ79" s="84"/>
      <c r="EK79" s="84"/>
      <c r="EL79" s="84"/>
      <c r="EM79" s="84"/>
      <c r="EN79" s="84"/>
      <c r="EO79" s="84"/>
      <c r="EP79" s="84"/>
      <c r="EQ79" s="84"/>
      <c r="ER79" s="84"/>
      <c r="ES79" s="84"/>
      <c r="ET79" s="84"/>
      <c r="EU79" s="84"/>
      <c r="EV79" s="84"/>
      <c r="EW79" s="84"/>
      <c r="EX79" s="84"/>
      <c r="EY79" s="84"/>
      <c r="EZ79" s="84"/>
      <c r="FA79" s="84"/>
      <c r="FB79" s="84"/>
      <c r="FC79" s="84"/>
      <c r="FD79" s="84"/>
      <c r="FE79" s="84"/>
      <c r="FF79" s="84"/>
      <c r="FG79" s="84"/>
      <c r="FH79" s="84"/>
      <c r="FI79" s="84"/>
      <c r="FJ79" s="84"/>
      <c r="FK79" s="84"/>
      <c r="FL79" s="84"/>
      <c r="FM79" s="84"/>
      <c r="FN79" s="84"/>
      <c r="FO79" s="84"/>
      <c r="FP79" s="84"/>
      <c r="FQ79" s="84"/>
      <c r="FR79" s="84"/>
      <c r="FS79" s="84"/>
      <c r="FT79" s="84"/>
      <c r="FU79" s="84"/>
      <c r="FV79" s="84"/>
      <c r="FW79" s="84"/>
      <c r="FX79" s="84"/>
      <c r="FY79" s="84"/>
      <c r="FZ79" s="84"/>
      <c r="GA79" s="84"/>
      <c r="GB79" s="84"/>
      <c r="GC79" s="84"/>
      <c r="GD79" s="84"/>
      <c r="GE79" s="84"/>
      <c r="GF79" s="84"/>
      <c r="GG79" s="84"/>
      <c r="GH79" s="84"/>
      <c r="GI79" s="84"/>
      <c r="GJ79" s="84"/>
      <c r="GK79" s="84"/>
      <c r="GL79" s="84"/>
      <c r="GM79" s="84"/>
      <c r="GN79" s="84"/>
      <c r="GO79" s="84"/>
      <c r="GP79" s="84"/>
      <c r="GQ79" s="84"/>
      <c r="GR79" s="84"/>
      <c r="GS79" s="84"/>
      <c r="GT79" s="84"/>
      <c r="GU79" s="84"/>
      <c r="GV79" s="84"/>
      <c r="GW79" s="84"/>
      <c r="GX79" s="84"/>
      <c r="GY79" s="84"/>
      <c r="GZ79" s="84"/>
      <c r="HA79" s="84"/>
      <c r="HB79" s="84"/>
      <c r="HC79" s="84"/>
      <c r="HD79" s="84"/>
      <c r="HE79" s="84"/>
      <c r="HF79" s="84"/>
      <c r="HG79" s="84"/>
      <c r="HH79" s="84"/>
      <c r="HI79" s="84"/>
      <c r="HJ79" s="84"/>
      <c r="HK79" s="84"/>
      <c r="HL79" s="84"/>
      <c r="HM79" s="84"/>
      <c r="HN79" s="84"/>
      <c r="HO79" s="84"/>
      <c r="HP79" s="84"/>
      <c r="HQ79" s="84"/>
      <c r="HR79" s="84"/>
      <c r="HS79" s="84"/>
      <c r="HT79" s="84"/>
      <c r="HU79" s="84"/>
      <c r="HV79" s="84"/>
      <c r="HW79" s="84"/>
      <c r="HX79" s="84"/>
      <c r="HY79" s="84"/>
      <c r="HZ79" s="84"/>
      <c r="IA79" s="84"/>
      <c r="IB79" s="84"/>
      <c r="IC79" s="84"/>
      <c r="ID79" s="84"/>
      <c r="IE79" s="84"/>
      <c r="IF79" s="84"/>
      <c r="IG79" s="84"/>
      <c r="IH79" s="84"/>
      <c r="II79" s="84"/>
      <c r="IJ79" s="84"/>
      <c r="IK79" s="84"/>
      <c r="IL79" s="84"/>
      <c r="IM79" s="84"/>
      <c r="IN79" s="84"/>
      <c r="IO79" s="84"/>
      <c r="IP79" s="84"/>
      <c r="IQ79" s="84"/>
      <c r="IR79" s="84"/>
      <c r="IS79" s="84"/>
      <c r="IT79" s="84"/>
      <c r="IU79" s="84"/>
      <c r="IV79" s="84"/>
      <c r="IW79" s="84"/>
      <c r="IX79" s="84"/>
      <c r="IY79" s="84"/>
      <c r="IZ79" s="84"/>
      <c r="JA79" s="84"/>
      <c r="JB79" s="84"/>
      <c r="JC79" s="84"/>
      <c r="JD79" s="84"/>
      <c r="JE79" s="84"/>
      <c r="JF79" s="84"/>
      <c r="JG79" s="84"/>
      <c r="JH79" s="84"/>
      <c r="JI79" s="84"/>
      <c r="JJ79" s="84"/>
      <c r="JK79" s="84"/>
      <c r="JL79" s="84"/>
      <c r="JM79" s="84"/>
      <c r="JN79" s="84"/>
      <c r="JO79" s="84"/>
      <c r="JP79" s="84"/>
      <c r="JQ79" s="84"/>
      <c r="JR79" s="84"/>
      <c r="JS79" s="84"/>
      <c r="JT79" s="84"/>
      <c r="JU79" s="84"/>
      <c r="JV79" s="84"/>
      <c r="JW79" s="84"/>
      <c r="JX79" s="84"/>
      <c r="JY79" s="84"/>
      <c r="JZ79" s="84"/>
      <c r="KA79" s="84"/>
      <c r="KB79" s="84"/>
      <c r="KC79" s="84"/>
      <c r="KD79" s="84"/>
      <c r="KE79" s="84"/>
      <c r="KF79" s="84"/>
      <c r="KG79" s="84"/>
      <c r="KH79" s="84"/>
      <c r="KI79" s="84"/>
      <c r="KJ79" s="84"/>
      <c r="KK79" s="84"/>
      <c r="KL79" s="84"/>
      <c r="KM79" s="84"/>
      <c r="KN79" s="84"/>
      <c r="KO79" s="84"/>
      <c r="KP79" s="84"/>
      <c r="KQ79" s="84"/>
      <c r="KR79" s="84"/>
      <c r="KS79" s="84"/>
      <c r="KT79" s="84"/>
      <c r="KU79" s="84"/>
      <c r="KV79" s="84"/>
      <c r="KW79" s="84"/>
      <c r="KX79" s="84"/>
      <c r="KY79" s="84"/>
      <c r="KZ79" s="84"/>
      <c r="LA79" s="84"/>
      <c r="LB79" s="84"/>
      <c r="LC79" s="84"/>
      <c r="LD79" s="84"/>
      <c r="LE79" s="84"/>
      <c r="LF79" s="84"/>
      <c r="LG79" s="84"/>
      <c r="LH79" s="84"/>
      <c r="LI79" s="84"/>
      <c r="LJ79" s="84"/>
      <c r="LK79" s="84"/>
      <c r="LL79" s="84"/>
      <c r="LM79" s="84"/>
      <c r="LN79" s="84"/>
      <c r="LO79" s="84"/>
      <c r="LP79" s="84"/>
      <c r="LQ79" s="84"/>
      <c r="LR79" s="84"/>
      <c r="LS79" s="84"/>
      <c r="LT79" s="84"/>
      <c r="LU79" s="84"/>
      <c r="LV79" s="84"/>
      <c r="LW79" s="84"/>
      <c r="LX79" s="84"/>
      <c r="LY79" s="84"/>
      <c r="LZ79" s="84"/>
      <c r="MA79" s="84"/>
      <c r="MB79" s="84"/>
      <c r="MC79" s="84"/>
      <c r="MD79" s="84"/>
      <c r="ME79" s="84"/>
      <c r="MF79" s="84"/>
      <c r="MG79" s="84"/>
      <c r="MH79" s="84"/>
      <c r="MI79" s="84"/>
      <c r="MJ79" s="84"/>
      <c r="MK79" s="84"/>
      <c r="ML79" s="84"/>
      <c r="MM79" s="84"/>
      <c r="MN79" s="84"/>
      <c r="MO79" s="84"/>
      <c r="MP79" s="84"/>
      <c r="MQ79" s="84"/>
      <c r="MR79" s="84"/>
      <c r="MS79" s="84"/>
      <c r="MT79" s="84"/>
      <c r="MU79" s="84"/>
      <c r="MV79" s="84"/>
      <c r="MW79" s="84"/>
      <c r="MX79" s="84"/>
      <c r="MY79" s="84"/>
      <c r="MZ79" s="84"/>
      <c r="NA79" s="84"/>
      <c r="NB79" s="84"/>
      <c r="NC79" s="84"/>
      <c r="ND79" s="84"/>
      <c r="NE79" s="84"/>
      <c r="NF79" s="84"/>
      <c r="NG79" s="84"/>
      <c r="NH79" s="84"/>
      <c r="NI79" s="84"/>
      <c r="NJ79" s="84"/>
      <c r="NK79" s="84"/>
      <c r="NL79" s="84"/>
      <c r="NM79" s="84"/>
      <c r="NN79" s="84"/>
      <c r="NO79" s="84"/>
      <c r="NP79" s="84"/>
      <c r="NQ79" s="84"/>
      <c r="NR79" s="84"/>
      <c r="NS79" s="84"/>
      <c r="NT79" s="84"/>
      <c r="NU79" s="84"/>
      <c r="NV79" s="84"/>
      <c r="NW79" s="84"/>
      <c r="NX79" s="84"/>
      <c r="NY79" s="84"/>
      <c r="NZ79" s="84"/>
      <c r="OA79" s="84"/>
      <c r="OB79" s="84"/>
      <c r="OC79" s="84"/>
      <c r="OD79" s="84"/>
      <c r="OE79" s="84"/>
      <c r="OF79" s="84"/>
      <c r="OG79" s="84"/>
      <c r="OH79" s="84"/>
      <c r="OI79" s="84"/>
      <c r="OJ79" s="84"/>
      <c r="OK79" s="84"/>
      <c r="OL79" s="84"/>
      <c r="OM79" s="84"/>
      <c r="ON79" s="84"/>
      <c r="OO79" s="84"/>
      <c r="OP79" s="84"/>
      <c r="OQ79" s="84"/>
      <c r="OR79" s="84"/>
      <c r="OS79" s="84"/>
      <c r="OT79" s="84"/>
      <c r="OU79" s="84"/>
      <c r="OV79" s="84"/>
      <c r="OW79" s="84"/>
      <c r="OX79" s="84"/>
      <c r="OY79" s="84"/>
      <c r="OZ79" s="84"/>
      <c r="PA79" s="84"/>
      <c r="PB79" s="84"/>
      <c r="PC79" s="84"/>
      <c r="PD79" s="84"/>
      <c r="PE79" s="84"/>
      <c r="PF79" s="84"/>
      <c r="PG79" s="84"/>
      <c r="PH79" s="84"/>
      <c r="PI79" s="84"/>
      <c r="PJ79" s="84"/>
      <c r="PK79" s="84"/>
      <c r="PL79" s="84"/>
      <c r="PM79" s="84"/>
      <c r="PN79" s="84"/>
      <c r="PO79" s="84"/>
      <c r="PP79" s="84"/>
      <c r="PQ79" s="84"/>
      <c r="PR79" s="84"/>
      <c r="PS79" s="84"/>
      <c r="PT79" s="84"/>
      <c r="PU79" s="84"/>
      <c r="PV79" s="84"/>
      <c r="PW79" s="84"/>
      <c r="PX79" s="84"/>
      <c r="PY79" s="84"/>
      <c r="PZ79" s="84"/>
      <c r="QA79" s="84"/>
      <c r="QB79" s="84"/>
      <c r="QC79" s="84"/>
      <c r="QD79" s="84"/>
      <c r="QE79" s="84"/>
      <c r="QF79" s="84"/>
      <c r="QG79" s="84"/>
      <c r="QH79" s="84"/>
      <c r="QI79" s="84"/>
      <c r="QJ79" s="84"/>
      <c r="QK79" s="84"/>
      <c r="QL79" s="84"/>
      <c r="QM79" s="84"/>
      <c r="QN79" s="84"/>
      <c r="QO79" s="84"/>
      <c r="QP79" s="84"/>
      <c r="QQ79" s="84"/>
      <c r="QR79" s="84"/>
      <c r="QS79" s="84"/>
      <c r="QT79" s="84"/>
      <c r="QU79" s="84"/>
      <c r="QV79" s="84"/>
      <c r="QW79" s="84"/>
      <c r="QX79" s="84"/>
      <c r="QY79" s="84"/>
      <c r="QZ79" s="84"/>
      <c r="RA79" s="84"/>
      <c r="RB79" s="84"/>
      <c r="RC79" s="84"/>
      <c r="RD79" s="84"/>
      <c r="RE79" s="84"/>
      <c r="RF79" s="84"/>
      <c r="RG79" s="84"/>
      <c r="RH79" s="84"/>
      <c r="RI79" s="84"/>
      <c r="RJ79" s="84"/>
      <c r="RK79" s="84"/>
      <c r="RL79" s="84"/>
      <c r="RM79" s="84"/>
      <c r="RN79" s="84"/>
      <c r="RO79" s="84"/>
      <c r="RP79" s="84"/>
      <c r="RQ79" s="84"/>
      <c r="RR79" s="84"/>
      <c r="RS79" s="84"/>
      <c r="RT79" s="84"/>
      <c r="RU79" s="84"/>
      <c r="RV79" s="84"/>
      <c r="RW79" s="84"/>
      <c r="RX79" s="84"/>
      <c r="RY79" s="84"/>
      <c r="RZ79" s="84"/>
      <c r="SA79" s="84"/>
      <c r="SB79" s="84"/>
      <c r="SC79" s="84"/>
      <c r="SD79" s="84"/>
      <c r="SE79" s="84"/>
      <c r="SF79" s="84"/>
      <c r="SG79" s="84"/>
      <c r="SH79" s="84"/>
      <c r="SI79" s="84"/>
      <c r="SJ79" s="84"/>
      <c r="SK79" s="84"/>
      <c r="SL79" s="84"/>
      <c r="SM79" s="84"/>
      <c r="SN79" s="84"/>
      <c r="SO79" s="84"/>
      <c r="SP79" s="84"/>
      <c r="SQ79" s="84"/>
      <c r="SR79" s="84"/>
      <c r="SS79" s="84"/>
      <c r="ST79" s="84"/>
      <c r="SU79" s="84"/>
      <c r="SV79" s="84"/>
      <c r="SW79" s="84"/>
      <c r="SX79" s="84"/>
      <c r="SY79" s="84"/>
      <c r="SZ79" s="84"/>
      <c r="TA79" s="84"/>
      <c r="TB79" s="84"/>
      <c r="TC79" s="84"/>
      <c r="TD79" s="84"/>
      <c r="TE79" s="84"/>
      <c r="TF79" s="84"/>
      <c r="TG79" s="84"/>
      <c r="TH79" s="84"/>
      <c r="TI79" s="84"/>
      <c r="TJ79" s="84"/>
      <c r="TK79" s="84"/>
      <c r="TL79" s="84"/>
      <c r="TM79" s="84"/>
      <c r="TN79" s="84"/>
      <c r="TO79" s="84"/>
      <c r="TP79" s="84"/>
      <c r="TQ79" s="84"/>
      <c r="TR79" s="84"/>
      <c r="TS79" s="84"/>
      <c r="TT79" s="84"/>
      <c r="TU79" s="84"/>
      <c r="TV79" s="84"/>
      <c r="TW79" s="84"/>
      <c r="TX79" s="84"/>
      <c r="TY79" s="84"/>
      <c r="TZ79" s="84"/>
      <c r="UA79" s="84"/>
      <c r="UB79" s="84"/>
      <c r="UC79" s="84"/>
      <c r="UD79" s="84"/>
      <c r="UE79" s="84"/>
      <c r="UF79" s="84"/>
      <c r="UG79" s="84"/>
      <c r="UH79" s="84"/>
      <c r="UI79" s="84"/>
      <c r="UJ79" s="84"/>
      <c r="UK79" s="84"/>
      <c r="UL79" s="84"/>
      <c r="UM79" s="84"/>
      <c r="UN79" s="84"/>
      <c r="UO79" s="84"/>
      <c r="UP79" s="84"/>
      <c r="UQ79" s="84"/>
      <c r="UR79" s="84"/>
      <c r="US79" s="84"/>
      <c r="UT79" s="84"/>
      <c r="UU79" s="84"/>
      <c r="UV79" s="84"/>
      <c r="UW79" s="84"/>
      <c r="UX79" s="84"/>
      <c r="UY79" s="84"/>
      <c r="UZ79" s="84"/>
      <c r="VA79" s="84"/>
      <c r="VB79" s="84"/>
      <c r="VC79" s="84"/>
      <c r="VD79" s="84"/>
      <c r="VE79" s="84"/>
      <c r="VF79" s="84"/>
      <c r="VG79" s="84"/>
      <c r="VH79" s="84"/>
      <c r="VI79" s="84"/>
      <c r="VJ79" s="84"/>
      <c r="VK79" s="84"/>
      <c r="VL79" s="84"/>
      <c r="VM79" s="84"/>
      <c r="VN79" s="84"/>
      <c r="VO79" s="84"/>
      <c r="VP79" s="84"/>
      <c r="VQ79" s="84"/>
      <c r="VR79" s="84"/>
      <c r="VS79" s="84"/>
      <c r="VT79" s="84"/>
      <c r="VU79" s="84"/>
      <c r="VV79" s="84"/>
      <c r="VW79" s="84"/>
      <c r="VX79" s="84"/>
      <c r="VY79" s="84"/>
      <c r="VZ79" s="84"/>
      <c r="WA79" s="84"/>
      <c r="WB79" s="84"/>
      <c r="WC79" s="84"/>
      <c r="WD79" s="84"/>
      <c r="WE79" s="84"/>
      <c r="WF79" s="84"/>
      <c r="WG79" s="84"/>
      <c r="WH79" s="84"/>
      <c r="WI79" s="84"/>
      <c r="WJ79" s="84"/>
      <c r="WK79" s="84"/>
      <c r="WL79" s="84"/>
      <c r="WM79" s="84"/>
      <c r="WN79" s="84"/>
      <c r="WO79" s="84"/>
      <c r="WP79" s="84"/>
      <c r="WQ79" s="84"/>
      <c r="WR79" s="84"/>
      <c r="WS79" s="84"/>
      <c r="WT79" s="84"/>
      <c r="WU79" s="84"/>
      <c r="WV79" s="84"/>
      <c r="WW79" s="84"/>
      <c r="WX79" s="84"/>
      <c r="WY79" s="84"/>
      <c r="WZ79" s="84"/>
      <c r="XA79" s="84"/>
      <c r="XB79" s="84"/>
      <c r="XC79" s="84"/>
      <c r="XD79" s="84"/>
      <c r="XE79" s="84"/>
      <c r="XF79" s="84"/>
      <c r="XG79" s="84"/>
      <c r="XH79" s="84"/>
      <c r="XI79" s="84"/>
      <c r="XJ79" s="84"/>
      <c r="XK79" s="84"/>
      <c r="XL79" s="84"/>
      <c r="XM79" s="84"/>
      <c r="XN79" s="84"/>
      <c r="XO79" s="84"/>
      <c r="XP79" s="84"/>
      <c r="XQ79" s="84"/>
      <c r="XR79" s="84"/>
      <c r="XS79" s="84"/>
      <c r="XT79" s="84"/>
      <c r="XU79" s="84"/>
      <c r="XV79" s="84"/>
      <c r="XW79" s="84"/>
      <c r="XX79" s="84"/>
      <c r="XY79" s="84"/>
      <c r="XZ79" s="84"/>
      <c r="YA79" s="84"/>
      <c r="YB79" s="84"/>
      <c r="YC79" s="84"/>
      <c r="YD79" s="84"/>
      <c r="YE79" s="84"/>
      <c r="YF79" s="84"/>
      <c r="YG79" s="84"/>
      <c r="YH79" s="84"/>
      <c r="YI79" s="84"/>
      <c r="YJ79" s="84"/>
      <c r="YK79" s="84"/>
      <c r="YL79" s="84"/>
      <c r="YM79" s="84"/>
      <c r="YN79" s="84"/>
      <c r="YO79" s="84"/>
      <c r="YP79" s="84"/>
      <c r="YQ79" s="84"/>
      <c r="YR79" s="84"/>
      <c r="YS79" s="84"/>
      <c r="YT79" s="84"/>
      <c r="YU79" s="84"/>
      <c r="YV79" s="84"/>
      <c r="YW79" s="84"/>
      <c r="YX79" s="84"/>
      <c r="YY79" s="84"/>
      <c r="YZ79" s="84"/>
      <c r="ZA79" s="84"/>
      <c r="ZB79" s="84"/>
      <c r="ZC79" s="84"/>
      <c r="ZD79" s="84"/>
      <c r="ZE79" s="84"/>
      <c r="ZF79" s="84"/>
      <c r="ZG79" s="84"/>
      <c r="ZH79" s="84"/>
      <c r="ZI79" s="84"/>
      <c r="ZJ79" s="84"/>
      <c r="ZK79" s="84"/>
      <c r="ZL79" s="84"/>
      <c r="ZM79" s="84"/>
      <c r="ZN79" s="84"/>
      <c r="ZO79" s="84"/>
      <c r="ZP79" s="84"/>
      <c r="ZQ79" s="84"/>
      <c r="ZR79" s="84"/>
      <c r="ZS79" s="84"/>
      <c r="ZT79" s="84"/>
      <c r="ZU79" s="84"/>
      <c r="ZV79" s="84"/>
      <c r="ZW79" s="84"/>
      <c r="ZX79" s="84"/>
      <c r="ZY79" s="84"/>
      <c r="ZZ79" s="84"/>
      <c r="AAA79" s="84"/>
      <c r="AAB79" s="84"/>
      <c r="AAC79" s="84"/>
      <c r="AAD79" s="84"/>
      <c r="AAE79" s="84"/>
      <c r="AAF79" s="84"/>
      <c r="AAG79" s="84"/>
      <c r="AAH79" s="84"/>
      <c r="AAI79" s="84"/>
      <c r="AAJ79" s="84"/>
      <c r="AAK79" s="84"/>
      <c r="AAL79" s="84"/>
      <c r="AAM79" s="84"/>
      <c r="AAN79" s="84"/>
      <c r="AAO79" s="84"/>
      <c r="AAP79" s="84"/>
      <c r="AAQ79" s="84"/>
      <c r="AAR79" s="84"/>
      <c r="AAS79" s="84"/>
      <c r="AAT79" s="84"/>
      <c r="AAU79" s="84"/>
      <c r="AAV79" s="84"/>
      <c r="AAW79" s="84"/>
      <c r="AAX79" s="84"/>
      <c r="AAY79" s="84"/>
      <c r="AAZ79" s="84"/>
      <c r="ABA79" s="84"/>
      <c r="ABB79" s="84"/>
      <c r="ABC79" s="84"/>
      <c r="ABD79" s="84"/>
      <c r="ABE79" s="84"/>
      <c r="ABF79" s="84"/>
      <c r="ABG79" s="84"/>
      <c r="ABH79" s="84"/>
      <c r="ABI79" s="84"/>
      <c r="ABJ79" s="84"/>
      <c r="ABK79" s="84"/>
      <c r="ABL79" s="84"/>
      <c r="ABM79" s="84"/>
      <c r="ABN79" s="84"/>
      <c r="ABO79" s="84"/>
      <c r="ABP79" s="84"/>
      <c r="ABQ79" s="84"/>
      <c r="ABR79" s="84"/>
      <c r="ABS79" s="84"/>
      <c r="ABT79" s="84"/>
      <c r="ABU79" s="84"/>
      <c r="ABV79" s="84"/>
      <c r="ABW79" s="84"/>
      <c r="ABX79" s="84"/>
      <c r="ABY79" s="84"/>
      <c r="ABZ79" s="84"/>
      <c r="ACA79" s="84"/>
      <c r="ACB79" s="84"/>
      <c r="ACC79" s="84"/>
      <c r="ACD79" s="84"/>
      <c r="ACE79" s="84"/>
      <c r="ACF79" s="84"/>
      <c r="ACG79" s="84"/>
      <c r="ACH79" s="84"/>
      <c r="ACI79" s="84"/>
      <c r="ACJ79" s="84"/>
      <c r="ACK79" s="84"/>
      <c r="ACL79" s="84"/>
      <c r="ACM79" s="84"/>
      <c r="ACN79" s="84"/>
      <c r="ACO79" s="84"/>
      <c r="ACP79" s="84"/>
      <c r="ACQ79" s="84"/>
      <c r="ACR79" s="84"/>
      <c r="ACS79" s="84"/>
      <c r="ACT79" s="84"/>
      <c r="ACU79" s="84"/>
      <c r="ACV79" s="84"/>
      <c r="ACW79" s="84"/>
      <c r="ACX79" s="84"/>
      <c r="ACY79" s="84"/>
      <c r="ACZ79" s="84"/>
      <c r="ADA79" s="84"/>
      <c r="ADB79" s="84"/>
      <c r="ADC79" s="84"/>
      <c r="ADD79" s="84"/>
      <c r="ADE79" s="84"/>
      <c r="ADF79" s="84"/>
      <c r="ADG79" s="84"/>
      <c r="ADH79" s="84"/>
      <c r="ADI79" s="84"/>
      <c r="ADJ79" s="84"/>
      <c r="ADK79" s="84"/>
      <c r="ADL79" s="84"/>
      <c r="ADM79" s="84"/>
      <c r="ADN79" s="84"/>
      <c r="ADO79" s="84"/>
      <c r="ADP79" s="84"/>
      <c r="ADQ79" s="84"/>
      <c r="ADR79" s="84"/>
      <c r="ADS79" s="84"/>
      <c r="ADT79" s="84"/>
      <c r="ADU79" s="84"/>
      <c r="ADV79" s="84"/>
      <c r="ADW79" s="84"/>
      <c r="ADX79" s="84"/>
      <c r="ADY79" s="84"/>
      <c r="ADZ79" s="84"/>
      <c r="AEA79" s="84"/>
      <c r="AEB79" s="84"/>
      <c r="AEC79" s="84"/>
      <c r="AED79" s="84"/>
      <c r="AEE79" s="84"/>
      <c r="AEF79" s="84"/>
      <c r="AEG79" s="84"/>
      <c r="AEH79" s="84"/>
      <c r="AEI79" s="84"/>
      <c r="AEJ79" s="84"/>
      <c r="AEK79" s="84"/>
      <c r="AEL79" s="84"/>
      <c r="AEM79" s="84"/>
      <c r="AEN79" s="84"/>
      <c r="AEO79" s="84"/>
      <c r="AEP79" s="84"/>
      <c r="AEQ79" s="84"/>
      <c r="AER79" s="84"/>
      <c r="AES79" s="84"/>
      <c r="AET79" s="84"/>
      <c r="AEU79" s="84"/>
      <c r="AEV79" s="84"/>
      <c r="AEW79" s="84"/>
      <c r="AEX79" s="84"/>
      <c r="AEY79" s="84"/>
      <c r="AEZ79" s="84"/>
      <c r="AFA79" s="84"/>
      <c r="AFB79" s="84"/>
      <c r="AFC79" s="84"/>
      <c r="AFD79" s="84"/>
      <c r="AFE79" s="84"/>
      <c r="AFF79" s="84"/>
      <c r="AFG79" s="84"/>
      <c r="AFH79" s="84"/>
      <c r="AFI79" s="84"/>
      <c r="AFJ79" s="84"/>
      <c r="AFK79" s="84"/>
      <c r="AFL79" s="84"/>
      <c r="AFM79" s="84"/>
      <c r="AFN79" s="84"/>
      <c r="AFO79" s="84"/>
      <c r="AFP79" s="84"/>
      <c r="AFQ79" s="84"/>
      <c r="AFR79" s="84"/>
      <c r="AFS79" s="84"/>
      <c r="AFT79" s="84"/>
      <c r="AFU79" s="84"/>
      <c r="AFV79" s="84"/>
      <c r="AFW79" s="84"/>
      <c r="AFX79" s="84"/>
      <c r="AFY79" s="84"/>
      <c r="AFZ79" s="84"/>
      <c r="AGA79" s="84"/>
      <c r="AGB79" s="84"/>
      <c r="AGC79" s="84"/>
      <c r="AGD79" s="84"/>
      <c r="AGE79" s="84"/>
      <c r="AGF79" s="84"/>
      <c r="AGG79" s="84"/>
      <c r="AGH79" s="84"/>
      <c r="AGI79" s="84"/>
      <c r="AGJ79" s="84"/>
      <c r="AGK79" s="84"/>
      <c r="AGL79" s="84"/>
      <c r="AGM79" s="84"/>
      <c r="AGN79" s="84"/>
      <c r="AGO79" s="84"/>
      <c r="AGP79" s="84"/>
      <c r="AGQ79" s="84"/>
      <c r="AGR79" s="84"/>
      <c r="AGS79" s="84"/>
      <c r="AGT79" s="84"/>
      <c r="AGU79" s="84"/>
      <c r="AGV79" s="84"/>
      <c r="AGW79" s="84"/>
      <c r="AGX79" s="84"/>
      <c r="AGY79" s="84"/>
      <c r="AGZ79" s="84"/>
      <c r="AHA79" s="84"/>
      <c r="AHB79" s="84"/>
      <c r="AHC79" s="84"/>
      <c r="AHD79" s="84"/>
      <c r="AHE79" s="84"/>
      <c r="AHF79" s="84"/>
      <c r="AHG79" s="84"/>
      <c r="AHH79" s="84"/>
      <c r="AHI79" s="84"/>
      <c r="AHJ79" s="84"/>
      <c r="AHK79" s="84"/>
      <c r="AHL79" s="84"/>
      <c r="AHM79" s="84"/>
      <c r="AHN79" s="84"/>
      <c r="AHO79" s="84"/>
      <c r="AHP79" s="84"/>
      <c r="AHQ79" s="84"/>
      <c r="AHR79" s="84"/>
      <c r="AHS79" s="84"/>
      <c r="AHT79" s="84"/>
      <c r="AHU79" s="84"/>
      <c r="AHV79" s="84"/>
      <c r="AHW79" s="84"/>
      <c r="AHX79" s="84"/>
      <c r="AHY79" s="84"/>
      <c r="AHZ79" s="84"/>
      <c r="AIA79" s="84"/>
      <c r="AIB79" s="84"/>
      <c r="AIC79" s="84"/>
      <c r="AID79" s="84"/>
      <c r="AIE79" s="84"/>
      <c r="AIF79" s="84"/>
      <c r="AIG79" s="84"/>
      <c r="AIH79" s="84"/>
      <c r="AII79" s="84"/>
      <c r="AIJ79" s="84"/>
      <c r="AIK79" s="84"/>
      <c r="AIL79" s="84"/>
      <c r="AIM79" s="84"/>
      <c r="AIN79" s="84"/>
      <c r="AIO79" s="84"/>
      <c r="AIP79" s="84"/>
      <c r="AIQ79" s="84"/>
      <c r="AIR79" s="84"/>
      <c r="AIS79" s="84"/>
      <c r="AIT79" s="84"/>
      <c r="AIU79" s="84"/>
      <c r="AIV79" s="84"/>
      <c r="AIW79" s="84"/>
      <c r="AIX79" s="84"/>
      <c r="AIY79" s="84"/>
      <c r="AIZ79" s="84"/>
      <c r="AJA79" s="84"/>
      <c r="AJB79" s="84"/>
      <c r="AJC79" s="84"/>
      <c r="AJD79" s="84"/>
      <c r="AJE79" s="84"/>
      <c r="AJF79" s="84"/>
      <c r="AJG79" s="84"/>
      <c r="AJH79" s="84"/>
      <c r="AJI79" s="84"/>
      <c r="AJJ79" s="84"/>
      <c r="AJK79" s="84"/>
      <c r="AJL79" s="84"/>
      <c r="AJM79" s="84"/>
      <c r="AJN79" s="84"/>
      <c r="AJO79" s="84"/>
      <c r="AJP79" s="84"/>
      <c r="AJQ79" s="84"/>
      <c r="AJR79" s="84"/>
      <c r="AJS79" s="84"/>
      <c r="AJT79" s="84"/>
      <c r="AJU79" s="84"/>
      <c r="AJV79" s="84"/>
      <c r="AJW79" s="84"/>
      <c r="AJX79" s="84"/>
      <c r="AJY79" s="84"/>
      <c r="AJZ79" s="84"/>
      <c r="AKA79" s="84"/>
      <c r="AKB79" s="84"/>
      <c r="AKC79" s="84"/>
      <c r="AKD79" s="84"/>
      <c r="AKE79" s="84"/>
      <c r="AKF79" s="84"/>
      <c r="AKG79" s="84"/>
      <c r="AKH79" s="84"/>
      <c r="AKI79" s="84"/>
      <c r="AKJ79" s="84"/>
      <c r="AKK79" s="84"/>
      <c r="AKL79" s="84"/>
      <c r="AKM79" s="84"/>
      <c r="AKN79" s="84"/>
      <c r="AKO79" s="84"/>
      <c r="AKP79" s="84"/>
      <c r="AKQ79" s="84"/>
      <c r="AKR79" s="84"/>
      <c r="AKS79" s="84"/>
      <c r="AKT79" s="84"/>
      <c r="AKU79" s="84"/>
      <c r="AKV79" s="84"/>
      <c r="AKW79" s="84"/>
      <c r="AKX79" s="84"/>
      <c r="AKY79" s="84"/>
      <c r="AKZ79" s="84"/>
      <c r="ALA79" s="84"/>
      <c r="ALB79" s="84"/>
      <c r="ALC79" s="84"/>
      <c r="ALD79" s="84"/>
      <c r="ALE79" s="84"/>
      <c r="ALF79" s="84"/>
      <c r="ALG79" s="84"/>
      <c r="ALH79" s="84"/>
      <c r="ALI79" s="84"/>
      <c r="ALJ79" s="84"/>
      <c r="ALK79" s="84"/>
      <c r="ALL79" s="84"/>
      <c r="ALM79" s="84"/>
      <c r="ALN79" s="84"/>
      <c r="ALO79" s="84"/>
      <c r="ALP79" s="84"/>
      <c r="ALQ79" s="84"/>
      <c r="ALR79" s="84"/>
      <c r="ALS79" s="84"/>
      <c r="ALT79" s="84"/>
      <c r="ALU79" s="84"/>
      <c r="ALV79" s="84"/>
      <c r="ALW79" s="84"/>
      <c r="ALX79" s="84"/>
      <c r="ALY79" s="84"/>
      <c r="ALZ79" s="84"/>
      <c r="AMA79" s="84"/>
      <c r="AMB79" s="84"/>
      <c r="AMC79" s="84"/>
      <c r="AMD79" s="84"/>
      <c r="AME79" s="84"/>
      <c r="AMF79" s="84"/>
      <c r="AMG79" s="84"/>
      <c r="AMH79" s="84"/>
      <c r="AMI79" s="84"/>
      <c r="AMJ79" s="84"/>
      <c r="AMK79" s="84"/>
      <c r="AML79" s="84"/>
      <c r="AMM79" s="84"/>
      <c r="AMN79" s="84"/>
      <c r="AMO79" s="84"/>
      <c r="AMP79" s="84"/>
      <c r="AMQ79" s="84"/>
      <c r="AMR79" s="84"/>
      <c r="AMS79" s="84"/>
      <c r="AMT79" s="84"/>
      <c r="AMU79" s="84"/>
      <c r="AMV79" s="84"/>
      <c r="AMW79" s="84"/>
      <c r="AMX79" s="84"/>
      <c r="AMY79" s="84"/>
      <c r="AMZ79" s="84"/>
      <c r="ANA79" s="84"/>
      <c r="ANB79" s="84"/>
      <c r="ANC79" s="84"/>
      <c r="AND79" s="84"/>
      <c r="ANE79" s="84"/>
      <c r="ANF79" s="84"/>
      <c r="ANG79" s="84"/>
      <c r="ANH79" s="84"/>
      <c r="ANI79" s="84"/>
      <c r="ANJ79" s="84"/>
      <c r="ANK79" s="84"/>
      <c r="ANL79" s="84"/>
      <c r="ANM79" s="84"/>
      <c r="ANN79" s="84"/>
      <c r="ANO79" s="84"/>
      <c r="ANP79" s="84"/>
      <c r="ANQ79" s="84"/>
      <c r="ANR79" s="84"/>
      <c r="ANS79" s="84"/>
      <c r="ANT79" s="84"/>
      <c r="ANU79" s="84"/>
      <c r="ANV79" s="84"/>
      <c r="ANW79" s="84"/>
      <c r="ANX79" s="84"/>
      <c r="ANY79" s="84"/>
      <c r="ANZ79" s="84"/>
      <c r="AOA79" s="84"/>
      <c r="AOB79" s="84"/>
      <c r="AOC79" s="84"/>
      <c r="AOD79" s="84"/>
      <c r="AOE79" s="84"/>
      <c r="AOF79" s="84"/>
      <c r="AOG79" s="84"/>
      <c r="AOH79" s="84"/>
      <c r="AOI79" s="84"/>
      <c r="AOJ79" s="84"/>
      <c r="AOK79" s="84"/>
      <c r="AOL79" s="84"/>
      <c r="AOM79" s="84"/>
      <c r="AON79" s="84"/>
      <c r="AOO79" s="84"/>
      <c r="AOP79" s="84"/>
      <c r="AOQ79" s="84"/>
      <c r="AOR79" s="84"/>
      <c r="AOS79" s="84"/>
      <c r="AOT79" s="84"/>
      <c r="AOU79" s="84"/>
      <c r="AOV79" s="84"/>
      <c r="AOW79" s="84"/>
      <c r="AOX79" s="84"/>
      <c r="AOY79" s="84"/>
      <c r="AOZ79" s="84"/>
      <c r="APA79" s="84"/>
      <c r="APB79" s="84"/>
      <c r="APC79" s="84"/>
      <c r="APD79" s="84"/>
      <c r="APE79" s="84"/>
      <c r="APF79" s="84"/>
      <c r="APG79" s="84"/>
      <c r="APH79" s="84"/>
      <c r="API79" s="84"/>
      <c r="APJ79" s="84"/>
      <c r="APK79" s="84"/>
      <c r="APL79" s="84"/>
      <c r="APM79" s="84"/>
      <c r="APN79" s="84"/>
      <c r="APO79" s="84"/>
      <c r="APP79" s="84"/>
      <c r="APQ79" s="84"/>
      <c r="APR79" s="84"/>
      <c r="APS79" s="84"/>
      <c r="APT79" s="84"/>
      <c r="APU79" s="84"/>
      <c r="APV79" s="84"/>
      <c r="APW79" s="84"/>
      <c r="APX79" s="84"/>
      <c r="APY79" s="84"/>
      <c r="APZ79" s="84"/>
      <c r="AQA79" s="84"/>
      <c r="AQB79" s="84"/>
      <c r="AQC79" s="84"/>
      <c r="AQD79" s="84"/>
      <c r="AQE79" s="86"/>
      <c r="AQF79" s="86"/>
      <c r="AQG79" s="86"/>
      <c r="AQH79" s="86"/>
      <c r="AQI79" s="86"/>
      <c r="AQJ79" s="86"/>
      <c r="AQK79" s="86"/>
      <c r="AQL79" s="86"/>
      <c r="AQM79" s="86"/>
      <c r="AQN79" s="86"/>
      <c r="AQO79" s="86"/>
      <c r="AQP79" s="86"/>
      <c r="AQQ79" s="86"/>
      <c r="AQR79" s="86"/>
      <c r="AQS79" s="86"/>
      <c r="AQT79" s="86"/>
      <c r="AQU79" s="86"/>
      <c r="AQV79" s="86"/>
      <c r="AQW79" s="86"/>
      <c r="AQX79" s="86"/>
      <c r="AQY79" s="86"/>
      <c r="AQZ79" s="86"/>
      <c r="ARA79" s="86"/>
      <c r="ARB79" s="86"/>
      <c r="ARC79" s="86"/>
      <c r="ARD79" s="86"/>
      <c r="ARE79" s="86"/>
      <c r="ARF79" s="86"/>
      <c r="ARG79" s="86"/>
      <c r="ARH79" s="86"/>
      <c r="ARI79" s="86"/>
      <c r="ARJ79" s="86"/>
      <c r="ARK79" s="86"/>
      <c r="ARL79" s="86"/>
      <c r="ARM79" s="86"/>
      <c r="ARN79" s="86"/>
      <c r="ARO79" s="86"/>
      <c r="ARP79" s="86"/>
      <c r="ARQ79" s="86"/>
      <c r="ARR79" s="86"/>
      <c r="ARS79" s="86"/>
      <c r="ART79" s="86"/>
      <c r="ARU79" s="86"/>
      <c r="ARV79" s="86"/>
      <c r="ARW79" s="86"/>
      <c r="ARX79" s="86"/>
      <c r="ARY79" s="86"/>
      <c r="ARZ79" s="86"/>
      <c r="ASA79" s="86"/>
      <c r="ASB79" s="86"/>
      <c r="ASC79" s="86"/>
      <c r="ASD79" s="86"/>
      <c r="ASE79" s="86"/>
      <c r="ASF79" s="86"/>
      <c r="ASG79" s="86"/>
      <c r="ASH79" s="86"/>
      <c r="ASI79" s="86"/>
      <c r="ASJ79" s="86"/>
      <c r="ASK79" s="86"/>
      <c r="ASL79" s="86"/>
      <c r="ASM79" s="86"/>
      <c r="ASN79" s="86"/>
      <c r="ASO79" s="86"/>
      <c r="ASP79" s="86"/>
      <c r="ASQ79" s="86"/>
      <c r="ASR79" s="86"/>
      <c r="ASS79" s="86"/>
      <c r="AST79" s="86"/>
      <c r="ASU79" s="86"/>
      <c r="ASV79" s="86"/>
      <c r="ASW79" s="86"/>
      <c r="ASX79" s="86"/>
      <c r="ASY79" s="86" t="s">
        <v>94</v>
      </c>
      <c r="ASZ79" s="86"/>
      <c r="ATA79" s="86" t="s">
        <v>94</v>
      </c>
      <c r="ATB79" s="86"/>
      <c r="ATC79" s="86" t="s">
        <v>94</v>
      </c>
      <c r="ATD79" s="86"/>
      <c r="ATE79" s="86" t="s">
        <v>94</v>
      </c>
      <c r="ATF79" s="86"/>
      <c r="ATG79" s="86" t="s">
        <v>94</v>
      </c>
      <c r="ATH79" s="86"/>
      <c r="ATI79" s="86" t="s">
        <v>94</v>
      </c>
      <c r="ATJ79" s="86"/>
      <c r="ATK79" s="86" t="s">
        <v>94</v>
      </c>
      <c r="ATL79" s="86"/>
      <c r="ATM79" s="86" t="s">
        <v>94</v>
      </c>
      <c r="ATN79" s="86"/>
      <c r="ATO79" s="86" t="s">
        <v>94</v>
      </c>
      <c r="ATP79" s="86"/>
      <c r="ATQ79" s="86" t="s">
        <v>94</v>
      </c>
      <c r="ATR79" s="86"/>
      <c r="ATS79" s="86" t="s">
        <v>94</v>
      </c>
      <c r="ATT79" s="86"/>
      <c r="ATU79" s="86" t="s">
        <v>94</v>
      </c>
      <c r="ATV79" s="86"/>
      <c r="ATW79" s="86" t="s">
        <v>94</v>
      </c>
      <c r="ATX79" s="86"/>
      <c r="ATY79" s="86" t="s">
        <v>94</v>
      </c>
      <c r="ATZ79" s="86"/>
      <c r="AUA79" s="86" t="s">
        <v>94</v>
      </c>
      <c r="AUB79" s="86"/>
      <c r="AUC79" s="86" t="s">
        <v>94</v>
      </c>
      <c r="AUD79" s="86"/>
      <c r="AUE79" s="86" t="s">
        <v>94</v>
      </c>
      <c r="AUF79" s="86"/>
      <c r="AUG79" s="86" t="s">
        <v>94</v>
      </c>
      <c r="AUH79" s="86"/>
      <c r="AUI79" s="86" t="s">
        <v>94</v>
      </c>
      <c r="AUJ79" s="86"/>
      <c r="AUK79" s="86" t="s">
        <v>94</v>
      </c>
      <c r="AUL79" s="86"/>
      <c r="AUM79" s="86" t="s">
        <v>94</v>
      </c>
      <c r="AUN79" s="86"/>
      <c r="AUO79" s="86" t="s">
        <v>94</v>
      </c>
      <c r="AUP79" s="86"/>
      <c r="AUQ79" s="86" t="s">
        <v>94</v>
      </c>
      <c r="AUR79" s="86"/>
      <c r="AUS79" s="86" t="s">
        <v>94</v>
      </c>
      <c r="AUT79" s="86"/>
      <c r="AUU79" s="86" t="s">
        <v>94</v>
      </c>
      <c r="AUV79" s="86"/>
      <c r="AUW79" s="86" t="s">
        <v>94</v>
      </c>
      <c r="AUX79" s="86"/>
      <c r="AUY79" s="86" t="s">
        <v>94</v>
      </c>
      <c r="AUZ79" s="86"/>
      <c r="AVA79" s="86" t="s">
        <v>94</v>
      </c>
      <c r="AVB79" s="86"/>
      <c r="AVC79" s="86" t="s">
        <v>94</v>
      </c>
      <c r="AVD79" s="86"/>
      <c r="AVE79" s="86" t="s">
        <v>94</v>
      </c>
      <c r="AVF79" s="86"/>
      <c r="AVG79" s="86" t="s">
        <v>94</v>
      </c>
      <c r="AVH79" s="86"/>
      <c r="AVI79" s="86" t="s">
        <v>94</v>
      </c>
      <c r="AVJ79" s="86"/>
      <c r="AVK79" s="86" t="s">
        <v>94</v>
      </c>
      <c r="AVL79" s="86"/>
      <c r="AVM79" s="86" t="s">
        <v>94</v>
      </c>
      <c r="AVN79" s="86"/>
      <c r="AVO79" s="86" t="s">
        <v>94</v>
      </c>
      <c r="AVP79" s="86"/>
      <c r="AVQ79" s="86" t="s">
        <v>94</v>
      </c>
      <c r="AVR79" s="86"/>
      <c r="AVS79" s="86" t="s">
        <v>94</v>
      </c>
      <c r="AVT79" s="86"/>
      <c r="AVU79" s="86" t="s">
        <v>94</v>
      </c>
      <c r="AVV79" s="86"/>
      <c r="AVW79" s="86" t="s">
        <v>94</v>
      </c>
      <c r="AVX79" s="86"/>
      <c r="AVY79" s="86" t="s">
        <v>94</v>
      </c>
      <c r="AVZ79" s="86"/>
      <c r="AWA79" s="86" t="s">
        <v>94</v>
      </c>
      <c r="AWB79" s="86"/>
      <c r="AWC79" s="86" t="s">
        <v>94</v>
      </c>
      <c r="AWD79" s="86"/>
      <c r="AWE79" s="86" t="s">
        <v>94</v>
      </c>
      <c r="AWF79" s="86"/>
      <c r="AWG79" s="86" t="s">
        <v>94</v>
      </c>
      <c r="AWH79" s="86"/>
      <c r="AWI79" s="86" t="s">
        <v>94</v>
      </c>
      <c r="AWJ79" s="86"/>
      <c r="AWK79" s="86" t="s">
        <v>94</v>
      </c>
      <c r="AWL79" s="86"/>
      <c r="AWM79" s="86" t="s">
        <v>94</v>
      </c>
      <c r="AWN79" s="86"/>
      <c r="AWO79" s="86" t="s">
        <v>94</v>
      </c>
      <c r="AWP79" s="86"/>
      <c r="AWQ79" s="86" t="s">
        <v>94</v>
      </c>
      <c r="AWR79" s="86"/>
      <c r="AWS79" s="86" t="s">
        <v>94</v>
      </c>
      <c r="AWT79" s="86"/>
      <c r="AWU79" s="86" t="s">
        <v>94</v>
      </c>
      <c r="AWV79" s="86"/>
      <c r="AWW79" s="86" t="s">
        <v>94</v>
      </c>
      <c r="AWX79" s="86"/>
      <c r="AWY79" s="86" t="s">
        <v>94</v>
      </c>
      <c r="AWZ79" s="103"/>
      <c r="AXA79" s="103" t="s">
        <v>94</v>
      </c>
      <c r="AXB79" s="103"/>
      <c r="AXC79" s="103" t="s">
        <v>94</v>
      </c>
      <c r="AXD79" s="103"/>
      <c r="AXE79" s="103" t="s">
        <v>94</v>
      </c>
      <c r="AXF79" s="103"/>
      <c r="AXG79" s="103" t="s">
        <v>94</v>
      </c>
      <c r="AXH79" s="103"/>
      <c r="AXI79" s="103" t="s">
        <v>94</v>
      </c>
      <c r="AXJ79" s="103"/>
      <c r="AXK79" s="103" t="s">
        <v>94</v>
      </c>
      <c r="AXL79" s="103"/>
      <c r="AXM79" s="103" t="s">
        <v>94</v>
      </c>
      <c r="AXN79" s="103"/>
      <c r="AXO79" s="103" t="s">
        <v>94</v>
      </c>
      <c r="AXP79" s="103"/>
      <c r="AXQ79" s="103" t="s">
        <v>94</v>
      </c>
      <c r="AXR79" s="103"/>
      <c r="AXS79" s="103" t="s">
        <v>94</v>
      </c>
      <c r="AXT79" s="103"/>
      <c r="AXU79" s="103" t="s">
        <v>94</v>
      </c>
      <c r="AXV79" s="103"/>
      <c r="AXW79" s="103" t="s">
        <v>94</v>
      </c>
      <c r="AXX79" s="103"/>
      <c r="AXY79" s="103" t="s">
        <v>94</v>
      </c>
      <c r="AXZ79" s="103"/>
      <c r="AYA79" s="103" t="s">
        <v>94</v>
      </c>
      <c r="AYB79" s="103"/>
      <c r="AYC79" s="103" t="s">
        <v>94</v>
      </c>
      <c r="AYD79" s="103"/>
      <c r="AYE79" s="103" t="s">
        <v>94</v>
      </c>
      <c r="AYF79" s="103"/>
      <c r="AYG79" s="103" t="s">
        <v>94</v>
      </c>
      <c r="AYH79" s="103"/>
      <c r="AYI79" s="103" t="s">
        <v>94</v>
      </c>
      <c r="AYJ79" s="103"/>
      <c r="AYK79" s="103"/>
      <c r="AYL79" s="103"/>
      <c r="AYM79" s="103"/>
      <c r="AYN79" s="103"/>
      <c r="AYO79" s="103"/>
      <c r="AYP79" s="103"/>
      <c r="AYQ79" s="103"/>
      <c r="AYR79" s="103"/>
      <c r="AYS79" s="103"/>
      <c r="AYT79" s="103"/>
      <c r="AYU79" s="103" t="s">
        <v>94</v>
      </c>
      <c r="AYV79" s="103"/>
      <c r="AYW79" s="103" t="s">
        <v>94</v>
      </c>
      <c r="AYX79" s="103"/>
      <c r="AYY79" s="103" t="s">
        <v>94</v>
      </c>
      <c r="AYZ79" s="103"/>
      <c r="AZA79" s="103" t="s">
        <v>94</v>
      </c>
      <c r="AZB79" s="103"/>
      <c r="AZC79" s="103" t="s">
        <v>94</v>
      </c>
      <c r="AZD79" s="103"/>
      <c r="AZE79" s="103" t="s">
        <v>94</v>
      </c>
      <c r="AZF79" s="103"/>
      <c r="AZG79" s="103" t="s">
        <v>94</v>
      </c>
      <c r="AZH79" s="103"/>
      <c r="AZI79" s="103" t="s">
        <v>94</v>
      </c>
      <c r="AZJ79" s="103"/>
      <c r="AZK79" s="103" t="s">
        <v>94</v>
      </c>
      <c r="AZL79" s="103"/>
      <c r="AZM79" s="103" t="s">
        <v>94</v>
      </c>
      <c r="AZN79" s="103"/>
      <c r="AZO79" s="103" t="s">
        <v>94</v>
      </c>
      <c r="AZP79" s="103"/>
      <c r="AZQ79" s="103" t="s">
        <v>94</v>
      </c>
      <c r="AZR79" s="103"/>
      <c r="AZS79" s="103" t="s">
        <v>94</v>
      </c>
      <c r="AZT79" s="103"/>
      <c r="AZU79" s="103" t="s">
        <v>94</v>
      </c>
      <c r="AZV79" s="103"/>
      <c r="AZW79" s="103" t="s">
        <v>94</v>
      </c>
      <c r="AZX79" s="103"/>
      <c r="AZY79" s="103" t="s">
        <v>94</v>
      </c>
      <c r="AZZ79" s="103"/>
      <c r="BAA79" s="103" t="s">
        <v>94</v>
      </c>
      <c r="BAB79" s="103"/>
      <c r="BAC79" s="103" t="s">
        <v>94</v>
      </c>
      <c r="BAD79" s="103"/>
      <c r="BAE79" s="103" t="s">
        <v>94</v>
      </c>
      <c r="BAF79" s="103"/>
      <c r="BAG79" s="103" t="s">
        <v>94</v>
      </c>
      <c r="BAH79" s="103"/>
      <c r="BAI79" s="103" t="s">
        <v>94</v>
      </c>
      <c r="BAJ79" s="103"/>
      <c r="BAK79" s="103" t="s">
        <v>94</v>
      </c>
      <c r="BAL79" s="103"/>
      <c r="BAM79" s="103" t="s">
        <v>94</v>
      </c>
      <c r="BAN79" s="103"/>
      <c r="BAO79" s="103" t="s">
        <v>94</v>
      </c>
      <c r="BAP79" s="103"/>
      <c r="BAQ79" s="103" t="s">
        <v>94</v>
      </c>
      <c r="BAR79" s="103"/>
      <c r="BAS79" s="103" t="s">
        <v>94</v>
      </c>
      <c r="BAT79" s="103"/>
      <c r="BAU79" s="103" t="s">
        <v>94</v>
      </c>
      <c r="BAV79" s="103"/>
      <c r="BAW79" s="103" t="s">
        <v>94</v>
      </c>
      <c r="BAX79" s="103"/>
      <c r="BAY79" s="103" t="s">
        <v>94</v>
      </c>
      <c r="BAZ79" s="103"/>
      <c r="BBA79" s="103" t="s">
        <v>94</v>
      </c>
      <c r="BBB79" s="103"/>
      <c r="BBC79" s="103" t="s">
        <v>94</v>
      </c>
      <c r="BBD79" s="103"/>
      <c r="BBE79" s="103" t="s">
        <v>94</v>
      </c>
      <c r="BBF79" s="103"/>
      <c r="BBG79" s="103" t="s">
        <v>94</v>
      </c>
      <c r="BBH79" s="103"/>
      <c r="BBI79" s="103" t="s">
        <v>94</v>
      </c>
      <c r="BBJ79" s="103"/>
      <c r="BBK79" s="103" t="s">
        <v>94</v>
      </c>
    </row>
    <row r="80" spans="1:1415" s="9" customFormat="1" ht="33" customHeight="1" x14ac:dyDescent="0.35">
      <c r="A80" s="82">
        <f t="shared" si="3"/>
        <v>14</v>
      </c>
      <c r="B80" s="13">
        <v>150000108</v>
      </c>
      <c r="C80" s="89"/>
      <c r="D80" s="90" t="s">
        <v>286</v>
      </c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  <c r="AL80" s="84"/>
      <c r="AM80" s="84"/>
      <c r="AN80" s="84"/>
      <c r="AO80" s="84"/>
      <c r="AP80" s="84"/>
      <c r="AQ80" s="84"/>
      <c r="AR80" s="84"/>
      <c r="AS80" s="84"/>
      <c r="AT80" s="84"/>
      <c r="AU80" s="84"/>
      <c r="AV80" s="84"/>
      <c r="AW80" s="84"/>
      <c r="AX80" s="84"/>
      <c r="AY80" s="84"/>
      <c r="AZ80" s="84"/>
      <c r="BA80" s="84"/>
      <c r="BB80" s="84"/>
      <c r="BC80" s="84"/>
      <c r="BD80" s="84"/>
      <c r="BE80" s="84"/>
      <c r="BF80" s="84"/>
      <c r="BG80" s="84"/>
      <c r="BH80" s="84"/>
      <c r="BI80" s="84"/>
      <c r="BJ80" s="84"/>
      <c r="BK80" s="84"/>
      <c r="BL80" s="84"/>
      <c r="BM80" s="84"/>
      <c r="BN80" s="84"/>
      <c r="BO80" s="84"/>
      <c r="BP80" s="84"/>
      <c r="BQ80" s="84"/>
      <c r="BR80" s="84"/>
      <c r="BS80" s="84"/>
      <c r="BT80" s="84"/>
      <c r="BU80" s="84"/>
      <c r="BV80" s="84"/>
      <c r="BW80" s="84"/>
      <c r="BX80" s="84"/>
      <c r="BY80" s="84"/>
      <c r="BZ80" s="84"/>
      <c r="CA80" s="84"/>
      <c r="CB80" s="84"/>
      <c r="CC80" s="84"/>
      <c r="CD80" s="84"/>
      <c r="CE80" s="84"/>
      <c r="CF80" s="84"/>
      <c r="CG80" s="84"/>
      <c r="CH80" s="84"/>
      <c r="CI80" s="84"/>
      <c r="CJ80" s="84"/>
      <c r="CK80" s="84"/>
      <c r="CL80" s="84"/>
      <c r="CM80" s="84"/>
      <c r="CN80" s="84"/>
      <c r="CO80" s="84"/>
      <c r="CP80" s="84"/>
      <c r="CQ80" s="84"/>
      <c r="CR80" s="84"/>
      <c r="CS80" s="84"/>
      <c r="CT80" s="84"/>
      <c r="CU80" s="84"/>
      <c r="CV80" s="84"/>
      <c r="CW80" s="84"/>
      <c r="CX80" s="84"/>
      <c r="CY80" s="84"/>
      <c r="CZ80" s="84"/>
      <c r="DA80" s="84"/>
      <c r="DB80" s="84"/>
      <c r="DC80" s="84"/>
      <c r="DD80" s="84"/>
      <c r="DE80" s="84"/>
      <c r="DF80" s="84"/>
      <c r="DG80" s="84"/>
      <c r="DH80" s="84"/>
      <c r="DI80" s="84"/>
      <c r="DJ80" s="84"/>
      <c r="DK80" s="84"/>
      <c r="DL80" s="84"/>
      <c r="DM80" s="84"/>
      <c r="DN80" s="84"/>
      <c r="DO80" s="84"/>
      <c r="DP80" s="84"/>
      <c r="DQ80" s="84"/>
      <c r="DR80" s="84"/>
      <c r="DS80" s="84"/>
      <c r="DT80" s="84"/>
      <c r="DU80" s="84"/>
      <c r="DV80" s="84"/>
      <c r="DW80" s="84"/>
      <c r="DX80" s="84"/>
      <c r="DY80" s="84"/>
      <c r="DZ80" s="84"/>
      <c r="EA80" s="84"/>
      <c r="EB80" s="84"/>
      <c r="EC80" s="84"/>
      <c r="ED80" s="84"/>
      <c r="EE80" s="84"/>
      <c r="EF80" s="84"/>
      <c r="EG80" s="84"/>
      <c r="EH80" s="84"/>
      <c r="EI80" s="84"/>
      <c r="EJ80" s="84"/>
      <c r="EK80" s="84"/>
      <c r="EL80" s="84"/>
      <c r="EM80" s="84"/>
      <c r="EN80" s="84"/>
      <c r="EO80" s="84"/>
      <c r="EP80" s="84"/>
      <c r="EQ80" s="84"/>
      <c r="ER80" s="84"/>
      <c r="ES80" s="84"/>
      <c r="ET80" s="84"/>
      <c r="EU80" s="84"/>
      <c r="EV80" s="84"/>
      <c r="EW80" s="84"/>
      <c r="EX80" s="84"/>
      <c r="EY80" s="84"/>
      <c r="EZ80" s="84"/>
      <c r="FA80" s="84"/>
      <c r="FB80" s="84"/>
      <c r="FC80" s="84"/>
      <c r="FD80" s="84"/>
      <c r="FE80" s="84"/>
      <c r="FF80" s="84"/>
      <c r="FG80" s="84"/>
      <c r="FH80" s="84"/>
      <c r="FI80" s="84"/>
      <c r="FJ80" s="84"/>
      <c r="FK80" s="84"/>
      <c r="FL80" s="84"/>
      <c r="FM80" s="84"/>
      <c r="FN80" s="84"/>
      <c r="FO80" s="84"/>
      <c r="FP80" s="84"/>
      <c r="FQ80" s="84"/>
      <c r="FR80" s="84"/>
      <c r="FS80" s="84"/>
      <c r="FT80" s="84"/>
      <c r="FU80" s="84"/>
      <c r="FV80" s="84"/>
      <c r="FW80" s="84"/>
      <c r="FX80" s="84"/>
      <c r="FY80" s="84"/>
      <c r="FZ80" s="84"/>
      <c r="GA80" s="84"/>
      <c r="GB80" s="84"/>
      <c r="GC80" s="84"/>
      <c r="GD80" s="84"/>
      <c r="GE80" s="84"/>
      <c r="GF80" s="84"/>
      <c r="GG80" s="84"/>
      <c r="GH80" s="84"/>
      <c r="GI80" s="84"/>
      <c r="GJ80" s="84"/>
      <c r="GK80" s="84"/>
      <c r="GL80" s="84"/>
      <c r="GM80" s="84"/>
      <c r="GN80" s="84"/>
      <c r="GO80" s="84"/>
      <c r="GP80" s="84"/>
      <c r="GQ80" s="84"/>
      <c r="GR80" s="84"/>
      <c r="GS80" s="84"/>
      <c r="GT80" s="84"/>
      <c r="GU80" s="84"/>
      <c r="GV80" s="84"/>
      <c r="GW80" s="84"/>
      <c r="GX80" s="84"/>
      <c r="GY80" s="84"/>
      <c r="GZ80" s="84"/>
      <c r="HA80" s="84"/>
      <c r="HB80" s="84"/>
      <c r="HC80" s="84"/>
      <c r="HD80" s="84"/>
      <c r="HE80" s="84"/>
      <c r="HF80" s="84"/>
      <c r="HG80" s="84"/>
      <c r="HH80" s="84"/>
      <c r="HI80" s="84"/>
      <c r="HJ80" s="84"/>
      <c r="HK80" s="84"/>
      <c r="HL80" s="84"/>
      <c r="HM80" s="84"/>
      <c r="HN80" s="84"/>
      <c r="HO80" s="84"/>
      <c r="HP80" s="84"/>
      <c r="HQ80" s="84"/>
      <c r="HR80" s="84"/>
      <c r="HS80" s="84"/>
      <c r="HT80" s="84"/>
      <c r="HU80" s="84"/>
      <c r="HV80" s="84"/>
      <c r="HW80" s="84"/>
      <c r="HX80" s="84"/>
      <c r="HY80" s="84"/>
      <c r="HZ80" s="84"/>
      <c r="IA80" s="84"/>
      <c r="IB80" s="84"/>
      <c r="IC80" s="84"/>
      <c r="ID80" s="84"/>
      <c r="IE80" s="84"/>
      <c r="IF80" s="84"/>
      <c r="IG80" s="84"/>
      <c r="IH80" s="84"/>
      <c r="II80" s="84"/>
      <c r="IJ80" s="84"/>
      <c r="IK80" s="84"/>
      <c r="IL80" s="84"/>
      <c r="IM80" s="84"/>
      <c r="IN80" s="84"/>
      <c r="IO80" s="84"/>
      <c r="IP80" s="84"/>
      <c r="IQ80" s="84"/>
      <c r="IR80" s="84"/>
      <c r="IS80" s="84"/>
      <c r="IT80" s="84"/>
      <c r="IU80" s="84"/>
      <c r="IV80" s="84"/>
      <c r="IW80" s="84"/>
      <c r="IX80" s="84"/>
      <c r="IY80" s="84"/>
      <c r="IZ80" s="84"/>
      <c r="JA80" s="84"/>
      <c r="JB80" s="84"/>
      <c r="JC80" s="84"/>
      <c r="JD80" s="84"/>
      <c r="JE80" s="84"/>
      <c r="JF80" s="84"/>
      <c r="JG80" s="84"/>
      <c r="JH80" s="84"/>
      <c r="JI80" s="84"/>
      <c r="JJ80" s="84"/>
      <c r="JK80" s="84"/>
      <c r="JL80" s="84"/>
      <c r="JM80" s="84"/>
      <c r="JN80" s="84"/>
      <c r="JO80" s="84"/>
      <c r="JP80" s="84"/>
      <c r="JQ80" s="84"/>
      <c r="JR80" s="84"/>
      <c r="JS80" s="84"/>
      <c r="JT80" s="84"/>
      <c r="JU80" s="84"/>
      <c r="JV80" s="84"/>
      <c r="JW80" s="84"/>
      <c r="JX80" s="84"/>
      <c r="JY80" s="84"/>
      <c r="JZ80" s="84"/>
      <c r="KA80" s="84"/>
      <c r="KB80" s="84"/>
      <c r="KC80" s="84"/>
      <c r="KD80" s="84"/>
      <c r="KE80" s="84"/>
      <c r="KF80" s="84"/>
      <c r="KG80" s="84"/>
      <c r="KH80" s="84"/>
      <c r="KI80" s="84"/>
      <c r="KJ80" s="84"/>
      <c r="KK80" s="84"/>
      <c r="KL80" s="84"/>
      <c r="KM80" s="84"/>
      <c r="KN80" s="84"/>
      <c r="KO80" s="84"/>
      <c r="KP80" s="84"/>
      <c r="KQ80" s="84"/>
      <c r="KR80" s="84"/>
      <c r="KS80" s="84"/>
      <c r="KT80" s="84"/>
      <c r="KU80" s="84"/>
      <c r="KV80" s="84"/>
      <c r="KW80" s="84"/>
      <c r="KX80" s="84"/>
      <c r="KY80" s="84"/>
      <c r="KZ80" s="84"/>
      <c r="LA80" s="84"/>
      <c r="LB80" s="84"/>
      <c r="LC80" s="84"/>
      <c r="LD80" s="84"/>
      <c r="LE80" s="84"/>
      <c r="LF80" s="84"/>
      <c r="LG80" s="84"/>
      <c r="LH80" s="84"/>
      <c r="LI80" s="84"/>
      <c r="LJ80" s="84"/>
      <c r="LK80" s="84"/>
      <c r="LL80" s="84"/>
      <c r="LM80" s="84"/>
      <c r="LN80" s="84"/>
      <c r="LO80" s="84"/>
      <c r="LP80" s="84"/>
      <c r="LQ80" s="84"/>
      <c r="LR80" s="84"/>
      <c r="LS80" s="84"/>
      <c r="LT80" s="84"/>
      <c r="LU80" s="84"/>
      <c r="LV80" s="84"/>
      <c r="LW80" s="84"/>
      <c r="LX80" s="84"/>
      <c r="LY80" s="84"/>
      <c r="LZ80" s="84"/>
      <c r="MA80" s="84"/>
      <c r="MB80" s="84"/>
      <c r="MC80" s="84"/>
      <c r="MD80" s="84"/>
      <c r="ME80" s="84"/>
      <c r="MF80" s="84"/>
      <c r="MG80" s="84"/>
      <c r="MH80" s="84"/>
      <c r="MI80" s="84"/>
      <c r="MJ80" s="84"/>
      <c r="MK80" s="84"/>
      <c r="ML80" s="84"/>
      <c r="MM80" s="84"/>
      <c r="MN80" s="84"/>
      <c r="MO80" s="84"/>
      <c r="MP80" s="84"/>
      <c r="MQ80" s="84"/>
      <c r="MR80" s="84"/>
      <c r="MS80" s="84"/>
      <c r="MT80" s="84"/>
      <c r="MU80" s="84"/>
      <c r="MV80" s="84"/>
      <c r="MW80" s="84"/>
      <c r="MX80" s="84"/>
      <c r="MY80" s="84"/>
      <c r="MZ80" s="84"/>
      <c r="NA80" s="84"/>
      <c r="NB80" s="84"/>
      <c r="NC80" s="84"/>
      <c r="ND80" s="84"/>
      <c r="NE80" s="84"/>
      <c r="NF80" s="84"/>
      <c r="NG80" s="84"/>
      <c r="NH80" s="84"/>
      <c r="NI80" s="84"/>
      <c r="NJ80" s="84"/>
      <c r="NK80" s="84"/>
      <c r="NL80" s="84"/>
      <c r="NM80" s="84"/>
      <c r="NN80" s="84"/>
      <c r="NO80" s="84"/>
      <c r="NP80" s="84"/>
      <c r="NQ80" s="84"/>
      <c r="NR80" s="84"/>
      <c r="NS80" s="84"/>
      <c r="NT80" s="84"/>
      <c r="NU80" s="84"/>
      <c r="NV80" s="84"/>
      <c r="NW80" s="84"/>
      <c r="NX80" s="84"/>
      <c r="NY80" s="84"/>
      <c r="NZ80" s="84"/>
      <c r="OA80" s="84"/>
      <c r="OB80" s="84"/>
      <c r="OC80" s="84"/>
      <c r="OD80" s="84"/>
      <c r="OE80" s="84"/>
      <c r="OF80" s="84"/>
      <c r="OG80" s="84"/>
      <c r="OH80" s="84"/>
      <c r="OI80" s="84"/>
      <c r="OJ80" s="84"/>
      <c r="OK80" s="84"/>
      <c r="OL80" s="84"/>
      <c r="OM80" s="84"/>
      <c r="ON80" s="84"/>
      <c r="OO80" s="84"/>
      <c r="OP80" s="84"/>
      <c r="OQ80" s="84"/>
      <c r="OR80" s="84"/>
      <c r="OS80" s="84"/>
      <c r="OT80" s="84"/>
      <c r="OU80" s="84"/>
      <c r="OV80" s="84"/>
      <c r="OW80" s="84"/>
      <c r="OX80" s="84"/>
      <c r="OY80" s="84"/>
      <c r="OZ80" s="84"/>
      <c r="PA80" s="84"/>
      <c r="PB80" s="84"/>
      <c r="PC80" s="84"/>
      <c r="PD80" s="84"/>
      <c r="PE80" s="84"/>
      <c r="PF80" s="84"/>
      <c r="PG80" s="84"/>
      <c r="PH80" s="84"/>
      <c r="PI80" s="84"/>
      <c r="PJ80" s="84"/>
      <c r="PK80" s="84"/>
      <c r="PL80" s="84"/>
      <c r="PM80" s="84"/>
      <c r="PN80" s="84"/>
      <c r="PO80" s="84"/>
      <c r="PP80" s="84"/>
      <c r="PQ80" s="84"/>
      <c r="PR80" s="84"/>
      <c r="PS80" s="84"/>
      <c r="PT80" s="84"/>
      <c r="PU80" s="84"/>
      <c r="PV80" s="84"/>
      <c r="PW80" s="84"/>
      <c r="PX80" s="84"/>
      <c r="PY80" s="84"/>
      <c r="PZ80" s="84"/>
      <c r="QA80" s="84"/>
      <c r="QB80" s="84"/>
      <c r="QC80" s="84"/>
      <c r="QD80" s="84"/>
      <c r="QE80" s="84"/>
      <c r="QF80" s="84"/>
      <c r="QG80" s="84"/>
      <c r="QH80" s="84"/>
      <c r="QI80" s="84"/>
      <c r="QJ80" s="84"/>
      <c r="QK80" s="84"/>
      <c r="QL80" s="84"/>
      <c r="QM80" s="84"/>
      <c r="QN80" s="84"/>
      <c r="QO80" s="84"/>
      <c r="QP80" s="84"/>
      <c r="QQ80" s="84"/>
      <c r="QR80" s="84"/>
      <c r="QS80" s="84"/>
      <c r="QT80" s="84"/>
      <c r="QU80" s="84"/>
      <c r="QV80" s="84"/>
      <c r="QW80" s="84"/>
      <c r="QX80" s="84"/>
      <c r="QY80" s="84"/>
      <c r="QZ80" s="84"/>
      <c r="RA80" s="84"/>
      <c r="RB80" s="84"/>
      <c r="RC80" s="84"/>
      <c r="RD80" s="84"/>
      <c r="RE80" s="84"/>
      <c r="RF80" s="84"/>
      <c r="RG80" s="84"/>
      <c r="RH80" s="84"/>
      <c r="RI80" s="84"/>
      <c r="RJ80" s="84"/>
      <c r="RK80" s="84"/>
      <c r="RL80" s="84"/>
      <c r="RM80" s="84"/>
      <c r="RN80" s="84"/>
      <c r="RO80" s="84"/>
      <c r="RP80" s="84"/>
      <c r="RQ80" s="84"/>
      <c r="RR80" s="84"/>
      <c r="RS80" s="84"/>
      <c r="RT80" s="84"/>
      <c r="RU80" s="84"/>
      <c r="RV80" s="84"/>
      <c r="RW80" s="84"/>
      <c r="RX80" s="84"/>
      <c r="RY80" s="84"/>
      <c r="RZ80" s="84"/>
      <c r="SA80" s="84"/>
      <c r="SB80" s="84"/>
      <c r="SC80" s="84"/>
      <c r="SD80" s="84"/>
      <c r="SE80" s="84"/>
      <c r="SF80" s="84"/>
      <c r="SG80" s="84"/>
      <c r="SH80" s="84"/>
      <c r="SI80" s="84"/>
      <c r="SJ80" s="84"/>
      <c r="SK80" s="84"/>
      <c r="SL80" s="84"/>
      <c r="SM80" s="84"/>
      <c r="SN80" s="84"/>
      <c r="SO80" s="84"/>
      <c r="SP80" s="84"/>
      <c r="SQ80" s="84"/>
      <c r="SR80" s="84"/>
      <c r="SS80" s="84"/>
      <c r="ST80" s="84"/>
      <c r="SU80" s="84"/>
      <c r="SV80" s="84"/>
      <c r="SW80" s="84"/>
      <c r="SX80" s="84"/>
      <c r="SY80" s="84"/>
      <c r="SZ80" s="84"/>
      <c r="TA80" s="84"/>
      <c r="TB80" s="84"/>
      <c r="TC80" s="84"/>
      <c r="TD80" s="84"/>
      <c r="TE80" s="84"/>
      <c r="TF80" s="84"/>
      <c r="TG80" s="84"/>
      <c r="TH80" s="84"/>
      <c r="TI80" s="84"/>
      <c r="TJ80" s="84"/>
      <c r="TK80" s="84"/>
      <c r="TL80" s="84"/>
      <c r="TM80" s="84"/>
      <c r="TN80" s="84"/>
      <c r="TO80" s="84"/>
      <c r="TP80" s="84"/>
      <c r="TQ80" s="84"/>
      <c r="TR80" s="84"/>
      <c r="TS80" s="84"/>
      <c r="TT80" s="84"/>
      <c r="TU80" s="84"/>
      <c r="TV80" s="84"/>
      <c r="TW80" s="84"/>
      <c r="TX80" s="84"/>
      <c r="TY80" s="84"/>
      <c r="TZ80" s="84"/>
      <c r="UA80" s="84"/>
      <c r="UB80" s="84"/>
      <c r="UC80" s="84"/>
      <c r="UD80" s="84"/>
      <c r="UE80" s="84"/>
      <c r="UF80" s="84"/>
      <c r="UG80" s="84"/>
      <c r="UH80" s="84"/>
      <c r="UI80" s="84"/>
      <c r="UJ80" s="84"/>
      <c r="UK80" s="84"/>
      <c r="UL80" s="84"/>
      <c r="UM80" s="84"/>
      <c r="UN80" s="84"/>
      <c r="UO80" s="84"/>
      <c r="UP80" s="84"/>
      <c r="UQ80" s="84"/>
      <c r="UR80" s="84"/>
      <c r="US80" s="84"/>
      <c r="UT80" s="84"/>
      <c r="UU80" s="84"/>
      <c r="UV80" s="84"/>
      <c r="UW80" s="84"/>
      <c r="UX80" s="84"/>
      <c r="UY80" s="84"/>
      <c r="UZ80" s="84"/>
      <c r="VA80" s="84"/>
      <c r="VB80" s="84"/>
      <c r="VC80" s="84"/>
      <c r="VD80" s="84"/>
      <c r="VE80" s="84"/>
      <c r="VF80" s="84"/>
      <c r="VG80" s="84"/>
      <c r="VH80" s="84"/>
      <c r="VI80" s="84"/>
      <c r="VJ80" s="84"/>
      <c r="VK80" s="84"/>
      <c r="VL80" s="84"/>
      <c r="VM80" s="84"/>
      <c r="VN80" s="84"/>
      <c r="VO80" s="84"/>
      <c r="VP80" s="84"/>
      <c r="VQ80" s="84"/>
      <c r="VR80" s="84"/>
      <c r="VS80" s="84"/>
      <c r="VT80" s="84"/>
      <c r="VU80" s="84"/>
      <c r="VV80" s="84"/>
      <c r="VW80" s="84"/>
      <c r="VX80" s="84"/>
      <c r="VY80" s="84"/>
      <c r="VZ80" s="84"/>
      <c r="WA80" s="84"/>
      <c r="WB80" s="84"/>
      <c r="WC80" s="84"/>
      <c r="WD80" s="84"/>
      <c r="WE80" s="84"/>
      <c r="WF80" s="84"/>
      <c r="WG80" s="84"/>
      <c r="WH80" s="84"/>
      <c r="WI80" s="84"/>
      <c r="WJ80" s="84"/>
      <c r="WK80" s="84"/>
      <c r="WL80" s="84"/>
      <c r="WM80" s="84"/>
      <c r="WN80" s="84"/>
      <c r="WO80" s="84"/>
      <c r="WP80" s="84"/>
      <c r="WQ80" s="84"/>
      <c r="WR80" s="84"/>
      <c r="WS80" s="84"/>
      <c r="WT80" s="84"/>
      <c r="WU80" s="84"/>
      <c r="WV80" s="84"/>
      <c r="WW80" s="84"/>
      <c r="WX80" s="84"/>
      <c r="WY80" s="84"/>
      <c r="WZ80" s="84"/>
      <c r="XA80" s="84"/>
      <c r="XB80" s="84"/>
      <c r="XC80" s="84"/>
      <c r="XD80" s="84"/>
      <c r="XE80" s="84"/>
      <c r="XF80" s="84"/>
      <c r="XG80" s="84"/>
      <c r="XH80" s="84"/>
      <c r="XI80" s="84"/>
      <c r="XJ80" s="84"/>
      <c r="XK80" s="84"/>
      <c r="XL80" s="84"/>
      <c r="XM80" s="84"/>
      <c r="XN80" s="84"/>
      <c r="XO80" s="84"/>
      <c r="XP80" s="84"/>
      <c r="XQ80" s="84"/>
      <c r="XR80" s="84"/>
      <c r="XS80" s="84"/>
      <c r="XT80" s="84"/>
      <c r="XU80" s="84"/>
      <c r="XV80" s="84"/>
      <c r="XW80" s="84"/>
      <c r="XX80" s="84"/>
      <c r="XY80" s="84"/>
      <c r="XZ80" s="84"/>
      <c r="YA80" s="84"/>
      <c r="YB80" s="84"/>
      <c r="YC80" s="84"/>
      <c r="YD80" s="84"/>
      <c r="YE80" s="84"/>
      <c r="YF80" s="84"/>
      <c r="YG80" s="84"/>
      <c r="YH80" s="84"/>
      <c r="YI80" s="84"/>
      <c r="YJ80" s="84"/>
      <c r="YK80" s="84"/>
      <c r="YL80" s="84"/>
      <c r="YM80" s="84"/>
      <c r="YN80" s="84"/>
      <c r="YO80" s="84"/>
      <c r="YP80" s="84"/>
      <c r="YQ80" s="84"/>
      <c r="YR80" s="84"/>
      <c r="YS80" s="84"/>
      <c r="YT80" s="84"/>
      <c r="YU80" s="84"/>
      <c r="YV80" s="84"/>
      <c r="YW80" s="84"/>
      <c r="YX80" s="84"/>
      <c r="YY80" s="84"/>
      <c r="YZ80" s="84"/>
      <c r="ZA80" s="84"/>
      <c r="ZB80" s="84"/>
      <c r="ZC80" s="84"/>
      <c r="ZD80" s="84"/>
      <c r="ZE80" s="84"/>
      <c r="ZF80" s="84"/>
      <c r="ZG80" s="84"/>
      <c r="ZH80" s="84"/>
      <c r="ZI80" s="84"/>
      <c r="ZJ80" s="84"/>
      <c r="ZK80" s="84"/>
      <c r="ZL80" s="84"/>
      <c r="ZM80" s="84"/>
      <c r="ZN80" s="84"/>
      <c r="ZO80" s="84"/>
      <c r="ZP80" s="84"/>
      <c r="ZQ80" s="84"/>
      <c r="ZR80" s="84"/>
      <c r="ZS80" s="84"/>
      <c r="ZT80" s="84"/>
      <c r="ZU80" s="84"/>
      <c r="ZV80" s="84"/>
      <c r="ZW80" s="84"/>
      <c r="ZX80" s="84"/>
      <c r="ZY80" s="84"/>
      <c r="ZZ80" s="84"/>
      <c r="AAA80" s="84"/>
      <c r="AAB80" s="84"/>
      <c r="AAC80" s="84"/>
      <c r="AAD80" s="84"/>
      <c r="AAE80" s="84"/>
      <c r="AAF80" s="84"/>
      <c r="AAG80" s="84"/>
      <c r="AAH80" s="84"/>
      <c r="AAI80" s="84"/>
      <c r="AAJ80" s="84"/>
      <c r="AAK80" s="84"/>
      <c r="AAL80" s="84"/>
      <c r="AAM80" s="84"/>
      <c r="AAN80" s="84"/>
      <c r="AAO80" s="84"/>
      <c r="AAP80" s="84"/>
      <c r="AAQ80" s="84"/>
      <c r="AAR80" s="84"/>
      <c r="AAS80" s="84"/>
      <c r="AAT80" s="84"/>
      <c r="AAU80" s="84"/>
      <c r="AAV80" s="84"/>
      <c r="AAW80" s="84"/>
      <c r="AAX80" s="84"/>
      <c r="AAY80" s="84"/>
      <c r="AAZ80" s="84"/>
      <c r="ABA80" s="84"/>
      <c r="ABB80" s="84"/>
      <c r="ABC80" s="84"/>
      <c r="ABD80" s="84"/>
      <c r="ABE80" s="84"/>
      <c r="ABF80" s="84"/>
      <c r="ABG80" s="84"/>
      <c r="ABH80" s="84"/>
      <c r="ABI80" s="84"/>
      <c r="ABJ80" s="84"/>
      <c r="ABK80" s="84"/>
      <c r="ABL80" s="84"/>
      <c r="ABM80" s="84"/>
      <c r="ABN80" s="84"/>
      <c r="ABO80" s="84"/>
      <c r="ABP80" s="84"/>
      <c r="ABQ80" s="84"/>
      <c r="ABR80" s="84"/>
      <c r="ABS80" s="84"/>
      <c r="ABT80" s="84"/>
      <c r="ABU80" s="84"/>
      <c r="ABV80" s="84"/>
      <c r="ABW80" s="84"/>
      <c r="ABX80" s="84"/>
      <c r="ABY80" s="84"/>
      <c r="ABZ80" s="84"/>
      <c r="ACA80" s="84"/>
      <c r="ACB80" s="84"/>
      <c r="ACC80" s="84"/>
      <c r="ACD80" s="84"/>
      <c r="ACE80" s="84"/>
      <c r="ACF80" s="84"/>
      <c r="ACG80" s="84"/>
      <c r="ACH80" s="84"/>
      <c r="ACI80" s="84"/>
      <c r="ACJ80" s="84"/>
      <c r="ACK80" s="84"/>
      <c r="ACL80" s="84"/>
      <c r="ACM80" s="84"/>
      <c r="ACN80" s="84"/>
      <c r="ACO80" s="84"/>
      <c r="ACP80" s="84"/>
      <c r="ACQ80" s="84"/>
      <c r="ACR80" s="84"/>
      <c r="ACS80" s="84"/>
      <c r="ACT80" s="84"/>
      <c r="ACU80" s="84"/>
      <c r="ACV80" s="84"/>
      <c r="ACW80" s="84"/>
      <c r="ACX80" s="84"/>
      <c r="ACY80" s="84"/>
      <c r="ACZ80" s="84"/>
      <c r="ADA80" s="84"/>
      <c r="ADB80" s="84"/>
      <c r="ADC80" s="84"/>
      <c r="ADD80" s="84"/>
      <c r="ADE80" s="84"/>
      <c r="ADF80" s="84"/>
      <c r="ADG80" s="84"/>
      <c r="ADH80" s="84"/>
      <c r="ADI80" s="84"/>
      <c r="ADJ80" s="84"/>
      <c r="ADK80" s="84"/>
      <c r="ADL80" s="84"/>
      <c r="ADM80" s="84"/>
      <c r="ADN80" s="84"/>
      <c r="ADO80" s="84"/>
      <c r="ADP80" s="84"/>
      <c r="ADQ80" s="84"/>
      <c r="ADR80" s="84"/>
      <c r="ADS80" s="84"/>
      <c r="ADT80" s="84"/>
      <c r="ADU80" s="84"/>
      <c r="ADV80" s="84"/>
      <c r="ADW80" s="84"/>
      <c r="ADX80" s="84"/>
      <c r="ADY80" s="84"/>
      <c r="ADZ80" s="84"/>
      <c r="AEA80" s="84"/>
      <c r="AEB80" s="84"/>
      <c r="AEC80" s="84"/>
      <c r="AED80" s="84"/>
      <c r="AEE80" s="84"/>
      <c r="AEF80" s="84"/>
      <c r="AEG80" s="84"/>
      <c r="AEH80" s="84"/>
      <c r="AEI80" s="84"/>
      <c r="AEJ80" s="84"/>
      <c r="AEK80" s="84"/>
      <c r="AEL80" s="84"/>
      <c r="AEM80" s="84"/>
      <c r="AEN80" s="84"/>
      <c r="AEO80" s="84"/>
      <c r="AEP80" s="84"/>
      <c r="AEQ80" s="84"/>
      <c r="AER80" s="84"/>
      <c r="AES80" s="84"/>
      <c r="AET80" s="84"/>
      <c r="AEU80" s="84"/>
      <c r="AEV80" s="84"/>
      <c r="AEW80" s="84"/>
      <c r="AEX80" s="84"/>
      <c r="AEY80" s="84"/>
      <c r="AEZ80" s="84"/>
      <c r="AFA80" s="84"/>
      <c r="AFB80" s="84"/>
      <c r="AFC80" s="84"/>
      <c r="AFD80" s="84"/>
      <c r="AFE80" s="84"/>
      <c r="AFF80" s="84"/>
      <c r="AFG80" s="84"/>
      <c r="AFH80" s="84"/>
      <c r="AFI80" s="84"/>
      <c r="AFJ80" s="84"/>
      <c r="AFK80" s="84"/>
      <c r="AFL80" s="84"/>
      <c r="AFM80" s="84"/>
      <c r="AFN80" s="84"/>
      <c r="AFO80" s="84"/>
      <c r="AFP80" s="84"/>
      <c r="AFQ80" s="84"/>
      <c r="AFR80" s="84"/>
      <c r="AFS80" s="84"/>
      <c r="AFT80" s="84"/>
      <c r="AFU80" s="84"/>
      <c r="AFV80" s="84"/>
      <c r="AFW80" s="84"/>
      <c r="AFX80" s="84"/>
      <c r="AFY80" s="84"/>
      <c r="AFZ80" s="84"/>
      <c r="AGA80" s="84"/>
      <c r="AGB80" s="84"/>
      <c r="AGC80" s="84"/>
      <c r="AGD80" s="84"/>
      <c r="AGE80" s="84"/>
      <c r="AGF80" s="84"/>
      <c r="AGG80" s="84"/>
      <c r="AGH80" s="84"/>
      <c r="AGI80" s="84"/>
      <c r="AGJ80" s="84"/>
      <c r="AGK80" s="84"/>
      <c r="AGL80" s="84"/>
      <c r="AGM80" s="84"/>
      <c r="AGN80" s="84"/>
      <c r="AGO80" s="84"/>
      <c r="AGP80" s="84"/>
      <c r="AGQ80" s="84"/>
      <c r="AGR80" s="84"/>
      <c r="AGS80" s="84"/>
      <c r="AGT80" s="84"/>
      <c r="AGU80" s="84"/>
      <c r="AGV80" s="84"/>
      <c r="AGW80" s="84"/>
      <c r="AGX80" s="84"/>
      <c r="AGY80" s="84"/>
      <c r="AGZ80" s="84"/>
      <c r="AHA80" s="84"/>
      <c r="AHB80" s="84"/>
      <c r="AHC80" s="84"/>
      <c r="AHD80" s="84"/>
      <c r="AHE80" s="84"/>
      <c r="AHF80" s="84"/>
      <c r="AHG80" s="84"/>
      <c r="AHH80" s="84"/>
      <c r="AHI80" s="84"/>
      <c r="AHJ80" s="84"/>
      <c r="AHK80" s="84"/>
      <c r="AHL80" s="84"/>
      <c r="AHM80" s="84"/>
      <c r="AHN80" s="84"/>
      <c r="AHO80" s="84"/>
      <c r="AHP80" s="84"/>
      <c r="AHQ80" s="84"/>
      <c r="AHR80" s="84"/>
      <c r="AHS80" s="84"/>
      <c r="AHT80" s="84"/>
      <c r="AHU80" s="84"/>
      <c r="AHV80" s="84"/>
      <c r="AHW80" s="84"/>
      <c r="AHX80" s="84"/>
      <c r="AHY80" s="84"/>
      <c r="AHZ80" s="84"/>
      <c r="AIA80" s="84"/>
      <c r="AIB80" s="84"/>
      <c r="AIC80" s="84"/>
      <c r="AID80" s="84"/>
      <c r="AIE80" s="84"/>
      <c r="AIF80" s="84"/>
      <c r="AIG80" s="84"/>
      <c r="AIH80" s="84"/>
      <c r="AII80" s="84"/>
      <c r="AIJ80" s="84"/>
      <c r="AIK80" s="84"/>
      <c r="AIL80" s="84"/>
      <c r="AIM80" s="84"/>
      <c r="AIN80" s="84"/>
      <c r="AIO80" s="84"/>
      <c r="AIP80" s="84"/>
      <c r="AIQ80" s="84"/>
      <c r="AIR80" s="84"/>
      <c r="AIS80" s="84"/>
      <c r="AIT80" s="84"/>
      <c r="AIU80" s="84"/>
      <c r="AIV80" s="84"/>
      <c r="AIW80" s="84"/>
      <c r="AIX80" s="84"/>
      <c r="AIY80" s="84"/>
      <c r="AIZ80" s="84"/>
      <c r="AJA80" s="84"/>
      <c r="AJB80" s="84"/>
      <c r="AJC80" s="84"/>
      <c r="AJD80" s="84"/>
      <c r="AJE80" s="84"/>
      <c r="AJF80" s="84"/>
      <c r="AJG80" s="84"/>
      <c r="AJH80" s="84"/>
      <c r="AJI80" s="84"/>
      <c r="AJJ80" s="84"/>
      <c r="AJK80" s="84"/>
      <c r="AJL80" s="84"/>
      <c r="AJM80" s="84"/>
      <c r="AJN80" s="84"/>
      <c r="AJO80" s="84"/>
      <c r="AJP80" s="84"/>
      <c r="AJQ80" s="84"/>
      <c r="AJR80" s="84"/>
      <c r="AJS80" s="84"/>
      <c r="AJT80" s="84"/>
      <c r="AJU80" s="84"/>
      <c r="AJV80" s="84"/>
      <c r="AJW80" s="84"/>
      <c r="AJX80" s="84"/>
      <c r="AJY80" s="84"/>
      <c r="AJZ80" s="84"/>
      <c r="AKA80" s="84"/>
      <c r="AKB80" s="84"/>
      <c r="AKC80" s="84"/>
      <c r="AKD80" s="84"/>
      <c r="AKE80" s="84"/>
      <c r="AKF80" s="84"/>
      <c r="AKG80" s="84"/>
      <c r="AKH80" s="84"/>
      <c r="AKI80" s="84"/>
      <c r="AKJ80" s="84"/>
      <c r="AKK80" s="84"/>
      <c r="AKL80" s="84"/>
      <c r="AKM80" s="84"/>
      <c r="AKN80" s="84"/>
      <c r="AKO80" s="84"/>
      <c r="AKP80" s="84"/>
      <c r="AKQ80" s="84"/>
      <c r="AKR80" s="84"/>
      <c r="AKS80" s="84"/>
      <c r="AKT80" s="84"/>
      <c r="AKU80" s="84"/>
      <c r="AKV80" s="84"/>
      <c r="AKW80" s="84"/>
      <c r="AKX80" s="84"/>
      <c r="AKY80" s="84"/>
      <c r="AKZ80" s="84"/>
      <c r="ALA80" s="84"/>
      <c r="ALB80" s="84"/>
      <c r="ALC80" s="84"/>
      <c r="ALD80" s="84"/>
      <c r="ALE80" s="84"/>
      <c r="ALF80" s="84"/>
      <c r="ALG80" s="84"/>
      <c r="ALH80" s="84"/>
      <c r="ALI80" s="84"/>
      <c r="ALJ80" s="84"/>
      <c r="ALK80" s="84"/>
      <c r="ALL80" s="84"/>
      <c r="ALM80" s="84"/>
      <c r="ALN80" s="84"/>
      <c r="ALO80" s="84"/>
      <c r="ALP80" s="84"/>
      <c r="ALQ80" s="84"/>
      <c r="ALR80" s="84"/>
      <c r="ALS80" s="84"/>
      <c r="ALT80" s="84"/>
      <c r="ALU80" s="84"/>
      <c r="ALV80" s="84"/>
      <c r="ALW80" s="84"/>
      <c r="ALX80" s="84"/>
      <c r="ALY80" s="84"/>
      <c r="ALZ80" s="84"/>
      <c r="AMA80" s="84"/>
      <c r="AMB80" s="84"/>
      <c r="AMC80" s="84"/>
      <c r="AMD80" s="84"/>
      <c r="AME80" s="84"/>
      <c r="AMF80" s="84"/>
      <c r="AMG80" s="84"/>
      <c r="AMH80" s="84"/>
      <c r="AMI80" s="84"/>
      <c r="AMJ80" s="84"/>
      <c r="AMK80" s="84"/>
      <c r="AML80" s="84"/>
      <c r="AMM80" s="84"/>
      <c r="AMN80" s="84"/>
      <c r="AMO80" s="84"/>
      <c r="AMP80" s="84"/>
      <c r="AMQ80" s="84"/>
      <c r="AMR80" s="84"/>
      <c r="AMS80" s="84"/>
      <c r="AMT80" s="84"/>
      <c r="AMU80" s="84"/>
      <c r="AMV80" s="84"/>
      <c r="AMW80" s="84"/>
      <c r="AMX80" s="84"/>
      <c r="AMY80" s="84"/>
      <c r="AMZ80" s="84"/>
      <c r="ANA80" s="84"/>
      <c r="ANB80" s="84"/>
      <c r="ANC80" s="84"/>
      <c r="AND80" s="84"/>
      <c r="ANE80" s="84"/>
      <c r="ANF80" s="84"/>
      <c r="ANG80" s="84"/>
      <c r="ANH80" s="84"/>
      <c r="ANI80" s="84"/>
      <c r="ANJ80" s="84"/>
      <c r="ANK80" s="84"/>
      <c r="ANL80" s="84"/>
      <c r="ANM80" s="84"/>
      <c r="ANN80" s="84"/>
      <c r="ANO80" s="84"/>
      <c r="ANP80" s="84"/>
      <c r="ANQ80" s="84"/>
      <c r="ANR80" s="84"/>
      <c r="ANS80" s="84"/>
      <c r="ANT80" s="84"/>
      <c r="ANU80" s="84"/>
      <c r="ANV80" s="84"/>
      <c r="ANW80" s="84"/>
      <c r="ANX80" s="84"/>
      <c r="ANY80" s="84"/>
      <c r="ANZ80" s="84"/>
      <c r="AOA80" s="84"/>
      <c r="AOB80" s="84"/>
      <c r="AOC80" s="84"/>
      <c r="AOD80" s="84"/>
      <c r="AOE80" s="84"/>
      <c r="AOF80" s="84"/>
      <c r="AOG80" s="84"/>
      <c r="AOH80" s="84"/>
      <c r="AOI80" s="84"/>
      <c r="AOJ80" s="84"/>
      <c r="AOK80" s="84"/>
      <c r="AOL80" s="84"/>
      <c r="AOM80" s="84"/>
      <c r="AON80" s="84"/>
      <c r="AOO80" s="84"/>
      <c r="AOP80" s="84"/>
      <c r="AOQ80" s="84"/>
      <c r="AOR80" s="84"/>
      <c r="AOS80" s="84"/>
      <c r="AOT80" s="84"/>
      <c r="AOU80" s="84"/>
      <c r="AOV80" s="84"/>
      <c r="AOW80" s="84"/>
      <c r="AOX80" s="84"/>
      <c r="AOY80" s="84"/>
      <c r="AOZ80" s="84"/>
      <c r="APA80" s="84"/>
      <c r="APB80" s="84"/>
      <c r="APC80" s="84"/>
      <c r="APD80" s="84"/>
      <c r="APE80" s="84"/>
      <c r="APF80" s="84"/>
      <c r="APG80" s="84"/>
      <c r="APH80" s="84"/>
      <c r="API80" s="84"/>
      <c r="APJ80" s="84"/>
      <c r="APK80" s="84"/>
      <c r="APL80" s="84"/>
      <c r="APM80" s="84"/>
      <c r="APN80" s="84"/>
      <c r="APO80" s="84"/>
      <c r="APP80" s="84"/>
      <c r="APQ80" s="84"/>
      <c r="APR80" s="84"/>
      <c r="APS80" s="84"/>
      <c r="APT80" s="84"/>
      <c r="APU80" s="84"/>
      <c r="APV80" s="84"/>
      <c r="APW80" s="84"/>
      <c r="APX80" s="84"/>
      <c r="APY80" s="84"/>
      <c r="APZ80" s="84"/>
      <c r="AQA80" s="84"/>
      <c r="AQB80" s="84"/>
      <c r="AQC80" s="84"/>
      <c r="AQD80" s="84"/>
      <c r="AQE80" s="86"/>
      <c r="AQF80" s="86"/>
      <c r="AQG80" s="86"/>
      <c r="AQH80" s="86"/>
      <c r="AQI80" s="86"/>
      <c r="AQJ80" s="86"/>
      <c r="AQK80" s="86"/>
      <c r="AQL80" s="86"/>
      <c r="AQM80" s="86"/>
      <c r="AQN80" s="86"/>
      <c r="AQO80" s="86"/>
      <c r="AQP80" s="86"/>
      <c r="AQQ80" s="86"/>
      <c r="AQR80" s="86"/>
      <c r="AQS80" s="86"/>
      <c r="AQT80" s="86"/>
      <c r="AQU80" s="86"/>
      <c r="AQV80" s="86"/>
      <c r="AQW80" s="86"/>
      <c r="AQX80" s="86"/>
      <c r="AQY80" s="86"/>
      <c r="AQZ80" s="86"/>
      <c r="ARA80" s="86"/>
      <c r="ARB80" s="86"/>
      <c r="ARC80" s="86"/>
      <c r="ARD80" s="86"/>
      <c r="ARE80" s="86"/>
      <c r="ARF80" s="86"/>
      <c r="ARG80" s="86"/>
      <c r="ARH80" s="86"/>
      <c r="ARI80" s="86"/>
      <c r="ARJ80" s="86"/>
      <c r="ARK80" s="86"/>
      <c r="ARL80" s="86"/>
      <c r="ARM80" s="86"/>
      <c r="ARN80" s="86"/>
      <c r="ARO80" s="86"/>
      <c r="ARP80" s="86"/>
      <c r="ARQ80" s="86"/>
      <c r="ARR80" s="86"/>
      <c r="ARS80" s="86"/>
      <c r="ART80" s="86"/>
      <c r="ARU80" s="86"/>
      <c r="ARV80" s="86"/>
      <c r="ARW80" s="86"/>
      <c r="ARX80" s="86"/>
      <c r="ARY80" s="86"/>
      <c r="ARZ80" s="86"/>
      <c r="ASA80" s="86"/>
      <c r="ASB80" s="86"/>
      <c r="ASC80" s="86"/>
      <c r="ASD80" s="86"/>
      <c r="ASE80" s="86"/>
      <c r="ASF80" s="86"/>
      <c r="ASG80" s="86"/>
      <c r="ASH80" s="86"/>
      <c r="ASI80" s="86"/>
      <c r="ASJ80" s="86"/>
      <c r="ASK80" s="86"/>
      <c r="ASL80" s="86"/>
      <c r="ASM80" s="86"/>
      <c r="ASN80" s="86"/>
      <c r="ASO80" s="86"/>
      <c r="ASP80" s="86"/>
      <c r="ASQ80" s="86"/>
      <c r="ASR80" s="86"/>
      <c r="ASS80" s="86"/>
      <c r="AST80" s="86"/>
      <c r="ASU80" s="86"/>
      <c r="ASV80" s="86"/>
      <c r="ASW80" s="86"/>
      <c r="ASX80" s="86"/>
      <c r="ASY80" s="86"/>
      <c r="ASZ80" s="86"/>
      <c r="ATA80" s="86"/>
      <c r="ATB80" s="86"/>
      <c r="ATC80" s="86"/>
      <c r="ATD80" s="86"/>
      <c r="ATE80" s="86"/>
      <c r="ATF80" s="86"/>
      <c r="ATG80" s="86" t="s">
        <v>94</v>
      </c>
      <c r="ATH80" s="86"/>
      <c r="ATI80" s="86" t="s">
        <v>94</v>
      </c>
      <c r="ATJ80" s="86"/>
      <c r="ATK80" s="86" t="s">
        <v>94</v>
      </c>
      <c r="ATL80" s="86"/>
      <c r="ATM80" s="86" t="s">
        <v>94</v>
      </c>
      <c r="ATN80" s="86"/>
      <c r="ATO80" s="86" t="s">
        <v>94</v>
      </c>
      <c r="ATP80" s="86"/>
      <c r="ATQ80" s="86" t="s">
        <v>94</v>
      </c>
      <c r="ATR80" s="86"/>
      <c r="ATS80" s="86" t="s">
        <v>94</v>
      </c>
      <c r="ATT80" s="86"/>
      <c r="ATU80" s="86" t="s">
        <v>94</v>
      </c>
      <c r="ATV80" s="86"/>
      <c r="ATW80" s="86" t="s">
        <v>94</v>
      </c>
      <c r="ATX80" s="86"/>
      <c r="ATY80" s="86" t="s">
        <v>94</v>
      </c>
      <c r="ATZ80" s="86"/>
      <c r="AUA80" s="86" t="s">
        <v>94</v>
      </c>
      <c r="AUB80" s="86"/>
      <c r="AUC80" s="86" t="s">
        <v>94</v>
      </c>
      <c r="AUD80" s="86"/>
      <c r="AUE80" s="86" t="s">
        <v>94</v>
      </c>
      <c r="AUF80" s="86"/>
      <c r="AUG80" s="86" t="s">
        <v>94</v>
      </c>
      <c r="AUH80" s="86"/>
      <c r="AUI80" s="86" t="s">
        <v>94</v>
      </c>
      <c r="AUJ80" s="86"/>
      <c r="AUK80" s="86" t="s">
        <v>94</v>
      </c>
      <c r="AUL80" s="86"/>
      <c r="AUM80" s="86" t="s">
        <v>94</v>
      </c>
      <c r="AUN80" s="86"/>
      <c r="AUO80" s="86" t="s">
        <v>94</v>
      </c>
      <c r="AUP80" s="86"/>
      <c r="AUQ80" s="86" t="s">
        <v>94</v>
      </c>
      <c r="AUR80" s="86"/>
      <c r="AUS80" s="86" t="s">
        <v>94</v>
      </c>
      <c r="AUT80" s="86"/>
      <c r="AUU80" s="86" t="s">
        <v>94</v>
      </c>
      <c r="AUV80" s="86"/>
      <c r="AUW80" s="86" t="s">
        <v>94</v>
      </c>
      <c r="AUX80" s="86"/>
      <c r="AUY80" s="86" t="s">
        <v>94</v>
      </c>
      <c r="AUZ80" s="86"/>
      <c r="AVA80" s="86" t="s">
        <v>94</v>
      </c>
      <c r="AVB80" s="86"/>
      <c r="AVC80" s="86" t="s">
        <v>94</v>
      </c>
      <c r="AVD80" s="86"/>
      <c r="AVE80" s="86" t="s">
        <v>94</v>
      </c>
      <c r="AVF80" s="86"/>
      <c r="AVG80" s="86" t="s">
        <v>94</v>
      </c>
      <c r="AVH80" s="86"/>
      <c r="AVI80" s="86" t="s">
        <v>94</v>
      </c>
      <c r="AVJ80" s="86"/>
      <c r="AVK80" s="86" t="s">
        <v>94</v>
      </c>
      <c r="AVL80" s="86"/>
      <c r="AVM80" s="86" t="s">
        <v>94</v>
      </c>
      <c r="AVN80" s="86"/>
      <c r="AVO80" s="86" t="s">
        <v>94</v>
      </c>
      <c r="AVP80" s="86"/>
      <c r="AVQ80" s="86" t="s">
        <v>94</v>
      </c>
      <c r="AVR80" s="86"/>
      <c r="AVS80" s="86" t="s">
        <v>94</v>
      </c>
      <c r="AVT80" s="86"/>
      <c r="AVU80" s="86" t="s">
        <v>94</v>
      </c>
      <c r="AVV80" s="86"/>
      <c r="AVW80" s="86" t="s">
        <v>94</v>
      </c>
      <c r="AVX80" s="86"/>
      <c r="AVY80" s="86" t="s">
        <v>94</v>
      </c>
      <c r="AVZ80" s="86"/>
      <c r="AWA80" s="86" t="s">
        <v>94</v>
      </c>
      <c r="AWB80" s="86"/>
      <c r="AWC80" s="86" t="s">
        <v>94</v>
      </c>
      <c r="AWD80" s="86"/>
      <c r="AWE80" s="86" t="s">
        <v>94</v>
      </c>
      <c r="AWF80" s="86"/>
      <c r="AWG80" s="86" t="s">
        <v>94</v>
      </c>
      <c r="AWH80" s="86"/>
      <c r="AWI80" s="86" t="s">
        <v>94</v>
      </c>
      <c r="AWJ80" s="86"/>
      <c r="AWK80" s="86" t="s">
        <v>94</v>
      </c>
      <c r="AWL80" s="86"/>
      <c r="AWM80" s="86" t="s">
        <v>94</v>
      </c>
      <c r="AWN80" s="86"/>
      <c r="AWO80" s="86" t="s">
        <v>94</v>
      </c>
      <c r="AWP80" s="86"/>
      <c r="AWQ80" s="86" t="s">
        <v>94</v>
      </c>
      <c r="AWR80" s="86"/>
      <c r="AWS80" s="86" t="s">
        <v>94</v>
      </c>
      <c r="AWT80" s="86"/>
      <c r="AWU80" s="86" t="s">
        <v>94</v>
      </c>
      <c r="AWV80" s="86"/>
      <c r="AWW80" s="86" t="s">
        <v>94</v>
      </c>
      <c r="AWX80" s="86"/>
      <c r="AWY80" s="86" t="s">
        <v>94</v>
      </c>
      <c r="AWZ80" s="103"/>
      <c r="AXA80" s="103" t="s">
        <v>94</v>
      </c>
      <c r="AXB80" s="103"/>
      <c r="AXC80" s="103" t="s">
        <v>94</v>
      </c>
      <c r="AXD80" s="103"/>
      <c r="AXE80" s="103" t="s">
        <v>94</v>
      </c>
      <c r="AXF80" s="103"/>
      <c r="AXG80" s="103" t="s">
        <v>94</v>
      </c>
      <c r="AXH80" s="103"/>
      <c r="AXI80" s="103" t="s">
        <v>94</v>
      </c>
      <c r="AXJ80" s="103"/>
      <c r="AXK80" s="103" t="s">
        <v>94</v>
      </c>
      <c r="AXL80" s="103"/>
      <c r="AXM80" s="103" t="s">
        <v>94</v>
      </c>
      <c r="AXN80" s="103"/>
      <c r="AXO80" s="103" t="s">
        <v>94</v>
      </c>
      <c r="AXP80" s="103"/>
      <c r="AXQ80" s="103" t="s">
        <v>94</v>
      </c>
      <c r="AXR80" s="103"/>
      <c r="AXS80" s="103" t="s">
        <v>94</v>
      </c>
      <c r="AXT80" s="103"/>
      <c r="AXU80" s="103" t="s">
        <v>94</v>
      </c>
      <c r="AXV80" s="103"/>
      <c r="AXW80" s="103" t="s">
        <v>94</v>
      </c>
      <c r="AXX80" s="103"/>
      <c r="AXY80" s="103" t="s">
        <v>94</v>
      </c>
      <c r="AXZ80" s="103"/>
      <c r="AYA80" s="103" t="s">
        <v>94</v>
      </c>
      <c r="AYB80" s="103"/>
      <c r="AYC80" s="103" t="s">
        <v>94</v>
      </c>
      <c r="AYD80" s="103"/>
      <c r="AYE80" s="103" t="s">
        <v>94</v>
      </c>
      <c r="AYF80" s="103"/>
      <c r="AYG80" s="103" t="s">
        <v>94</v>
      </c>
      <c r="AYH80" s="103"/>
      <c r="AYI80" s="103" t="s">
        <v>94</v>
      </c>
      <c r="AYJ80" s="103"/>
      <c r="AYK80" s="103"/>
      <c r="AYL80" s="103"/>
      <c r="AYM80" s="103"/>
      <c r="AYN80" s="103"/>
      <c r="AYO80" s="103"/>
      <c r="AYP80" s="103"/>
      <c r="AYQ80" s="103"/>
      <c r="AYR80" s="103"/>
      <c r="AYS80" s="103"/>
      <c r="AYT80" s="103"/>
      <c r="AYU80" s="103" t="s">
        <v>94</v>
      </c>
      <c r="AYV80" s="103"/>
      <c r="AYW80" s="103" t="s">
        <v>94</v>
      </c>
      <c r="AYX80" s="103"/>
      <c r="AYY80" s="103" t="s">
        <v>94</v>
      </c>
      <c r="AYZ80" s="103"/>
      <c r="AZA80" s="103" t="s">
        <v>94</v>
      </c>
      <c r="AZB80" s="103"/>
      <c r="AZC80" s="103" t="s">
        <v>94</v>
      </c>
      <c r="AZD80" s="103"/>
      <c r="AZE80" s="103" t="s">
        <v>94</v>
      </c>
      <c r="AZF80" s="103"/>
      <c r="AZG80" s="103" t="s">
        <v>94</v>
      </c>
      <c r="AZH80" s="103"/>
      <c r="AZI80" s="103" t="s">
        <v>94</v>
      </c>
      <c r="AZJ80" s="103"/>
      <c r="AZK80" s="103" t="s">
        <v>94</v>
      </c>
      <c r="AZL80" s="103"/>
      <c r="AZM80" s="103" t="s">
        <v>94</v>
      </c>
      <c r="AZN80" s="103"/>
      <c r="AZO80" s="103" t="s">
        <v>94</v>
      </c>
      <c r="AZP80" s="103"/>
      <c r="AZQ80" s="103" t="s">
        <v>94</v>
      </c>
      <c r="AZR80" s="103"/>
      <c r="AZS80" s="103" t="s">
        <v>94</v>
      </c>
      <c r="AZT80" s="103"/>
      <c r="AZU80" s="103" t="s">
        <v>94</v>
      </c>
      <c r="AZV80" s="103"/>
      <c r="AZW80" s="103" t="s">
        <v>94</v>
      </c>
      <c r="AZX80" s="103"/>
      <c r="AZY80" s="103" t="s">
        <v>94</v>
      </c>
      <c r="AZZ80" s="103"/>
      <c r="BAA80" s="103" t="s">
        <v>94</v>
      </c>
      <c r="BAB80" s="103"/>
      <c r="BAC80" s="103" t="s">
        <v>94</v>
      </c>
      <c r="BAD80" s="103"/>
      <c r="BAE80" s="103" t="s">
        <v>94</v>
      </c>
      <c r="BAF80" s="103"/>
      <c r="BAG80" s="103" t="s">
        <v>94</v>
      </c>
      <c r="BAH80" s="103"/>
      <c r="BAI80" s="103" t="s">
        <v>94</v>
      </c>
      <c r="BAJ80" s="103"/>
      <c r="BAK80" s="103" t="s">
        <v>94</v>
      </c>
      <c r="BAL80" s="103"/>
      <c r="BAM80" s="103" t="s">
        <v>94</v>
      </c>
      <c r="BAN80" s="103"/>
      <c r="BAO80" s="103" t="s">
        <v>94</v>
      </c>
      <c r="BAP80" s="103"/>
      <c r="BAQ80" s="103" t="s">
        <v>94</v>
      </c>
      <c r="BAR80" s="103"/>
      <c r="BAS80" s="103" t="s">
        <v>94</v>
      </c>
      <c r="BAT80" s="103"/>
      <c r="BAU80" s="103" t="s">
        <v>94</v>
      </c>
      <c r="BAV80" s="103"/>
      <c r="BAW80" s="103" t="s">
        <v>94</v>
      </c>
      <c r="BAX80" s="103"/>
      <c r="BAY80" s="103" t="s">
        <v>94</v>
      </c>
      <c r="BAZ80" s="103"/>
      <c r="BBA80" s="103" t="s">
        <v>94</v>
      </c>
      <c r="BBB80" s="103"/>
      <c r="BBC80" s="103" t="s">
        <v>94</v>
      </c>
      <c r="BBD80" s="103"/>
      <c r="BBE80" s="103" t="s">
        <v>94</v>
      </c>
      <c r="BBF80" s="103"/>
      <c r="BBG80" s="103" t="s">
        <v>94</v>
      </c>
      <c r="BBH80" s="103"/>
      <c r="BBI80" s="103" t="s">
        <v>94</v>
      </c>
      <c r="BBJ80" s="103"/>
      <c r="BBK80" s="103" t="s">
        <v>94</v>
      </c>
    </row>
    <row r="81" spans="1:1415" s="9" customFormat="1" ht="33" customHeight="1" x14ac:dyDescent="0.35">
      <c r="A81" s="82">
        <f t="shared" si="3"/>
        <v>15</v>
      </c>
      <c r="B81" s="13" t="s">
        <v>372</v>
      </c>
      <c r="C81" s="89"/>
      <c r="D81" s="90" t="s">
        <v>288</v>
      </c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  <c r="AL81" s="84"/>
      <c r="AM81" s="84"/>
      <c r="AN81" s="84"/>
      <c r="AO81" s="84"/>
      <c r="AP81" s="84"/>
      <c r="AQ81" s="84"/>
      <c r="AR81" s="84"/>
      <c r="AS81" s="84"/>
      <c r="AT81" s="84"/>
      <c r="AU81" s="84"/>
      <c r="AV81" s="84"/>
      <c r="AW81" s="84"/>
      <c r="AX81" s="84"/>
      <c r="AY81" s="84"/>
      <c r="AZ81" s="84"/>
      <c r="BA81" s="84"/>
      <c r="BB81" s="84"/>
      <c r="BC81" s="84"/>
      <c r="BD81" s="84"/>
      <c r="BE81" s="84"/>
      <c r="BF81" s="84"/>
      <c r="BG81" s="84"/>
      <c r="BH81" s="84"/>
      <c r="BI81" s="84"/>
      <c r="BJ81" s="84"/>
      <c r="BK81" s="84"/>
      <c r="BL81" s="84"/>
      <c r="BM81" s="84"/>
      <c r="BN81" s="84"/>
      <c r="BO81" s="84"/>
      <c r="BP81" s="84"/>
      <c r="BQ81" s="84"/>
      <c r="BR81" s="84"/>
      <c r="BS81" s="84"/>
      <c r="BT81" s="84"/>
      <c r="BU81" s="84"/>
      <c r="BV81" s="84"/>
      <c r="BW81" s="84"/>
      <c r="BX81" s="84"/>
      <c r="BY81" s="84"/>
      <c r="BZ81" s="84"/>
      <c r="CA81" s="84"/>
      <c r="CB81" s="84"/>
      <c r="CC81" s="84"/>
      <c r="CD81" s="84"/>
      <c r="CE81" s="84"/>
      <c r="CF81" s="84"/>
      <c r="CG81" s="84"/>
      <c r="CH81" s="84"/>
      <c r="CI81" s="84"/>
      <c r="CJ81" s="84"/>
      <c r="CK81" s="84"/>
      <c r="CL81" s="84"/>
      <c r="CM81" s="84"/>
      <c r="CN81" s="84"/>
      <c r="CO81" s="84"/>
      <c r="CP81" s="84"/>
      <c r="CQ81" s="84"/>
      <c r="CR81" s="84"/>
      <c r="CS81" s="84"/>
      <c r="CT81" s="84"/>
      <c r="CU81" s="84"/>
      <c r="CV81" s="84"/>
      <c r="CW81" s="84"/>
      <c r="CX81" s="84"/>
      <c r="CY81" s="84"/>
      <c r="CZ81" s="84"/>
      <c r="DA81" s="84"/>
      <c r="DB81" s="84"/>
      <c r="DC81" s="84"/>
      <c r="DD81" s="84"/>
      <c r="DE81" s="84"/>
      <c r="DF81" s="84"/>
      <c r="DG81" s="84"/>
      <c r="DH81" s="84"/>
      <c r="DI81" s="84"/>
      <c r="DJ81" s="84"/>
      <c r="DK81" s="84"/>
      <c r="DL81" s="84"/>
      <c r="DM81" s="84"/>
      <c r="DN81" s="84"/>
      <c r="DO81" s="84"/>
      <c r="DP81" s="84"/>
      <c r="DQ81" s="84"/>
      <c r="DR81" s="84"/>
      <c r="DS81" s="84"/>
      <c r="DT81" s="84"/>
      <c r="DU81" s="84"/>
      <c r="DV81" s="84"/>
      <c r="DW81" s="84"/>
      <c r="DX81" s="84"/>
      <c r="DY81" s="84"/>
      <c r="DZ81" s="84"/>
      <c r="EA81" s="84"/>
      <c r="EB81" s="84"/>
      <c r="EC81" s="84"/>
      <c r="ED81" s="84"/>
      <c r="EE81" s="84"/>
      <c r="EF81" s="84"/>
      <c r="EG81" s="84"/>
      <c r="EH81" s="84"/>
      <c r="EI81" s="84"/>
      <c r="EJ81" s="84"/>
      <c r="EK81" s="84"/>
      <c r="EL81" s="84"/>
      <c r="EM81" s="84"/>
      <c r="EN81" s="84"/>
      <c r="EO81" s="84"/>
      <c r="EP81" s="84"/>
      <c r="EQ81" s="84"/>
      <c r="ER81" s="84"/>
      <c r="ES81" s="84"/>
      <c r="ET81" s="84"/>
      <c r="EU81" s="84"/>
      <c r="EV81" s="84"/>
      <c r="EW81" s="84"/>
      <c r="EX81" s="84"/>
      <c r="EY81" s="84"/>
      <c r="EZ81" s="84"/>
      <c r="FA81" s="84"/>
      <c r="FB81" s="84"/>
      <c r="FC81" s="84"/>
      <c r="FD81" s="84"/>
      <c r="FE81" s="84"/>
      <c r="FF81" s="84"/>
      <c r="FG81" s="84"/>
      <c r="FH81" s="84"/>
      <c r="FI81" s="84"/>
      <c r="FJ81" s="84"/>
      <c r="FK81" s="84"/>
      <c r="FL81" s="84"/>
      <c r="FM81" s="84"/>
      <c r="FN81" s="84"/>
      <c r="FO81" s="84"/>
      <c r="FP81" s="84"/>
      <c r="FQ81" s="84"/>
      <c r="FR81" s="84"/>
      <c r="FS81" s="84"/>
      <c r="FT81" s="84"/>
      <c r="FU81" s="84"/>
      <c r="FV81" s="84"/>
      <c r="FW81" s="84"/>
      <c r="FX81" s="84"/>
      <c r="FY81" s="84"/>
      <c r="FZ81" s="84"/>
      <c r="GA81" s="84"/>
      <c r="GB81" s="84"/>
      <c r="GC81" s="84"/>
      <c r="GD81" s="84"/>
      <c r="GE81" s="84"/>
      <c r="GF81" s="84"/>
      <c r="GG81" s="84"/>
      <c r="GH81" s="84"/>
      <c r="GI81" s="84"/>
      <c r="GJ81" s="84"/>
      <c r="GK81" s="84"/>
      <c r="GL81" s="84"/>
      <c r="GM81" s="84"/>
      <c r="GN81" s="84"/>
      <c r="GO81" s="84"/>
      <c r="GP81" s="84"/>
      <c r="GQ81" s="84"/>
      <c r="GR81" s="84"/>
      <c r="GS81" s="84"/>
      <c r="GT81" s="84"/>
      <c r="GU81" s="84"/>
      <c r="GV81" s="84"/>
      <c r="GW81" s="84"/>
      <c r="GX81" s="84"/>
      <c r="GY81" s="84"/>
      <c r="GZ81" s="84"/>
      <c r="HA81" s="84"/>
      <c r="HB81" s="84"/>
      <c r="HC81" s="84"/>
      <c r="HD81" s="84"/>
      <c r="HE81" s="84"/>
      <c r="HF81" s="84"/>
      <c r="HG81" s="84"/>
      <c r="HH81" s="84"/>
      <c r="HI81" s="84"/>
      <c r="HJ81" s="84"/>
      <c r="HK81" s="84"/>
      <c r="HL81" s="84"/>
      <c r="HM81" s="84"/>
      <c r="HN81" s="84"/>
      <c r="HO81" s="84"/>
      <c r="HP81" s="84"/>
      <c r="HQ81" s="84"/>
      <c r="HR81" s="84"/>
      <c r="HS81" s="84"/>
      <c r="HT81" s="84"/>
      <c r="HU81" s="84"/>
      <c r="HV81" s="84"/>
      <c r="HW81" s="84"/>
      <c r="HX81" s="84"/>
      <c r="HY81" s="84"/>
      <c r="HZ81" s="84"/>
      <c r="IA81" s="84"/>
      <c r="IB81" s="84"/>
      <c r="IC81" s="84"/>
      <c r="ID81" s="84"/>
      <c r="IE81" s="84"/>
      <c r="IF81" s="84"/>
      <c r="IG81" s="84"/>
      <c r="IH81" s="84"/>
      <c r="II81" s="84"/>
      <c r="IJ81" s="84"/>
      <c r="IK81" s="84"/>
      <c r="IL81" s="84"/>
      <c r="IM81" s="84"/>
      <c r="IN81" s="84"/>
      <c r="IO81" s="84"/>
      <c r="IP81" s="84"/>
      <c r="IQ81" s="84"/>
      <c r="IR81" s="84"/>
      <c r="IS81" s="84"/>
      <c r="IT81" s="84"/>
      <c r="IU81" s="84"/>
      <c r="IV81" s="84"/>
      <c r="IW81" s="84"/>
      <c r="IX81" s="84"/>
      <c r="IY81" s="84"/>
      <c r="IZ81" s="84"/>
      <c r="JA81" s="84"/>
      <c r="JB81" s="84"/>
      <c r="JC81" s="84"/>
      <c r="JD81" s="84"/>
      <c r="JE81" s="84"/>
      <c r="JF81" s="84"/>
      <c r="JG81" s="84"/>
      <c r="JH81" s="84"/>
      <c r="JI81" s="84"/>
      <c r="JJ81" s="84"/>
      <c r="JK81" s="84"/>
      <c r="JL81" s="84"/>
      <c r="JM81" s="84"/>
      <c r="JN81" s="84"/>
      <c r="JO81" s="84"/>
      <c r="JP81" s="84"/>
      <c r="JQ81" s="84"/>
      <c r="JR81" s="84"/>
      <c r="JS81" s="84"/>
      <c r="JT81" s="84"/>
      <c r="JU81" s="84"/>
      <c r="JV81" s="84"/>
      <c r="JW81" s="84"/>
      <c r="JX81" s="84"/>
      <c r="JY81" s="84"/>
      <c r="JZ81" s="84"/>
      <c r="KA81" s="84"/>
      <c r="KB81" s="84"/>
      <c r="KC81" s="84"/>
      <c r="KD81" s="84"/>
      <c r="KE81" s="84"/>
      <c r="KF81" s="84"/>
      <c r="KG81" s="84"/>
      <c r="KH81" s="84"/>
      <c r="KI81" s="84"/>
      <c r="KJ81" s="84"/>
      <c r="KK81" s="84"/>
      <c r="KL81" s="84"/>
      <c r="KM81" s="84"/>
      <c r="KN81" s="84"/>
      <c r="KO81" s="84"/>
      <c r="KP81" s="84"/>
      <c r="KQ81" s="84"/>
      <c r="KR81" s="84"/>
      <c r="KS81" s="84"/>
      <c r="KT81" s="84"/>
      <c r="KU81" s="84"/>
      <c r="KV81" s="84"/>
      <c r="KW81" s="84"/>
      <c r="KX81" s="84"/>
      <c r="KY81" s="84"/>
      <c r="KZ81" s="84"/>
      <c r="LA81" s="84"/>
      <c r="LB81" s="84"/>
      <c r="LC81" s="84"/>
      <c r="LD81" s="84"/>
      <c r="LE81" s="84"/>
      <c r="LF81" s="84"/>
      <c r="LG81" s="84"/>
      <c r="LH81" s="84"/>
      <c r="LI81" s="84"/>
      <c r="LJ81" s="84"/>
      <c r="LK81" s="84"/>
      <c r="LL81" s="84"/>
      <c r="LM81" s="84"/>
      <c r="LN81" s="84"/>
      <c r="LO81" s="84"/>
      <c r="LP81" s="84"/>
      <c r="LQ81" s="84"/>
      <c r="LR81" s="84"/>
      <c r="LS81" s="84"/>
      <c r="LT81" s="84"/>
      <c r="LU81" s="84"/>
      <c r="LV81" s="84"/>
      <c r="LW81" s="84"/>
      <c r="LX81" s="84"/>
      <c r="LY81" s="84"/>
      <c r="LZ81" s="84"/>
      <c r="MA81" s="84"/>
      <c r="MB81" s="84"/>
      <c r="MC81" s="84"/>
      <c r="MD81" s="84"/>
      <c r="ME81" s="84"/>
      <c r="MF81" s="84"/>
      <c r="MG81" s="84"/>
      <c r="MH81" s="84"/>
      <c r="MI81" s="84"/>
      <c r="MJ81" s="84"/>
      <c r="MK81" s="84"/>
      <c r="ML81" s="84"/>
      <c r="MM81" s="84"/>
      <c r="MN81" s="84"/>
      <c r="MO81" s="84"/>
      <c r="MP81" s="84"/>
      <c r="MQ81" s="84"/>
      <c r="MR81" s="84"/>
      <c r="MS81" s="84"/>
      <c r="MT81" s="84"/>
      <c r="MU81" s="84"/>
      <c r="MV81" s="84"/>
      <c r="MW81" s="84"/>
      <c r="MX81" s="84"/>
      <c r="MY81" s="84"/>
      <c r="MZ81" s="84"/>
      <c r="NA81" s="84"/>
      <c r="NB81" s="84"/>
      <c r="NC81" s="84"/>
      <c r="ND81" s="84"/>
      <c r="NE81" s="84"/>
      <c r="NF81" s="84"/>
      <c r="NG81" s="84"/>
      <c r="NH81" s="84"/>
      <c r="NI81" s="84"/>
      <c r="NJ81" s="84"/>
      <c r="NK81" s="84"/>
      <c r="NL81" s="84"/>
      <c r="NM81" s="84"/>
      <c r="NN81" s="84"/>
      <c r="NO81" s="84"/>
      <c r="NP81" s="84"/>
      <c r="NQ81" s="84"/>
      <c r="NR81" s="84"/>
      <c r="NS81" s="84"/>
      <c r="NT81" s="84"/>
      <c r="NU81" s="84"/>
      <c r="NV81" s="84"/>
      <c r="NW81" s="84"/>
      <c r="NX81" s="84"/>
      <c r="NY81" s="84"/>
      <c r="NZ81" s="84"/>
      <c r="OA81" s="84"/>
      <c r="OB81" s="84"/>
      <c r="OC81" s="84"/>
      <c r="OD81" s="84"/>
      <c r="OE81" s="84"/>
      <c r="OF81" s="84"/>
      <c r="OG81" s="84"/>
      <c r="OH81" s="84"/>
      <c r="OI81" s="84"/>
      <c r="OJ81" s="84"/>
      <c r="OK81" s="84"/>
      <c r="OL81" s="84"/>
      <c r="OM81" s="84"/>
      <c r="ON81" s="84"/>
      <c r="OO81" s="84"/>
      <c r="OP81" s="84"/>
      <c r="OQ81" s="84"/>
      <c r="OR81" s="84"/>
      <c r="OS81" s="84"/>
      <c r="OT81" s="84"/>
      <c r="OU81" s="84"/>
      <c r="OV81" s="84"/>
      <c r="OW81" s="84"/>
      <c r="OX81" s="84"/>
      <c r="OY81" s="84"/>
      <c r="OZ81" s="84"/>
      <c r="PA81" s="84"/>
      <c r="PB81" s="84"/>
      <c r="PC81" s="84"/>
      <c r="PD81" s="84"/>
      <c r="PE81" s="84"/>
      <c r="PF81" s="84"/>
      <c r="PG81" s="84"/>
      <c r="PH81" s="84"/>
      <c r="PI81" s="84"/>
      <c r="PJ81" s="84"/>
      <c r="PK81" s="84"/>
      <c r="PL81" s="84"/>
      <c r="PM81" s="84"/>
      <c r="PN81" s="84"/>
      <c r="PO81" s="84"/>
      <c r="PP81" s="84"/>
      <c r="PQ81" s="84"/>
      <c r="PR81" s="84"/>
      <c r="PS81" s="84"/>
      <c r="PT81" s="84"/>
      <c r="PU81" s="84"/>
      <c r="PV81" s="84"/>
      <c r="PW81" s="84"/>
      <c r="PX81" s="84"/>
      <c r="PY81" s="84"/>
      <c r="PZ81" s="84"/>
      <c r="QA81" s="84"/>
      <c r="QB81" s="84"/>
      <c r="QC81" s="84"/>
      <c r="QD81" s="84"/>
      <c r="QE81" s="84"/>
      <c r="QF81" s="84"/>
      <c r="QG81" s="84"/>
      <c r="QH81" s="84"/>
      <c r="QI81" s="84"/>
      <c r="QJ81" s="84"/>
      <c r="QK81" s="84"/>
      <c r="QL81" s="84"/>
      <c r="QM81" s="84"/>
      <c r="QN81" s="84"/>
      <c r="QO81" s="84"/>
      <c r="QP81" s="84"/>
      <c r="QQ81" s="84"/>
      <c r="QR81" s="84"/>
      <c r="QS81" s="84"/>
      <c r="QT81" s="84"/>
      <c r="QU81" s="84"/>
      <c r="QV81" s="84"/>
      <c r="QW81" s="84"/>
      <c r="QX81" s="84"/>
      <c r="QY81" s="84"/>
      <c r="QZ81" s="84"/>
      <c r="RA81" s="84"/>
      <c r="RB81" s="84"/>
      <c r="RC81" s="84"/>
      <c r="RD81" s="84"/>
      <c r="RE81" s="84"/>
      <c r="RF81" s="84"/>
      <c r="RG81" s="84"/>
      <c r="RH81" s="84"/>
      <c r="RI81" s="84"/>
      <c r="RJ81" s="84"/>
      <c r="RK81" s="84"/>
      <c r="RL81" s="84"/>
      <c r="RM81" s="84"/>
      <c r="RN81" s="84"/>
      <c r="RO81" s="84"/>
      <c r="RP81" s="84"/>
      <c r="RQ81" s="84"/>
      <c r="RR81" s="84"/>
      <c r="RS81" s="84"/>
      <c r="RT81" s="84"/>
      <c r="RU81" s="84"/>
      <c r="RV81" s="84"/>
      <c r="RW81" s="84"/>
      <c r="RX81" s="84"/>
      <c r="RY81" s="84"/>
      <c r="RZ81" s="84"/>
      <c r="SA81" s="84"/>
      <c r="SB81" s="84"/>
      <c r="SC81" s="84"/>
      <c r="SD81" s="84"/>
      <c r="SE81" s="84"/>
      <c r="SF81" s="84"/>
      <c r="SG81" s="84"/>
      <c r="SH81" s="84"/>
      <c r="SI81" s="84"/>
      <c r="SJ81" s="84"/>
      <c r="SK81" s="84"/>
      <c r="SL81" s="84"/>
      <c r="SM81" s="84"/>
      <c r="SN81" s="84"/>
      <c r="SO81" s="84"/>
      <c r="SP81" s="84"/>
      <c r="SQ81" s="84"/>
      <c r="SR81" s="84"/>
      <c r="SS81" s="84"/>
      <c r="ST81" s="84"/>
      <c r="SU81" s="84"/>
      <c r="SV81" s="84"/>
      <c r="SW81" s="84"/>
      <c r="SX81" s="84"/>
      <c r="SY81" s="84"/>
      <c r="SZ81" s="84"/>
      <c r="TA81" s="84"/>
      <c r="TB81" s="84"/>
      <c r="TC81" s="84"/>
      <c r="TD81" s="84"/>
      <c r="TE81" s="84"/>
      <c r="TF81" s="84"/>
      <c r="TG81" s="84"/>
      <c r="TH81" s="84"/>
      <c r="TI81" s="84"/>
      <c r="TJ81" s="84"/>
      <c r="TK81" s="84"/>
      <c r="TL81" s="84"/>
      <c r="TM81" s="84"/>
      <c r="TN81" s="84"/>
      <c r="TO81" s="84"/>
      <c r="TP81" s="84"/>
      <c r="TQ81" s="84"/>
      <c r="TR81" s="84"/>
      <c r="TS81" s="84"/>
      <c r="TT81" s="84"/>
      <c r="TU81" s="84"/>
      <c r="TV81" s="84"/>
      <c r="TW81" s="84"/>
      <c r="TX81" s="84"/>
      <c r="TY81" s="84"/>
      <c r="TZ81" s="84"/>
      <c r="UA81" s="84"/>
      <c r="UB81" s="84"/>
      <c r="UC81" s="84"/>
      <c r="UD81" s="84"/>
      <c r="UE81" s="84"/>
      <c r="UF81" s="84"/>
      <c r="UG81" s="84"/>
      <c r="UH81" s="84"/>
      <c r="UI81" s="84"/>
      <c r="UJ81" s="84"/>
      <c r="UK81" s="84"/>
      <c r="UL81" s="84"/>
      <c r="UM81" s="84"/>
      <c r="UN81" s="84"/>
      <c r="UO81" s="84"/>
      <c r="UP81" s="84"/>
      <c r="UQ81" s="84"/>
      <c r="UR81" s="84"/>
      <c r="US81" s="84"/>
      <c r="UT81" s="84"/>
      <c r="UU81" s="84"/>
      <c r="UV81" s="84"/>
      <c r="UW81" s="84"/>
      <c r="UX81" s="84"/>
      <c r="UY81" s="84"/>
      <c r="UZ81" s="84"/>
      <c r="VA81" s="84"/>
      <c r="VB81" s="84"/>
      <c r="VC81" s="84"/>
      <c r="VD81" s="84"/>
      <c r="VE81" s="84"/>
      <c r="VF81" s="84"/>
      <c r="VG81" s="84"/>
      <c r="VH81" s="84"/>
      <c r="VI81" s="84"/>
      <c r="VJ81" s="84"/>
      <c r="VK81" s="84"/>
      <c r="VL81" s="84"/>
      <c r="VM81" s="84"/>
      <c r="VN81" s="84"/>
      <c r="VO81" s="84"/>
      <c r="VP81" s="84"/>
      <c r="VQ81" s="84"/>
      <c r="VR81" s="84"/>
      <c r="VS81" s="84"/>
      <c r="VT81" s="84"/>
      <c r="VU81" s="84"/>
      <c r="VV81" s="84"/>
      <c r="VW81" s="84"/>
      <c r="VX81" s="84"/>
      <c r="VY81" s="84"/>
      <c r="VZ81" s="84"/>
      <c r="WA81" s="84"/>
      <c r="WB81" s="84"/>
      <c r="WC81" s="84"/>
      <c r="WD81" s="84"/>
      <c r="WE81" s="84"/>
      <c r="WF81" s="84"/>
      <c r="WG81" s="84"/>
      <c r="WH81" s="84"/>
      <c r="WI81" s="84"/>
      <c r="WJ81" s="84"/>
      <c r="WK81" s="84"/>
      <c r="WL81" s="84"/>
      <c r="WM81" s="84"/>
      <c r="WN81" s="84"/>
      <c r="WO81" s="84"/>
      <c r="WP81" s="84"/>
      <c r="WQ81" s="84"/>
      <c r="WR81" s="84"/>
      <c r="WS81" s="84"/>
      <c r="WT81" s="84"/>
      <c r="WU81" s="84"/>
      <c r="WV81" s="84"/>
      <c r="WW81" s="84"/>
      <c r="WX81" s="84"/>
      <c r="WY81" s="84"/>
      <c r="WZ81" s="84"/>
      <c r="XA81" s="84"/>
      <c r="XB81" s="84"/>
      <c r="XC81" s="84"/>
      <c r="XD81" s="84"/>
      <c r="XE81" s="84"/>
      <c r="XF81" s="84"/>
      <c r="XG81" s="84"/>
      <c r="XH81" s="84"/>
      <c r="XI81" s="84"/>
      <c r="XJ81" s="84"/>
      <c r="XK81" s="84"/>
      <c r="XL81" s="84"/>
      <c r="XM81" s="84"/>
      <c r="XN81" s="84"/>
      <c r="XO81" s="84"/>
      <c r="XP81" s="84"/>
      <c r="XQ81" s="84"/>
      <c r="XR81" s="84"/>
      <c r="XS81" s="84"/>
      <c r="XT81" s="84"/>
      <c r="XU81" s="84"/>
      <c r="XV81" s="84"/>
      <c r="XW81" s="84"/>
      <c r="XX81" s="84"/>
      <c r="XY81" s="84"/>
      <c r="XZ81" s="84"/>
      <c r="YA81" s="84"/>
      <c r="YB81" s="84"/>
      <c r="YC81" s="84"/>
      <c r="YD81" s="84"/>
      <c r="YE81" s="84"/>
      <c r="YF81" s="84"/>
      <c r="YG81" s="84"/>
      <c r="YH81" s="84"/>
      <c r="YI81" s="84"/>
      <c r="YJ81" s="84"/>
      <c r="YK81" s="84"/>
      <c r="YL81" s="84"/>
      <c r="YM81" s="84"/>
      <c r="YN81" s="84"/>
      <c r="YO81" s="84"/>
      <c r="YP81" s="84"/>
      <c r="YQ81" s="84"/>
      <c r="YR81" s="84"/>
      <c r="YS81" s="84"/>
      <c r="YT81" s="84"/>
      <c r="YU81" s="84"/>
      <c r="YV81" s="84"/>
      <c r="YW81" s="84"/>
      <c r="YX81" s="84"/>
      <c r="YY81" s="84"/>
      <c r="YZ81" s="84"/>
      <c r="ZA81" s="84"/>
      <c r="ZB81" s="84"/>
      <c r="ZC81" s="84"/>
      <c r="ZD81" s="84"/>
      <c r="ZE81" s="84"/>
      <c r="ZF81" s="84"/>
      <c r="ZG81" s="84"/>
      <c r="ZH81" s="84"/>
      <c r="ZI81" s="84"/>
      <c r="ZJ81" s="84"/>
      <c r="ZK81" s="84"/>
      <c r="ZL81" s="84"/>
      <c r="ZM81" s="84"/>
      <c r="ZN81" s="84"/>
      <c r="ZO81" s="84"/>
      <c r="ZP81" s="84"/>
      <c r="ZQ81" s="84"/>
      <c r="ZR81" s="84"/>
      <c r="ZS81" s="84"/>
      <c r="ZT81" s="84"/>
      <c r="ZU81" s="84"/>
      <c r="ZV81" s="84"/>
      <c r="ZW81" s="84"/>
      <c r="ZX81" s="84"/>
      <c r="ZY81" s="84"/>
      <c r="ZZ81" s="84"/>
      <c r="AAA81" s="84"/>
      <c r="AAB81" s="84"/>
      <c r="AAC81" s="84"/>
      <c r="AAD81" s="84"/>
      <c r="AAE81" s="84"/>
      <c r="AAF81" s="84"/>
      <c r="AAG81" s="84"/>
      <c r="AAH81" s="84"/>
      <c r="AAI81" s="84"/>
      <c r="AAJ81" s="84"/>
      <c r="AAK81" s="84"/>
      <c r="AAL81" s="84"/>
      <c r="AAM81" s="84"/>
      <c r="AAN81" s="84"/>
      <c r="AAO81" s="84"/>
      <c r="AAP81" s="84"/>
      <c r="AAQ81" s="84"/>
      <c r="AAR81" s="84"/>
      <c r="AAS81" s="84"/>
      <c r="AAT81" s="84"/>
      <c r="AAU81" s="84"/>
      <c r="AAV81" s="84"/>
      <c r="AAW81" s="84"/>
      <c r="AAX81" s="84"/>
      <c r="AAY81" s="84"/>
      <c r="AAZ81" s="84"/>
      <c r="ABA81" s="84"/>
      <c r="ABB81" s="84"/>
      <c r="ABC81" s="84"/>
      <c r="ABD81" s="84"/>
      <c r="ABE81" s="84"/>
      <c r="ABF81" s="84"/>
      <c r="ABG81" s="84"/>
      <c r="ABH81" s="84"/>
      <c r="ABI81" s="84"/>
      <c r="ABJ81" s="84"/>
      <c r="ABK81" s="84"/>
      <c r="ABL81" s="84"/>
      <c r="ABM81" s="84"/>
      <c r="ABN81" s="84"/>
      <c r="ABO81" s="84"/>
      <c r="ABP81" s="84"/>
      <c r="ABQ81" s="84"/>
      <c r="ABR81" s="84"/>
      <c r="ABS81" s="84"/>
      <c r="ABT81" s="84"/>
      <c r="ABU81" s="84"/>
      <c r="ABV81" s="84"/>
      <c r="ABW81" s="84"/>
      <c r="ABX81" s="84"/>
      <c r="ABY81" s="84"/>
      <c r="ABZ81" s="84"/>
      <c r="ACA81" s="84"/>
      <c r="ACB81" s="84"/>
      <c r="ACC81" s="84"/>
      <c r="ACD81" s="84"/>
      <c r="ACE81" s="84"/>
      <c r="ACF81" s="84"/>
      <c r="ACG81" s="84"/>
      <c r="ACH81" s="84"/>
      <c r="ACI81" s="84"/>
      <c r="ACJ81" s="84"/>
      <c r="ACK81" s="84"/>
      <c r="ACL81" s="84"/>
      <c r="ACM81" s="84"/>
      <c r="ACN81" s="84"/>
      <c r="ACO81" s="84"/>
      <c r="ACP81" s="84"/>
      <c r="ACQ81" s="84"/>
      <c r="ACR81" s="84"/>
      <c r="ACS81" s="84"/>
      <c r="ACT81" s="84"/>
      <c r="ACU81" s="84"/>
      <c r="ACV81" s="84"/>
      <c r="ACW81" s="84"/>
      <c r="ACX81" s="84"/>
      <c r="ACY81" s="84"/>
      <c r="ACZ81" s="84"/>
      <c r="ADA81" s="84"/>
      <c r="ADB81" s="84"/>
      <c r="ADC81" s="84"/>
      <c r="ADD81" s="84"/>
      <c r="ADE81" s="84"/>
      <c r="ADF81" s="84"/>
      <c r="ADG81" s="84"/>
      <c r="ADH81" s="84"/>
      <c r="ADI81" s="84"/>
      <c r="ADJ81" s="84"/>
      <c r="ADK81" s="84"/>
      <c r="ADL81" s="84"/>
      <c r="ADM81" s="84"/>
      <c r="ADN81" s="84"/>
      <c r="ADO81" s="84"/>
      <c r="ADP81" s="84"/>
      <c r="ADQ81" s="84"/>
      <c r="ADR81" s="84"/>
      <c r="ADS81" s="84"/>
      <c r="ADT81" s="84"/>
      <c r="ADU81" s="84"/>
      <c r="ADV81" s="84"/>
      <c r="ADW81" s="84"/>
      <c r="ADX81" s="84"/>
      <c r="ADY81" s="84"/>
      <c r="ADZ81" s="84"/>
      <c r="AEA81" s="84"/>
      <c r="AEB81" s="84"/>
      <c r="AEC81" s="84"/>
      <c r="AED81" s="84"/>
      <c r="AEE81" s="84"/>
      <c r="AEF81" s="84"/>
      <c r="AEG81" s="84"/>
      <c r="AEH81" s="84"/>
      <c r="AEI81" s="84"/>
      <c r="AEJ81" s="84"/>
      <c r="AEK81" s="84"/>
      <c r="AEL81" s="84"/>
      <c r="AEM81" s="84"/>
      <c r="AEN81" s="84"/>
      <c r="AEO81" s="84"/>
      <c r="AEP81" s="84"/>
      <c r="AEQ81" s="84"/>
      <c r="AER81" s="84"/>
      <c r="AES81" s="84"/>
      <c r="AET81" s="84"/>
      <c r="AEU81" s="84"/>
      <c r="AEV81" s="84"/>
      <c r="AEW81" s="84"/>
      <c r="AEX81" s="84"/>
      <c r="AEY81" s="84"/>
      <c r="AEZ81" s="84"/>
      <c r="AFA81" s="84"/>
      <c r="AFB81" s="84"/>
      <c r="AFC81" s="84"/>
      <c r="AFD81" s="84"/>
      <c r="AFE81" s="84"/>
      <c r="AFF81" s="84"/>
      <c r="AFG81" s="84"/>
      <c r="AFH81" s="84"/>
      <c r="AFI81" s="84"/>
      <c r="AFJ81" s="84"/>
      <c r="AFK81" s="84"/>
      <c r="AFL81" s="84"/>
      <c r="AFM81" s="84"/>
      <c r="AFN81" s="84"/>
      <c r="AFO81" s="84"/>
      <c r="AFP81" s="84"/>
      <c r="AFQ81" s="84"/>
      <c r="AFR81" s="84"/>
      <c r="AFS81" s="84"/>
      <c r="AFT81" s="84"/>
      <c r="AFU81" s="84"/>
      <c r="AFV81" s="84"/>
      <c r="AFW81" s="84"/>
      <c r="AFX81" s="84"/>
      <c r="AFY81" s="84"/>
      <c r="AFZ81" s="84"/>
      <c r="AGA81" s="84"/>
      <c r="AGB81" s="84"/>
      <c r="AGC81" s="84"/>
      <c r="AGD81" s="84"/>
      <c r="AGE81" s="84"/>
      <c r="AGF81" s="84"/>
      <c r="AGG81" s="84"/>
      <c r="AGH81" s="84"/>
      <c r="AGI81" s="84"/>
      <c r="AGJ81" s="84"/>
      <c r="AGK81" s="84"/>
      <c r="AGL81" s="84"/>
      <c r="AGM81" s="84"/>
      <c r="AGN81" s="84"/>
      <c r="AGO81" s="84"/>
      <c r="AGP81" s="84"/>
      <c r="AGQ81" s="84"/>
      <c r="AGR81" s="84"/>
      <c r="AGS81" s="84"/>
      <c r="AGT81" s="84"/>
      <c r="AGU81" s="84"/>
      <c r="AGV81" s="84"/>
      <c r="AGW81" s="84"/>
      <c r="AGX81" s="84"/>
      <c r="AGY81" s="84"/>
      <c r="AGZ81" s="84"/>
      <c r="AHA81" s="84"/>
      <c r="AHB81" s="84"/>
      <c r="AHC81" s="84"/>
      <c r="AHD81" s="84"/>
      <c r="AHE81" s="84"/>
      <c r="AHF81" s="84"/>
      <c r="AHG81" s="84"/>
      <c r="AHH81" s="84"/>
      <c r="AHI81" s="84"/>
      <c r="AHJ81" s="84"/>
      <c r="AHK81" s="84"/>
      <c r="AHL81" s="84"/>
      <c r="AHM81" s="84"/>
      <c r="AHN81" s="84"/>
      <c r="AHO81" s="84"/>
      <c r="AHP81" s="84"/>
      <c r="AHQ81" s="84"/>
      <c r="AHR81" s="84"/>
      <c r="AHS81" s="84"/>
      <c r="AHT81" s="84"/>
      <c r="AHU81" s="84"/>
      <c r="AHV81" s="84"/>
      <c r="AHW81" s="84"/>
      <c r="AHX81" s="84"/>
      <c r="AHY81" s="84"/>
      <c r="AHZ81" s="84"/>
      <c r="AIA81" s="84"/>
      <c r="AIB81" s="84"/>
      <c r="AIC81" s="84"/>
      <c r="AID81" s="84"/>
      <c r="AIE81" s="84"/>
      <c r="AIF81" s="84"/>
      <c r="AIG81" s="84"/>
      <c r="AIH81" s="84"/>
      <c r="AII81" s="84"/>
      <c r="AIJ81" s="84"/>
      <c r="AIK81" s="84"/>
      <c r="AIL81" s="84"/>
      <c r="AIM81" s="84"/>
      <c r="AIN81" s="84"/>
      <c r="AIO81" s="84"/>
      <c r="AIP81" s="84"/>
      <c r="AIQ81" s="84"/>
      <c r="AIR81" s="84"/>
      <c r="AIS81" s="84"/>
      <c r="AIT81" s="84"/>
      <c r="AIU81" s="84"/>
      <c r="AIV81" s="84"/>
      <c r="AIW81" s="84"/>
      <c r="AIX81" s="84"/>
      <c r="AIY81" s="84"/>
      <c r="AIZ81" s="84"/>
      <c r="AJA81" s="84"/>
      <c r="AJB81" s="84"/>
      <c r="AJC81" s="84"/>
      <c r="AJD81" s="84"/>
      <c r="AJE81" s="84"/>
      <c r="AJF81" s="84"/>
      <c r="AJG81" s="84"/>
      <c r="AJH81" s="84"/>
      <c r="AJI81" s="84"/>
      <c r="AJJ81" s="84"/>
      <c r="AJK81" s="84"/>
      <c r="AJL81" s="84"/>
      <c r="AJM81" s="84"/>
      <c r="AJN81" s="84"/>
      <c r="AJO81" s="84"/>
      <c r="AJP81" s="84"/>
      <c r="AJQ81" s="84"/>
      <c r="AJR81" s="84"/>
      <c r="AJS81" s="84"/>
      <c r="AJT81" s="84"/>
      <c r="AJU81" s="84"/>
      <c r="AJV81" s="84"/>
      <c r="AJW81" s="84"/>
      <c r="AJX81" s="84"/>
      <c r="AJY81" s="84"/>
      <c r="AJZ81" s="84"/>
      <c r="AKA81" s="84"/>
      <c r="AKB81" s="84"/>
      <c r="AKC81" s="84"/>
      <c r="AKD81" s="84"/>
      <c r="AKE81" s="84"/>
      <c r="AKF81" s="84"/>
      <c r="AKG81" s="84"/>
      <c r="AKH81" s="84"/>
      <c r="AKI81" s="84"/>
      <c r="AKJ81" s="84"/>
      <c r="AKK81" s="84"/>
      <c r="AKL81" s="84"/>
      <c r="AKM81" s="84"/>
      <c r="AKN81" s="84"/>
      <c r="AKO81" s="84"/>
      <c r="AKP81" s="84"/>
      <c r="AKQ81" s="84"/>
      <c r="AKR81" s="84"/>
      <c r="AKS81" s="84"/>
      <c r="AKT81" s="84"/>
      <c r="AKU81" s="84"/>
      <c r="AKV81" s="84"/>
      <c r="AKW81" s="84"/>
      <c r="AKX81" s="84"/>
      <c r="AKY81" s="84"/>
      <c r="AKZ81" s="84"/>
      <c r="ALA81" s="84"/>
      <c r="ALB81" s="84"/>
      <c r="ALC81" s="84"/>
      <c r="ALD81" s="84"/>
      <c r="ALE81" s="84"/>
      <c r="ALF81" s="84"/>
      <c r="ALG81" s="84"/>
      <c r="ALH81" s="84"/>
      <c r="ALI81" s="84"/>
      <c r="ALJ81" s="84"/>
      <c r="ALK81" s="84"/>
      <c r="ALL81" s="84"/>
      <c r="ALM81" s="84"/>
      <c r="ALN81" s="84"/>
      <c r="ALO81" s="84"/>
      <c r="ALP81" s="84"/>
      <c r="ALQ81" s="84"/>
      <c r="ALR81" s="84"/>
      <c r="ALS81" s="84"/>
      <c r="ALT81" s="84"/>
      <c r="ALU81" s="84"/>
      <c r="ALV81" s="84"/>
      <c r="ALW81" s="84"/>
      <c r="ALX81" s="84"/>
      <c r="ALY81" s="84"/>
      <c r="ALZ81" s="84"/>
      <c r="AMA81" s="84"/>
      <c r="AMB81" s="84"/>
      <c r="AMC81" s="84"/>
      <c r="AMD81" s="84"/>
      <c r="AME81" s="84"/>
      <c r="AMF81" s="84"/>
      <c r="AMG81" s="84"/>
      <c r="AMH81" s="84"/>
      <c r="AMI81" s="84"/>
      <c r="AMJ81" s="84"/>
      <c r="AMK81" s="84"/>
      <c r="AML81" s="84"/>
      <c r="AMM81" s="84"/>
      <c r="AMN81" s="84"/>
      <c r="AMO81" s="84"/>
      <c r="AMP81" s="84"/>
      <c r="AMQ81" s="84"/>
      <c r="AMR81" s="84"/>
      <c r="AMS81" s="84"/>
      <c r="AMT81" s="84"/>
      <c r="AMU81" s="84"/>
      <c r="AMV81" s="84"/>
      <c r="AMW81" s="84"/>
      <c r="AMX81" s="84"/>
      <c r="AMY81" s="84"/>
      <c r="AMZ81" s="84"/>
      <c r="ANA81" s="84"/>
      <c r="ANB81" s="84"/>
      <c r="ANC81" s="84"/>
      <c r="AND81" s="84"/>
      <c r="ANE81" s="84"/>
      <c r="ANF81" s="84"/>
      <c r="ANG81" s="84"/>
      <c r="ANH81" s="84"/>
      <c r="ANI81" s="84"/>
      <c r="ANJ81" s="84"/>
      <c r="ANK81" s="84"/>
      <c r="ANL81" s="84"/>
      <c r="ANM81" s="84"/>
      <c r="ANN81" s="84"/>
      <c r="ANO81" s="84"/>
      <c r="ANP81" s="84"/>
      <c r="ANQ81" s="84"/>
      <c r="ANR81" s="84"/>
      <c r="ANS81" s="84"/>
      <c r="ANT81" s="84"/>
      <c r="ANU81" s="84"/>
      <c r="ANV81" s="84"/>
      <c r="ANW81" s="84"/>
      <c r="ANX81" s="84"/>
      <c r="ANY81" s="84"/>
      <c r="ANZ81" s="84"/>
      <c r="AOA81" s="84"/>
      <c r="AOB81" s="84"/>
      <c r="AOC81" s="84"/>
      <c r="AOD81" s="84"/>
      <c r="AOE81" s="84"/>
      <c r="AOF81" s="84"/>
      <c r="AOG81" s="84"/>
      <c r="AOH81" s="84"/>
      <c r="AOI81" s="84"/>
      <c r="AOJ81" s="84"/>
      <c r="AOK81" s="84"/>
      <c r="AOL81" s="84"/>
      <c r="AOM81" s="84"/>
      <c r="AON81" s="84"/>
      <c r="AOO81" s="84"/>
      <c r="AOP81" s="84"/>
      <c r="AOQ81" s="84"/>
      <c r="AOR81" s="84"/>
      <c r="AOS81" s="84"/>
      <c r="AOT81" s="84"/>
      <c r="AOU81" s="84"/>
      <c r="AOV81" s="84"/>
      <c r="AOW81" s="84"/>
      <c r="AOX81" s="84"/>
      <c r="AOY81" s="84"/>
      <c r="AOZ81" s="84"/>
      <c r="APA81" s="84"/>
      <c r="APB81" s="84"/>
      <c r="APC81" s="84"/>
      <c r="APD81" s="84"/>
      <c r="APE81" s="84"/>
      <c r="APF81" s="84"/>
      <c r="APG81" s="84"/>
      <c r="APH81" s="84"/>
      <c r="API81" s="84"/>
      <c r="APJ81" s="84"/>
      <c r="APK81" s="84"/>
      <c r="APL81" s="84"/>
      <c r="APM81" s="84"/>
      <c r="APN81" s="84"/>
      <c r="APO81" s="84"/>
      <c r="APP81" s="84"/>
      <c r="APQ81" s="84"/>
      <c r="APR81" s="84"/>
      <c r="APS81" s="84"/>
      <c r="APT81" s="84"/>
      <c r="APU81" s="84"/>
      <c r="APV81" s="84"/>
      <c r="APW81" s="84"/>
      <c r="APX81" s="84"/>
      <c r="APY81" s="84"/>
      <c r="APZ81" s="84"/>
      <c r="AQA81" s="84"/>
      <c r="AQB81" s="84"/>
      <c r="AQC81" s="84"/>
      <c r="AQD81" s="84"/>
      <c r="AQE81" s="86"/>
      <c r="AQF81" s="86"/>
      <c r="AQG81" s="86"/>
      <c r="AQH81" s="86"/>
      <c r="AQI81" s="86"/>
      <c r="AQJ81" s="86"/>
      <c r="AQK81" s="86"/>
      <c r="AQL81" s="86"/>
      <c r="AQM81" s="86"/>
      <c r="AQN81" s="86"/>
      <c r="AQO81" s="86"/>
      <c r="AQP81" s="86"/>
      <c r="AQQ81" s="86"/>
      <c r="AQR81" s="86"/>
      <c r="AQS81" s="86"/>
      <c r="AQT81" s="86"/>
      <c r="AQU81" s="86"/>
      <c r="AQV81" s="86"/>
      <c r="AQW81" s="86"/>
      <c r="AQX81" s="86"/>
      <c r="AQY81" s="86"/>
      <c r="AQZ81" s="86"/>
      <c r="ARA81" s="86"/>
      <c r="ARB81" s="86"/>
      <c r="ARC81" s="86"/>
      <c r="ARD81" s="86"/>
      <c r="ARE81" s="86"/>
      <c r="ARF81" s="86"/>
      <c r="ARG81" s="86"/>
      <c r="ARH81" s="86"/>
      <c r="ARI81" s="86"/>
      <c r="ARJ81" s="86"/>
      <c r="ARK81" s="86"/>
      <c r="ARL81" s="86"/>
      <c r="ARM81" s="86"/>
      <c r="ARN81" s="86"/>
      <c r="ARO81" s="86"/>
      <c r="ARP81" s="86"/>
      <c r="ARQ81" s="86"/>
      <c r="ARR81" s="86"/>
      <c r="ARS81" s="86"/>
      <c r="ART81" s="86"/>
      <c r="ARU81" s="86"/>
      <c r="ARV81" s="86"/>
      <c r="ARW81" s="86"/>
      <c r="ARX81" s="86"/>
      <c r="ARY81" s="86"/>
      <c r="ARZ81" s="86"/>
      <c r="ASA81" s="86"/>
      <c r="ASB81" s="86"/>
      <c r="ASC81" s="86"/>
      <c r="ASD81" s="86"/>
      <c r="ASE81" s="86"/>
      <c r="ASF81" s="86"/>
      <c r="ASG81" s="86"/>
      <c r="ASH81" s="86"/>
      <c r="ASI81" s="86"/>
      <c r="ASJ81" s="86"/>
      <c r="ASK81" s="86"/>
      <c r="ASL81" s="86"/>
      <c r="ASM81" s="86"/>
      <c r="ASN81" s="86"/>
      <c r="ASO81" s="86"/>
      <c r="ASP81" s="86"/>
      <c r="ASQ81" s="86"/>
      <c r="ASR81" s="86"/>
      <c r="ASS81" s="86"/>
      <c r="AST81" s="86"/>
      <c r="ASU81" s="86"/>
      <c r="ASV81" s="86"/>
      <c r="ASW81" s="86"/>
      <c r="ASX81" s="86"/>
      <c r="ASY81" s="86" t="s">
        <v>94</v>
      </c>
      <c r="ASZ81" s="86"/>
      <c r="ATA81" s="86" t="s">
        <v>94</v>
      </c>
      <c r="ATB81" s="86"/>
      <c r="ATC81" s="86" t="s">
        <v>94</v>
      </c>
      <c r="ATD81" s="86"/>
      <c r="ATE81" s="86" t="s">
        <v>94</v>
      </c>
      <c r="ATF81" s="86"/>
      <c r="ATG81" s="86" t="s">
        <v>94</v>
      </c>
      <c r="ATH81" s="86"/>
      <c r="ATI81" s="86" t="s">
        <v>94</v>
      </c>
      <c r="ATJ81" s="86"/>
      <c r="ATK81" s="86" t="s">
        <v>94</v>
      </c>
      <c r="ATL81" s="86"/>
      <c r="ATM81" s="86" t="s">
        <v>94</v>
      </c>
      <c r="ATN81" s="86"/>
      <c r="ATO81" s="86" t="s">
        <v>94</v>
      </c>
      <c r="ATP81" s="86"/>
      <c r="ATQ81" s="86" t="s">
        <v>94</v>
      </c>
      <c r="ATR81" s="86"/>
      <c r="ATS81" s="86" t="s">
        <v>94</v>
      </c>
      <c r="ATT81" s="86"/>
      <c r="ATU81" s="86" t="s">
        <v>94</v>
      </c>
      <c r="ATV81" s="86"/>
      <c r="ATW81" s="86" t="s">
        <v>94</v>
      </c>
      <c r="ATX81" s="86"/>
      <c r="ATY81" s="86" t="s">
        <v>94</v>
      </c>
      <c r="ATZ81" s="86"/>
      <c r="AUA81" s="86" t="s">
        <v>94</v>
      </c>
      <c r="AUB81" s="86"/>
      <c r="AUC81" s="86" t="s">
        <v>94</v>
      </c>
      <c r="AUD81" s="86"/>
      <c r="AUE81" s="86" t="s">
        <v>94</v>
      </c>
      <c r="AUF81" s="86"/>
      <c r="AUG81" s="86" t="s">
        <v>94</v>
      </c>
      <c r="AUH81" s="86"/>
      <c r="AUI81" s="86" t="s">
        <v>94</v>
      </c>
      <c r="AUJ81" s="86"/>
      <c r="AUK81" s="86" t="s">
        <v>94</v>
      </c>
      <c r="AUL81" s="86"/>
      <c r="AUM81" s="86" t="s">
        <v>94</v>
      </c>
      <c r="AUN81" s="86"/>
      <c r="AUO81" s="86" t="s">
        <v>94</v>
      </c>
      <c r="AUP81" s="86"/>
      <c r="AUQ81" s="86" t="s">
        <v>94</v>
      </c>
      <c r="AUR81" s="86"/>
      <c r="AUS81" s="86" t="s">
        <v>94</v>
      </c>
      <c r="AUT81" s="86"/>
      <c r="AUU81" s="86" t="s">
        <v>94</v>
      </c>
      <c r="AUV81" s="86"/>
      <c r="AUW81" s="86" t="s">
        <v>94</v>
      </c>
      <c r="AUX81" s="86"/>
      <c r="AUY81" s="86" t="s">
        <v>94</v>
      </c>
      <c r="AUZ81" s="86"/>
      <c r="AVA81" s="86" t="s">
        <v>94</v>
      </c>
      <c r="AVB81" s="86"/>
      <c r="AVC81" s="86" t="s">
        <v>94</v>
      </c>
      <c r="AVD81" s="86"/>
      <c r="AVE81" s="86" t="s">
        <v>94</v>
      </c>
      <c r="AVF81" s="86"/>
      <c r="AVG81" s="86" t="s">
        <v>94</v>
      </c>
      <c r="AVH81" s="86"/>
      <c r="AVI81" s="86" t="s">
        <v>94</v>
      </c>
      <c r="AVJ81" s="86"/>
      <c r="AVK81" s="86" t="s">
        <v>94</v>
      </c>
      <c r="AVL81" s="86"/>
      <c r="AVM81" s="86" t="s">
        <v>94</v>
      </c>
      <c r="AVN81" s="86"/>
      <c r="AVO81" s="86" t="s">
        <v>94</v>
      </c>
      <c r="AVP81" s="86"/>
      <c r="AVQ81" s="86" t="s">
        <v>94</v>
      </c>
      <c r="AVR81" s="86"/>
      <c r="AVS81" s="86" t="s">
        <v>94</v>
      </c>
      <c r="AVT81" s="86"/>
      <c r="AVU81" s="86" t="s">
        <v>94</v>
      </c>
      <c r="AVV81" s="86"/>
      <c r="AVW81" s="86" t="s">
        <v>94</v>
      </c>
      <c r="AVX81" s="86"/>
      <c r="AVY81" s="86" t="s">
        <v>94</v>
      </c>
      <c r="AVZ81" s="86"/>
      <c r="AWA81" s="86" t="s">
        <v>94</v>
      </c>
      <c r="AWB81" s="86"/>
      <c r="AWC81" s="86" t="s">
        <v>94</v>
      </c>
      <c r="AWD81" s="86"/>
      <c r="AWE81" s="86" t="s">
        <v>94</v>
      </c>
      <c r="AWF81" s="86"/>
      <c r="AWG81" s="86" t="s">
        <v>94</v>
      </c>
      <c r="AWH81" s="86"/>
      <c r="AWI81" s="86" t="s">
        <v>94</v>
      </c>
      <c r="AWJ81" s="86"/>
      <c r="AWK81" s="86" t="s">
        <v>94</v>
      </c>
      <c r="AWL81" s="86"/>
      <c r="AWM81" s="86" t="s">
        <v>94</v>
      </c>
      <c r="AWN81" s="86"/>
      <c r="AWO81" s="86" t="s">
        <v>94</v>
      </c>
      <c r="AWP81" s="86"/>
      <c r="AWQ81" s="86" t="s">
        <v>94</v>
      </c>
      <c r="AWR81" s="86"/>
      <c r="AWS81" s="86" t="s">
        <v>94</v>
      </c>
      <c r="AWT81" s="86"/>
      <c r="AWU81" s="86" t="s">
        <v>94</v>
      </c>
      <c r="AWV81" s="86"/>
      <c r="AWW81" s="86" t="s">
        <v>94</v>
      </c>
      <c r="AWX81" s="86"/>
      <c r="AWY81" s="86" t="s">
        <v>94</v>
      </c>
      <c r="AWZ81" s="103"/>
      <c r="AXA81" s="103" t="s">
        <v>94</v>
      </c>
      <c r="AXB81" s="103"/>
      <c r="AXC81" s="103" t="s">
        <v>94</v>
      </c>
      <c r="AXD81" s="103"/>
      <c r="AXE81" s="103" t="s">
        <v>94</v>
      </c>
      <c r="AXF81" s="103"/>
      <c r="AXG81" s="103" t="s">
        <v>94</v>
      </c>
      <c r="AXH81" s="103"/>
      <c r="AXI81" s="103" t="s">
        <v>94</v>
      </c>
      <c r="AXJ81" s="103"/>
      <c r="AXK81" s="103" t="s">
        <v>94</v>
      </c>
      <c r="AXL81" s="103"/>
      <c r="AXM81" s="103" t="s">
        <v>94</v>
      </c>
      <c r="AXN81" s="103"/>
      <c r="AXO81" s="103" t="s">
        <v>94</v>
      </c>
      <c r="AXP81" s="103"/>
      <c r="AXQ81" s="103" t="s">
        <v>94</v>
      </c>
      <c r="AXR81" s="103"/>
      <c r="AXS81" s="103" t="s">
        <v>94</v>
      </c>
      <c r="AXT81" s="103"/>
      <c r="AXU81" s="103" t="s">
        <v>94</v>
      </c>
      <c r="AXV81" s="103"/>
      <c r="AXW81" s="103" t="s">
        <v>94</v>
      </c>
      <c r="AXX81" s="103"/>
      <c r="AXY81" s="103" t="s">
        <v>94</v>
      </c>
      <c r="AXZ81" s="103"/>
      <c r="AYA81" s="103" t="s">
        <v>94</v>
      </c>
      <c r="AYB81" s="103"/>
      <c r="AYC81" s="103" t="s">
        <v>94</v>
      </c>
      <c r="AYD81" s="103"/>
      <c r="AYE81" s="103" t="s">
        <v>94</v>
      </c>
      <c r="AYF81" s="103"/>
      <c r="AYG81" s="103" t="s">
        <v>94</v>
      </c>
      <c r="AYH81" s="103"/>
      <c r="AYI81" s="103" t="s">
        <v>94</v>
      </c>
      <c r="AYJ81" s="103"/>
      <c r="AYK81" s="103"/>
      <c r="AYL81" s="103"/>
      <c r="AYM81" s="103"/>
      <c r="AYN81" s="103"/>
      <c r="AYO81" s="103"/>
      <c r="AYP81" s="103"/>
      <c r="AYQ81" s="103"/>
      <c r="AYR81" s="103"/>
      <c r="AYS81" s="103"/>
      <c r="AYT81" s="103"/>
      <c r="AYU81" s="103" t="s">
        <v>94</v>
      </c>
      <c r="AYV81" s="103"/>
      <c r="AYW81" s="103" t="s">
        <v>94</v>
      </c>
      <c r="AYX81" s="103"/>
      <c r="AYY81" s="103" t="s">
        <v>94</v>
      </c>
      <c r="AYZ81" s="103"/>
      <c r="AZA81" s="103" t="s">
        <v>94</v>
      </c>
      <c r="AZB81" s="103"/>
      <c r="AZC81" s="103" t="s">
        <v>94</v>
      </c>
      <c r="AZD81" s="103"/>
      <c r="AZE81" s="103" t="s">
        <v>94</v>
      </c>
      <c r="AZF81" s="103"/>
      <c r="AZG81" s="103" t="s">
        <v>94</v>
      </c>
      <c r="AZH81" s="103"/>
      <c r="AZI81" s="103" t="s">
        <v>94</v>
      </c>
      <c r="AZJ81" s="103"/>
      <c r="AZK81" s="103" t="s">
        <v>94</v>
      </c>
      <c r="AZL81" s="103"/>
      <c r="AZM81" s="103" t="s">
        <v>94</v>
      </c>
      <c r="AZN81" s="103"/>
      <c r="AZO81" s="103" t="s">
        <v>94</v>
      </c>
      <c r="AZP81" s="103"/>
      <c r="AZQ81" s="103" t="s">
        <v>94</v>
      </c>
      <c r="AZR81" s="103"/>
      <c r="AZS81" s="103" t="s">
        <v>94</v>
      </c>
      <c r="AZT81" s="103"/>
      <c r="AZU81" s="103" t="s">
        <v>94</v>
      </c>
      <c r="AZV81" s="103"/>
      <c r="AZW81" s="103" t="s">
        <v>94</v>
      </c>
      <c r="AZX81" s="103"/>
      <c r="AZY81" s="103" t="s">
        <v>94</v>
      </c>
      <c r="AZZ81" s="103"/>
      <c r="BAA81" s="103" t="s">
        <v>94</v>
      </c>
      <c r="BAB81" s="103"/>
      <c r="BAC81" s="103" t="s">
        <v>94</v>
      </c>
      <c r="BAD81" s="103"/>
      <c r="BAE81" s="103" t="s">
        <v>94</v>
      </c>
      <c r="BAF81" s="103"/>
      <c r="BAG81" s="103" t="s">
        <v>94</v>
      </c>
      <c r="BAH81" s="103"/>
      <c r="BAI81" s="103" t="s">
        <v>94</v>
      </c>
      <c r="BAJ81" s="103"/>
      <c r="BAK81" s="103" t="s">
        <v>94</v>
      </c>
      <c r="BAL81" s="103"/>
      <c r="BAM81" s="103" t="s">
        <v>94</v>
      </c>
      <c r="BAN81" s="103"/>
      <c r="BAO81" s="103" t="s">
        <v>94</v>
      </c>
      <c r="BAP81" s="103"/>
      <c r="BAQ81" s="103" t="s">
        <v>94</v>
      </c>
      <c r="BAR81" s="103"/>
      <c r="BAS81" s="103" t="s">
        <v>94</v>
      </c>
      <c r="BAT81" s="103"/>
      <c r="BAU81" s="103" t="s">
        <v>94</v>
      </c>
      <c r="BAV81" s="103"/>
      <c r="BAW81" s="103" t="s">
        <v>94</v>
      </c>
      <c r="BAX81" s="103"/>
      <c r="BAY81" s="103" t="s">
        <v>94</v>
      </c>
      <c r="BAZ81" s="103"/>
      <c r="BBA81" s="103" t="s">
        <v>94</v>
      </c>
      <c r="BBB81" s="103"/>
      <c r="BBC81" s="103" t="s">
        <v>94</v>
      </c>
      <c r="BBD81" s="103"/>
      <c r="BBE81" s="103" t="s">
        <v>94</v>
      </c>
      <c r="BBF81" s="103"/>
      <c r="BBG81" s="103" t="s">
        <v>94</v>
      </c>
      <c r="BBH81" s="103"/>
      <c r="BBI81" s="103" t="s">
        <v>94</v>
      </c>
      <c r="BBJ81" s="103"/>
      <c r="BBK81" s="103" t="s">
        <v>94</v>
      </c>
    </row>
    <row r="82" spans="1:1415" s="9" customFormat="1" ht="33" customHeight="1" x14ac:dyDescent="0.35">
      <c r="A82" s="82">
        <f t="shared" si="3"/>
        <v>16</v>
      </c>
      <c r="B82" s="13">
        <v>150000110</v>
      </c>
      <c r="C82" s="89"/>
      <c r="D82" s="90" t="s">
        <v>264</v>
      </c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  <c r="AL82" s="84"/>
      <c r="AM82" s="84"/>
      <c r="AN82" s="84"/>
      <c r="AO82" s="84"/>
      <c r="AP82" s="84"/>
      <c r="AQ82" s="84"/>
      <c r="AR82" s="84"/>
      <c r="AS82" s="84"/>
      <c r="AT82" s="84"/>
      <c r="AU82" s="84"/>
      <c r="AV82" s="84"/>
      <c r="AW82" s="84"/>
      <c r="AX82" s="84"/>
      <c r="AY82" s="84"/>
      <c r="AZ82" s="84"/>
      <c r="BA82" s="84"/>
      <c r="BB82" s="84"/>
      <c r="BC82" s="84"/>
      <c r="BD82" s="84"/>
      <c r="BE82" s="84"/>
      <c r="BF82" s="84"/>
      <c r="BG82" s="84"/>
      <c r="BH82" s="84"/>
      <c r="BI82" s="84"/>
      <c r="BJ82" s="84"/>
      <c r="BK82" s="84"/>
      <c r="BL82" s="84"/>
      <c r="BM82" s="84"/>
      <c r="BN82" s="84"/>
      <c r="BO82" s="84"/>
      <c r="BP82" s="84"/>
      <c r="BQ82" s="84"/>
      <c r="BR82" s="84"/>
      <c r="BS82" s="84"/>
      <c r="BT82" s="84"/>
      <c r="BU82" s="84"/>
      <c r="BV82" s="84"/>
      <c r="BW82" s="84"/>
      <c r="BX82" s="84"/>
      <c r="BY82" s="84"/>
      <c r="BZ82" s="84"/>
      <c r="CA82" s="84"/>
      <c r="CB82" s="84"/>
      <c r="CC82" s="84"/>
      <c r="CD82" s="84"/>
      <c r="CE82" s="84"/>
      <c r="CF82" s="84"/>
      <c r="CG82" s="84"/>
      <c r="CH82" s="84"/>
      <c r="CI82" s="84"/>
      <c r="CJ82" s="84"/>
      <c r="CK82" s="84"/>
      <c r="CL82" s="84"/>
      <c r="CM82" s="84"/>
      <c r="CN82" s="84"/>
      <c r="CO82" s="84"/>
      <c r="CP82" s="84"/>
      <c r="CQ82" s="84"/>
      <c r="CR82" s="84"/>
      <c r="CS82" s="84"/>
      <c r="CT82" s="84"/>
      <c r="CU82" s="84"/>
      <c r="CV82" s="84"/>
      <c r="CW82" s="84"/>
      <c r="CX82" s="84"/>
      <c r="CY82" s="84"/>
      <c r="CZ82" s="84"/>
      <c r="DA82" s="84"/>
      <c r="DB82" s="84"/>
      <c r="DC82" s="84"/>
      <c r="DD82" s="84"/>
      <c r="DE82" s="84"/>
      <c r="DF82" s="84"/>
      <c r="DG82" s="84"/>
      <c r="DH82" s="84"/>
      <c r="DI82" s="84"/>
      <c r="DJ82" s="84"/>
      <c r="DK82" s="84"/>
      <c r="DL82" s="84"/>
      <c r="DM82" s="84"/>
      <c r="DN82" s="84"/>
      <c r="DO82" s="84"/>
      <c r="DP82" s="84"/>
      <c r="DQ82" s="84"/>
      <c r="DR82" s="84"/>
      <c r="DS82" s="84"/>
      <c r="DT82" s="84"/>
      <c r="DU82" s="84"/>
      <c r="DV82" s="84"/>
      <c r="DW82" s="84"/>
      <c r="DX82" s="84"/>
      <c r="DY82" s="84"/>
      <c r="DZ82" s="84"/>
      <c r="EA82" s="84"/>
      <c r="EB82" s="84"/>
      <c r="EC82" s="84"/>
      <c r="ED82" s="84"/>
      <c r="EE82" s="84"/>
      <c r="EF82" s="84"/>
      <c r="EG82" s="84"/>
      <c r="EH82" s="84"/>
      <c r="EI82" s="84"/>
      <c r="EJ82" s="84"/>
      <c r="EK82" s="84"/>
      <c r="EL82" s="84"/>
      <c r="EM82" s="84"/>
      <c r="EN82" s="84"/>
      <c r="EO82" s="84"/>
      <c r="EP82" s="84"/>
      <c r="EQ82" s="84"/>
      <c r="ER82" s="84"/>
      <c r="ES82" s="84"/>
      <c r="ET82" s="84"/>
      <c r="EU82" s="84"/>
      <c r="EV82" s="84"/>
      <c r="EW82" s="84"/>
      <c r="EX82" s="84"/>
      <c r="EY82" s="84"/>
      <c r="EZ82" s="84"/>
      <c r="FA82" s="84"/>
      <c r="FB82" s="84"/>
      <c r="FC82" s="84"/>
      <c r="FD82" s="84"/>
      <c r="FE82" s="84"/>
      <c r="FF82" s="84"/>
      <c r="FG82" s="84"/>
      <c r="FH82" s="84"/>
      <c r="FI82" s="84"/>
      <c r="FJ82" s="84"/>
      <c r="FK82" s="84"/>
      <c r="FL82" s="84"/>
      <c r="FM82" s="84"/>
      <c r="FN82" s="84"/>
      <c r="FO82" s="84"/>
      <c r="FP82" s="84"/>
      <c r="FQ82" s="84"/>
      <c r="FR82" s="84"/>
      <c r="FS82" s="84"/>
      <c r="FT82" s="84"/>
      <c r="FU82" s="84"/>
      <c r="FV82" s="84"/>
      <c r="FW82" s="84"/>
      <c r="FX82" s="84"/>
      <c r="FY82" s="84"/>
      <c r="FZ82" s="84"/>
      <c r="GA82" s="84"/>
      <c r="GB82" s="84"/>
      <c r="GC82" s="84"/>
      <c r="GD82" s="84"/>
      <c r="GE82" s="84"/>
      <c r="GF82" s="84"/>
      <c r="GG82" s="84"/>
      <c r="GH82" s="84"/>
      <c r="GI82" s="84"/>
      <c r="GJ82" s="84"/>
      <c r="GK82" s="84"/>
      <c r="GL82" s="84"/>
      <c r="GM82" s="84"/>
      <c r="GN82" s="84"/>
      <c r="GO82" s="84"/>
      <c r="GP82" s="84"/>
      <c r="GQ82" s="84"/>
      <c r="GR82" s="84"/>
      <c r="GS82" s="84"/>
      <c r="GT82" s="84"/>
      <c r="GU82" s="84"/>
      <c r="GV82" s="84"/>
      <c r="GW82" s="84"/>
      <c r="GX82" s="84"/>
      <c r="GY82" s="84"/>
      <c r="GZ82" s="84"/>
      <c r="HA82" s="84"/>
      <c r="HB82" s="84"/>
      <c r="HC82" s="84"/>
      <c r="HD82" s="84"/>
      <c r="HE82" s="84"/>
      <c r="HF82" s="84"/>
      <c r="HG82" s="84"/>
      <c r="HH82" s="84"/>
      <c r="HI82" s="84"/>
      <c r="HJ82" s="84"/>
      <c r="HK82" s="84"/>
      <c r="HL82" s="84"/>
      <c r="HM82" s="84"/>
      <c r="HN82" s="84"/>
      <c r="HO82" s="84"/>
      <c r="HP82" s="84"/>
      <c r="HQ82" s="84"/>
      <c r="HR82" s="84"/>
      <c r="HS82" s="84"/>
      <c r="HT82" s="84"/>
      <c r="HU82" s="84"/>
      <c r="HV82" s="84"/>
      <c r="HW82" s="84"/>
      <c r="HX82" s="84"/>
      <c r="HY82" s="84"/>
      <c r="HZ82" s="84"/>
      <c r="IA82" s="84"/>
      <c r="IB82" s="84"/>
      <c r="IC82" s="84"/>
      <c r="ID82" s="84"/>
      <c r="IE82" s="84"/>
      <c r="IF82" s="84"/>
      <c r="IG82" s="84"/>
      <c r="IH82" s="84"/>
      <c r="II82" s="84"/>
      <c r="IJ82" s="84"/>
      <c r="IK82" s="84"/>
      <c r="IL82" s="84"/>
      <c r="IM82" s="84"/>
      <c r="IN82" s="84"/>
      <c r="IO82" s="84"/>
      <c r="IP82" s="84"/>
      <c r="IQ82" s="84"/>
      <c r="IR82" s="84"/>
      <c r="IS82" s="84"/>
      <c r="IT82" s="84"/>
      <c r="IU82" s="84"/>
      <c r="IV82" s="84"/>
      <c r="IW82" s="84"/>
      <c r="IX82" s="84"/>
      <c r="IY82" s="84"/>
      <c r="IZ82" s="84"/>
      <c r="JA82" s="84"/>
      <c r="JB82" s="84"/>
      <c r="JC82" s="84"/>
      <c r="JD82" s="84"/>
      <c r="JE82" s="84"/>
      <c r="JF82" s="84"/>
      <c r="JG82" s="84"/>
      <c r="JH82" s="84"/>
      <c r="JI82" s="84"/>
      <c r="JJ82" s="84"/>
      <c r="JK82" s="84"/>
      <c r="JL82" s="84"/>
      <c r="JM82" s="84"/>
      <c r="JN82" s="84"/>
      <c r="JO82" s="84"/>
      <c r="JP82" s="84"/>
      <c r="JQ82" s="84"/>
      <c r="JR82" s="84"/>
      <c r="JS82" s="84"/>
      <c r="JT82" s="84"/>
      <c r="JU82" s="84"/>
      <c r="JV82" s="84"/>
      <c r="JW82" s="84"/>
      <c r="JX82" s="84"/>
      <c r="JY82" s="84"/>
      <c r="JZ82" s="84"/>
      <c r="KA82" s="84"/>
      <c r="KB82" s="84"/>
      <c r="KC82" s="84"/>
      <c r="KD82" s="84"/>
      <c r="KE82" s="84"/>
      <c r="KF82" s="84"/>
      <c r="KG82" s="84"/>
      <c r="KH82" s="84"/>
      <c r="KI82" s="84"/>
      <c r="KJ82" s="84"/>
      <c r="KK82" s="84"/>
      <c r="KL82" s="84"/>
      <c r="KM82" s="84"/>
      <c r="KN82" s="84"/>
      <c r="KO82" s="84"/>
      <c r="KP82" s="84"/>
      <c r="KQ82" s="84"/>
      <c r="KR82" s="84"/>
      <c r="KS82" s="84"/>
      <c r="KT82" s="84"/>
      <c r="KU82" s="84"/>
      <c r="KV82" s="84"/>
      <c r="KW82" s="84"/>
      <c r="KX82" s="84"/>
      <c r="KY82" s="84"/>
      <c r="KZ82" s="84"/>
      <c r="LA82" s="84"/>
      <c r="LB82" s="84"/>
      <c r="LC82" s="84"/>
      <c r="LD82" s="84"/>
      <c r="LE82" s="84"/>
      <c r="LF82" s="84"/>
      <c r="LG82" s="84"/>
      <c r="LH82" s="84"/>
      <c r="LI82" s="84"/>
      <c r="LJ82" s="84"/>
      <c r="LK82" s="84"/>
      <c r="LL82" s="84"/>
      <c r="LM82" s="84"/>
      <c r="LN82" s="84"/>
      <c r="LO82" s="84"/>
      <c r="LP82" s="84"/>
      <c r="LQ82" s="84"/>
      <c r="LR82" s="84"/>
      <c r="LS82" s="84"/>
      <c r="LT82" s="84"/>
      <c r="LU82" s="84"/>
      <c r="LV82" s="84"/>
      <c r="LW82" s="84"/>
      <c r="LX82" s="84"/>
      <c r="LY82" s="84"/>
      <c r="LZ82" s="84"/>
      <c r="MA82" s="84"/>
      <c r="MB82" s="84"/>
      <c r="MC82" s="84"/>
      <c r="MD82" s="84"/>
      <c r="ME82" s="84"/>
      <c r="MF82" s="84"/>
      <c r="MG82" s="84"/>
      <c r="MH82" s="84"/>
      <c r="MI82" s="84"/>
      <c r="MJ82" s="84"/>
      <c r="MK82" s="84"/>
      <c r="ML82" s="84"/>
      <c r="MM82" s="84"/>
      <c r="MN82" s="84"/>
      <c r="MO82" s="84"/>
      <c r="MP82" s="84"/>
      <c r="MQ82" s="84"/>
      <c r="MR82" s="84"/>
      <c r="MS82" s="84"/>
      <c r="MT82" s="84"/>
      <c r="MU82" s="84"/>
      <c r="MV82" s="84"/>
      <c r="MW82" s="84"/>
      <c r="MX82" s="84"/>
      <c r="MY82" s="84"/>
      <c r="MZ82" s="84"/>
      <c r="NA82" s="84"/>
      <c r="NB82" s="84"/>
      <c r="NC82" s="84"/>
      <c r="ND82" s="84"/>
      <c r="NE82" s="84"/>
      <c r="NF82" s="84"/>
      <c r="NG82" s="84"/>
      <c r="NH82" s="84"/>
      <c r="NI82" s="84"/>
      <c r="NJ82" s="84"/>
      <c r="NK82" s="84"/>
      <c r="NL82" s="84"/>
      <c r="NM82" s="84"/>
      <c r="NN82" s="84"/>
      <c r="NO82" s="84"/>
      <c r="NP82" s="84"/>
      <c r="NQ82" s="84"/>
      <c r="NR82" s="84"/>
      <c r="NS82" s="84"/>
      <c r="NT82" s="84"/>
      <c r="NU82" s="84"/>
      <c r="NV82" s="84"/>
      <c r="NW82" s="84"/>
      <c r="NX82" s="84"/>
      <c r="NY82" s="84"/>
      <c r="NZ82" s="84"/>
      <c r="OA82" s="84"/>
      <c r="OB82" s="84"/>
      <c r="OC82" s="84"/>
      <c r="OD82" s="84"/>
      <c r="OE82" s="84"/>
      <c r="OF82" s="84"/>
      <c r="OG82" s="84"/>
      <c r="OH82" s="84"/>
      <c r="OI82" s="84"/>
      <c r="OJ82" s="84"/>
      <c r="OK82" s="84"/>
      <c r="OL82" s="84"/>
      <c r="OM82" s="84"/>
      <c r="ON82" s="84"/>
      <c r="OO82" s="84"/>
      <c r="OP82" s="84"/>
      <c r="OQ82" s="84"/>
      <c r="OR82" s="84"/>
      <c r="OS82" s="84"/>
      <c r="OT82" s="84"/>
      <c r="OU82" s="84"/>
      <c r="OV82" s="84"/>
      <c r="OW82" s="84"/>
      <c r="OX82" s="84"/>
      <c r="OY82" s="84"/>
      <c r="OZ82" s="84"/>
      <c r="PA82" s="84"/>
      <c r="PB82" s="84"/>
      <c r="PC82" s="84"/>
      <c r="PD82" s="84"/>
      <c r="PE82" s="84"/>
      <c r="PF82" s="84"/>
      <c r="PG82" s="84"/>
      <c r="PH82" s="84"/>
      <c r="PI82" s="84"/>
      <c r="PJ82" s="84"/>
      <c r="PK82" s="84"/>
      <c r="PL82" s="84"/>
      <c r="PM82" s="84"/>
      <c r="PN82" s="84"/>
      <c r="PO82" s="84"/>
      <c r="PP82" s="84"/>
      <c r="PQ82" s="84"/>
      <c r="PR82" s="84"/>
      <c r="PS82" s="84"/>
      <c r="PT82" s="84"/>
      <c r="PU82" s="84"/>
      <c r="PV82" s="84"/>
      <c r="PW82" s="84"/>
      <c r="PX82" s="84"/>
      <c r="PY82" s="84"/>
      <c r="PZ82" s="84"/>
      <c r="QA82" s="84"/>
      <c r="QB82" s="84"/>
      <c r="QC82" s="84"/>
      <c r="QD82" s="84"/>
      <c r="QE82" s="84"/>
      <c r="QF82" s="84"/>
      <c r="QG82" s="84"/>
      <c r="QH82" s="84"/>
      <c r="QI82" s="84"/>
      <c r="QJ82" s="84"/>
      <c r="QK82" s="84"/>
      <c r="QL82" s="84"/>
      <c r="QM82" s="84"/>
      <c r="QN82" s="84"/>
      <c r="QO82" s="84"/>
      <c r="QP82" s="84"/>
      <c r="QQ82" s="84"/>
      <c r="QR82" s="84"/>
      <c r="QS82" s="84"/>
      <c r="QT82" s="84"/>
      <c r="QU82" s="84"/>
      <c r="QV82" s="84"/>
      <c r="QW82" s="84"/>
      <c r="QX82" s="84"/>
      <c r="QY82" s="84"/>
      <c r="QZ82" s="84"/>
      <c r="RA82" s="84"/>
      <c r="RB82" s="84"/>
      <c r="RC82" s="84"/>
      <c r="RD82" s="84"/>
      <c r="RE82" s="84"/>
      <c r="RF82" s="84"/>
      <c r="RG82" s="84"/>
      <c r="RH82" s="84"/>
      <c r="RI82" s="84"/>
      <c r="RJ82" s="84"/>
      <c r="RK82" s="84"/>
      <c r="RL82" s="84"/>
      <c r="RM82" s="84"/>
      <c r="RN82" s="84"/>
      <c r="RO82" s="84"/>
      <c r="RP82" s="84"/>
      <c r="RQ82" s="84"/>
      <c r="RR82" s="84"/>
      <c r="RS82" s="84"/>
      <c r="RT82" s="84"/>
      <c r="RU82" s="84"/>
      <c r="RV82" s="84"/>
      <c r="RW82" s="84"/>
      <c r="RX82" s="84"/>
      <c r="RY82" s="84"/>
      <c r="RZ82" s="84"/>
      <c r="SA82" s="84"/>
      <c r="SB82" s="84"/>
      <c r="SC82" s="84"/>
      <c r="SD82" s="84"/>
      <c r="SE82" s="84"/>
      <c r="SF82" s="84"/>
      <c r="SG82" s="84"/>
      <c r="SH82" s="84"/>
      <c r="SI82" s="84"/>
      <c r="SJ82" s="84"/>
      <c r="SK82" s="84"/>
      <c r="SL82" s="84"/>
      <c r="SM82" s="84"/>
      <c r="SN82" s="84"/>
      <c r="SO82" s="84"/>
      <c r="SP82" s="84"/>
      <c r="SQ82" s="84"/>
      <c r="SR82" s="84"/>
      <c r="SS82" s="84"/>
      <c r="ST82" s="84"/>
      <c r="SU82" s="84"/>
      <c r="SV82" s="84"/>
      <c r="SW82" s="84"/>
      <c r="SX82" s="84"/>
      <c r="SY82" s="84"/>
      <c r="SZ82" s="84"/>
      <c r="TA82" s="84"/>
      <c r="TB82" s="84"/>
      <c r="TC82" s="84"/>
      <c r="TD82" s="84"/>
      <c r="TE82" s="84"/>
      <c r="TF82" s="84"/>
      <c r="TG82" s="84"/>
      <c r="TH82" s="84"/>
      <c r="TI82" s="84"/>
      <c r="TJ82" s="84"/>
      <c r="TK82" s="84"/>
      <c r="TL82" s="84"/>
      <c r="TM82" s="84"/>
      <c r="TN82" s="84"/>
      <c r="TO82" s="84"/>
      <c r="TP82" s="84"/>
      <c r="TQ82" s="84"/>
      <c r="TR82" s="84"/>
      <c r="TS82" s="84"/>
      <c r="TT82" s="84"/>
      <c r="TU82" s="84"/>
      <c r="TV82" s="84"/>
      <c r="TW82" s="84"/>
      <c r="TX82" s="84"/>
      <c r="TY82" s="84"/>
      <c r="TZ82" s="84"/>
      <c r="UA82" s="84"/>
      <c r="UB82" s="84"/>
      <c r="UC82" s="84"/>
      <c r="UD82" s="84"/>
      <c r="UE82" s="84"/>
      <c r="UF82" s="84"/>
      <c r="UG82" s="84"/>
      <c r="UH82" s="84"/>
      <c r="UI82" s="84"/>
      <c r="UJ82" s="84"/>
      <c r="UK82" s="84"/>
      <c r="UL82" s="84"/>
      <c r="UM82" s="84"/>
      <c r="UN82" s="84"/>
      <c r="UO82" s="84"/>
      <c r="UP82" s="84"/>
      <c r="UQ82" s="84"/>
      <c r="UR82" s="84"/>
      <c r="US82" s="84"/>
      <c r="UT82" s="84"/>
      <c r="UU82" s="84"/>
      <c r="UV82" s="84"/>
      <c r="UW82" s="84"/>
      <c r="UX82" s="84"/>
      <c r="UY82" s="84"/>
      <c r="UZ82" s="84"/>
      <c r="VA82" s="84"/>
      <c r="VB82" s="84"/>
      <c r="VC82" s="84"/>
      <c r="VD82" s="84"/>
      <c r="VE82" s="84"/>
      <c r="VF82" s="84"/>
      <c r="VG82" s="84"/>
      <c r="VH82" s="84"/>
      <c r="VI82" s="84"/>
      <c r="VJ82" s="84"/>
      <c r="VK82" s="84"/>
      <c r="VL82" s="84"/>
      <c r="VM82" s="84"/>
      <c r="VN82" s="84"/>
      <c r="VO82" s="84"/>
      <c r="VP82" s="84"/>
      <c r="VQ82" s="84"/>
      <c r="VR82" s="84"/>
      <c r="VS82" s="84"/>
      <c r="VT82" s="84"/>
      <c r="VU82" s="84"/>
      <c r="VV82" s="84"/>
      <c r="VW82" s="84"/>
      <c r="VX82" s="84"/>
      <c r="VY82" s="84"/>
      <c r="VZ82" s="84"/>
      <c r="WA82" s="84"/>
      <c r="WB82" s="84"/>
      <c r="WC82" s="84"/>
      <c r="WD82" s="84"/>
      <c r="WE82" s="84"/>
      <c r="WF82" s="84"/>
      <c r="WG82" s="84"/>
      <c r="WH82" s="84"/>
      <c r="WI82" s="84"/>
      <c r="WJ82" s="84"/>
      <c r="WK82" s="84"/>
      <c r="WL82" s="84"/>
      <c r="WM82" s="84"/>
      <c r="WN82" s="84"/>
      <c r="WO82" s="84"/>
      <c r="WP82" s="84"/>
      <c r="WQ82" s="84"/>
      <c r="WR82" s="84"/>
      <c r="WS82" s="84"/>
      <c r="WT82" s="84"/>
      <c r="WU82" s="84"/>
      <c r="WV82" s="84"/>
      <c r="WW82" s="84"/>
      <c r="WX82" s="84"/>
      <c r="WY82" s="84"/>
      <c r="WZ82" s="84"/>
      <c r="XA82" s="84"/>
      <c r="XB82" s="84"/>
      <c r="XC82" s="84"/>
      <c r="XD82" s="84"/>
      <c r="XE82" s="84"/>
      <c r="XF82" s="84"/>
      <c r="XG82" s="84"/>
      <c r="XH82" s="84"/>
      <c r="XI82" s="84"/>
      <c r="XJ82" s="84"/>
      <c r="XK82" s="84"/>
      <c r="XL82" s="84"/>
      <c r="XM82" s="84"/>
      <c r="XN82" s="84"/>
      <c r="XO82" s="84"/>
      <c r="XP82" s="84"/>
      <c r="XQ82" s="84"/>
      <c r="XR82" s="84"/>
      <c r="XS82" s="84"/>
      <c r="XT82" s="84"/>
      <c r="XU82" s="84"/>
      <c r="XV82" s="84"/>
      <c r="XW82" s="84"/>
      <c r="XX82" s="84"/>
      <c r="XY82" s="84"/>
      <c r="XZ82" s="84"/>
      <c r="YA82" s="84"/>
      <c r="YB82" s="84"/>
      <c r="YC82" s="84"/>
      <c r="YD82" s="84"/>
      <c r="YE82" s="84"/>
      <c r="YF82" s="84"/>
      <c r="YG82" s="84"/>
      <c r="YH82" s="84"/>
      <c r="YI82" s="84"/>
      <c r="YJ82" s="84"/>
      <c r="YK82" s="84"/>
      <c r="YL82" s="84"/>
      <c r="YM82" s="84"/>
      <c r="YN82" s="84"/>
      <c r="YO82" s="84"/>
      <c r="YP82" s="84"/>
      <c r="YQ82" s="84"/>
      <c r="YR82" s="84"/>
      <c r="YS82" s="84"/>
      <c r="YT82" s="84"/>
      <c r="YU82" s="84"/>
      <c r="YV82" s="84"/>
      <c r="YW82" s="84"/>
      <c r="YX82" s="84"/>
      <c r="YY82" s="84"/>
      <c r="YZ82" s="84"/>
      <c r="ZA82" s="84"/>
      <c r="ZB82" s="84"/>
      <c r="ZC82" s="84"/>
      <c r="ZD82" s="84"/>
      <c r="ZE82" s="84"/>
      <c r="ZF82" s="84"/>
      <c r="ZG82" s="84"/>
      <c r="ZH82" s="84"/>
      <c r="ZI82" s="84"/>
      <c r="ZJ82" s="84"/>
      <c r="ZK82" s="84"/>
      <c r="ZL82" s="84"/>
      <c r="ZM82" s="84"/>
      <c r="ZN82" s="84"/>
      <c r="ZO82" s="84"/>
      <c r="ZP82" s="84"/>
      <c r="ZQ82" s="84"/>
      <c r="ZR82" s="84"/>
      <c r="ZS82" s="84"/>
      <c r="ZT82" s="84"/>
      <c r="ZU82" s="84"/>
      <c r="ZV82" s="84"/>
      <c r="ZW82" s="84"/>
      <c r="ZX82" s="84"/>
      <c r="ZY82" s="84"/>
      <c r="ZZ82" s="84"/>
      <c r="AAA82" s="84"/>
      <c r="AAB82" s="84"/>
      <c r="AAC82" s="84"/>
      <c r="AAD82" s="84"/>
      <c r="AAE82" s="84"/>
      <c r="AAF82" s="84"/>
      <c r="AAG82" s="84"/>
      <c r="AAH82" s="84"/>
      <c r="AAI82" s="84"/>
      <c r="AAJ82" s="84"/>
      <c r="AAK82" s="84"/>
      <c r="AAL82" s="84"/>
      <c r="AAM82" s="84"/>
      <c r="AAN82" s="84"/>
      <c r="AAO82" s="84"/>
      <c r="AAP82" s="84"/>
      <c r="AAQ82" s="84"/>
      <c r="AAR82" s="84"/>
      <c r="AAS82" s="84"/>
      <c r="AAT82" s="84"/>
      <c r="AAU82" s="84"/>
      <c r="AAV82" s="84"/>
      <c r="AAW82" s="84"/>
      <c r="AAX82" s="84"/>
      <c r="AAY82" s="84"/>
      <c r="AAZ82" s="84"/>
      <c r="ABA82" s="84"/>
      <c r="ABB82" s="84"/>
      <c r="ABC82" s="84"/>
      <c r="ABD82" s="84"/>
      <c r="ABE82" s="84"/>
      <c r="ABF82" s="84"/>
      <c r="ABG82" s="84"/>
      <c r="ABH82" s="84"/>
      <c r="ABI82" s="84"/>
      <c r="ABJ82" s="84"/>
      <c r="ABK82" s="84"/>
      <c r="ABL82" s="84"/>
      <c r="ABM82" s="84"/>
      <c r="ABN82" s="84"/>
      <c r="ABO82" s="84"/>
      <c r="ABP82" s="84"/>
      <c r="ABQ82" s="84"/>
      <c r="ABR82" s="84"/>
      <c r="ABS82" s="84"/>
      <c r="ABT82" s="84"/>
      <c r="ABU82" s="84"/>
      <c r="ABV82" s="84"/>
      <c r="ABW82" s="84"/>
      <c r="ABX82" s="84"/>
      <c r="ABY82" s="84"/>
      <c r="ABZ82" s="84"/>
      <c r="ACA82" s="84"/>
      <c r="ACB82" s="84"/>
      <c r="ACC82" s="84"/>
      <c r="ACD82" s="84"/>
      <c r="ACE82" s="84"/>
      <c r="ACF82" s="84"/>
      <c r="ACG82" s="84"/>
      <c r="ACH82" s="84"/>
      <c r="ACI82" s="84"/>
      <c r="ACJ82" s="84"/>
      <c r="ACK82" s="84"/>
      <c r="ACL82" s="84"/>
      <c r="ACM82" s="84"/>
      <c r="ACN82" s="84"/>
      <c r="ACO82" s="84"/>
      <c r="ACP82" s="84"/>
      <c r="ACQ82" s="84"/>
      <c r="ACR82" s="84"/>
      <c r="ACS82" s="84"/>
      <c r="ACT82" s="84"/>
      <c r="ACU82" s="84"/>
      <c r="ACV82" s="84"/>
      <c r="ACW82" s="84"/>
      <c r="ACX82" s="84"/>
      <c r="ACY82" s="84"/>
      <c r="ACZ82" s="84"/>
      <c r="ADA82" s="84"/>
      <c r="ADB82" s="84"/>
      <c r="ADC82" s="84"/>
      <c r="ADD82" s="84"/>
      <c r="ADE82" s="84"/>
      <c r="ADF82" s="84"/>
      <c r="ADG82" s="84"/>
      <c r="ADH82" s="84"/>
      <c r="ADI82" s="84"/>
      <c r="ADJ82" s="84">
        <v>15500</v>
      </c>
      <c r="ADK82" s="84" t="s">
        <v>94</v>
      </c>
      <c r="ADL82" s="84">
        <v>15500</v>
      </c>
      <c r="ADM82" s="84" t="s">
        <v>94</v>
      </c>
      <c r="ADN82" s="84">
        <v>15500</v>
      </c>
      <c r="ADO82" s="84" t="s">
        <v>94</v>
      </c>
      <c r="ADP82" s="84">
        <v>15500</v>
      </c>
      <c r="ADQ82" s="84" t="s">
        <v>94</v>
      </c>
      <c r="ADR82" s="84">
        <v>15500</v>
      </c>
      <c r="ADS82" s="84" t="s">
        <v>94</v>
      </c>
      <c r="ADT82" s="84">
        <v>15500</v>
      </c>
      <c r="ADU82" s="84" t="s">
        <v>94</v>
      </c>
      <c r="ADV82" s="84">
        <v>15500</v>
      </c>
      <c r="ADW82" s="84" t="s">
        <v>94</v>
      </c>
      <c r="ADX82" s="84">
        <v>15500</v>
      </c>
      <c r="ADY82" s="84" t="s">
        <v>94</v>
      </c>
      <c r="ADZ82" s="84">
        <v>15500</v>
      </c>
      <c r="AEA82" s="84" t="s">
        <v>94</v>
      </c>
      <c r="AEB82" s="84">
        <v>15500</v>
      </c>
      <c r="AEC82" s="84">
        <v>13050</v>
      </c>
      <c r="AED82" s="84">
        <v>15500</v>
      </c>
      <c r="AEE82" s="84" t="s">
        <v>94</v>
      </c>
      <c r="AEF82" s="84">
        <v>15500</v>
      </c>
      <c r="AEG82" s="84" t="s">
        <v>94</v>
      </c>
      <c r="AEH82" s="84">
        <v>15500</v>
      </c>
      <c r="AEI82" s="84" t="s">
        <v>94</v>
      </c>
      <c r="AEJ82" s="84">
        <v>15500</v>
      </c>
      <c r="AEK82" s="84" t="s">
        <v>94</v>
      </c>
      <c r="AEL82" s="84">
        <v>15500</v>
      </c>
      <c r="AEM82" s="84" t="s">
        <v>94</v>
      </c>
      <c r="AEN82" s="84">
        <v>15500</v>
      </c>
      <c r="AEO82" s="84" t="s">
        <v>94</v>
      </c>
      <c r="AEP82" s="84">
        <v>15500</v>
      </c>
      <c r="AEQ82" s="84" t="s">
        <v>94</v>
      </c>
      <c r="AER82" s="84">
        <v>15500</v>
      </c>
      <c r="AES82" s="84" t="s">
        <v>94</v>
      </c>
      <c r="AET82" s="84">
        <v>15500</v>
      </c>
      <c r="AEU82" s="84" t="s">
        <v>94</v>
      </c>
      <c r="AEV82" s="84">
        <v>15500</v>
      </c>
      <c r="AEW82" s="84">
        <v>13500</v>
      </c>
      <c r="AEX82" s="84">
        <v>15500</v>
      </c>
      <c r="AEY82" s="84" t="s">
        <v>94</v>
      </c>
      <c r="AEZ82" s="84">
        <v>15500</v>
      </c>
      <c r="AFA82" s="84" t="s">
        <v>94</v>
      </c>
      <c r="AFB82" s="84">
        <v>15500</v>
      </c>
      <c r="AFC82" s="84">
        <v>15500</v>
      </c>
      <c r="AFD82" s="84">
        <v>15500</v>
      </c>
      <c r="AFE82" s="84" t="s">
        <v>94</v>
      </c>
      <c r="AFF82" s="84">
        <v>15500</v>
      </c>
      <c r="AFG82" s="84" t="s">
        <v>94</v>
      </c>
      <c r="AFH82" s="84">
        <v>15500</v>
      </c>
      <c r="AFI82" s="84" t="s">
        <v>94</v>
      </c>
      <c r="AFJ82" s="84">
        <v>15500</v>
      </c>
      <c r="AFK82" s="84" t="s">
        <v>94</v>
      </c>
      <c r="AFL82" s="84">
        <v>15500</v>
      </c>
      <c r="AFM82" s="84" t="s">
        <v>94</v>
      </c>
      <c r="AFN82" s="84">
        <v>15500</v>
      </c>
      <c r="AFO82" s="84" t="s">
        <v>94</v>
      </c>
      <c r="AFP82" s="84">
        <v>15500</v>
      </c>
      <c r="AFQ82" s="84" t="s">
        <v>94</v>
      </c>
      <c r="AFR82" s="84">
        <v>15500</v>
      </c>
      <c r="AFS82" s="84" t="s">
        <v>94</v>
      </c>
      <c r="AFT82" s="84">
        <v>15500</v>
      </c>
      <c r="AFU82" s="84" t="s">
        <v>94</v>
      </c>
      <c r="AFV82" s="84">
        <v>15500</v>
      </c>
      <c r="AFW82" s="84" t="s">
        <v>94</v>
      </c>
      <c r="AFX82" s="84">
        <v>15500</v>
      </c>
      <c r="AFY82" s="84" t="s">
        <v>94</v>
      </c>
      <c r="AFZ82" s="84">
        <v>15500</v>
      </c>
      <c r="AGA82" s="84" t="s">
        <v>94</v>
      </c>
      <c r="AGB82" s="84">
        <v>15500</v>
      </c>
      <c r="AGC82" s="84" t="s">
        <v>94</v>
      </c>
      <c r="AGD82" s="84">
        <v>15500</v>
      </c>
      <c r="AGE82" s="84" t="s">
        <v>94</v>
      </c>
      <c r="AGF82" s="84">
        <v>15500</v>
      </c>
      <c r="AGG82" s="84" t="s">
        <v>94</v>
      </c>
      <c r="AGH82" s="84">
        <v>15500</v>
      </c>
      <c r="AGI82" s="84" t="s">
        <v>94</v>
      </c>
      <c r="AGJ82" s="84">
        <v>15500</v>
      </c>
      <c r="AGK82" s="84">
        <v>15500</v>
      </c>
      <c r="AGL82" s="84">
        <v>15500</v>
      </c>
      <c r="AGM82" s="84" t="s">
        <v>94</v>
      </c>
      <c r="AGN82" s="84">
        <v>15500</v>
      </c>
      <c r="AGO82" s="84" t="s">
        <v>94</v>
      </c>
      <c r="AGP82" s="84">
        <v>15500</v>
      </c>
      <c r="AGQ82" s="84" t="s">
        <v>94</v>
      </c>
      <c r="AGR82" s="84">
        <v>15500</v>
      </c>
      <c r="AGS82" s="84">
        <v>15888</v>
      </c>
      <c r="AGT82" s="84"/>
      <c r="AGU82" s="84" t="s">
        <v>94</v>
      </c>
      <c r="AGV82" s="84"/>
      <c r="AGW82" s="84" t="s">
        <v>94</v>
      </c>
      <c r="AGX82" s="84"/>
      <c r="AGY82" s="84" t="s">
        <v>94</v>
      </c>
      <c r="AGZ82" s="84"/>
      <c r="AHA82" s="84" t="s">
        <v>94</v>
      </c>
      <c r="AHB82" s="84"/>
      <c r="AHC82" s="84" t="s">
        <v>94</v>
      </c>
      <c r="AHD82" s="84"/>
      <c r="AHE82" s="84" t="s">
        <v>94</v>
      </c>
      <c r="AHF82" s="84"/>
      <c r="AHG82" s="84" t="s">
        <v>94</v>
      </c>
      <c r="AHH82" s="84"/>
      <c r="AHI82" s="84" t="s">
        <v>94</v>
      </c>
      <c r="AHJ82" s="84"/>
      <c r="AHK82" s="84" t="s">
        <v>94</v>
      </c>
      <c r="AHL82" s="84"/>
      <c r="AHM82" s="84" t="s">
        <v>94</v>
      </c>
      <c r="AHN82" s="84"/>
      <c r="AHO82" s="84" t="s">
        <v>94</v>
      </c>
      <c r="AHP82" s="84"/>
      <c r="AHQ82" s="84" t="s">
        <v>94</v>
      </c>
      <c r="AHR82" s="84"/>
      <c r="AHS82" s="84" t="s">
        <v>94</v>
      </c>
      <c r="AHT82" s="84"/>
      <c r="AHU82" s="84" t="s">
        <v>94</v>
      </c>
      <c r="AHV82" s="84"/>
      <c r="AHW82" s="84" t="s">
        <v>94</v>
      </c>
      <c r="AHX82" s="84"/>
      <c r="AHY82" s="84" t="s">
        <v>94</v>
      </c>
      <c r="AHZ82" s="84"/>
      <c r="AIA82" s="84" t="s">
        <v>94</v>
      </c>
      <c r="AIB82" s="84"/>
      <c r="AIC82" s="84" t="s">
        <v>94</v>
      </c>
      <c r="AID82" s="84"/>
      <c r="AIE82" s="84" t="s">
        <v>94</v>
      </c>
      <c r="AIF82" s="84"/>
      <c r="AIG82" s="84" t="s">
        <v>94</v>
      </c>
      <c r="AIH82" s="84"/>
      <c r="AII82" s="84" t="s">
        <v>94</v>
      </c>
      <c r="AIJ82" s="84"/>
      <c r="AIK82" s="84" t="s">
        <v>94</v>
      </c>
      <c r="AIL82" s="84"/>
      <c r="AIM82" s="84" t="s">
        <v>94</v>
      </c>
      <c r="AIN82" s="84"/>
      <c r="AIO82" s="84" t="s">
        <v>94</v>
      </c>
      <c r="AIP82" s="84"/>
      <c r="AIQ82" s="84" t="s">
        <v>94</v>
      </c>
      <c r="AIR82" s="84"/>
      <c r="AIS82" s="84" t="s">
        <v>94</v>
      </c>
      <c r="AIT82" s="84"/>
      <c r="AIU82" s="84" t="s">
        <v>94</v>
      </c>
      <c r="AIV82" s="84"/>
      <c r="AIW82" s="84" t="s">
        <v>94</v>
      </c>
      <c r="AIX82" s="84"/>
      <c r="AIY82" s="84" t="s">
        <v>94</v>
      </c>
      <c r="AIZ82" s="84"/>
      <c r="AJA82" s="84" t="s">
        <v>94</v>
      </c>
      <c r="AJB82" s="84"/>
      <c r="AJC82" s="84" t="s">
        <v>94</v>
      </c>
      <c r="AJD82" s="84"/>
      <c r="AJE82" s="84" t="s">
        <v>94</v>
      </c>
      <c r="AJF82" s="84"/>
      <c r="AJG82" s="84" t="s">
        <v>94</v>
      </c>
      <c r="AJH82" s="84"/>
      <c r="AJI82" s="84" t="s">
        <v>94</v>
      </c>
      <c r="AJJ82" s="84"/>
      <c r="AJK82" s="84" t="s">
        <v>94</v>
      </c>
      <c r="AJL82" s="84"/>
      <c r="AJM82" s="84" t="s">
        <v>94</v>
      </c>
      <c r="AJN82" s="84"/>
      <c r="AJO82" s="84" t="s">
        <v>94</v>
      </c>
      <c r="AJP82" s="84"/>
      <c r="AJQ82" s="84" t="s">
        <v>94</v>
      </c>
      <c r="AJR82" s="84"/>
      <c r="AJS82" s="84" t="s">
        <v>94</v>
      </c>
      <c r="AJT82" s="84"/>
      <c r="AJU82" s="84" t="s">
        <v>94</v>
      </c>
      <c r="AJV82" s="84"/>
      <c r="AJW82" s="84" t="s">
        <v>94</v>
      </c>
      <c r="AJX82" s="84"/>
      <c r="AJY82" s="84" t="s">
        <v>94</v>
      </c>
      <c r="AJZ82" s="84"/>
      <c r="AKA82" s="84" t="s">
        <v>94</v>
      </c>
      <c r="AKB82" s="84"/>
      <c r="AKC82" s="84" t="s">
        <v>94</v>
      </c>
      <c r="AKD82" s="84"/>
      <c r="AKE82" s="84" t="s">
        <v>94</v>
      </c>
      <c r="AKF82" s="84"/>
      <c r="AKG82" s="84" t="s">
        <v>94</v>
      </c>
      <c r="AKH82" s="84"/>
      <c r="AKI82" s="84" t="s">
        <v>94</v>
      </c>
      <c r="AKJ82" s="84"/>
      <c r="AKK82" s="84" t="s">
        <v>94</v>
      </c>
      <c r="AKL82" s="84"/>
      <c r="AKM82" s="84" t="s">
        <v>94</v>
      </c>
      <c r="AKN82" s="84"/>
      <c r="AKO82" s="84" t="s">
        <v>94</v>
      </c>
      <c r="AKP82" s="84"/>
      <c r="AKQ82" s="84" t="s">
        <v>94</v>
      </c>
      <c r="AKR82" s="84"/>
      <c r="AKS82" s="84" t="s">
        <v>94</v>
      </c>
      <c r="AKT82" s="84"/>
      <c r="AKU82" s="84" t="s">
        <v>94</v>
      </c>
      <c r="AKV82" s="84"/>
      <c r="AKW82" s="84" t="s">
        <v>94</v>
      </c>
      <c r="AKX82" s="84"/>
      <c r="AKY82" s="84" t="s">
        <v>94</v>
      </c>
      <c r="AKZ82" s="84"/>
      <c r="ALA82" s="84" t="s">
        <v>94</v>
      </c>
      <c r="ALB82" s="84"/>
      <c r="ALC82" s="84" t="s">
        <v>94</v>
      </c>
      <c r="ALD82" s="84"/>
      <c r="ALE82" s="84" t="s">
        <v>94</v>
      </c>
      <c r="ALF82" s="84"/>
      <c r="ALG82" s="84" t="s">
        <v>94</v>
      </c>
      <c r="ALH82" s="84"/>
      <c r="ALI82" s="84" t="s">
        <v>94</v>
      </c>
      <c r="ALJ82" s="84"/>
      <c r="ALK82" s="84" t="s">
        <v>94</v>
      </c>
      <c r="ALL82" s="84"/>
      <c r="ALM82" s="84" t="s">
        <v>94</v>
      </c>
      <c r="ALN82" s="84"/>
      <c r="ALO82" s="84" t="s">
        <v>94</v>
      </c>
      <c r="ALP82" s="84"/>
      <c r="ALQ82" s="84" t="s">
        <v>94</v>
      </c>
      <c r="ALR82" s="84"/>
      <c r="ALS82" s="84" t="s">
        <v>94</v>
      </c>
      <c r="ALT82" s="84"/>
      <c r="ALU82" s="84" t="s">
        <v>94</v>
      </c>
      <c r="ALV82" s="84"/>
      <c r="ALW82" s="84" t="s">
        <v>94</v>
      </c>
      <c r="ALX82" s="84"/>
      <c r="ALY82" s="84" t="s">
        <v>94</v>
      </c>
      <c r="ALZ82" s="84"/>
      <c r="AMA82" s="84" t="s">
        <v>94</v>
      </c>
      <c r="AMB82" s="84"/>
      <c r="AMC82" s="84" t="s">
        <v>94</v>
      </c>
      <c r="AMD82" s="84"/>
      <c r="AME82" s="84" t="s">
        <v>94</v>
      </c>
      <c r="AMF82" s="84"/>
      <c r="AMG82" s="84" t="s">
        <v>94</v>
      </c>
      <c r="AMH82" s="84"/>
      <c r="AMI82" s="84" t="s">
        <v>94</v>
      </c>
      <c r="AMJ82" s="84"/>
      <c r="AMK82" s="84" t="s">
        <v>94</v>
      </c>
      <c r="AML82" s="84"/>
      <c r="AMM82" s="84" t="s">
        <v>94</v>
      </c>
      <c r="AMN82" s="84"/>
      <c r="AMO82" s="84" t="s">
        <v>94</v>
      </c>
      <c r="AMP82" s="84"/>
      <c r="AMQ82" s="84" t="s">
        <v>94</v>
      </c>
      <c r="AMR82" s="84"/>
      <c r="AMS82" s="84" t="s">
        <v>94</v>
      </c>
      <c r="AMT82" s="84"/>
      <c r="AMU82" s="84" t="s">
        <v>94</v>
      </c>
      <c r="AMV82" s="84"/>
      <c r="AMW82" s="84" t="s">
        <v>94</v>
      </c>
      <c r="AMX82" s="84"/>
      <c r="AMY82" s="84" t="s">
        <v>94</v>
      </c>
      <c r="AMZ82" s="84"/>
      <c r="ANA82" s="84" t="s">
        <v>94</v>
      </c>
      <c r="ANB82" s="84"/>
      <c r="ANC82" s="84" t="s">
        <v>94</v>
      </c>
      <c r="AND82" s="84"/>
      <c r="ANE82" s="84" t="s">
        <v>94</v>
      </c>
      <c r="ANF82" s="84"/>
      <c r="ANG82" s="84" t="s">
        <v>94</v>
      </c>
      <c r="ANH82" s="84"/>
      <c r="ANI82" s="84" t="s">
        <v>94</v>
      </c>
      <c r="ANJ82" s="84"/>
      <c r="ANK82" s="84" t="s">
        <v>94</v>
      </c>
      <c r="ANL82" s="84"/>
      <c r="ANM82" s="84" t="s">
        <v>94</v>
      </c>
      <c r="ANN82" s="84"/>
      <c r="ANO82" s="84" t="s">
        <v>94</v>
      </c>
      <c r="ANP82" s="84"/>
      <c r="ANQ82" s="84" t="s">
        <v>94</v>
      </c>
      <c r="ANR82" s="84"/>
      <c r="ANS82" s="84" t="s">
        <v>94</v>
      </c>
      <c r="ANT82" s="84"/>
      <c r="ANU82" s="84" t="s">
        <v>94</v>
      </c>
      <c r="ANV82" s="84"/>
      <c r="ANW82" s="84" t="s">
        <v>94</v>
      </c>
      <c r="ANX82" s="84"/>
      <c r="ANY82" s="84" t="s">
        <v>94</v>
      </c>
      <c r="ANZ82" s="84"/>
      <c r="AOA82" s="84" t="s">
        <v>94</v>
      </c>
      <c r="AOB82" s="84"/>
      <c r="AOC82" s="84" t="s">
        <v>94</v>
      </c>
      <c r="AOD82" s="84"/>
      <c r="AOE82" s="84" t="s">
        <v>94</v>
      </c>
      <c r="AOF82" s="84"/>
      <c r="AOG82" s="84" t="s">
        <v>94</v>
      </c>
      <c r="AOH82" s="84"/>
      <c r="AOI82" s="84" t="s">
        <v>94</v>
      </c>
      <c r="AOJ82" s="84"/>
      <c r="AOK82" s="84" t="s">
        <v>94</v>
      </c>
      <c r="AOL82" s="84"/>
      <c r="AOM82" s="84" t="s">
        <v>94</v>
      </c>
      <c r="AON82" s="84"/>
      <c r="AOO82" s="84" t="s">
        <v>94</v>
      </c>
      <c r="AOP82" s="84"/>
      <c r="AOQ82" s="84" t="s">
        <v>94</v>
      </c>
      <c r="AOR82" s="84"/>
      <c r="AOS82" s="84" t="s">
        <v>94</v>
      </c>
      <c r="AOT82" s="84"/>
      <c r="AOU82" s="84" t="s">
        <v>94</v>
      </c>
      <c r="AOV82" s="84"/>
      <c r="AOW82" s="84" t="s">
        <v>94</v>
      </c>
      <c r="AOX82" s="84"/>
      <c r="AOY82" s="84" t="s">
        <v>94</v>
      </c>
      <c r="AOZ82" s="84"/>
      <c r="APA82" s="84" t="s">
        <v>94</v>
      </c>
      <c r="APB82" s="84"/>
      <c r="APC82" s="84" t="s">
        <v>94</v>
      </c>
      <c r="APD82" s="84"/>
      <c r="APE82" s="84" t="s">
        <v>94</v>
      </c>
      <c r="APF82" s="84"/>
      <c r="APG82" s="84" t="s">
        <v>94</v>
      </c>
      <c r="APH82" s="84"/>
      <c r="API82" s="84" t="s">
        <v>94</v>
      </c>
      <c r="APJ82" s="84"/>
      <c r="APK82" s="84" t="s">
        <v>94</v>
      </c>
      <c r="APL82" s="84"/>
      <c r="APM82" s="84" t="s">
        <v>94</v>
      </c>
      <c r="APN82" s="84"/>
      <c r="APO82" s="84" t="s">
        <v>94</v>
      </c>
      <c r="APP82" s="84"/>
      <c r="APQ82" s="84" t="s">
        <v>94</v>
      </c>
      <c r="APR82" s="84"/>
      <c r="APS82" s="84" t="s">
        <v>94</v>
      </c>
      <c r="APT82" s="84"/>
      <c r="APU82" s="84" t="s">
        <v>94</v>
      </c>
      <c r="APV82" s="84"/>
      <c r="APW82" s="84" t="s">
        <v>94</v>
      </c>
      <c r="APX82" s="84"/>
      <c r="APY82" s="84" t="s">
        <v>94</v>
      </c>
      <c r="APZ82" s="84"/>
      <c r="AQA82" s="84" t="s">
        <v>94</v>
      </c>
      <c r="AQB82" s="84"/>
      <c r="AQC82" s="84" t="s">
        <v>94</v>
      </c>
      <c r="AQD82" s="84"/>
      <c r="AQE82" s="86" t="s">
        <v>94</v>
      </c>
      <c r="AQF82" s="84"/>
      <c r="AQG82" s="86" t="s">
        <v>94</v>
      </c>
      <c r="AQH82" s="84"/>
      <c r="AQI82" s="86" t="s">
        <v>94</v>
      </c>
      <c r="AQJ82" s="84"/>
      <c r="AQK82" s="86" t="s">
        <v>94</v>
      </c>
      <c r="AQL82" s="84"/>
      <c r="AQM82" s="86" t="s">
        <v>94</v>
      </c>
      <c r="AQN82" s="84"/>
      <c r="AQO82" s="86" t="s">
        <v>94</v>
      </c>
      <c r="AQP82" s="84"/>
      <c r="AQQ82" s="86" t="s">
        <v>94</v>
      </c>
      <c r="AQR82" s="84"/>
      <c r="AQS82" s="86" t="s">
        <v>94</v>
      </c>
      <c r="AQT82" s="86"/>
      <c r="AQU82" s="86" t="s">
        <v>94</v>
      </c>
      <c r="AQV82" s="86"/>
      <c r="AQW82" s="86" t="s">
        <v>94</v>
      </c>
      <c r="AQX82" s="86"/>
      <c r="AQY82" s="86" t="s">
        <v>94</v>
      </c>
      <c r="AQZ82" s="86"/>
      <c r="ARA82" s="86" t="s">
        <v>94</v>
      </c>
      <c r="ARB82" s="86"/>
      <c r="ARC82" s="86" t="s">
        <v>94</v>
      </c>
      <c r="ARD82" s="86"/>
      <c r="ARE82" s="86" t="s">
        <v>94</v>
      </c>
      <c r="ARF82" s="86"/>
      <c r="ARG82" s="86" t="s">
        <v>94</v>
      </c>
      <c r="ARH82" s="86"/>
      <c r="ARI82" s="86" t="s">
        <v>94</v>
      </c>
      <c r="ARJ82" s="86"/>
      <c r="ARK82" s="86" t="s">
        <v>94</v>
      </c>
      <c r="ARL82" s="86"/>
      <c r="ARM82" s="86" t="s">
        <v>94</v>
      </c>
      <c r="ARN82" s="86"/>
      <c r="ARO82" s="86" t="s">
        <v>94</v>
      </c>
      <c r="ARP82" s="86"/>
      <c r="ARQ82" s="86" t="s">
        <v>94</v>
      </c>
      <c r="ARR82" s="86"/>
      <c r="ARS82" s="86" t="s">
        <v>94</v>
      </c>
      <c r="ART82" s="86"/>
      <c r="ARU82" s="86" t="s">
        <v>94</v>
      </c>
      <c r="ARV82" s="86"/>
      <c r="ARW82" s="86" t="s">
        <v>94</v>
      </c>
      <c r="ARX82" s="86"/>
      <c r="ARY82" s="86" t="s">
        <v>94</v>
      </c>
      <c r="ARZ82" s="86"/>
      <c r="ASA82" s="86" t="s">
        <v>94</v>
      </c>
      <c r="ASB82" s="86"/>
      <c r="ASC82" s="86" t="s">
        <v>94</v>
      </c>
      <c r="ASD82" s="86"/>
      <c r="ASE82" s="86" t="s">
        <v>94</v>
      </c>
      <c r="ASF82" s="86"/>
      <c r="ASG82" s="86" t="s">
        <v>94</v>
      </c>
      <c r="ASH82" s="86"/>
      <c r="ASI82" s="86" t="s">
        <v>94</v>
      </c>
      <c r="ASJ82" s="86"/>
      <c r="ASK82" s="86" t="s">
        <v>94</v>
      </c>
      <c r="ASL82" s="86"/>
      <c r="ASM82" s="86" t="s">
        <v>94</v>
      </c>
      <c r="ASN82" s="86"/>
      <c r="ASO82" s="86" t="s">
        <v>94</v>
      </c>
      <c r="ASP82" s="86"/>
      <c r="ASQ82" s="86" t="s">
        <v>94</v>
      </c>
      <c r="ASR82" s="86"/>
      <c r="ASS82" s="86" t="s">
        <v>94</v>
      </c>
      <c r="AST82" s="86"/>
      <c r="ASU82" s="86" t="s">
        <v>94</v>
      </c>
      <c r="ASV82" s="86"/>
      <c r="ASW82" s="86" t="s">
        <v>94</v>
      </c>
      <c r="ASX82" s="86"/>
      <c r="ASY82" s="86" t="s">
        <v>94</v>
      </c>
      <c r="ASZ82" s="86"/>
      <c r="ATA82" s="86" t="s">
        <v>94</v>
      </c>
      <c r="ATB82" s="86"/>
      <c r="ATC82" s="86" t="s">
        <v>94</v>
      </c>
      <c r="ATD82" s="86"/>
      <c r="ATE82" s="86" t="s">
        <v>94</v>
      </c>
      <c r="ATF82" s="86"/>
      <c r="ATG82" s="86" t="s">
        <v>94</v>
      </c>
      <c r="ATH82" s="86"/>
      <c r="ATI82" s="86" t="s">
        <v>94</v>
      </c>
      <c r="ATJ82" s="86"/>
      <c r="ATK82" s="86" t="s">
        <v>94</v>
      </c>
      <c r="ATL82" s="86"/>
      <c r="ATM82" s="86" t="s">
        <v>94</v>
      </c>
      <c r="ATN82" s="86"/>
      <c r="ATO82" s="86" t="s">
        <v>94</v>
      </c>
      <c r="ATP82" s="86"/>
      <c r="ATQ82" s="86" t="s">
        <v>94</v>
      </c>
      <c r="ATR82" s="86"/>
      <c r="ATS82" s="86" t="s">
        <v>94</v>
      </c>
      <c r="ATT82" s="86"/>
      <c r="ATU82" s="86" t="s">
        <v>94</v>
      </c>
      <c r="ATV82" s="86"/>
      <c r="ATW82" s="86" t="s">
        <v>94</v>
      </c>
      <c r="ATX82" s="86"/>
      <c r="ATY82" s="86" t="s">
        <v>94</v>
      </c>
      <c r="ATZ82" s="86"/>
      <c r="AUA82" s="86" t="s">
        <v>94</v>
      </c>
      <c r="AUB82" s="86"/>
      <c r="AUC82" s="86" t="s">
        <v>94</v>
      </c>
      <c r="AUD82" s="86"/>
      <c r="AUE82" s="86" t="s">
        <v>94</v>
      </c>
      <c r="AUF82" s="86"/>
      <c r="AUG82" s="86" t="s">
        <v>94</v>
      </c>
      <c r="AUH82" s="86"/>
      <c r="AUI82" s="86" t="s">
        <v>94</v>
      </c>
      <c r="AUJ82" s="86"/>
      <c r="AUK82" s="86" t="s">
        <v>94</v>
      </c>
      <c r="AUL82" s="86"/>
      <c r="AUM82" s="86" t="s">
        <v>94</v>
      </c>
      <c r="AUN82" s="86"/>
      <c r="AUO82" s="86" t="s">
        <v>94</v>
      </c>
      <c r="AUP82" s="86"/>
      <c r="AUQ82" s="86" t="s">
        <v>94</v>
      </c>
      <c r="AUR82" s="86"/>
      <c r="AUS82" s="86" t="s">
        <v>94</v>
      </c>
      <c r="AUT82" s="86"/>
      <c r="AUU82" s="86" t="s">
        <v>94</v>
      </c>
      <c r="AUV82" s="86"/>
      <c r="AUW82" s="86" t="s">
        <v>94</v>
      </c>
      <c r="AUX82" s="86"/>
      <c r="AUY82" s="86" t="s">
        <v>94</v>
      </c>
      <c r="AUZ82" s="86"/>
      <c r="AVA82" s="86" t="s">
        <v>94</v>
      </c>
      <c r="AVB82" s="86"/>
      <c r="AVC82" s="86" t="s">
        <v>94</v>
      </c>
      <c r="AVD82" s="86"/>
      <c r="AVE82" s="86" t="s">
        <v>94</v>
      </c>
      <c r="AVF82" s="86"/>
      <c r="AVG82" s="86" t="s">
        <v>94</v>
      </c>
      <c r="AVH82" s="86"/>
      <c r="AVI82" s="86" t="s">
        <v>94</v>
      </c>
      <c r="AVJ82" s="86"/>
      <c r="AVK82" s="86" t="s">
        <v>94</v>
      </c>
      <c r="AVL82" s="86"/>
      <c r="AVM82" s="86" t="s">
        <v>94</v>
      </c>
      <c r="AVN82" s="86"/>
      <c r="AVO82" s="86" t="s">
        <v>94</v>
      </c>
      <c r="AVP82" s="86"/>
      <c r="AVQ82" s="86" t="s">
        <v>94</v>
      </c>
      <c r="AVR82" s="86"/>
      <c r="AVS82" s="86" t="s">
        <v>94</v>
      </c>
      <c r="AVT82" s="86"/>
      <c r="AVU82" s="86" t="s">
        <v>94</v>
      </c>
      <c r="AVV82" s="86"/>
      <c r="AVW82" s="86" t="s">
        <v>94</v>
      </c>
      <c r="AVX82" s="86"/>
      <c r="AVY82" s="86" t="s">
        <v>94</v>
      </c>
      <c r="AVZ82" s="86"/>
      <c r="AWA82" s="86" t="s">
        <v>94</v>
      </c>
      <c r="AWB82" s="86"/>
      <c r="AWC82" s="86" t="s">
        <v>94</v>
      </c>
      <c r="AWD82" s="86"/>
      <c r="AWE82" s="86" t="s">
        <v>94</v>
      </c>
      <c r="AWF82" s="86"/>
      <c r="AWG82" s="86" t="s">
        <v>94</v>
      </c>
      <c r="AWH82" s="86"/>
      <c r="AWI82" s="86" t="s">
        <v>94</v>
      </c>
      <c r="AWJ82" s="86"/>
      <c r="AWK82" s="86" t="s">
        <v>94</v>
      </c>
      <c r="AWL82" s="86"/>
      <c r="AWM82" s="86" t="s">
        <v>94</v>
      </c>
      <c r="AWN82" s="86"/>
      <c r="AWO82" s="86" t="s">
        <v>94</v>
      </c>
      <c r="AWP82" s="86"/>
      <c r="AWQ82" s="86" t="s">
        <v>94</v>
      </c>
      <c r="AWR82" s="86"/>
      <c r="AWS82" s="86" t="s">
        <v>94</v>
      </c>
      <c r="AWT82" s="86"/>
      <c r="AWU82" s="86" t="s">
        <v>94</v>
      </c>
      <c r="AWV82" s="86"/>
      <c r="AWW82" s="86" t="s">
        <v>94</v>
      </c>
      <c r="AWX82" s="86"/>
      <c r="AWY82" s="86" t="s">
        <v>94</v>
      </c>
      <c r="AWZ82" s="103"/>
      <c r="AXA82" s="103" t="s">
        <v>94</v>
      </c>
      <c r="AXB82" s="103"/>
      <c r="AXC82" s="103" t="s">
        <v>94</v>
      </c>
      <c r="AXD82" s="103"/>
      <c r="AXE82" s="103" t="s">
        <v>94</v>
      </c>
      <c r="AXF82" s="103"/>
      <c r="AXG82" s="103" t="s">
        <v>94</v>
      </c>
      <c r="AXH82" s="103"/>
      <c r="AXI82" s="103" t="s">
        <v>94</v>
      </c>
      <c r="AXJ82" s="103"/>
      <c r="AXK82" s="103" t="s">
        <v>94</v>
      </c>
      <c r="AXL82" s="103"/>
      <c r="AXM82" s="103" t="s">
        <v>94</v>
      </c>
      <c r="AXN82" s="103"/>
      <c r="AXO82" s="103" t="s">
        <v>94</v>
      </c>
      <c r="AXP82" s="103"/>
      <c r="AXQ82" s="103" t="s">
        <v>94</v>
      </c>
      <c r="AXR82" s="103"/>
      <c r="AXS82" s="103" t="s">
        <v>94</v>
      </c>
      <c r="AXT82" s="103"/>
      <c r="AXU82" s="103" t="s">
        <v>94</v>
      </c>
      <c r="AXV82" s="103"/>
      <c r="AXW82" s="103" t="s">
        <v>94</v>
      </c>
      <c r="AXX82" s="103"/>
      <c r="AXY82" s="103" t="s">
        <v>94</v>
      </c>
      <c r="AXZ82" s="103"/>
      <c r="AYA82" s="103" t="s">
        <v>94</v>
      </c>
      <c r="AYB82" s="103"/>
      <c r="AYC82" s="103" t="s">
        <v>94</v>
      </c>
      <c r="AYD82" s="103"/>
      <c r="AYE82" s="103" t="s">
        <v>94</v>
      </c>
      <c r="AYF82" s="103"/>
      <c r="AYG82" s="103" t="s">
        <v>94</v>
      </c>
      <c r="AYH82" s="103"/>
      <c r="AYI82" s="103" t="s">
        <v>94</v>
      </c>
      <c r="AYJ82" s="103"/>
      <c r="AYK82" s="103"/>
      <c r="AYL82" s="103"/>
      <c r="AYM82" s="103"/>
      <c r="AYN82" s="103"/>
      <c r="AYO82" s="103"/>
      <c r="AYP82" s="103"/>
      <c r="AYQ82" s="103"/>
      <c r="AYR82" s="103"/>
      <c r="AYS82" s="103"/>
      <c r="AYT82" s="103"/>
      <c r="AYU82" s="103" t="s">
        <v>94</v>
      </c>
      <c r="AYV82" s="103"/>
      <c r="AYW82" s="103" t="s">
        <v>94</v>
      </c>
      <c r="AYX82" s="103"/>
      <c r="AYY82" s="103" t="s">
        <v>94</v>
      </c>
      <c r="AYZ82" s="103"/>
      <c r="AZA82" s="103" t="s">
        <v>94</v>
      </c>
      <c r="AZB82" s="103"/>
      <c r="AZC82" s="103" t="s">
        <v>94</v>
      </c>
      <c r="AZD82" s="103"/>
      <c r="AZE82" s="103" t="s">
        <v>94</v>
      </c>
      <c r="AZF82" s="103"/>
      <c r="AZG82" s="103" t="s">
        <v>94</v>
      </c>
      <c r="AZH82" s="103"/>
      <c r="AZI82" s="103" t="s">
        <v>94</v>
      </c>
      <c r="AZJ82" s="103"/>
      <c r="AZK82" s="103" t="s">
        <v>94</v>
      </c>
      <c r="AZL82" s="103"/>
      <c r="AZM82" s="103" t="s">
        <v>94</v>
      </c>
      <c r="AZN82" s="103"/>
      <c r="AZO82" s="103" t="s">
        <v>94</v>
      </c>
      <c r="AZP82" s="103"/>
      <c r="AZQ82" s="103" t="s">
        <v>94</v>
      </c>
      <c r="AZR82" s="103"/>
      <c r="AZS82" s="103" t="s">
        <v>94</v>
      </c>
      <c r="AZT82" s="103"/>
      <c r="AZU82" s="103" t="s">
        <v>94</v>
      </c>
      <c r="AZV82" s="103"/>
      <c r="AZW82" s="103" t="s">
        <v>94</v>
      </c>
      <c r="AZX82" s="103"/>
      <c r="AZY82" s="103" t="s">
        <v>94</v>
      </c>
      <c r="AZZ82" s="103"/>
      <c r="BAA82" s="103" t="s">
        <v>94</v>
      </c>
      <c r="BAB82" s="103"/>
      <c r="BAC82" s="103" t="s">
        <v>94</v>
      </c>
      <c r="BAD82" s="103"/>
      <c r="BAE82" s="103" t="s">
        <v>94</v>
      </c>
      <c r="BAF82" s="103"/>
      <c r="BAG82" s="103" t="s">
        <v>94</v>
      </c>
      <c r="BAH82" s="103"/>
      <c r="BAI82" s="103" t="s">
        <v>94</v>
      </c>
      <c r="BAJ82" s="103"/>
      <c r="BAK82" s="103" t="s">
        <v>94</v>
      </c>
      <c r="BAL82" s="103"/>
      <c r="BAM82" s="103" t="s">
        <v>94</v>
      </c>
      <c r="BAN82" s="103"/>
      <c r="BAO82" s="103" t="s">
        <v>94</v>
      </c>
      <c r="BAP82" s="103"/>
      <c r="BAQ82" s="103" t="s">
        <v>94</v>
      </c>
      <c r="BAR82" s="103"/>
      <c r="BAS82" s="103" t="s">
        <v>94</v>
      </c>
      <c r="BAT82" s="103"/>
      <c r="BAU82" s="103" t="s">
        <v>94</v>
      </c>
      <c r="BAV82" s="103"/>
      <c r="BAW82" s="103" t="s">
        <v>94</v>
      </c>
      <c r="BAX82" s="103"/>
      <c r="BAY82" s="103" t="s">
        <v>94</v>
      </c>
      <c r="BAZ82" s="103"/>
      <c r="BBA82" s="103" t="s">
        <v>94</v>
      </c>
      <c r="BBB82" s="103"/>
      <c r="BBC82" s="103" t="s">
        <v>94</v>
      </c>
      <c r="BBD82" s="103"/>
      <c r="BBE82" s="103" t="s">
        <v>94</v>
      </c>
      <c r="BBF82" s="103"/>
      <c r="BBG82" s="103" t="s">
        <v>94</v>
      </c>
      <c r="BBH82" s="103"/>
      <c r="BBI82" s="103" t="s">
        <v>94</v>
      </c>
      <c r="BBJ82" s="103"/>
      <c r="BBK82" s="103" t="s">
        <v>94</v>
      </c>
    </row>
    <row r="83" spans="1:1415" s="9" customFormat="1" ht="33" customHeight="1" x14ac:dyDescent="0.35">
      <c r="A83" s="82">
        <f t="shared" si="3"/>
        <v>17</v>
      </c>
      <c r="B83" s="13">
        <v>150000063</v>
      </c>
      <c r="C83" s="89"/>
      <c r="D83" s="90" t="s">
        <v>376</v>
      </c>
      <c r="E83" s="84">
        <v>15500</v>
      </c>
      <c r="F83" s="84">
        <v>15500</v>
      </c>
      <c r="G83" s="84">
        <v>15500</v>
      </c>
      <c r="H83" s="84" t="s">
        <v>94</v>
      </c>
      <c r="I83" s="84">
        <v>15500</v>
      </c>
      <c r="J83" s="84">
        <v>13050</v>
      </c>
      <c r="K83" s="84">
        <v>15500</v>
      </c>
      <c r="L83" s="84">
        <v>15135.281385281385</v>
      </c>
      <c r="M83" s="84">
        <v>15500</v>
      </c>
      <c r="N83" s="84" t="s">
        <v>94</v>
      </c>
      <c r="O83" s="84">
        <v>15500</v>
      </c>
      <c r="P83" s="84" t="s">
        <v>94</v>
      </c>
      <c r="Q83" s="84">
        <v>15500</v>
      </c>
      <c r="R83" s="84" t="s">
        <v>94</v>
      </c>
      <c r="S83" s="84">
        <v>15500</v>
      </c>
      <c r="T83" s="84" t="s">
        <v>94</v>
      </c>
      <c r="U83" s="84"/>
      <c r="V83" s="84" t="s">
        <v>94</v>
      </c>
      <c r="W83" s="84"/>
      <c r="X83" s="84" t="s">
        <v>94</v>
      </c>
      <c r="Y83" s="84"/>
      <c r="Z83" s="84" t="s">
        <v>94</v>
      </c>
      <c r="AA83" s="84"/>
      <c r="AB83" s="84" t="s">
        <v>94</v>
      </c>
      <c r="AC83" s="84"/>
      <c r="AD83" s="84" t="s">
        <v>94</v>
      </c>
      <c r="AE83" s="84"/>
      <c r="AF83" s="84" t="s">
        <v>94</v>
      </c>
      <c r="AG83" s="84"/>
      <c r="AH83" s="84" t="s">
        <v>94</v>
      </c>
      <c r="AI83" s="84"/>
      <c r="AJ83" s="84" t="s">
        <v>94</v>
      </c>
      <c r="AK83" s="84"/>
      <c r="AL83" s="84" t="s">
        <v>94</v>
      </c>
      <c r="AM83" s="84"/>
      <c r="AN83" s="84" t="s">
        <v>94</v>
      </c>
      <c r="AO83" s="84"/>
      <c r="AP83" s="84" t="s">
        <v>94</v>
      </c>
      <c r="AQ83" s="84"/>
      <c r="AR83" s="84" t="s">
        <v>94</v>
      </c>
      <c r="AS83" s="84"/>
      <c r="AT83" s="84" t="s">
        <v>94</v>
      </c>
      <c r="AU83" s="84"/>
      <c r="AV83" s="84" t="s">
        <v>94</v>
      </c>
      <c r="AW83" s="84"/>
      <c r="AX83" s="84" t="s">
        <v>94</v>
      </c>
      <c r="AY83" s="84"/>
      <c r="AZ83" s="84" t="s">
        <v>94</v>
      </c>
      <c r="BA83" s="84"/>
      <c r="BB83" s="84" t="s">
        <v>94</v>
      </c>
      <c r="BC83" s="84"/>
      <c r="BD83" s="84" t="s">
        <v>94</v>
      </c>
      <c r="BE83" s="84"/>
      <c r="BF83" s="84" t="s">
        <v>94</v>
      </c>
      <c r="BG83" s="84"/>
      <c r="BH83" s="84" t="s">
        <v>94</v>
      </c>
      <c r="BI83" s="84"/>
      <c r="BJ83" s="84" t="s">
        <v>94</v>
      </c>
      <c r="BK83" s="84"/>
      <c r="BL83" s="84" t="s">
        <v>94</v>
      </c>
      <c r="BM83" s="84"/>
      <c r="BN83" s="84" t="s">
        <v>94</v>
      </c>
      <c r="BO83" s="84"/>
      <c r="BP83" s="84" t="s">
        <v>94</v>
      </c>
      <c r="BQ83" s="86"/>
      <c r="BR83" s="84" t="s">
        <v>94</v>
      </c>
      <c r="BS83" s="84"/>
      <c r="BT83" s="84" t="s">
        <v>94</v>
      </c>
      <c r="BU83" s="84"/>
      <c r="BV83" s="84" t="s">
        <v>94</v>
      </c>
      <c r="BW83" s="84">
        <v>20000</v>
      </c>
      <c r="BX83" s="84"/>
      <c r="AQV83" s="90"/>
      <c r="AQW83" s="90"/>
      <c r="AQX83" s="90"/>
      <c r="AQY83" s="90"/>
      <c r="AQZ83" s="90"/>
      <c r="ARA83" s="90"/>
      <c r="ARB83" s="90"/>
      <c r="ARC83" s="90"/>
      <c r="ARD83" s="90"/>
      <c r="ARE83" s="90"/>
      <c r="ARF83" s="90"/>
      <c r="ARG83" s="90"/>
      <c r="ARH83" s="90"/>
      <c r="ARI83" s="90"/>
      <c r="ARJ83" s="90"/>
      <c r="ARK83" s="90"/>
      <c r="ARL83" s="90"/>
      <c r="ARM83" s="90"/>
      <c r="ARN83" s="90"/>
      <c r="ARO83" s="90"/>
      <c r="ARP83" s="90"/>
      <c r="ARQ83" s="90"/>
      <c r="ARR83" s="90"/>
      <c r="ARS83" s="90"/>
      <c r="ART83" s="90"/>
      <c r="ARU83" s="90"/>
      <c r="ARV83" s="90"/>
      <c r="ARW83" s="90"/>
      <c r="ARX83" s="90"/>
      <c r="ARY83" s="90"/>
      <c r="ARZ83" s="90"/>
      <c r="ASA83" s="90"/>
      <c r="ASB83" s="90"/>
      <c r="ASC83" s="90"/>
      <c r="ASD83" s="90"/>
      <c r="ASE83" s="90"/>
      <c r="ASF83" s="90"/>
      <c r="ASG83" s="90"/>
      <c r="ASH83" s="90"/>
      <c r="ASI83" s="90"/>
      <c r="ASJ83" s="90"/>
      <c r="ASK83" s="90"/>
      <c r="ASL83" s="90"/>
      <c r="ASM83" s="90"/>
      <c r="ASN83" s="90"/>
      <c r="ASO83" s="90"/>
      <c r="ASP83" s="90"/>
      <c r="ASQ83" s="90"/>
      <c r="ASR83" s="90"/>
      <c r="ASS83" s="90"/>
      <c r="AST83" s="90"/>
      <c r="ASU83" s="90"/>
      <c r="ASV83" s="90"/>
      <c r="ASW83" s="90"/>
      <c r="ASX83" s="90"/>
      <c r="ASY83" s="90"/>
      <c r="ASZ83" s="90"/>
      <c r="ATA83" s="90"/>
      <c r="ATB83" s="90"/>
      <c r="ATC83" s="90"/>
      <c r="ATD83" s="90"/>
      <c r="ATE83" s="90"/>
      <c r="ATF83" s="90"/>
      <c r="ATG83" s="86" t="s">
        <v>94</v>
      </c>
      <c r="ATH83" s="90"/>
      <c r="ATI83" s="86" t="s">
        <v>94</v>
      </c>
      <c r="ATJ83" s="90"/>
      <c r="ATK83" s="86" t="s">
        <v>94</v>
      </c>
      <c r="ATL83" s="86">
        <v>20000</v>
      </c>
      <c r="ATM83" s="211">
        <v>19500</v>
      </c>
      <c r="ATN83" s="86">
        <v>20000</v>
      </c>
      <c r="ATO83" s="86" t="s">
        <v>94</v>
      </c>
      <c r="ATP83" s="86">
        <v>20000</v>
      </c>
      <c r="ATQ83" s="86" t="s">
        <v>94</v>
      </c>
      <c r="ATR83" s="86">
        <v>20000</v>
      </c>
      <c r="ATS83" s="86" t="s">
        <v>94</v>
      </c>
      <c r="ATT83" s="86">
        <v>20000</v>
      </c>
      <c r="ATU83" s="86" t="s">
        <v>94</v>
      </c>
      <c r="ATV83" s="86">
        <v>20000</v>
      </c>
      <c r="ATW83" s="86" t="s">
        <v>94</v>
      </c>
      <c r="ATX83" s="86">
        <v>20000</v>
      </c>
      <c r="ATY83" s="86" t="s">
        <v>94</v>
      </c>
      <c r="ATZ83" s="86">
        <v>20000</v>
      </c>
      <c r="AUA83" s="86" t="s">
        <v>94</v>
      </c>
      <c r="AUB83" s="86">
        <v>20000</v>
      </c>
      <c r="AUC83" s="86" t="s">
        <v>94</v>
      </c>
      <c r="AUD83" s="86">
        <v>20000</v>
      </c>
      <c r="AUE83" s="86" t="s">
        <v>94</v>
      </c>
      <c r="AUF83" s="86">
        <v>20000</v>
      </c>
      <c r="AUG83" s="86" t="s">
        <v>94</v>
      </c>
      <c r="AUH83" s="86">
        <v>20000</v>
      </c>
      <c r="AUI83" s="86" t="s">
        <v>94</v>
      </c>
      <c r="AUJ83" s="86">
        <v>20000</v>
      </c>
      <c r="AUK83" s="86" t="s">
        <v>94</v>
      </c>
      <c r="AUL83" s="86">
        <v>20000</v>
      </c>
      <c r="AUM83" s="86" t="s">
        <v>94</v>
      </c>
      <c r="AUN83" s="86">
        <v>20000</v>
      </c>
      <c r="AUO83" s="86" t="s">
        <v>94</v>
      </c>
      <c r="AUP83" s="86">
        <v>20000</v>
      </c>
      <c r="AUQ83" s="86" t="s">
        <v>94</v>
      </c>
      <c r="AUR83" s="86">
        <v>20000</v>
      </c>
      <c r="AUS83" s="86" t="s">
        <v>94</v>
      </c>
      <c r="AUT83" s="86">
        <v>20000</v>
      </c>
      <c r="AUU83" s="86" t="s">
        <v>94</v>
      </c>
      <c r="AUV83" s="86">
        <v>20000</v>
      </c>
      <c r="AUW83" s="86" t="s">
        <v>94</v>
      </c>
      <c r="AUX83" s="86">
        <v>20000</v>
      </c>
      <c r="AUY83" s="86" t="s">
        <v>94</v>
      </c>
      <c r="AUZ83" s="86">
        <v>20000</v>
      </c>
      <c r="AVA83" s="86" t="s">
        <v>94</v>
      </c>
      <c r="AVB83" s="86">
        <v>20000</v>
      </c>
      <c r="AVC83" s="86" t="s">
        <v>94</v>
      </c>
      <c r="AVD83" s="86">
        <v>20000</v>
      </c>
      <c r="AVE83" s="86" t="s">
        <v>94</v>
      </c>
      <c r="AVF83" s="86">
        <v>20000</v>
      </c>
      <c r="AVG83" s="86" t="s">
        <v>94</v>
      </c>
      <c r="AVH83" s="86">
        <v>20000</v>
      </c>
      <c r="AVI83" s="86" t="s">
        <v>94</v>
      </c>
      <c r="AVJ83" s="86">
        <v>20000</v>
      </c>
      <c r="AVK83" s="86" t="s">
        <v>94</v>
      </c>
      <c r="AVL83" s="86">
        <v>20000</v>
      </c>
      <c r="AVM83" s="86" t="s">
        <v>94</v>
      </c>
      <c r="AVN83" s="86">
        <v>20000</v>
      </c>
      <c r="AVO83" s="86" t="s">
        <v>94</v>
      </c>
      <c r="AVP83" s="86">
        <v>20000</v>
      </c>
      <c r="AVQ83" s="86" t="s">
        <v>94</v>
      </c>
      <c r="AVR83" s="86">
        <v>20000</v>
      </c>
      <c r="AVS83" s="86" t="s">
        <v>94</v>
      </c>
      <c r="AVT83" s="86">
        <v>20000</v>
      </c>
      <c r="AVU83" s="86" t="s">
        <v>94</v>
      </c>
      <c r="AVV83" s="86">
        <v>20000</v>
      </c>
      <c r="AVW83" s="86" t="s">
        <v>94</v>
      </c>
      <c r="AVX83" s="86">
        <v>20000</v>
      </c>
      <c r="AVY83" s="86" t="s">
        <v>94</v>
      </c>
      <c r="AVZ83" s="86">
        <v>20000</v>
      </c>
      <c r="AWA83" s="86" t="s">
        <v>94</v>
      </c>
      <c r="AWB83" s="86">
        <v>20000</v>
      </c>
      <c r="AWC83" s="86" t="s">
        <v>94</v>
      </c>
      <c r="AWD83" s="86">
        <v>20000</v>
      </c>
      <c r="AWE83" s="86" t="s">
        <v>94</v>
      </c>
      <c r="AWF83" s="86">
        <v>20000</v>
      </c>
      <c r="AWG83" s="86" t="s">
        <v>94</v>
      </c>
      <c r="AWH83" s="86">
        <v>20000</v>
      </c>
      <c r="AWI83" s="86" t="s">
        <v>94</v>
      </c>
      <c r="AWJ83" s="86">
        <v>20000</v>
      </c>
      <c r="AWK83" s="86" t="s">
        <v>94</v>
      </c>
      <c r="AWL83" s="86">
        <v>20000</v>
      </c>
      <c r="AWM83" s="86" t="s">
        <v>94</v>
      </c>
      <c r="AWN83" s="86">
        <v>20000</v>
      </c>
      <c r="AWO83" s="86" t="s">
        <v>94</v>
      </c>
      <c r="AWP83" s="86">
        <v>20000</v>
      </c>
      <c r="AWQ83" s="86" t="s">
        <v>94</v>
      </c>
      <c r="AWR83" s="86">
        <v>20000</v>
      </c>
      <c r="AWS83" s="86" t="s">
        <v>94</v>
      </c>
      <c r="AWT83" s="86">
        <v>20000</v>
      </c>
      <c r="AWU83" s="86" t="s">
        <v>94</v>
      </c>
      <c r="AWV83" s="86">
        <v>20000</v>
      </c>
      <c r="AWW83" s="86" t="s">
        <v>94</v>
      </c>
      <c r="AWX83" s="86">
        <v>20000</v>
      </c>
      <c r="AWY83" s="86" t="s">
        <v>94</v>
      </c>
      <c r="AWZ83" s="103">
        <v>20000</v>
      </c>
      <c r="AXA83" s="103" t="s">
        <v>94</v>
      </c>
      <c r="AXB83" s="103">
        <v>20000</v>
      </c>
      <c r="AXC83" s="103" t="s">
        <v>94</v>
      </c>
      <c r="AXD83" s="103">
        <v>20000</v>
      </c>
      <c r="AXE83" s="103" t="s">
        <v>94</v>
      </c>
      <c r="AXF83" s="103">
        <v>20000</v>
      </c>
      <c r="AXG83" s="103" t="s">
        <v>94</v>
      </c>
      <c r="AXH83" s="103">
        <v>20000</v>
      </c>
      <c r="AXI83" s="103" t="s">
        <v>94</v>
      </c>
      <c r="AXJ83" s="103">
        <v>20000</v>
      </c>
      <c r="AXK83" s="103" t="s">
        <v>94</v>
      </c>
      <c r="AXL83" s="103">
        <v>20000</v>
      </c>
      <c r="AXM83" s="103" t="s">
        <v>94</v>
      </c>
      <c r="AXN83" s="103">
        <v>20000</v>
      </c>
      <c r="AXO83" s="103" t="s">
        <v>94</v>
      </c>
      <c r="AXP83" s="103">
        <v>20000</v>
      </c>
      <c r="AXQ83" s="103" t="s">
        <v>94</v>
      </c>
      <c r="AXR83" s="103">
        <v>20000</v>
      </c>
      <c r="AXS83" s="103" t="s">
        <v>94</v>
      </c>
      <c r="AXT83" s="103">
        <v>20000</v>
      </c>
      <c r="AXU83" s="103" t="s">
        <v>94</v>
      </c>
      <c r="AXV83" s="103">
        <v>20000</v>
      </c>
      <c r="AXW83" s="103" t="s">
        <v>94</v>
      </c>
      <c r="AXX83" s="103">
        <v>20000</v>
      </c>
      <c r="AXY83" s="103" t="s">
        <v>94</v>
      </c>
      <c r="AXZ83" s="103">
        <v>20000</v>
      </c>
      <c r="AYA83" s="103" t="s">
        <v>94</v>
      </c>
      <c r="AYB83" s="103">
        <v>20000</v>
      </c>
      <c r="AYC83" s="103" t="s">
        <v>94</v>
      </c>
      <c r="AYD83" s="103">
        <v>20000</v>
      </c>
      <c r="AYE83" s="103" t="s">
        <v>94</v>
      </c>
      <c r="AYF83" s="103">
        <v>20000</v>
      </c>
      <c r="AYG83" s="103" t="s">
        <v>94</v>
      </c>
      <c r="AYH83" s="103">
        <v>20000</v>
      </c>
      <c r="AYI83" s="103" t="s">
        <v>94</v>
      </c>
      <c r="AYJ83" s="103">
        <v>20000</v>
      </c>
      <c r="AYK83" s="103"/>
      <c r="AYL83" s="103">
        <v>20000</v>
      </c>
      <c r="AYM83" s="103"/>
      <c r="AYN83" s="103">
        <v>20000</v>
      </c>
      <c r="AYO83" s="103"/>
      <c r="AYP83" s="103">
        <v>20000</v>
      </c>
      <c r="AYQ83" s="103"/>
      <c r="AYR83" s="103">
        <v>20000</v>
      </c>
      <c r="AYS83" s="103"/>
      <c r="AYT83" s="103">
        <v>20000</v>
      </c>
      <c r="AYU83" s="103" t="s">
        <v>94</v>
      </c>
      <c r="AYV83" s="103">
        <v>20000</v>
      </c>
      <c r="AYW83" s="103" t="s">
        <v>94</v>
      </c>
      <c r="AYX83" s="103">
        <v>20000</v>
      </c>
      <c r="AYY83" s="103" t="s">
        <v>94</v>
      </c>
      <c r="AYZ83" s="103">
        <v>20000</v>
      </c>
      <c r="AZA83" s="103" t="s">
        <v>94</v>
      </c>
      <c r="AZB83" s="103">
        <v>20000</v>
      </c>
      <c r="AZC83" s="103" t="s">
        <v>94</v>
      </c>
      <c r="AZD83" s="103">
        <v>20000</v>
      </c>
      <c r="AZE83" s="103" t="s">
        <v>94</v>
      </c>
      <c r="AZF83" s="103">
        <v>20000</v>
      </c>
      <c r="AZG83" s="103" t="s">
        <v>94</v>
      </c>
      <c r="AZH83" s="103">
        <v>20000</v>
      </c>
      <c r="AZI83" s="103" t="s">
        <v>94</v>
      </c>
      <c r="AZJ83" s="103">
        <v>20000</v>
      </c>
      <c r="AZK83" s="103" t="s">
        <v>94</v>
      </c>
      <c r="AZL83" s="103">
        <v>20000</v>
      </c>
      <c r="AZM83" s="103" t="s">
        <v>94</v>
      </c>
      <c r="AZN83" s="103">
        <v>20000</v>
      </c>
      <c r="AZO83" s="103" t="s">
        <v>94</v>
      </c>
      <c r="AZP83" s="103">
        <v>20000</v>
      </c>
      <c r="AZQ83" s="103" t="s">
        <v>94</v>
      </c>
      <c r="AZR83" s="103">
        <v>20000</v>
      </c>
      <c r="AZS83" s="103" t="s">
        <v>94</v>
      </c>
      <c r="AZT83" s="103">
        <v>20000</v>
      </c>
      <c r="AZU83" s="103" t="s">
        <v>94</v>
      </c>
      <c r="AZV83" s="103">
        <v>20000</v>
      </c>
      <c r="AZW83" s="103" t="s">
        <v>94</v>
      </c>
      <c r="AZX83" s="103">
        <v>20000</v>
      </c>
      <c r="AZY83" s="103" t="s">
        <v>94</v>
      </c>
      <c r="AZZ83" s="103">
        <v>20000</v>
      </c>
      <c r="BAA83" s="103" t="s">
        <v>94</v>
      </c>
      <c r="BAB83" s="103">
        <v>20000</v>
      </c>
      <c r="BAC83" s="103" t="s">
        <v>94</v>
      </c>
      <c r="BAD83" s="103">
        <v>20000</v>
      </c>
      <c r="BAE83" s="103" t="s">
        <v>94</v>
      </c>
      <c r="BAF83" s="103">
        <v>20000</v>
      </c>
      <c r="BAG83" s="103" t="s">
        <v>94</v>
      </c>
      <c r="BAH83" s="103">
        <v>20000</v>
      </c>
      <c r="BAI83" s="103" t="s">
        <v>94</v>
      </c>
      <c r="BAJ83" s="103">
        <v>20000</v>
      </c>
      <c r="BAK83" s="103" t="s">
        <v>94</v>
      </c>
      <c r="BAL83" s="103">
        <v>20000</v>
      </c>
      <c r="BAM83" s="103" t="s">
        <v>94</v>
      </c>
      <c r="BAN83" s="103">
        <v>20000</v>
      </c>
      <c r="BAO83" s="103" t="s">
        <v>94</v>
      </c>
      <c r="BAP83" s="103">
        <v>20000</v>
      </c>
      <c r="BAQ83" s="103" t="s">
        <v>94</v>
      </c>
      <c r="BAR83" s="103">
        <v>20000</v>
      </c>
      <c r="BAS83" s="103" t="s">
        <v>94</v>
      </c>
      <c r="BAT83" s="103">
        <v>20000</v>
      </c>
      <c r="BAU83" s="103" t="s">
        <v>94</v>
      </c>
      <c r="BAV83" s="103">
        <v>20000</v>
      </c>
      <c r="BAW83" s="103" t="s">
        <v>94</v>
      </c>
      <c r="BAX83" s="103">
        <v>20000</v>
      </c>
      <c r="BAY83" s="103" t="s">
        <v>94</v>
      </c>
      <c r="BAZ83" s="103">
        <v>20000</v>
      </c>
      <c r="BBA83" s="103" t="s">
        <v>94</v>
      </c>
      <c r="BBB83" s="103">
        <v>20000</v>
      </c>
      <c r="BBC83" s="103" t="s">
        <v>94</v>
      </c>
      <c r="BBD83" s="103">
        <v>20000</v>
      </c>
      <c r="BBE83" s="103" t="s">
        <v>94</v>
      </c>
      <c r="BBF83" s="103">
        <v>20000</v>
      </c>
      <c r="BBG83" s="103" t="s">
        <v>94</v>
      </c>
      <c r="BBH83" s="103">
        <v>20000</v>
      </c>
      <c r="BBI83" s="103" t="s">
        <v>94</v>
      </c>
      <c r="BBJ83" s="103">
        <v>20000</v>
      </c>
      <c r="BBK83" s="103" t="s">
        <v>94</v>
      </c>
    </row>
    <row r="86" spans="1:1415" x14ac:dyDescent="0.35">
      <c r="RM86" s="15"/>
    </row>
    <row r="87" spans="1:1415" x14ac:dyDescent="0.35">
      <c r="RM87" s="32"/>
    </row>
  </sheetData>
  <mergeCells count="692">
    <mergeCell ref="BAP3:BAQ3"/>
    <mergeCell ref="BAR3:BAS3"/>
    <mergeCell ref="BAT3:BAU3"/>
    <mergeCell ref="BAV3:BAW3"/>
    <mergeCell ref="BAX3:BAY3"/>
    <mergeCell ref="BAZ3:BBA3"/>
    <mergeCell ref="AZR3:AZS3"/>
    <mergeCell ref="AZT3:AZU3"/>
    <mergeCell ref="AZV3:AZW3"/>
    <mergeCell ref="AZX3:AZY3"/>
    <mergeCell ref="AZZ3:BAA3"/>
    <mergeCell ref="BAB3:BAC3"/>
    <mergeCell ref="BAD3:BAE3"/>
    <mergeCell ref="BAF3:BAG3"/>
    <mergeCell ref="BAH3:BAI3"/>
    <mergeCell ref="BAJ3:BAK3"/>
    <mergeCell ref="BAL3:BAM3"/>
    <mergeCell ref="BAN3:BAO3"/>
    <mergeCell ref="AZD3:AZE3"/>
    <mergeCell ref="AZF3:AZG3"/>
    <mergeCell ref="AZH3:AZI3"/>
    <mergeCell ref="AZJ3:AZK3"/>
    <mergeCell ref="AZL3:AZM3"/>
    <mergeCell ref="AZN3:AZO3"/>
    <mergeCell ref="AZP3:AZQ3"/>
    <mergeCell ref="AYT3:AYU3"/>
    <mergeCell ref="AYV3:AYW3"/>
    <mergeCell ref="AYX3:AYY3"/>
    <mergeCell ref="AYB3:AYC3"/>
    <mergeCell ref="AYD3:AYE3"/>
    <mergeCell ref="AYF3:AYG3"/>
    <mergeCell ref="AYH3:AYI3"/>
    <mergeCell ref="AYJ3:AYK3"/>
    <mergeCell ref="AYL3:AYM3"/>
    <mergeCell ref="AYN3:AYO3"/>
    <mergeCell ref="AYP3:AYQ3"/>
    <mergeCell ref="AYR3:AYS3"/>
    <mergeCell ref="AXJ3:AXK3"/>
    <mergeCell ref="AWH3:AWI3"/>
    <mergeCell ref="AWJ3:AWK3"/>
    <mergeCell ref="AWL3:AWM3"/>
    <mergeCell ref="AWT3:AWU3"/>
    <mergeCell ref="AWV3:AWW3"/>
    <mergeCell ref="AWX3:AWY3"/>
    <mergeCell ref="AWN3:AWO3"/>
    <mergeCell ref="AWP3:AWQ3"/>
    <mergeCell ref="AWR3:AWS3"/>
    <mergeCell ref="AWZ3:AXA3"/>
    <mergeCell ref="AXB3:AXC3"/>
    <mergeCell ref="AXD3:AXE3"/>
    <mergeCell ref="AXF3:AXG3"/>
    <mergeCell ref="AXH3:AXI3"/>
    <mergeCell ref="TB3:TC3"/>
    <mergeCell ref="TD3:TE3"/>
    <mergeCell ref="TZ3:UA3"/>
    <mergeCell ref="UB3:UC3"/>
    <mergeCell ref="UD3:UE3"/>
    <mergeCell ref="TP3:TQ3"/>
    <mergeCell ref="UZ3:VA3"/>
    <mergeCell ref="TF3:TG3"/>
    <mergeCell ref="TH3:TI3"/>
    <mergeCell ref="UV3:UW3"/>
    <mergeCell ref="UX3:UY3"/>
    <mergeCell ref="TV3:TW3"/>
    <mergeCell ref="TX3:TY3"/>
    <mergeCell ref="TR3:TS3"/>
    <mergeCell ref="TT3:TU3"/>
    <mergeCell ref="UT3:UU3"/>
    <mergeCell ref="TJ3:TK3"/>
    <mergeCell ref="UL3:UM3"/>
    <mergeCell ref="UN3:UO3"/>
    <mergeCell ref="UP3:UQ3"/>
    <mergeCell ref="UR3:US3"/>
    <mergeCell ref="UH3:UI3"/>
    <mergeCell ref="UJ3:UK3"/>
    <mergeCell ref="TL3:TM3"/>
    <mergeCell ref="RX3:RY3"/>
    <mergeCell ref="SZ3:TA3"/>
    <mergeCell ref="RZ3:SA3"/>
    <mergeCell ref="SB3:SC3"/>
    <mergeCell ref="SD3:SE3"/>
    <mergeCell ref="SL3:SM3"/>
    <mergeCell ref="SH3:SI3"/>
    <mergeCell ref="SN3:SO3"/>
    <mergeCell ref="SP3:SQ3"/>
    <mergeCell ref="SR3:SS3"/>
    <mergeCell ref="ST3:SU3"/>
    <mergeCell ref="SV3:SW3"/>
    <mergeCell ref="SX3:SY3"/>
    <mergeCell ref="SJ3:SK3"/>
    <mergeCell ref="SF3:SG3"/>
    <mergeCell ref="UF3:UG3"/>
    <mergeCell ref="TN3:TO3"/>
    <mergeCell ref="RT3:RU3"/>
    <mergeCell ref="RV3:RW3"/>
    <mergeCell ref="QB3:QC3"/>
    <mergeCell ref="QD3:QE3"/>
    <mergeCell ref="RH3:RI3"/>
    <mergeCell ref="RB3:RC3"/>
    <mergeCell ref="RD3:RE3"/>
    <mergeCell ref="RF3:RG3"/>
    <mergeCell ref="QX3:QY3"/>
    <mergeCell ref="QT3:QU3"/>
    <mergeCell ref="QV3:QW3"/>
    <mergeCell ref="QP3:QQ3"/>
    <mergeCell ref="QR3:QS3"/>
    <mergeCell ref="QZ3:RA3"/>
    <mergeCell ref="QF3:QG3"/>
    <mergeCell ref="QH3:QI3"/>
    <mergeCell ref="QN3:QO3"/>
    <mergeCell ref="QJ3:QK3"/>
    <mergeCell ref="QL3:QM3"/>
    <mergeCell ref="RJ3:RK3"/>
    <mergeCell ref="RL3:RM3"/>
    <mergeCell ref="RN3:RO3"/>
    <mergeCell ref="RP3:RQ3"/>
    <mergeCell ref="RR3:RS3"/>
    <mergeCell ref="PV3:PW3"/>
    <mergeCell ref="PF3:PG3"/>
    <mergeCell ref="OB3:OC3"/>
    <mergeCell ref="OD3:OE3"/>
    <mergeCell ref="OF3:OG3"/>
    <mergeCell ref="OH3:OI3"/>
    <mergeCell ref="OJ3:OK3"/>
    <mergeCell ref="PX3:PY3"/>
    <mergeCell ref="PZ3:QA3"/>
    <mergeCell ref="OL3:OM3"/>
    <mergeCell ref="PL3:PM3"/>
    <mergeCell ref="PN3:PO3"/>
    <mergeCell ref="PP3:PQ3"/>
    <mergeCell ref="PR3:PS3"/>
    <mergeCell ref="PT3:PU3"/>
    <mergeCell ref="PH3:PI3"/>
    <mergeCell ref="PJ3:PK3"/>
    <mergeCell ref="ON3:OO3"/>
    <mergeCell ref="OP3:OQ3"/>
    <mergeCell ref="OR3:OS3"/>
    <mergeCell ref="OT3:OU3"/>
    <mergeCell ref="OV3:OW3"/>
    <mergeCell ref="OX3:OY3"/>
    <mergeCell ref="OZ3:PA3"/>
    <mergeCell ref="PB3:PC3"/>
    <mergeCell ref="PD3:PE3"/>
    <mergeCell ref="NX3:NY3"/>
    <mergeCell ref="NZ3:OA3"/>
    <mergeCell ref="ND3:NE3"/>
    <mergeCell ref="NF3:NG3"/>
    <mergeCell ref="NH3:NI3"/>
    <mergeCell ref="NJ3:NK3"/>
    <mergeCell ref="NL3:NM3"/>
    <mergeCell ref="NN3:NO3"/>
    <mergeCell ref="NP3:NQ3"/>
    <mergeCell ref="NR3:NS3"/>
    <mergeCell ref="NT3:NU3"/>
    <mergeCell ref="NV3:NW3"/>
    <mergeCell ref="KP3:KQ3"/>
    <mergeCell ref="KV3:KW3"/>
    <mergeCell ref="KX3:KY3"/>
    <mergeCell ref="LL3:LM3"/>
    <mergeCell ref="LN3:LO3"/>
    <mergeCell ref="MT3:MU3"/>
    <mergeCell ref="MV3:MW3"/>
    <mergeCell ref="MX3:MY3"/>
    <mergeCell ref="MZ3:NA3"/>
    <mergeCell ref="MN3:MO3"/>
    <mergeCell ref="MP3:MQ3"/>
    <mergeCell ref="MR3:MS3"/>
    <mergeCell ref="KZ3:LA3"/>
    <mergeCell ref="LB3:LC3"/>
    <mergeCell ref="LD3:LE3"/>
    <mergeCell ref="LP3:LQ3"/>
    <mergeCell ref="LH3:LI3"/>
    <mergeCell ref="LJ3:LK3"/>
    <mergeCell ref="MF3:MG3"/>
    <mergeCell ref="MH3:MI3"/>
    <mergeCell ref="MJ3:MK3"/>
    <mergeCell ref="ML3:MM3"/>
    <mergeCell ref="NB3:NC3"/>
    <mergeCell ref="JH3:JI3"/>
    <mergeCell ref="JJ3:JK3"/>
    <mergeCell ref="MB3:MC3"/>
    <mergeCell ref="LF3:LG3"/>
    <mergeCell ref="MD3:ME3"/>
    <mergeCell ref="LR3:LS3"/>
    <mergeCell ref="KT3:KU3"/>
    <mergeCell ref="KR3:KS3"/>
    <mergeCell ref="LT3:LU3"/>
    <mergeCell ref="LV3:LW3"/>
    <mergeCell ref="LX3:LY3"/>
    <mergeCell ref="LZ3:MA3"/>
    <mergeCell ref="KN3:KO3"/>
    <mergeCell ref="KD3:KE3"/>
    <mergeCell ref="KF3:KG3"/>
    <mergeCell ref="KH3:KI3"/>
    <mergeCell ref="JV3:JW3"/>
    <mergeCell ref="JX3:JY3"/>
    <mergeCell ref="JZ3:KA3"/>
    <mergeCell ref="KB3:KC3"/>
    <mergeCell ref="JP3:JQ3"/>
    <mergeCell ref="JL3:JM3"/>
    <mergeCell ref="JN3:JO3"/>
    <mergeCell ref="KJ3:KK3"/>
    <mergeCell ref="HN3:HO3"/>
    <mergeCell ref="IL3:IM3"/>
    <mergeCell ref="IZ3:JA3"/>
    <mergeCell ref="JB3:JC3"/>
    <mergeCell ref="JD3:JE3"/>
    <mergeCell ref="JF3:JG3"/>
    <mergeCell ref="IB3:IC3"/>
    <mergeCell ref="ID3:IE3"/>
    <mergeCell ref="IF3:IG3"/>
    <mergeCell ref="IH3:II3"/>
    <mergeCell ref="IV3:IW3"/>
    <mergeCell ref="IX3:IY3"/>
    <mergeCell ref="HP3:HQ3"/>
    <mergeCell ref="HR3:HS3"/>
    <mergeCell ref="HT3:HU3"/>
    <mergeCell ref="HV3:HW3"/>
    <mergeCell ref="IJ3:IK3"/>
    <mergeCell ref="IN3:IO3"/>
    <mergeCell ref="IP3:IQ3"/>
    <mergeCell ref="IR3:IS3"/>
    <mergeCell ref="IT3:IU3"/>
    <mergeCell ref="FV3:FX3"/>
    <mergeCell ref="FY3:GA3"/>
    <mergeCell ref="GB3:GD3"/>
    <mergeCell ref="KL3:KM3"/>
    <mergeCell ref="JR3:JS3"/>
    <mergeCell ref="GH3:GI3"/>
    <mergeCell ref="GJ3:GK3"/>
    <mergeCell ref="GL3:GM3"/>
    <mergeCell ref="GN3:GO3"/>
    <mergeCell ref="GP3:GQ3"/>
    <mergeCell ref="HF3:HG3"/>
    <mergeCell ref="HH3:HI3"/>
    <mergeCell ref="HJ3:HK3"/>
    <mergeCell ref="HL3:HM3"/>
    <mergeCell ref="HD3:HE3"/>
    <mergeCell ref="GR3:GS3"/>
    <mergeCell ref="GT3:GU3"/>
    <mergeCell ref="GZ3:HA3"/>
    <mergeCell ref="JT3:JU3"/>
    <mergeCell ref="HX3:HY3"/>
    <mergeCell ref="HZ3:IA3"/>
    <mergeCell ref="HB3:HC3"/>
    <mergeCell ref="GV3:GW3"/>
    <mergeCell ref="GX3:GY3"/>
    <mergeCell ref="BO3:BP3"/>
    <mergeCell ref="BQ3:BR3"/>
    <mergeCell ref="BS3:BT3"/>
    <mergeCell ref="BU3:BV3"/>
    <mergeCell ref="BW3:BX3"/>
    <mergeCell ref="CS3:CT3"/>
    <mergeCell ref="CU3:CV3"/>
    <mergeCell ref="DA3:DB3"/>
    <mergeCell ref="DT3:DV3"/>
    <mergeCell ref="DE3:DG3"/>
    <mergeCell ref="DH3:DJ3"/>
    <mergeCell ref="DQ3:DS3"/>
    <mergeCell ref="DC3:DD3"/>
    <mergeCell ref="DK3:DM3"/>
    <mergeCell ref="CW3:CX3"/>
    <mergeCell ref="CY3:CZ3"/>
    <mergeCell ref="CO3:CP3"/>
    <mergeCell ref="CQ3:CR3"/>
    <mergeCell ref="DN3:DP3"/>
    <mergeCell ref="BI3:BJ3"/>
    <mergeCell ref="BK3:BL3"/>
    <mergeCell ref="GE3:GG3"/>
    <mergeCell ref="EU3:EW3"/>
    <mergeCell ref="EX3:EZ3"/>
    <mergeCell ref="FA3:FC3"/>
    <mergeCell ref="FD3:FF3"/>
    <mergeCell ref="FG3:FI3"/>
    <mergeCell ref="FJ3:FL3"/>
    <mergeCell ref="EC3:EE3"/>
    <mergeCell ref="DW3:DY3"/>
    <mergeCell ref="FP3:FR3"/>
    <mergeCell ref="EF3:EH3"/>
    <mergeCell ref="EI3:EK3"/>
    <mergeCell ref="EL3:EN3"/>
    <mergeCell ref="EO3:EQ3"/>
    <mergeCell ref="ER3:ET3"/>
    <mergeCell ref="FM3:FO3"/>
    <mergeCell ref="FS3:FU3"/>
    <mergeCell ref="DZ3:EB3"/>
    <mergeCell ref="CM3:CN3"/>
    <mergeCell ref="CE3:CF3"/>
    <mergeCell ref="CG3:CH3"/>
    <mergeCell ref="CI3:CJ3"/>
    <mergeCell ref="E3:F3"/>
    <mergeCell ref="G3:H3"/>
    <mergeCell ref="I3:J3"/>
    <mergeCell ref="K3:L3"/>
    <mergeCell ref="M3:N3"/>
    <mergeCell ref="O3:P3"/>
    <mergeCell ref="AC3:AD3"/>
    <mergeCell ref="AE3:AF3"/>
    <mergeCell ref="AG3:AH3"/>
    <mergeCell ref="AI3:AJ3"/>
    <mergeCell ref="AK3:AL3"/>
    <mergeCell ref="AM3:AN3"/>
    <mergeCell ref="Q3:R3"/>
    <mergeCell ref="S3:T3"/>
    <mergeCell ref="U3:V3"/>
    <mergeCell ref="W3:X3"/>
    <mergeCell ref="Y3:Z3"/>
    <mergeCell ref="CK3:CL3"/>
    <mergeCell ref="AA3:AB3"/>
    <mergeCell ref="AO3:AP3"/>
    <mergeCell ref="AQ3:AR3"/>
    <mergeCell ref="AS3:AT3"/>
    <mergeCell ref="AU3:AV3"/>
    <mergeCell ref="AW3:AX3"/>
    <mergeCell ref="AY3:AZ3"/>
    <mergeCell ref="BY3:BZ3"/>
    <mergeCell ref="CA3:CB3"/>
    <mergeCell ref="CC3:CD3"/>
    <mergeCell ref="BA3:BB3"/>
    <mergeCell ref="BC3:BD3"/>
    <mergeCell ref="BE3:BF3"/>
    <mergeCell ref="BG3:BH3"/>
    <mergeCell ref="BM3:BN3"/>
    <mergeCell ref="WL3:WM3"/>
    <mergeCell ref="WH3:WI3"/>
    <mergeCell ref="VR3:VS3"/>
    <mergeCell ref="VF3:VG3"/>
    <mergeCell ref="VH3:VI3"/>
    <mergeCell ref="WB3:WC3"/>
    <mergeCell ref="VV3:VW3"/>
    <mergeCell ref="VX3:VY3"/>
    <mergeCell ref="VZ3:WA3"/>
    <mergeCell ref="VT3:VU3"/>
    <mergeCell ref="VN3:VO3"/>
    <mergeCell ref="VP3:VQ3"/>
    <mergeCell ref="VL3:VM3"/>
    <mergeCell ref="VJ3:VK3"/>
    <mergeCell ref="XX3:XY3"/>
    <mergeCell ref="XN3:XO3"/>
    <mergeCell ref="XP3:XQ3"/>
    <mergeCell ref="XR3:XS3"/>
    <mergeCell ref="XV3:XW3"/>
    <mergeCell ref="XH3:XI3"/>
    <mergeCell ref="XJ3:XK3"/>
    <mergeCell ref="XL3:XM3"/>
    <mergeCell ref="VB3:VC3"/>
    <mergeCell ref="VD3:VE3"/>
    <mergeCell ref="WJ3:WK3"/>
    <mergeCell ref="WX3:WY3"/>
    <mergeCell ref="WZ3:XA3"/>
    <mergeCell ref="XT3:XU3"/>
    <mergeCell ref="XB3:XC3"/>
    <mergeCell ref="XD3:XE3"/>
    <mergeCell ref="XF3:XG3"/>
    <mergeCell ref="WT3:WU3"/>
    <mergeCell ref="WP3:WQ3"/>
    <mergeCell ref="WD3:WE3"/>
    <mergeCell ref="WF3:WG3"/>
    <mergeCell ref="WV3:WW3"/>
    <mergeCell ref="WR3:WS3"/>
    <mergeCell ref="WN3:WO3"/>
    <mergeCell ref="XZ3:YA3"/>
    <mergeCell ref="YB3:YC3"/>
    <mergeCell ref="YD3:YE3"/>
    <mergeCell ref="YF3:YG3"/>
    <mergeCell ref="YZ3:ZA3"/>
    <mergeCell ref="ZB3:ZC3"/>
    <mergeCell ref="YT3:YU3"/>
    <mergeCell ref="YV3:YW3"/>
    <mergeCell ref="YX3:YY3"/>
    <mergeCell ref="YP3:YQ3"/>
    <mergeCell ref="YR3:YS3"/>
    <mergeCell ref="YN3:YO3"/>
    <mergeCell ref="ZP3:ZQ3"/>
    <mergeCell ref="ZR3:ZS3"/>
    <mergeCell ref="ZT3:ZU3"/>
    <mergeCell ref="ZV3:ZW3"/>
    <mergeCell ref="ZD3:ZE3"/>
    <mergeCell ref="ZF3:ZG3"/>
    <mergeCell ref="YH3:YI3"/>
    <mergeCell ref="YJ3:YK3"/>
    <mergeCell ref="YL3:YM3"/>
    <mergeCell ref="ZH3:ZI3"/>
    <mergeCell ref="ZJ3:ZK3"/>
    <mergeCell ref="ZL3:ZM3"/>
    <mergeCell ref="ZN3:ZO3"/>
    <mergeCell ref="AAH3:AAI3"/>
    <mergeCell ref="AAJ3:AAK3"/>
    <mergeCell ref="AAL3:AAM3"/>
    <mergeCell ref="AAB3:AAC3"/>
    <mergeCell ref="AAD3:AAE3"/>
    <mergeCell ref="AAF3:AAG3"/>
    <mergeCell ref="AAT3:AAU3"/>
    <mergeCell ref="AAV3:AAW3"/>
    <mergeCell ref="ZX3:ZY3"/>
    <mergeCell ref="ZZ3:AAA3"/>
    <mergeCell ref="AAN3:AAO3"/>
    <mergeCell ref="AAP3:AAQ3"/>
    <mergeCell ref="AAR3:AAS3"/>
    <mergeCell ref="AAX3:AAY3"/>
    <mergeCell ref="ABZ3:ACA3"/>
    <mergeCell ref="ACB3:ACC3"/>
    <mergeCell ref="ACD3:ACE3"/>
    <mergeCell ref="ACF3:ACG3"/>
    <mergeCell ref="ABL3:ABM3"/>
    <mergeCell ref="ABN3:ABO3"/>
    <mergeCell ref="ABP3:ABQ3"/>
    <mergeCell ref="ABR3:ABS3"/>
    <mergeCell ref="ABT3:ABU3"/>
    <mergeCell ref="ABV3:ABW3"/>
    <mergeCell ref="ABX3:ABY3"/>
    <mergeCell ref="AAZ3:ABA3"/>
    <mergeCell ref="ABB3:ABC3"/>
    <mergeCell ref="ABD3:ABE3"/>
    <mergeCell ref="ACH3:ACI3"/>
    <mergeCell ref="ABF3:ABG3"/>
    <mergeCell ref="ABH3:ABI3"/>
    <mergeCell ref="ABJ3:ABK3"/>
    <mergeCell ref="ACJ3:ACK3"/>
    <mergeCell ref="ADT3:ADU3"/>
    <mergeCell ref="ADJ3:ADK3"/>
    <mergeCell ref="ADL3:ADM3"/>
    <mergeCell ref="ADN3:ADO3"/>
    <mergeCell ref="ACR3:ACS3"/>
    <mergeCell ref="ACT3:ACU3"/>
    <mergeCell ref="ACL3:ACM3"/>
    <mergeCell ref="ACN3:ACO3"/>
    <mergeCell ref="ACP3:ACQ3"/>
    <mergeCell ref="ACV3:ACW3"/>
    <mergeCell ref="ACX3:ACY3"/>
    <mergeCell ref="ACZ3:ADA3"/>
    <mergeCell ref="ADB3:ADC3"/>
    <mergeCell ref="ADD3:ADE3"/>
    <mergeCell ref="ADF3:ADG3"/>
    <mergeCell ref="ADH3:ADI3"/>
    <mergeCell ref="ADP3:ADQ3"/>
    <mergeCell ref="ADR3:ADS3"/>
    <mergeCell ref="AGB3:AGC3"/>
    <mergeCell ref="AGD3:AGE3"/>
    <mergeCell ref="AGF3:AGG3"/>
    <mergeCell ref="AGH3:AGI3"/>
    <mergeCell ref="AGJ3:AGK3"/>
    <mergeCell ref="ADZ3:AEA3"/>
    <mergeCell ref="AEB3:AEC3"/>
    <mergeCell ref="AED3:AEE3"/>
    <mergeCell ref="AEH3:AEI3"/>
    <mergeCell ref="AEF3:AEG3"/>
    <mergeCell ref="AET3:AEU3"/>
    <mergeCell ref="AEV3:AEW3"/>
    <mergeCell ref="AEZ3:AFA3"/>
    <mergeCell ref="AEJ3:AEK3"/>
    <mergeCell ref="AEL3:AEM3"/>
    <mergeCell ref="AEN3:AEO3"/>
    <mergeCell ref="AEP3:AEQ3"/>
    <mergeCell ref="AER3:AES3"/>
    <mergeCell ref="AEX3:AEY3"/>
    <mergeCell ref="AFF3:AFG3"/>
    <mergeCell ref="AFT3:AFU3"/>
    <mergeCell ref="ADV3:ADW3"/>
    <mergeCell ref="ADX3:ADY3"/>
    <mergeCell ref="AFV3:AFW3"/>
    <mergeCell ref="AFX3:AFY3"/>
    <mergeCell ref="AFZ3:AGA3"/>
    <mergeCell ref="AGN3:AGO3"/>
    <mergeCell ref="AGP3:AGQ3"/>
    <mergeCell ref="AHH3:AHI3"/>
    <mergeCell ref="AHJ3:AHK3"/>
    <mergeCell ref="AGL3:AGM3"/>
    <mergeCell ref="AGT3:AGU3"/>
    <mergeCell ref="AGV3:AGW3"/>
    <mergeCell ref="AGX3:AGY3"/>
    <mergeCell ref="AGZ3:AHA3"/>
    <mergeCell ref="AHB3:AHC3"/>
    <mergeCell ref="AHD3:AHE3"/>
    <mergeCell ref="AFH3:AFI3"/>
    <mergeCell ref="AFB3:AFC3"/>
    <mergeCell ref="AFD3:AFE3"/>
    <mergeCell ref="AFN3:AFO3"/>
    <mergeCell ref="AFP3:AFQ3"/>
    <mergeCell ref="AFR3:AFS3"/>
    <mergeCell ref="AFJ3:AFK3"/>
    <mergeCell ref="AFL3:AFM3"/>
    <mergeCell ref="AHF3:AHG3"/>
    <mergeCell ref="AGR3:AGS3"/>
    <mergeCell ref="AJB3:AJC3"/>
    <mergeCell ref="AJD3:AJE3"/>
    <mergeCell ref="AJF3:AJG3"/>
    <mergeCell ref="AHR3:AHS3"/>
    <mergeCell ref="AHT3:AHU3"/>
    <mergeCell ref="AHV3:AHW3"/>
    <mergeCell ref="AHL3:AHM3"/>
    <mergeCell ref="AHN3:AHO3"/>
    <mergeCell ref="AHP3:AHQ3"/>
    <mergeCell ref="AIF3:AIG3"/>
    <mergeCell ref="AIH3:AII3"/>
    <mergeCell ref="AHX3:AHY3"/>
    <mergeCell ref="AHZ3:AIA3"/>
    <mergeCell ref="AIB3:AIC3"/>
    <mergeCell ref="AID3:AIE3"/>
    <mergeCell ref="AIT3:AIU3"/>
    <mergeCell ref="AIV3:AIW3"/>
    <mergeCell ref="AIX3:AIY3"/>
    <mergeCell ref="AIZ3:AJA3"/>
    <mergeCell ref="AIN3:AIO3"/>
    <mergeCell ref="AIP3:AIQ3"/>
    <mergeCell ref="AIR3:AIS3"/>
    <mergeCell ref="AKD3:AKE3"/>
    <mergeCell ref="AKF3:AKG3"/>
    <mergeCell ref="AKH3:AKI3"/>
    <mergeCell ref="AKJ3:AKK3"/>
    <mergeCell ref="AKP3:AKQ3"/>
    <mergeCell ref="AKR3:AKS3"/>
    <mergeCell ref="AIJ3:AIK3"/>
    <mergeCell ref="AKB3:AKC3"/>
    <mergeCell ref="AJR3:AJS3"/>
    <mergeCell ref="AJT3:AJU3"/>
    <mergeCell ref="AJV3:AJW3"/>
    <mergeCell ref="AJX3:AJY3"/>
    <mergeCell ref="AJH3:AJI3"/>
    <mergeCell ref="AJJ3:AJK3"/>
    <mergeCell ref="AJL3:AJM3"/>
    <mergeCell ref="AJN3:AJO3"/>
    <mergeCell ref="AJZ3:AKA3"/>
    <mergeCell ref="AJP3:AJQ3"/>
    <mergeCell ref="AIL3:AIM3"/>
    <mergeCell ref="AKT3:AKU3"/>
    <mergeCell ref="AKV3:AKW3"/>
    <mergeCell ref="AKX3:AKY3"/>
    <mergeCell ref="ALL3:ALM3"/>
    <mergeCell ref="ALN3:ALO3"/>
    <mergeCell ref="ALT3:ALU3"/>
    <mergeCell ref="ALV3:ALW3"/>
    <mergeCell ref="AKL3:AKM3"/>
    <mergeCell ref="AKN3:AKO3"/>
    <mergeCell ref="AKZ3:ALA3"/>
    <mergeCell ref="ALB3:ALC3"/>
    <mergeCell ref="AMB3:AMC3"/>
    <mergeCell ref="AMD3:AME3"/>
    <mergeCell ref="AMF3:AMG3"/>
    <mergeCell ref="ALX3:ALY3"/>
    <mergeCell ref="AMH3:AMI3"/>
    <mergeCell ref="AMJ3:AMK3"/>
    <mergeCell ref="ALP3:ALQ3"/>
    <mergeCell ref="ALR3:ALS3"/>
    <mergeCell ref="ALD3:ALE3"/>
    <mergeCell ref="ALF3:ALG3"/>
    <mergeCell ref="ALH3:ALI3"/>
    <mergeCell ref="ALJ3:ALK3"/>
    <mergeCell ref="ALZ3:AMA3"/>
    <mergeCell ref="AMX3:AMY3"/>
    <mergeCell ref="ANJ3:ANK3"/>
    <mergeCell ref="ANL3:ANM3"/>
    <mergeCell ref="AML3:AMM3"/>
    <mergeCell ref="AMN3:AMO3"/>
    <mergeCell ref="AMP3:AMQ3"/>
    <mergeCell ref="AMR3:AMS3"/>
    <mergeCell ref="AMT3:AMU3"/>
    <mergeCell ref="AMV3:AMW3"/>
    <mergeCell ref="ANT3:ANU3"/>
    <mergeCell ref="AOB3:AOC3"/>
    <mergeCell ref="AOD3:AOE3"/>
    <mergeCell ref="ANN3:ANO3"/>
    <mergeCell ref="ANP3:ANQ3"/>
    <mergeCell ref="ANR3:ANS3"/>
    <mergeCell ref="AMZ3:ANA3"/>
    <mergeCell ref="ANB3:ANC3"/>
    <mergeCell ref="AND3:ANE3"/>
    <mergeCell ref="ANF3:ANG3"/>
    <mergeCell ref="ANH3:ANI3"/>
    <mergeCell ref="ANZ3:AOA3"/>
    <mergeCell ref="APN3:APO3"/>
    <mergeCell ref="APP3:APQ3"/>
    <mergeCell ref="AOJ3:AOK3"/>
    <mergeCell ref="AOL3:AOM3"/>
    <mergeCell ref="AON3:AOO3"/>
    <mergeCell ref="AOP3:AOQ3"/>
    <mergeCell ref="AOR3:AOS3"/>
    <mergeCell ref="AOF3:AOG3"/>
    <mergeCell ref="ANV3:ANW3"/>
    <mergeCell ref="ANX3:ANY3"/>
    <mergeCell ref="APH3:API3"/>
    <mergeCell ref="APJ3:APK3"/>
    <mergeCell ref="APL3:APM3"/>
    <mergeCell ref="AOT3:AOU3"/>
    <mergeCell ref="AOV3:AOW3"/>
    <mergeCell ref="AOX3:AOY3"/>
    <mergeCell ref="AOZ3:APA3"/>
    <mergeCell ref="APB3:APC3"/>
    <mergeCell ref="APD3:APE3"/>
    <mergeCell ref="APF3:APG3"/>
    <mergeCell ref="AOH3:AOI3"/>
    <mergeCell ref="AQF3:AQG3"/>
    <mergeCell ref="AQH3:AQI3"/>
    <mergeCell ref="AQJ3:AQK3"/>
    <mergeCell ref="AQL3:AQM3"/>
    <mergeCell ref="AQN3:AQO3"/>
    <mergeCell ref="APR3:APS3"/>
    <mergeCell ref="APT3:APU3"/>
    <mergeCell ref="APV3:APW3"/>
    <mergeCell ref="APX3:APY3"/>
    <mergeCell ref="APZ3:AQA3"/>
    <mergeCell ref="AQB3:AQC3"/>
    <mergeCell ref="AQD3:AQE3"/>
    <mergeCell ref="AQP3:AQQ3"/>
    <mergeCell ref="ARD3:ARE3"/>
    <mergeCell ref="ARF3:ARG3"/>
    <mergeCell ref="ARH3:ARI3"/>
    <mergeCell ref="ARJ3:ARK3"/>
    <mergeCell ref="ARL3:ARM3"/>
    <mergeCell ref="ARN3:ARO3"/>
    <mergeCell ref="ARB3:ARC3"/>
    <mergeCell ref="AQV3:AQW3"/>
    <mergeCell ref="AQX3:AQY3"/>
    <mergeCell ref="AQZ3:ARA3"/>
    <mergeCell ref="AQR3:AQS3"/>
    <mergeCell ref="AQT3:AQU3"/>
    <mergeCell ref="ARP3:ARQ3"/>
    <mergeCell ref="ARR3:ARS3"/>
    <mergeCell ref="ART3:ARU3"/>
    <mergeCell ref="ARV3:ARW3"/>
    <mergeCell ref="ARX3:ARY3"/>
    <mergeCell ref="ARZ3:ASA3"/>
    <mergeCell ref="ASB3:ASC3"/>
    <mergeCell ref="ASD3:ASE3"/>
    <mergeCell ref="ASF3:ASG3"/>
    <mergeCell ref="ATX3:ATY3"/>
    <mergeCell ref="ATZ3:AUA3"/>
    <mergeCell ref="AUB3:AUC3"/>
    <mergeCell ref="AUD3:AUE3"/>
    <mergeCell ref="ASN3:ASO3"/>
    <mergeCell ref="ASP3:ASQ3"/>
    <mergeCell ref="ASR3:ASS3"/>
    <mergeCell ref="AST3:ASU3"/>
    <mergeCell ref="ASV3:ASW3"/>
    <mergeCell ref="ATR3:ATS3"/>
    <mergeCell ref="ASX3:ASY3"/>
    <mergeCell ref="ASZ3:ATA3"/>
    <mergeCell ref="ATB3:ATC3"/>
    <mergeCell ref="ATD3:ATE3"/>
    <mergeCell ref="ATF3:ATG3"/>
    <mergeCell ref="ATH3:ATI3"/>
    <mergeCell ref="ASH3:ASI3"/>
    <mergeCell ref="ASJ3:ASK3"/>
    <mergeCell ref="ASL3:ASM3"/>
    <mergeCell ref="ATJ3:ATK3"/>
    <mergeCell ref="ATL3:ATM3"/>
    <mergeCell ref="ATN3:ATO3"/>
    <mergeCell ref="ATP3:ATQ3"/>
    <mergeCell ref="ATT3:ATU3"/>
    <mergeCell ref="ATV3:ATW3"/>
    <mergeCell ref="AUF3:AUG3"/>
    <mergeCell ref="AUH3:AUI3"/>
    <mergeCell ref="AUJ3:AUK3"/>
    <mergeCell ref="AVF3:AVG3"/>
    <mergeCell ref="AVH3:AVI3"/>
    <mergeCell ref="AVJ3:AVK3"/>
    <mergeCell ref="AVL3:AVM3"/>
    <mergeCell ref="AVN3:AVO3"/>
    <mergeCell ref="AUL3:AUM3"/>
    <mergeCell ref="AUN3:AUO3"/>
    <mergeCell ref="AUP3:AUQ3"/>
    <mergeCell ref="AUR3:AUS3"/>
    <mergeCell ref="AUT3:AUU3"/>
    <mergeCell ref="AUV3:AUW3"/>
    <mergeCell ref="AUX3:AUY3"/>
    <mergeCell ref="AUZ3:AVA3"/>
    <mergeCell ref="AVB3:AVC3"/>
    <mergeCell ref="AVD3:AVE3"/>
    <mergeCell ref="BBB3:BBC3"/>
    <mergeCell ref="BBD3:BBE3"/>
    <mergeCell ref="BBF3:BBG3"/>
    <mergeCell ref="BBH3:BBI3"/>
    <mergeCell ref="BBJ3:BBK3"/>
    <mergeCell ref="AVP3:AVQ3"/>
    <mergeCell ref="AVR3:AVS3"/>
    <mergeCell ref="AVT3:AVU3"/>
    <mergeCell ref="AVV3:AVW3"/>
    <mergeCell ref="AVX3:AVY3"/>
    <mergeCell ref="AVZ3:AWA3"/>
    <mergeCell ref="AYZ3:AZA3"/>
    <mergeCell ref="AZB3:AZC3"/>
    <mergeCell ref="AXL3:AXM3"/>
    <mergeCell ref="AXN3:AXO3"/>
    <mergeCell ref="AXP3:AXQ3"/>
    <mergeCell ref="AXR3:AXS3"/>
    <mergeCell ref="AXT3:AXU3"/>
    <mergeCell ref="AXV3:AXW3"/>
    <mergeCell ref="AWB3:AWC3"/>
    <mergeCell ref="AWD3:AWE3"/>
    <mergeCell ref="AWF3:AWG3"/>
    <mergeCell ref="AXX3:AXY3"/>
    <mergeCell ref="AXZ3:AYA3"/>
  </mergeCells>
  <phoneticPr fontId="12" type="noConversion"/>
  <conditionalFormatting sqref="B83">
    <cfRule type="duplicateValues" dxfId="4" priority="1"/>
  </conditionalFormatting>
  <conditionalFormatting sqref="B84:B1048576 B1:B82">
    <cfRule type="duplicateValues" dxfId="3" priority="2"/>
  </conditionalFormatting>
  <pageMargins left="0.7" right="0.7" top="0.75" bottom="0.75" header="0.3" footer="0.3"/>
  <pageSetup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A7260-CEC1-453A-90D3-AE1D26E71894}">
  <sheetPr codeName="Sheet20"/>
  <dimension ref="A1:DD85"/>
  <sheetViews>
    <sheetView zoomScaleNormal="100" workbookViewId="0">
      <pane xSplit="4" ySplit="5" topLeftCell="CX72" activePane="bottomRight" state="frozen"/>
      <selection activeCell="B17" sqref="B17"/>
      <selection pane="topRight" activeCell="B17" sqref="B17"/>
      <selection pane="bottomLeft" activeCell="B17" sqref="B17"/>
      <selection pane="bottomRight" activeCell="DD69" sqref="DD69:DD85"/>
    </sheetView>
  </sheetViews>
  <sheetFormatPr defaultRowHeight="14.5" x14ac:dyDescent="0.35"/>
  <cols>
    <col min="1" max="1" width="6.1796875" customWidth="1"/>
    <col min="2" max="2" width="11.81640625" customWidth="1"/>
    <col min="3" max="3" width="8.81640625" customWidth="1"/>
    <col min="4" max="4" width="37.81640625" bestFit="1" customWidth="1"/>
    <col min="5" max="5" width="9.1796875" customWidth="1"/>
    <col min="6" max="6" width="11.1796875" customWidth="1"/>
    <col min="7" max="7" width="9.1796875" customWidth="1"/>
    <col min="8" max="8" width="11.1796875" customWidth="1"/>
    <col min="9" max="9" width="9.81640625" customWidth="1"/>
    <col min="10" max="10" width="11.1796875" customWidth="1"/>
    <col min="11" max="11" width="9.81640625" customWidth="1"/>
    <col min="12" max="12" width="11.1796875" customWidth="1"/>
    <col min="13" max="13" width="9.81640625" customWidth="1"/>
    <col min="14" max="14" width="11.1796875" customWidth="1"/>
    <col min="15" max="15" width="9.81640625" customWidth="1"/>
    <col min="16" max="16" width="11.1796875" customWidth="1"/>
    <col min="17" max="17" width="9.81640625" customWidth="1"/>
    <col min="18" max="18" width="11.1796875" customWidth="1"/>
    <col min="19" max="19" width="9.81640625" customWidth="1"/>
    <col min="20" max="20" width="11.1796875" customWidth="1"/>
    <col min="21" max="21" width="9.81640625" customWidth="1"/>
    <col min="22" max="22" width="11.1796875" customWidth="1"/>
    <col min="23" max="23" width="9.81640625" customWidth="1"/>
    <col min="24" max="24" width="11.1796875" customWidth="1"/>
    <col min="25" max="25" width="9.81640625" customWidth="1"/>
    <col min="26" max="26" width="11.1796875" customWidth="1"/>
    <col min="27" max="27" width="9.81640625" customWidth="1"/>
    <col min="28" max="28" width="11.1796875" customWidth="1"/>
    <col min="29" max="29" width="9.81640625" customWidth="1"/>
    <col min="30" max="30" width="11.1796875" customWidth="1"/>
    <col min="31" max="31" width="9.81640625" customWidth="1"/>
    <col min="32" max="32" width="11.1796875" customWidth="1"/>
    <col min="33" max="33" width="9.81640625" customWidth="1"/>
    <col min="34" max="34" width="11.1796875" customWidth="1"/>
    <col min="35" max="35" width="9.81640625" customWidth="1"/>
    <col min="36" max="36" width="11.1796875" customWidth="1"/>
    <col min="37" max="37" width="9.81640625" customWidth="1"/>
    <col min="38" max="38" width="11.1796875" customWidth="1"/>
    <col min="39" max="39" width="9.81640625" customWidth="1"/>
    <col min="40" max="40" width="11.1796875" customWidth="1"/>
    <col min="41" max="41" width="9.81640625" customWidth="1"/>
    <col min="42" max="42" width="11.1796875" customWidth="1"/>
    <col min="43" max="43" width="9.81640625" customWidth="1"/>
    <col min="44" max="44" width="11.1796875" customWidth="1"/>
    <col min="45" max="45" width="9.81640625" customWidth="1"/>
    <col min="46" max="46" width="11.1796875" customWidth="1"/>
    <col min="47" max="47" width="9.81640625" customWidth="1"/>
    <col min="48" max="48" width="11.1796875" customWidth="1"/>
    <col min="49" max="49" width="9.81640625" customWidth="1"/>
    <col min="50" max="50" width="11.1796875" customWidth="1"/>
    <col min="51" max="51" width="9.81640625" customWidth="1"/>
    <col min="52" max="52" width="11.1796875" customWidth="1"/>
    <col min="53" max="53" width="9.81640625" customWidth="1"/>
    <col min="54" max="54" width="11.1796875" customWidth="1"/>
    <col min="55" max="55" width="9.81640625" customWidth="1"/>
    <col min="56" max="56" width="11.1796875" customWidth="1"/>
    <col min="57" max="57" width="9.81640625" customWidth="1"/>
    <col min="58" max="58" width="11.1796875" customWidth="1"/>
    <col min="59" max="59" width="9.81640625" customWidth="1"/>
    <col min="60" max="60" width="11.1796875" customWidth="1"/>
    <col min="61" max="61" width="10" customWidth="1"/>
    <col min="62" max="62" width="11.1796875" customWidth="1"/>
    <col min="63" max="63" width="10" customWidth="1"/>
    <col min="64" max="64" width="11.1796875" customWidth="1"/>
    <col min="65" max="65" width="10" customWidth="1"/>
    <col min="66" max="66" width="11.1796875" customWidth="1"/>
    <col min="67" max="67" width="10" customWidth="1"/>
    <col min="68" max="68" width="11.1796875" customWidth="1"/>
    <col min="69" max="69" width="10" customWidth="1"/>
    <col min="70" max="70" width="11.1796875" customWidth="1"/>
    <col min="71" max="71" width="10" customWidth="1"/>
    <col min="72" max="72" width="11.1796875" customWidth="1"/>
    <col min="73" max="73" width="10" customWidth="1"/>
    <col min="74" max="74" width="11.1796875" customWidth="1"/>
    <col min="75" max="75" width="10" customWidth="1"/>
    <col min="76" max="76" width="11.1796875" customWidth="1"/>
    <col min="77" max="77" width="10" customWidth="1"/>
    <col min="78" max="78" width="11.1796875" customWidth="1"/>
    <col min="79" max="79" width="10" customWidth="1"/>
    <col min="80" max="80" width="11.1796875" customWidth="1"/>
    <col min="81" max="81" width="10" customWidth="1"/>
    <col min="82" max="82" width="11.1796875" customWidth="1"/>
    <col min="83" max="83" width="10" customWidth="1"/>
    <col min="84" max="84" width="11.1796875" customWidth="1"/>
    <col min="85" max="85" width="10" customWidth="1"/>
    <col min="86" max="86" width="11.1796875" customWidth="1"/>
    <col min="87" max="87" width="10" customWidth="1"/>
    <col min="88" max="88" width="11.1796875" customWidth="1"/>
    <col min="89" max="89" width="10" customWidth="1"/>
    <col min="90" max="90" width="11.1796875" customWidth="1"/>
    <col min="91" max="91" width="10" customWidth="1"/>
    <col min="92" max="92" width="11.1796875" customWidth="1"/>
    <col min="93" max="93" width="10" customWidth="1"/>
    <col min="94" max="94" width="11.1796875" customWidth="1"/>
    <col min="95" max="95" width="10" customWidth="1"/>
    <col min="96" max="96" width="11.1796875" customWidth="1"/>
    <col min="97" max="97" width="10" customWidth="1"/>
    <col min="98" max="98" width="11.1796875" customWidth="1"/>
    <col min="99" max="99" width="10" customWidth="1"/>
    <col min="100" max="100" width="11.1796875" customWidth="1"/>
    <col min="101" max="101" width="10" customWidth="1"/>
    <col min="102" max="102" width="11.1796875" customWidth="1"/>
    <col min="103" max="103" width="10" customWidth="1"/>
    <col min="104" max="104" width="11.1796875" customWidth="1"/>
    <col min="105" max="105" width="10" customWidth="1"/>
    <col min="106" max="106" width="11.1796875" customWidth="1"/>
    <col min="107" max="107" width="10" customWidth="1"/>
    <col min="108" max="108" width="11.1796875" customWidth="1"/>
  </cols>
  <sheetData>
    <row r="1" spans="1:108" ht="18" x14ac:dyDescent="0.35">
      <c r="A1" s="74" t="s">
        <v>418</v>
      </c>
      <c r="B1" s="74"/>
      <c r="C1" s="4"/>
      <c r="D1" s="3"/>
    </row>
    <row r="2" spans="1:108" ht="9" customHeight="1" x14ac:dyDescent="0.35">
      <c r="A2" s="3"/>
      <c r="B2" s="3"/>
      <c r="C2" s="4"/>
      <c r="D2" s="3"/>
    </row>
    <row r="3" spans="1:108" ht="33" customHeight="1" x14ac:dyDescent="0.35">
      <c r="A3" s="75"/>
      <c r="B3" s="75"/>
      <c r="C3" s="75"/>
      <c r="D3" s="75" t="s">
        <v>306</v>
      </c>
      <c r="E3" s="445" t="s">
        <v>326</v>
      </c>
      <c r="F3" s="442"/>
      <c r="G3" s="445" t="s">
        <v>327</v>
      </c>
      <c r="H3" s="442"/>
      <c r="I3" s="445" t="s">
        <v>328</v>
      </c>
      <c r="J3" s="442"/>
      <c r="K3" s="445" t="s">
        <v>329</v>
      </c>
      <c r="L3" s="442"/>
      <c r="M3" s="445" t="s">
        <v>330</v>
      </c>
      <c r="N3" s="442"/>
      <c r="O3" s="445" t="s">
        <v>331</v>
      </c>
      <c r="P3" s="442"/>
      <c r="Q3" s="445" t="s">
        <v>332</v>
      </c>
      <c r="R3" s="442"/>
      <c r="S3" s="445" t="s">
        <v>333</v>
      </c>
      <c r="T3" s="442"/>
      <c r="U3" s="445" t="s">
        <v>334</v>
      </c>
      <c r="V3" s="442"/>
      <c r="W3" s="445" t="s">
        <v>335</v>
      </c>
      <c r="X3" s="442"/>
      <c r="Y3" s="445" t="s">
        <v>336</v>
      </c>
      <c r="Z3" s="442"/>
      <c r="AA3" s="445" t="s">
        <v>337</v>
      </c>
      <c r="AB3" s="442"/>
      <c r="AC3" s="445" t="s">
        <v>338</v>
      </c>
      <c r="AD3" s="442"/>
      <c r="AE3" s="445" t="s">
        <v>339</v>
      </c>
      <c r="AF3" s="442"/>
      <c r="AG3" s="445" t="s">
        <v>340</v>
      </c>
      <c r="AH3" s="442"/>
      <c r="AI3" s="445" t="s">
        <v>341</v>
      </c>
      <c r="AJ3" s="442"/>
      <c r="AK3" s="445" t="s">
        <v>342</v>
      </c>
      <c r="AL3" s="442"/>
      <c r="AM3" s="445" t="s">
        <v>343</v>
      </c>
      <c r="AN3" s="442"/>
      <c r="AO3" s="445" t="s">
        <v>344</v>
      </c>
      <c r="AP3" s="442"/>
      <c r="AQ3" s="445" t="s">
        <v>345</v>
      </c>
      <c r="AR3" s="442"/>
      <c r="AS3" s="445" t="s">
        <v>346</v>
      </c>
      <c r="AT3" s="442"/>
      <c r="AU3" s="445" t="s">
        <v>347</v>
      </c>
      <c r="AV3" s="442"/>
      <c r="AW3" s="445" t="s">
        <v>348</v>
      </c>
      <c r="AX3" s="442"/>
      <c r="AY3" s="445" t="s">
        <v>349</v>
      </c>
      <c r="AZ3" s="442"/>
      <c r="BA3" s="445" t="s">
        <v>350</v>
      </c>
      <c r="BB3" s="442"/>
      <c r="BC3" s="443" t="s">
        <v>351</v>
      </c>
      <c r="BD3" s="444"/>
      <c r="BE3" s="443" t="s">
        <v>352</v>
      </c>
      <c r="BF3" s="444"/>
      <c r="BG3" s="443" t="s">
        <v>353</v>
      </c>
      <c r="BH3" s="444"/>
      <c r="BI3" s="443" t="s">
        <v>354</v>
      </c>
      <c r="BJ3" s="444"/>
      <c r="BK3" s="443" t="s">
        <v>355</v>
      </c>
      <c r="BL3" s="444"/>
      <c r="BM3" s="443" t="s">
        <v>356</v>
      </c>
      <c r="BN3" s="444"/>
      <c r="BO3" s="443" t="s">
        <v>357</v>
      </c>
      <c r="BP3" s="444"/>
      <c r="BQ3" s="443" t="s">
        <v>358</v>
      </c>
      <c r="BR3" s="444"/>
      <c r="BS3" s="443" t="s">
        <v>359</v>
      </c>
      <c r="BT3" s="444"/>
      <c r="BU3" s="443" t="s">
        <v>360</v>
      </c>
      <c r="BV3" s="444"/>
      <c r="BW3" s="443" t="s">
        <v>375</v>
      </c>
      <c r="BX3" s="444"/>
      <c r="BY3" s="443" t="s">
        <v>380</v>
      </c>
      <c r="BZ3" s="444"/>
      <c r="CA3" s="443" t="s">
        <v>381</v>
      </c>
      <c r="CB3" s="444"/>
      <c r="CC3" s="443" t="s">
        <v>382</v>
      </c>
      <c r="CD3" s="444"/>
      <c r="CE3" s="443" t="s">
        <v>384</v>
      </c>
      <c r="CF3" s="444"/>
      <c r="CG3" s="443" t="s">
        <v>391</v>
      </c>
      <c r="CH3" s="444"/>
      <c r="CI3" s="443" t="s">
        <v>392</v>
      </c>
      <c r="CJ3" s="444"/>
      <c r="CK3" s="443" t="s">
        <v>393</v>
      </c>
      <c r="CL3" s="444"/>
      <c r="CM3" s="443" t="s">
        <v>394</v>
      </c>
      <c r="CN3" s="444"/>
      <c r="CO3" s="443" t="s">
        <v>397</v>
      </c>
      <c r="CP3" s="444"/>
      <c r="CQ3" s="443" t="s">
        <v>402</v>
      </c>
      <c r="CR3" s="444"/>
      <c r="CS3" s="443" t="s">
        <v>408</v>
      </c>
      <c r="CT3" s="444"/>
      <c r="CU3" s="443" t="s">
        <v>411</v>
      </c>
      <c r="CV3" s="444"/>
      <c r="CW3" s="443" t="s">
        <v>412</v>
      </c>
      <c r="CX3" s="444"/>
      <c r="CY3" s="443" t="s">
        <v>414</v>
      </c>
      <c r="CZ3" s="444"/>
      <c r="DA3" s="443" t="s">
        <v>415</v>
      </c>
      <c r="DB3" s="444"/>
      <c r="DC3" s="443" t="s">
        <v>419</v>
      </c>
      <c r="DD3" s="444"/>
    </row>
    <row r="4" spans="1:108" ht="35" x14ac:dyDescent="0.35">
      <c r="A4" s="76" t="s">
        <v>0</v>
      </c>
      <c r="B4" s="76" t="s">
        <v>1</v>
      </c>
      <c r="C4" s="77" t="s">
        <v>3</v>
      </c>
      <c r="D4" s="78" t="s">
        <v>4</v>
      </c>
      <c r="E4" s="80" t="s">
        <v>89</v>
      </c>
      <c r="F4" s="79" t="s">
        <v>90</v>
      </c>
      <c r="G4" s="80" t="s">
        <v>89</v>
      </c>
      <c r="H4" s="79" t="s">
        <v>90</v>
      </c>
      <c r="I4" s="80" t="s">
        <v>89</v>
      </c>
      <c r="J4" s="79" t="s">
        <v>90</v>
      </c>
      <c r="K4" s="80" t="s">
        <v>89</v>
      </c>
      <c r="L4" s="79" t="s">
        <v>90</v>
      </c>
      <c r="M4" s="80" t="s">
        <v>89</v>
      </c>
      <c r="N4" s="79" t="s">
        <v>90</v>
      </c>
      <c r="O4" s="80" t="s">
        <v>89</v>
      </c>
      <c r="P4" s="79" t="s">
        <v>90</v>
      </c>
      <c r="Q4" s="80" t="s">
        <v>89</v>
      </c>
      <c r="R4" s="79" t="s">
        <v>90</v>
      </c>
      <c r="S4" s="80" t="s">
        <v>89</v>
      </c>
      <c r="T4" s="79" t="s">
        <v>90</v>
      </c>
      <c r="U4" s="80" t="s">
        <v>89</v>
      </c>
      <c r="V4" s="79" t="s">
        <v>90</v>
      </c>
      <c r="W4" s="80" t="s">
        <v>89</v>
      </c>
      <c r="X4" s="79" t="s">
        <v>90</v>
      </c>
      <c r="Y4" s="80" t="s">
        <v>89</v>
      </c>
      <c r="Z4" s="79" t="s">
        <v>90</v>
      </c>
      <c r="AA4" s="80" t="s">
        <v>89</v>
      </c>
      <c r="AB4" s="79" t="s">
        <v>90</v>
      </c>
      <c r="AC4" s="80" t="s">
        <v>89</v>
      </c>
      <c r="AD4" s="79" t="s">
        <v>90</v>
      </c>
      <c r="AE4" s="80" t="s">
        <v>89</v>
      </c>
      <c r="AF4" s="79" t="s">
        <v>90</v>
      </c>
      <c r="AG4" s="80" t="s">
        <v>89</v>
      </c>
      <c r="AH4" s="79" t="s">
        <v>90</v>
      </c>
      <c r="AI4" s="80" t="s">
        <v>89</v>
      </c>
      <c r="AJ4" s="79" t="s">
        <v>90</v>
      </c>
      <c r="AK4" s="80" t="s">
        <v>89</v>
      </c>
      <c r="AL4" s="79" t="s">
        <v>90</v>
      </c>
      <c r="AM4" s="80" t="s">
        <v>89</v>
      </c>
      <c r="AN4" s="79" t="s">
        <v>90</v>
      </c>
      <c r="AO4" s="80" t="s">
        <v>89</v>
      </c>
      <c r="AP4" s="79" t="s">
        <v>90</v>
      </c>
      <c r="AQ4" s="80" t="s">
        <v>89</v>
      </c>
      <c r="AR4" s="79" t="s">
        <v>90</v>
      </c>
      <c r="AS4" s="80" t="s">
        <v>89</v>
      </c>
      <c r="AT4" s="79" t="s">
        <v>90</v>
      </c>
      <c r="AU4" s="80" t="s">
        <v>89</v>
      </c>
      <c r="AV4" s="79" t="s">
        <v>90</v>
      </c>
      <c r="AW4" s="80" t="s">
        <v>89</v>
      </c>
      <c r="AX4" s="79" t="s">
        <v>90</v>
      </c>
      <c r="AY4" s="80" t="s">
        <v>89</v>
      </c>
      <c r="AZ4" s="79" t="s">
        <v>90</v>
      </c>
      <c r="BA4" s="80" t="s">
        <v>89</v>
      </c>
      <c r="BB4" s="79" t="s">
        <v>90</v>
      </c>
      <c r="BC4" s="80" t="s">
        <v>89</v>
      </c>
      <c r="BD4" s="79" t="s">
        <v>90</v>
      </c>
      <c r="BE4" s="80" t="s">
        <v>89</v>
      </c>
      <c r="BF4" s="79" t="s">
        <v>90</v>
      </c>
      <c r="BG4" s="80" t="s">
        <v>89</v>
      </c>
      <c r="BH4" s="79" t="s">
        <v>90</v>
      </c>
      <c r="BI4" s="80" t="s">
        <v>89</v>
      </c>
      <c r="BJ4" s="79" t="s">
        <v>90</v>
      </c>
      <c r="BK4" s="80" t="s">
        <v>89</v>
      </c>
      <c r="BL4" s="79" t="s">
        <v>90</v>
      </c>
      <c r="BM4" s="80" t="s">
        <v>89</v>
      </c>
      <c r="BN4" s="79" t="s">
        <v>90</v>
      </c>
      <c r="BO4" s="80" t="s">
        <v>89</v>
      </c>
      <c r="BP4" s="79" t="s">
        <v>90</v>
      </c>
      <c r="BQ4" s="80" t="s">
        <v>89</v>
      </c>
      <c r="BR4" s="79" t="s">
        <v>90</v>
      </c>
      <c r="BS4" s="80" t="s">
        <v>89</v>
      </c>
      <c r="BT4" s="79" t="s">
        <v>90</v>
      </c>
      <c r="BU4" s="80" t="s">
        <v>89</v>
      </c>
      <c r="BV4" s="79" t="s">
        <v>90</v>
      </c>
      <c r="BW4" s="80" t="s">
        <v>89</v>
      </c>
      <c r="BX4" s="79" t="s">
        <v>90</v>
      </c>
      <c r="BY4" s="80" t="s">
        <v>89</v>
      </c>
      <c r="BZ4" s="79" t="s">
        <v>90</v>
      </c>
      <c r="CA4" s="80" t="s">
        <v>89</v>
      </c>
      <c r="CB4" s="79" t="s">
        <v>90</v>
      </c>
      <c r="CC4" s="80" t="s">
        <v>89</v>
      </c>
      <c r="CD4" s="79" t="s">
        <v>90</v>
      </c>
      <c r="CE4" s="80" t="s">
        <v>89</v>
      </c>
      <c r="CF4" s="79" t="s">
        <v>90</v>
      </c>
      <c r="CG4" s="80" t="s">
        <v>89</v>
      </c>
      <c r="CH4" s="79" t="s">
        <v>90</v>
      </c>
      <c r="CI4" s="80" t="s">
        <v>89</v>
      </c>
      <c r="CJ4" s="79" t="s">
        <v>90</v>
      </c>
      <c r="CK4" s="80" t="s">
        <v>89</v>
      </c>
      <c r="CL4" s="79" t="s">
        <v>90</v>
      </c>
      <c r="CM4" s="80" t="s">
        <v>89</v>
      </c>
      <c r="CN4" s="79" t="s">
        <v>90</v>
      </c>
      <c r="CO4" s="80" t="s">
        <v>89</v>
      </c>
      <c r="CP4" s="79" t="s">
        <v>90</v>
      </c>
      <c r="CQ4" s="80" t="s">
        <v>89</v>
      </c>
      <c r="CR4" s="79" t="s">
        <v>90</v>
      </c>
      <c r="CS4" s="80" t="s">
        <v>89</v>
      </c>
      <c r="CT4" s="79" t="s">
        <v>90</v>
      </c>
      <c r="CU4" s="80" t="s">
        <v>89</v>
      </c>
      <c r="CV4" s="79" t="s">
        <v>90</v>
      </c>
      <c r="CW4" s="80" t="s">
        <v>89</v>
      </c>
      <c r="CX4" s="79" t="s">
        <v>90</v>
      </c>
      <c r="CY4" s="80" t="s">
        <v>89</v>
      </c>
      <c r="CZ4" s="79" t="s">
        <v>90</v>
      </c>
      <c r="DA4" s="80" t="s">
        <v>89</v>
      </c>
      <c r="DB4" s="79" t="s">
        <v>90</v>
      </c>
      <c r="DC4" s="80" t="s">
        <v>89</v>
      </c>
      <c r="DD4" s="79" t="s">
        <v>90</v>
      </c>
    </row>
    <row r="5" spans="1:108" ht="17.5" x14ac:dyDescent="0.35">
      <c r="A5" s="81" t="s">
        <v>149</v>
      </c>
      <c r="B5" s="81"/>
      <c r="C5" s="77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</row>
    <row r="6" spans="1:108" s="9" customFormat="1" ht="26.15" customHeight="1" x14ac:dyDescent="0.35">
      <c r="A6" s="82">
        <v>1</v>
      </c>
      <c r="B6" s="7">
        <v>150000006</v>
      </c>
      <c r="C6" s="82" t="s">
        <v>5</v>
      </c>
      <c r="D6" s="83" t="s">
        <v>93</v>
      </c>
      <c r="E6" s="84"/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>
        <v>12000</v>
      </c>
      <c r="V6" s="84"/>
      <c r="W6" s="84">
        <v>12000</v>
      </c>
      <c r="X6" s="84"/>
      <c r="Y6" s="84">
        <v>12000</v>
      </c>
      <c r="Z6" s="84"/>
      <c r="AA6" s="84">
        <v>12000</v>
      </c>
      <c r="AB6" s="84"/>
      <c r="AC6" s="84">
        <v>12500</v>
      </c>
      <c r="AD6" s="84">
        <v>11936.11</v>
      </c>
      <c r="AE6" s="84">
        <v>12500</v>
      </c>
      <c r="AF6" s="84">
        <v>12163.11</v>
      </c>
      <c r="AG6" s="84">
        <v>12500</v>
      </c>
      <c r="AH6" s="84">
        <v>12344.4</v>
      </c>
      <c r="AI6" s="84">
        <v>12500</v>
      </c>
      <c r="AJ6" s="84">
        <v>12384.11</v>
      </c>
      <c r="AK6" s="84">
        <v>12500</v>
      </c>
      <c r="AL6" s="84">
        <v>12580.25</v>
      </c>
      <c r="AM6" s="84">
        <v>13000</v>
      </c>
      <c r="AN6" s="84">
        <v>12764.89</v>
      </c>
      <c r="AO6" s="84">
        <v>13000</v>
      </c>
      <c r="AP6" s="84">
        <v>12785.78</v>
      </c>
      <c r="AQ6" s="84">
        <v>13000</v>
      </c>
      <c r="AR6" s="84">
        <v>12764.06</v>
      </c>
      <c r="AS6" s="84">
        <v>13000</v>
      </c>
      <c r="AT6" s="84">
        <v>12808.07</v>
      </c>
      <c r="AU6" s="84">
        <v>13000</v>
      </c>
      <c r="AV6" s="84">
        <v>12816.28</v>
      </c>
      <c r="AW6" s="84">
        <v>13000</v>
      </c>
      <c r="AX6" s="84">
        <v>12793.5</v>
      </c>
      <c r="AY6" s="84">
        <v>13000</v>
      </c>
      <c r="AZ6" s="84">
        <v>12766.72</v>
      </c>
      <c r="BA6" s="84">
        <v>13000</v>
      </c>
      <c r="BB6" s="84">
        <v>12278.11</v>
      </c>
      <c r="BC6" s="84">
        <v>11500</v>
      </c>
      <c r="BD6" s="84">
        <v>11307.17</v>
      </c>
      <c r="BE6" s="84">
        <v>11500</v>
      </c>
      <c r="BF6" s="84">
        <v>11044.61</v>
      </c>
      <c r="BG6" s="84">
        <v>11500</v>
      </c>
      <c r="BH6" s="84">
        <v>11307.11</v>
      </c>
      <c r="BI6" s="84">
        <v>11500</v>
      </c>
      <c r="BJ6" s="84">
        <v>11343.44</v>
      </c>
      <c r="BK6" s="84">
        <v>11500</v>
      </c>
      <c r="BL6" s="84">
        <v>11369.67</v>
      </c>
      <c r="BM6" s="84">
        <v>12500</v>
      </c>
      <c r="BN6" s="84">
        <v>11352.06</v>
      </c>
      <c r="BO6" s="84">
        <v>12500</v>
      </c>
      <c r="BP6" s="84">
        <v>11383.78</v>
      </c>
      <c r="BQ6" s="86">
        <v>12500</v>
      </c>
      <c r="BR6" s="84">
        <v>11506.03</v>
      </c>
      <c r="BS6" s="86">
        <v>12500</v>
      </c>
      <c r="BT6" s="84">
        <v>11592.92</v>
      </c>
      <c r="BU6" s="84">
        <v>12000</v>
      </c>
      <c r="BV6" s="84">
        <v>11637.33</v>
      </c>
      <c r="BW6" s="84">
        <v>12000</v>
      </c>
      <c r="BX6" s="84">
        <v>11629.67</v>
      </c>
      <c r="BY6" s="84">
        <v>12000</v>
      </c>
      <c r="BZ6" s="84">
        <v>11718.56</v>
      </c>
      <c r="CA6" s="84">
        <v>12000</v>
      </c>
      <c r="CB6" s="84">
        <v>11677.28</v>
      </c>
      <c r="CC6" s="84">
        <v>11700</v>
      </c>
      <c r="CD6" s="84">
        <v>11423.42</v>
      </c>
      <c r="CE6" s="84">
        <v>11700</v>
      </c>
      <c r="CF6" s="84">
        <v>11422</v>
      </c>
      <c r="CG6" s="84">
        <v>11700</v>
      </c>
      <c r="CH6" s="84">
        <v>11519.33</v>
      </c>
      <c r="CI6" s="84">
        <v>11700</v>
      </c>
      <c r="CJ6" s="84">
        <v>11349</v>
      </c>
      <c r="CK6" s="84">
        <v>11700</v>
      </c>
      <c r="CL6" s="84">
        <v>11526</v>
      </c>
      <c r="CM6" s="84">
        <v>12000</v>
      </c>
      <c r="CN6" s="84">
        <v>11852.17</v>
      </c>
      <c r="CO6" s="84">
        <v>12000</v>
      </c>
      <c r="CP6" s="84">
        <v>12040.56</v>
      </c>
      <c r="CQ6" s="84">
        <v>12000</v>
      </c>
      <c r="CR6" s="84">
        <v>12157.19</v>
      </c>
      <c r="CS6" s="84">
        <v>12000</v>
      </c>
      <c r="CT6" s="84">
        <v>12219</v>
      </c>
      <c r="CU6" s="84">
        <v>12000</v>
      </c>
      <c r="CV6" s="84">
        <v>11772.83</v>
      </c>
      <c r="CW6" s="84">
        <v>11500</v>
      </c>
      <c r="CX6" s="84">
        <v>11645.03</v>
      </c>
      <c r="CY6" s="84">
        <v>11500</v>
      </c>
      <c r="CZ6" s="84">
        <v>11788.28</v>
      </c>
      <c r="DA6" s="84">
        <v>11500</v>
      </c>
      <c r="DB6" s="84">
        <v>11860</v>
      </c>
      <c r="DC6" s="84">
        <v>11500</v>
      </c>
      <c r="DD6" s="84"/>
    </row>
    <row r="7" spans="1:108" s="9" customFormat="1" ht="26.15" customHeight="1" x14ac:dyDescent="0.35">
      <c r="A7" s="82">
        <v>2</v>
      </c>
      <c r="B7" s="7">
        <v>150000003</v>
      </c>
      <c r="C7" s="82" t="s">
        <v>6</v>
      </c>
      <c r="D7" s="85" t="s">
        <v>314</v>
      </c>
      <c r="E7" s="84">
        <v>15000</v>
      </c>
      <c r="F7" s="84">
        <v>15174.81695117279</v>
      </c>
      <c r="G7" s="84">
        <v>15000</v>
      </c>
      <c r="H7" s="84">
        <v>15046.92760376415</v>
      </c>
      <c r="I7" s="84">
        <v>15000</v>
      </c>
      <c r="J7" s="84">
        <v>15128.378995731795</v>
      </c>
      <c r="K7" s="84">
        <v>15000</v>
      </c>
      <c r="L7" s="84">
        <v>15158.295163584637</v>
      </c>
      <c r="M7" s="84">
        <v>15000</v>
      </c>
      <c r="N7" s="84">
        <v>15337.514501160093</v>
      </c>
      <c r="O7" s="84">
        <v>15000</v>
      </c>
      <c r="P7" s="84" t="s">
        <v>94</v>
      </c>
      <c r="Q7" s="84">
        <v>15000</v>
      </c>
      <c r="R7" s="84">
        <v>15375</v>
      </c>
      <c r="S7" s="84">
        <v>15000</v>
      </c>
      <c r="T7" s="84">
        <v>15354.238618524332</v>
      </c>
      <c r="U7" s="84">
        <v>15000</v>
      </c>
      <c r="V7" s="84">
        <v>15000</v>
      </c>
      <c r="W7" s="84">
        <v>15000</v>
      </c>
      <c r="X7" s="84">
        <v>15025.434552821656</v>
      </c>
      <c r="Y7" s="84">
        <v>15000</v>
      </c>
      <c r="Z7" s="84">
        <v>15027.654028436018</v>
      </c>
      <c r="AA7" s="84">
        <v>15000</v>
      </c>
      <c r="AB7" s="84">
        <v>15090.767076061195</v>
      </c>
      <c r="AC7" s="84">
        <v>16000</v>
      </c>
      <c r="AD7" s="84" t="s">
        <v>94</v>
      </c>
      <c r="AE7" s="84">
        <v>16000</v>
      </c>
      <c r="AF7" s="84" t="s">
        <v>94</v>
      </c>
      <c r="AG7" s="84">
        <v>16000</v>
      </c>
      <c r="AH7" s="84">
        <v>15700</v>
      </c>
      <c r="AI7" s="84">
        <v>16000</v>
      </c>
      <c r="AJ7" s="84">
        <v>16400</v>
      </c>
      <c r="AK7" s="84">
        <v>16000</v>
      </c>
      <c r="AL7" s="84">
        <v>16000</v>
      </c>
      <c r="AM7" s="84">
        <v>16500</v>
      </c>
      <c r="AN7" s="84">
        <v>17000</v>
      </c>
      <c r="AO7" s="84">
        <v>16500</v>
      </c>
      <c r="AP7" s="84">
        <v>17000</v>
      </c>
      <c r="AQ7" s="84">
        <v>16500</v>
      </c>
      <c r="AR7" s="84">
        <v>17000</v>
      </c>
      <c r="AS7" s="84">
        <v>16500</v>
      </c>
      <c r="AT7" s="84" t="s">
        <v>94</v>
      </c>
      <c r="AU7" s="84">
        <v>16800</v>
      </c>
      <c r="AV7" s="84" t="s">
        <v>94</v>
      </c>
      <c r="AW7" s="84">
        <v>16800</v>
      </c>
      <c r="AX7" s="84" t="s">
        <v>94</v>
      </c>
      <c r="AY7" s="84">
        <v>16800</v>
      </c>
      <c r="AZ7" s="84">
        <v>16800</v>
      </c>
      <c r="BA7" s="84">
        <v>16800</v>
      </c>
      <c r="BB7" s="84">
        <v>16676.390229038647</v>
      </c>
      <c r="BC7" s="84">
        <v>15000</v>
      </c>
      <c r="BD7" s="84" t="s">
        <v>94</v>
      </c>
      <c r="BE7" s="84">
        <v>15000</v>
      </c>
      <c r="BF7" s="84" t="s">
        <v>94</v>
      </c>
      <c r="BG7" s="84">
        <v>15000</v>
      </c>
      <c r="BH7" s="84" t="s">
        <v>94</v>
      </c>
      <c r="BI7" s="84">
        <v>15000</v>
      </c>
      <c r="BJ7" s="84" t="s">
        <v>94</v>
      </c>
      <c r="BK7" s="84">
        <v>15000</v>
      </c>
      <c r="BL7" s="84" t="s">
        <v>94</v>
      </c>
      <c r="BM7" s="84">
        <v>15000</v>
      </c>
      <c r="BN7" s="84" t="s">
        <v>94</v>
      </c>
      <c r="BO7" s="84">
        <v>15000</v>
      </c>
      <c r="BP7" s="84">
        <v>14000</v>
      </c>
      <c r="BQ7" s="86">
        <v>15000</v>
      </c>
      <c r="BR7" s="84" t="s">
        <v>94</v>
      </c>
      <c r="BS7" s="86">
        <v>15000</v>
      </c>
      <c r="BT7" s="84" t="s">
        <v>94</v>
      </c>
      <c r="BU7" s="84">
        <v>16000</v>
      </c>
      <c r="BV7" s="84" t="s">
        <v>94</v>
      </c>
      <c r="BW7" s="84">
        <v>16000</v>
      </c>
      <c r="BX7" s="84" t="s">
        <v>94</v>
      </c>
      <c r="BY7" s="84">
        <v>16000</v>
      </c>
      <c r="BZ7" s="84" t="s">
        <v>94</v>
      </c>
      <c r="CA7" s="84">
        <v>16000</v>
      </c>
      <c r="CB7" s="84">
        <v>16400</v>
      </c>
      <c r="CC7" s="84">
        <v>15700</v>
      </c>
      <c r="CD7" s="84" t="s">
        <v>94</v>
      </c>
      <c r="CE7" s="84">
        <v>15700</v>
      </c>
      <c r="CF7" s="84">
        <v>16000</v>
      </c>
      <c r="CG7" s="84">
        <v>15700</v>
      </c>
      <c r="CH7" s="84">
        <v>16060.511813477118</v>
      </c>
      <c r="CI7" s="84">
        <v>15700</v>
      </c>
      <c r="CJ7" s="84">
        <v>16047.182107603045</v>
      </c>
      <c r="CK7" s="84">
        <v>15700</v>
      </c>
      <c r="CL7" s="84">
        <v>16098.216243148978</v>
      </c>
      <c r="CM7" s="84">
        <v>16500</v>
      </c>
      <c r="CN7" s="84">
        <v>16529.445446348062</v>
      </c>
      <c r="CO7" s="84">
        <v>16500</v>
      </c>
      <c r="CP7" s="84">
        <v>16734.613458446453</v>
      </c>
      <c r="CQ7" s="84">
        <v>16500</v>
      </c>
      <c r="CR7" s="84">
        <v>16746.5391765772</v>
      </c>
      <c r="CS7" s="84">
        <v>16500</v>
      </c>
      <c r="CT7" s="84">
        <v>16713.086312606734</v>
      </c>
      <c r="CU7" s="84">
        <v>16500</v>
      </c>
      <c r="CV7" s="84">
        <v>16747.754932604024</v>
      </c>
      <c r="CW7" s="84">
        <v>16500</v>
      </c>
      <c r="CX7" s="84">
        <v>16785.030249059204</v>
      </c>
      <c r="CY7" s="84">
        <v>16500</v>
      </c>
      <c r="CZ7" s="84">
        <v>16800</v>
      </c>
      <c r="DA7" s="84">
        <v>16500</v>
      </c>
      <c r="DB7" s="84">
        <v>16754.054054054053</v>
      </c>
      <c r="DC7" s="84">
        <v>16500</v>
      </c>
      <c r="DD7" s="84">
        <v>16688.666028184431</v>
      </c>
    </row>
    <row r="8" spans="1:108" s="9" customFormat="1" ht="26.5" customHeight="1" x14ac:dyDescent="0.35">
      <c r="A8" s="82">
        <v>3</v>
      </c>
      <c r="B8" s="7">
        <v>150000003</v>
      </c>
      <c r="C8" s="82" t="s">
        <v>6</v>
      </c>
      <c r="D8" s="85" t="s">
        <v>312</v>
      </c>
      <c r="E8" s="84">
        <v>16500</v>
      </c>
      <c r="F8" s="84">
        <v>16500</v>
      </c>
      <c r="G8" s="84">
        <v>16500</v>
      </c>
      <c r="H8" s="84">
        <v>16500</v>
      </c>
      <c r="I8" s="84">
        <v>16500</v>
      </c>
      <c r="J8" s="84">
        <v>16500</v>
      </c>
      <c r="K8" s="84">
        <v>16500</v>
      </c>
      <c r="L8" s="84">
        <v>16500</v>
      </c>
      <c r="M8" s="84">
        <v>16500</v>
      </c>
      <c r="N8" s="84">
        <v>16500</v>
      </c>
      <c r="O8" s="84">
        <v>16500</v>
      </c>
      <c r="P8" s="84" t="s">
        <v>94</v>
      </c>
      <c r="Q8" s="84">
        <v>16500</v>
      </c>
      <c r="R8" s="84">
        <v>16500</v>
      </c>
      <c r="S8" s="84">
        <v>16500</v>
      </c>
      <c r="T8" s="84">
        <v>16500</v>
      </c>
      <c r="U8" s="84">
        <v>16500</v>
      </c>
      <c r="V8" s="84">
        <v>16500</v>
      </c>
      <c r="W8" s="84">
        <v>16500</v>
      </c>
      <c r="X8" s="84">
        <v>16500</v>
      </c>
      <c r="Y8" s="84">
        <v>16500</v>
      </c>
      <c r="Z8" s="84">
        <v>16500</v>
      </c>
      <c r="AA8" s="84">
        <v>16500</v>
      </c>
      <c r="AB8" s="84" t="s">
        <v>94</v>
      </c>
      <c r="AC8" s="84">
        <v>17500</v>
      </c>
      <c r="AD8" s="84" t="s">
        <v>94</v>
      </c>
      <c r="AE8" s="84">
        <v>17500</v>
      </c>
      <c r="AF8" s="84">
        <v>17500</v>
      </c>
      <c r="AG8" s="84">
        <v>17500</v>
      </c>
      <c r="AH8" s="84">
        <v>17500</v>
      </c>
      <c r="AI8" s="84">
        <v>17500</v>
      </c>
      <c r="AJ8" s="84" t="s">
        <v>94</v>
      </c>
      <c r="AK8" s="84">
        <v>17500</v>
      </c>
      <c r="AL8" s="84" t="s">
        <v>94</v>
      </c>
      <c r="AM8" s="84">
        <v>18000</v>
      </c>
      <c r="AN8" s="84" t="s">
        <v>94</v>
      </c>
      <c r="AO8" s="84">
        <v>18000</v>
      </c>
      <c r="AP8" s="84" t="s">
        <v>94</v>
      </c>
      <c r="AQ8" s="84">
        <v>18000</v>
      </c>
      <c r="AR8" s="84" t="s">
        <v>94</v>
      </c>
      <c r="AS8" s="84">
        <v>18000</v>
      </c>
      <c r="AT8" s="84" t="s">
        <v>94</v>
      </c>
      <c r="AU8" s="84">
        <v>17000</v>
      </c>
      <c r="AV8" s="84" t="s">
        <v>94</v>
      </c>
      <c r="AW8" s="84">
        <v>17000</v>
      </c>
      <c r="AX8" s="84" t="s">
        <v>94</v>
      </c>
      <c r="AY8" s="84">
        <v>17000</v>
      </c>
      <c r="AZ8" s="84" t="s">
        <v>94</v>
      </c>
      <c r="BA8" s="84">
        <v>17000</v>
      </c>
      <c r="BB8" s="84" t="s">
        <v>94</v>
      </c>
      <c r="BC8" s="84">
        <v>16000</v>
      </c>
      <c r="BD8" s="84" t="s">
        <v>94</v>
      </c>
      <c r="BE8" s="84">
        <v>16000</v>
      </c>
      <c r="BF8" s="84" t="s">
        <v>94</v>
      </c>
      <c r="BG8" s="84">
        <v>16500</v>
      </c>
      <c r="BH8" s="84" t="s">
        <v>94</v>
      </c>
      <c r="BI8" s="84">
        <v>16500</v>
      </c>
      <c r="BJ8" s="84" t="s">
        <v>94</v>
      </c>
      <c r="BK8" s="84">
        <v>16500</v>
      </c>
      <c r="BL8" s="84" t="s">
        <v>94</v>
      </c>
      <c r="BM8" s="84">
        <v>16500</v>
      </c>
      <c r="BN8" s="84" t="s">
        <v>94</v>
      </c>
      <c r="BO8" s="84">
        <v>16500</v>
      </c>
      <c r="BP8" s="84" t="s">
        <v>94</v>
      </c>
      <c r="BQ8" s="86">
        <v>17000</v>
      </c>
      <c r="BR8" s="84" t="s">
        <v>94</v>
      </c>
      <c r="BS8" s="86">
        <v>17000</v>
      </c>
      <c r="BT8" s="84" t="s">
        <v>94</v>
      </c>
      <c r="BU8" s="84">
        <v>17700</v>
      </c>
      <c r="BV8" s="84">
        <v>17601.190476190477</v>
      </c>
      <c r="BW8" s="84">
        <v>17700</v>
      </c>
      <c r="BX8" s="84">
        <v>17620.346994916079</v>
      </c>
      <c r="BY8" s="84">
        <v>17700</v>
      </c>
      <c r="BZ8" s="84">
        <v>17633.322161709257</v>
      </c>
      <c r="CA8" s="84">
        <v>17700</v>
      </c>
      <c r="CB8" s="84">
        <v>17587.969405344295</v>
      </c>
      <c r="CC8" s="84">
        <f>15700+1700</f>
        <v>17400</v>
      </c>
      <c r="CD8" s="84">
        <v>17370.569474467557</v>
      </c>
      <c r="CE8" s="84">
        <f>15700+1700</f>
        <v>17400</v>
      </c>
      <c r="CF8" s="84">
        <v>17312.819607191333</v>
      </c>
      <c r="CG8" s="84">
        <f>15700+1700</f>
        <v>17400</v>
      </c>
      <c r="CH8" s="84">
        <v>17332.933972479561</v>
      </c>
      <c r="CI8" s="84">
        <f>15700+1700</f>
        <v>17400</v>
      </c>
      <c r="CJ8" s="84">
        <v>17329.652156463857</v>
      </c>
      <c r="CK8" s="84">
        <f>15700+1700</f>
        <v>17400</v>
      </c>
      <c r="CL8" s="84">
        <v>17394.966679679743</v>
      </c>
      <c r="CM8" s="84">
        <v>17700</v>
      </c>
      <c r="CN8" s="84">
        <v>17609.804766006317</v>
      </c>
      <c r="CO8" s="84">
        <v>17700</v>
      </c>
      <c r="CP8" s="84">
        <v>17610.029125680056</v>
      </c>
      <c r="CQ8" s="84">
        <v>17700</v>
      </c>
      <c r="CR8" s="84">
        <v>17604.993131052728</v>
      </c>
      <c r="CS8" s="84">
        <v>17700</v>
      </c>
      <c r="CT8" s="84">
        <v>17611.287495690151</v>
      </c>
      <c r="CU8" s="84">
        <v>17700</v>
      </c>
      <c r="CV8" s="84">
        <v>17608.735152421297</v>
      </c>
      <c r="CW8" s="84">
        <v>17700</v>
      </c>
      <c r="CX8" s="84">
        <v>17608.165377919286</v>
      </c>
      <c r="CY8" s="84">
        <v>17700</v>
      </c>
      <c r="CZ8" s="84">
        <v>17615.257163381881</v>
      </c>
      <c r="DA8" s="84">
        <v>17700</v>
      </c>
      <c r="DB8" s="84">
        <v>17590.469217283695</v>
      </c>
      <c r="DC8" s="84">
        <v>17700</v>
      </c>
      <c r="DD8" s="84">
        <v>17395.251612903226</v>
      </c>
    </row>
    <row r="9" spans="1:108" s="9" customFormat="1" ht="26.5" customHeight="1" x14ac:dyDescent="0.35">
      <c r="A9" s="82">
        <v>4</v>
      </c>
      <c r="B9" s="7">
        <v>150000113</v>
      </c>
      <c r="C9" s="82" t="s">
        <v>6</v>
      </c>
      <c r="D9" s="83" t="s">
        <v>374</v>
      </c>
      <c r="E9" s="84">
        <v>15000</v>
      </c>
      <c r="F9" s="84" t="s">
        <v>94</v>
      </c>
      <c r="G9" s="84">
        <v>15000</v>
      </c>
      <c r="H9" s="84" t="s">
        <v>94</v>
      </c>
      <c r="I9" s="84">
        <v>15000</v>
      </c>
      <c r="J9" s="84" t="s">
        <v>94</v>
      </c>
      <c r="K9" s="84">
        <v>15000</v>
      </c>
      <c r="L9" s="84" t="s">
        <v>94</v>
      </c>
      <c r="M9" s="84">
        <v>15000</v>
      </c>
      <c r="N9" s="84" t="s">
        <v>94</v>
      </c>
      <c r="O9" s="84">
        <v>15000</v>
      </c>
      <c r="P9" s="84" t="s">
        <v>94</v>
      </c>
      <c r="Q9" s="84">
        <v>15000</v>
      </c>
      <c r="R9" s="84" t="s">
        <v>94</v>
      </c>
      <c r="S9" s="84">
        <v>15000</v>
      </c>
      <c r="T9" s="84" t="s">
        <v>94</v>
      </c>
      <c r="U9" s="84">
        <v>15000</v>
      </c>
      <c r="V9" s="84" t="s">
        <v>94</v>
      </c>
      <c r="W9" s="84">
        <v>15000</v>
      </c>
      <c r="X9" s="84" t="s">
        <v>94</v>
      </c>
      <c r="Y9" s="84">
        <v>15000</v>
      </c>
      <c r="Z9" s="84" t="s">
        <v>94</v>
      </c>
      <c r="AA9" s="84">
        <v>15000</v>
      </c>
      <c r="AB9" s="84" t="s">
        <v>94</v>
      </c>
      <c r="AC9" s="84">
        <v>16000</v>
      </c>
      <c r="AD9" s="84" t="s">
        <v>94</v>
      </c>
      <c r="AE9" s="84">
        <v>16000</v>
      </c>
      <c r="AF9" s="84" t="s">
        <v>94</v>
      </c>
      <c r="AG9" s="84">
        <v>16000</v>
      </c>
      <c r="AH9" s="84" t="s">
        <v>94</v>
      </c>
      <c r="AI9" s="84">
        <v>16000</v>
      </c>
      <c r="AJ9" s="84" t="s">
        <v>94</v>
      </c>
      <c r="AK9" s="84">
        <v>16000</v>
      </c>
      <c r="AL9" s="84" t="s">
        <v>94</v>
      </c>
      <c r="AM9" s="84">
        <v>16500</v>
      </c>
      <c r="AN9" s="84">
        <v>17000</v>
      </c>
      <c r="AO9" s="84">
        <v>16500</v>
      </c>
      <c r="AP9" s="84">
        <v>16930.038403571361</v>
      </c>
      <c r="AQ9" s="84">
        <v>16500</v>
      </c>
      <c r="AR9" s="84">
        <v>16848.754657545516</v>
      </c>
      <c r="AS9" s="84">
        <v>16500</v>
      </c>
      <c r="AT9" s="84">
        <v>16984.428605119461</v>
      </c>
      <c r="AU9" s="84">
        <v>16800</v>
      </c>
      <c r="AV9" s="84">
        <v>16731.023896050905</v>
      </c>
      <c r="AW9" s="84">
        <v>16800</v>
      </c>
      <c r="AX9" s="84">
        <v>16631.947036569989</v>
      </c>
      <c r="AY9" s="84">
        <v>16800</v>
      </c>
      <c r="AZ9" s="84">
        <v>16800</v>
      </c>
      <c r="BA9" s="84">
        <v>16800</v>
      </c>
      <c r="BB9" s="84">
        <v>16342.031536343093</v>
      </c>
      <c r="BC9" s="84">
        <v>15000</v>
      </c>
      <c r="BD9" s="84" t="s">
        <v>94</v>
      </c>
      <c r="BE9" s="84">
        <v>15000</v>
      </c>
      <c r="BF9" s="84" t="s">
        <v>94</v>
      </c>
      <c r="BG9" s="84">
        <v>15000</v>
      </c>
      <c r="BH9" s="84" t="s">
        <v>94</v>
      </c>
      <c r="BI9" s="84">
        <v>15000</v>
      </c>
      <c r="BJ9" s="84" t="s">
        <v>94</v>
      </c>
      <c r="BK9" s="84">
        <v>15000</v>
      </c>
      <c r="BL9" s="84" t="s">
        <v>94</v>
      </c>
      <c r="BM9" s="84">
        <v>15000</v>
      </c>
      <c r="BN9" s="84" t="s">
        <v>94</v>
      </c>
      <c r="BO9" s="84">
        <v>15000</v>
      </c>
      <c r="BP9" s="84" t="s">
        <v>94</v>
      </c>
      <c r="BQ9" s="84">
        <v>15000</v>
      </c>
      <c r="BR9" s="84" t="s">
        <v>94</v>
      </c>
      <c r="BS9" s="84">
        <v>15000</v>
      </c>
      <c r="BT9" s="84" t="s">
        <v>94</v>
      </c>
      <c r="BU9" s="84">
        <v>16000</v>
      </c>
      <c r="BV9" s="84">
        <v>16000</v>
      </c>
      <c r="BW9" s="84">
        <v>16000</v>
      </c>
      <c r="BX9" s="84">
        <v>15788.287306239345</v>
      </c>
      <c r="BY9" s="84">
        <v>16000</v>
      </c>
      <c r="BZ9" s="84">
        <v>15740.134110787172</v>
      </c>
      <c r="CA9" s="84">
        <v>16000</v>
      </c>
      <c r="CB9" s="84">
        <v>15631.027774502703</v>
      </c>
      <c r="CC9" s="84">
        <v>15200</v>
      </c>
      <c r="CD9" s="84">
        <v>15194.65416746833</v>
      </c>
      <c r="CE9" s="84">
        <v>15200</v>
      </c>
      <c r="CF9" s="84">
        <v>15179.625004806769</v>
      </c>
      <c r="CG9" s="84">
        <v>15200</v>
      </c>
      <c r="CH9" s="84">
        <v>15160.684082813545</v>
      </c>
      <c r="CI9" s="84">
        <v>15200</v>
      </c>
      <c r="CJ9" s="84">
        <v>15380.545668347617</v>
      </c>
      <c r="CK9" s="84">
        <v>15200</v>
      </c>
      <c r="CL9" s="84">
        <v>15190.38697101421</v>
      </c>
      <c r="CM9" s="84">
        <v>15500</v>
      </c>
      <c r="CN9" s="84">
        <v>15275.574710441779</v>
      </c>
      <c r="CO9" s="84">
        <v>15500</v>
      </c>
      <c r="CP9" s="84">
        <v>15267.281671159029</v>
      </c>
      <c r="CQ9" s="84">
        <v>15500</v>
      </c>
      <c r="CR9" s="84">
        <v>15340.764795192918</v>
      </c>
      <c r="CS9" s="84">
        <v>15500</v>
      </c>
      <c r="CT9" s="84">
        <v>15520.120930758787</v>
      </c>
      <c r="CU9" s="84">
        <v>15500</v>
      </c>
      <c r="CV9" s="84">
        <v>15324.115250170642</v>
      </c>
      <c r="CW9" s="84">
        <v>15500</v>
      </c>
      <c r="CX9" s="84">
        <v>15459.639888712836</v>
      </c>
      <c r="CY9" s="84">
        <v>15500</v>
      </c>
      <c r="CZ9" s="84">
        <v>15428.392197416375</v>
      </c>
      <c r="DA9" s="84">
        <v>15500</v>
      </c>
      <c r="DB9" s="84">
        <v>15482.582524271844</v>
      </c>
      <c r="DC9" s="84">
        <v>15500</v>
      </c>
      <c r="DD9" s="84">
        <v>15888</v>
      </c>
    </row>
    <row r="10" spans="1:108" s="9" customFormat="1" ht="26.5" customHeight="1" x14ac:dyDescent="0.35">
      <c r="A10" s="82">
        <v>5</v>
      </c>
      <c r="B10" s="7">
        <v>150000113</v>
      </c>
      <c r="C10" s="82" t="s">
        <v>6</v>
      </c>
      <c r="D10" s="83" t="s">
        <v>313</v>
      </c>
      <c r="E10" s="84">
        <v>16500</v>
      </c>
      <c r="F10" s="84">
        <v>16500</v>
      </c>
      <c r="G10" s="84">
        <v>16500</v>
      </c>
      <c r="H10" s="84">
        <v>16441</v>
      </c>
      <c r="I10" s="84">
        <v>16500</v>
      </c>
      <c r="J10" s="84">
        <v>16423</v>
      </c>
      <c r="K10" s="84">
        <v>16500</v>
      </c>
      <c r="L10" s="84">
        <v>16500</v>
      </c>
      <c r="M10" s="84">
        <v>16500</v>
      </c>
      <c r="N10" s="84">
        <v>16399</v>
      </c>
      <c r="O10" s="84">
        <v>16500</v>
      </c>
      <c r="P10" s="84">
        <v>16458</v>
      </c>
      <c r="Q10" s="84">
        <v>16500</v>
      </c>
      <c r="R10" s="84">
        <v>16407</v>
      </c>
      <c r="S10" s="84">
        <v>16500</v>
      </c>
      <c r="T10" s="84">
        <v>16500</v>
      </c>
      <c r="U10" s="84">
        <v>16500</v>
      </c>
      <c r="V10" s="84">
        <v>16483</v>
      </c>
      <c r="W10" s="84">
        <v>16500</v>
      </c>
      <c r="X10" s="84">
        <v>16391</v>
      </c>
      <c r="Y10" s="84">
        <v>16500</v>
      </c>
      <c r="Z10" s="84">
        <v>16439</v>
      </c>
      <c r="AA10" s="84">
        <v>16500</v>
      </c>
      <c r="AB10" s="84">
        <v>16300</v>
      </c>
      <c r="AC10" s="84">
        <v>17500</v>
      </c>
      <c r="AD10" s="84">
        <v>17387</v>
      </c>
      <c r="AE10" s="84">
        <v>17500</v>
      </c>
      <c r="AF10" s="84">
        <v>17485</v>
      </c>
      <c r="AG10" s="84">
        <v>17500</v>
      </c>
      <c r="AH10" s="84">
        <v>17500</v>
      </c>
      <c r="AI10" s="84">
        <v>17500</v>
      </c>
      <c r="AJ10" s="84">
        <v>17500</v>
      </c>
      <c r="AK10" s="84">
        <v>17500</v>
      </c>
      <c r="AL10" s="84">
        <v>17500</v>
      </c>
      <c r="AM10" s="84">
        <v>18000</v>
      </c>
      <c r="AN10" s="84">
        <v>17341</v>
      </c>
      <c r="AO10" s="84">
        <v>18000</v>
      </c>
      <c r="AP10" s="84">
        <v>17391</v>
      </c>
      <c r="AQ10" s="84">
        <v>18000</v>
      </c>
      <c r="AR10" s="84">
        <v>17500</v>
      </c>
      <c r="AS10" s="84">
        <v>18000</v>
      </c>
      <c r="AT10" s="84">
        <v>17322</v>
      </c>
      <c r="AU10" s="84">
        <v>17500</v>
      </c>
      <c r="AV10" s="84">
        <v>17305.279560679624</v>
      </c>
      <c r="AW10" s="84">
        <v>17500</v>
      </c>
      <c r="AX10" s="84">
        <v>17288.918724928313</v>
      </c>
      <c r="AY10" s="84">
        <v>17500</v>
      </c>
      <c r="AZ10" s="84">
        <v>17411.918877960616</v>
      </c>
      <c r="BA10" s="84">
        <v>17500</v>
      </c>
      <c r="BB10" s="84">
        <v>17500</v>
      </c>
      <c r="BC10" s="84">
        <v>16000</v>
      </c>
      <c r="BD10" s="84">
        <v>16000</v>
      </c>
      <c r="BE10" s="84">
        <v>16000</v>
      </c>
      <c r="BF10" s="84">
        <v>15933.143123199861</v>
      </c>
      <c r="BG10" s="84">
        <v>16500</v>
      </c>
      <c r="BH10" s="84">
        <v>16357.132304835068</v>
      </c>
      <c r="BI10" s="84">
        <v>16500</v>
      </c>
      <c r="BJ10" s="84">
        <v>16422.839689223652</v>
      </c>
      <c r="BK10" s="84">
        <v>16500</v>
      </c>
      <c r="BL10" s="84">
        <v>16500</v>
      </c>
      <c r="BM10" s="84">
        <v>16500</v>
      </c>
      <c r="BN10" s="84">
        <v>16471.301644709802</v>
      </c>
      <c r="BO10" s="84">
        <v>16500</v>
      </c>
      <c r="BP10" s="84">
        <v>16653.086101941306</v>
      </c>
      <c r="BQ10" s="86">
        <v>17000</v>
      </c>
      <c r="BR10" s="84">
        <v>16968.61848441988</v>
      </c>
      <c r="BS10" s="86">
        <v>17000</v>
      </c>
      <c r="BT10" s="84">
        <v>17000</v>
      </c>
      <c r="BU10" s="84">
        <v>17000</v>
      </c>
      <c r="BV10" s="84" t="s">
        <v>94</v>
      </c>
      <c r="BW10" s="84">
        <v>17000</v>
      </c>
      <c r="BX10" s="84" t="s">
        <v>94</v>
      </c>
      <c r="BY10" s="84">
        <v>17000</v>
      </c>
      <c r="BZ10" s="84" t="s">
        <v>94</v>
      </c>
      <c r="CA10" s="84">
        <v>17000</v>
      </c>
      <c r="CB10" s="84" t="s">
        <v>94</v>
      </c>
      <c r="CC10" s="84">
        <v>15200</v>
      </c>
      <c r="CD10" s="84" t="s">
        <v>94</v>
      </c>
      <c r="CE10" s="84">
        <v>15200</v>
      </c>
      <c r="CF10" s="84" t="s">
        <v>94</v>
      </c>
      <c r="CG10" s="84">
        <v>15200</v>
      </c>
      <c r="CH10" s="84" t="s">
        <v>94</v>
      </c>
      <c r="CI10" s="84">
        <v>15200</v>
      </c>
      <c r="CJ10" s="84" t="s">
        <v>94</v>
      </c>
      <c r="CK10" s="84">
        <v>15200</v>
      </c>
      <c r="CL10" s="84" t="s">
        <v>94</v>
      </c>
      <c r="CM10" s="84">
        <v>15500</v>
      </c>
      <c r="CN10" s="84" t="s">
        <v>94</v>
      </c>
      <c r="CO10" s="84">
        <v>15500</v>
      </c>
      <c r="CP10" s="84" t="s">
        <v>94</v>
      </c>
      <c r="CQ10" s="84">
        <v>15500</v>
      </c>
      <c r="CR10" s="84" t="s">
        <v>94</v>
      </c>
      <c r="CS10" s="84">
        <v>15500</v>
      </c>
      <c r="CT10" s="84" t="s">
        <v>94</v>
      </c>
      <c r="CU10" s="84">
        <v>15500</v>
      </c>
      <c r="CV10" s="84" t="s">
        <v>94</v>
      </c>
      <c r="CW10" s="84">
        <v>15500</v>
      </c>
      <c r="CX10" s="84" t="s">
        <v>94</v>
      </c>
      <c r="CY10" s="84">
        <v>15500</v>
      </c>
      <c r="CZ10" s="84" t="s">
        <v>94</v>
      </c>
      <c r="DA10" s="84">
        <v>15500</v>
      </c>
      <c r="DB10" s="84" t="s">
        <v>94</v>
      </c>
      <c r="DC10" s="84">
        <v>15500</v>
      </c>
      <c r="DD10" s="84" t="s">
        <v>94</v>
      </c>
    </row>
    <row r="11" spans="1:108" s="9" customFormat="1" ht="26.5" customHeight="1" x14ac:dyDescent="0.35">
      <c r="A11" s="82">
        <v>6</v>
      </c>
      <c r="B11" s="7">
        <v>150000004</v>
      </c>
      <c r="C11" s="82" t="s">
        <v>251</v>
      </c>
      <c r="D11" s="85" t="s">
        <v>95</v>
      </c>
      <c r="E11" s="103"/>
      <c r="F11" s="84" t="s">
        <v>94</v>
      </c>
      <c r="G11" s="103"/>
      <c r="H11" s="84" t="s">
        <v>94</v>
      </c>
      <c r="I11" s="103"/>
      <c r="J11" s="84" t="s">
        <v>94</v>
      </c>
      <c r="K11" s="103"/>
      <c r="L11" s="84" t="s">
        <v>94</v>
      </c>
      <c r="M11" s="103"/>
      <c r="N11" s="84" t="s">
        <v>94</v>
      </c>
      <c r="O11" s="103"/>
      <c r="P11" s="84" t="s">
        <v>94</v>
      </c>
      <c r="Q11" s="103"/>
      <c r="R11" s="84" t="s">
        <v>94</v>
      </c>
      <c r="S11" s="103"/>
      <c r="T11" s="84" t="s">
        <v>94</v>
      </c>
      <c r="U11" s="103"/>
      <c r="V11" s="84" t="s">
        <v>94</v>
      </c>
      <c r="W11" s="103"/>
      <c r="X11" s="84" t="s">
        <v>94</v>
      </c>
      <c r="Y11" s="103"/>
      <c r="Z11" s="84" t="s">
        <v>94</v>
      </c>
      <c r="AA11" s="103"/>
      <c r="AB11" s="84" t="s">
        <v>94</v>
      </c>
      <c r="AC11" s="103"/>
      <c r="AD11" s="84" t="s">
        <v>94</v>
      </c>
      <c r="AE11" s="103"/>
      <c r="AF11" s="84" t="s">
        <v>94</v>
      </c>
      <c r="AG11" s="103"/>
      <c r="AH11" s="84" t="s">
        <v>94</v>
      </c>
      <c r="AI11" s="103"/>
      <c r="AJ11" s="84" t="s">
        <v>94</v>
      </c>
      <c r="AK11" s="103"/>
      <c r="AL11" s="84" t="s">
        <v>94</v>
      </c>
      <c r="AM11" s="103"/>
      <c r="AN11" s="84" t="s">
        <v>94</v>
      </c>
      <c r="AO11" s="84"/>
      <c r="AP11" s="84" t="s">
        <v>94</v>
      </c>
      <c r="AQ11" s="84"/>
      <c r="AR11" s="84" t="s">
        <v>94</v>
      </c>
      <c r="AS11" s="84"/>
      <c r="AT11" s="84" t="s">
        <v>94</v>
      </c>
      <c r="AU11" s="84"/>
      <c r="AV11" s="84" t="s">
        <v>94</v>
      </c>
      <c r="AW11" s="84"/>
      <c r="AX11" s="84" t="s">
        <v>94</v>
      </c>
      <c r="AY11" s="84"/>
      <c r="AZ11" s="84" t="s">
        <v>94</v>
      </c>
      <c r="BA11" s="84"/>
      <c r="BB11" s="84" t="s">
        <v>94</v>
      </c>
      <c r="BC11" s="84">
        <v>11500</v>
      </c>
      <c r="BD11" s="84" t="s">
        <v>94</v>
      </c>
      <c r="BE11" s="84">
        <v>11500</v>
      </c>
      <c r="BF11" s="84" t="s">
        <v>94</v>
      </c>
      <c r="BG11" s="84">
        <v>11500</v>
      </c>
      <c r="BH11" s="84" t="s">
        <v>94</v>
      </c>
      <c r="BI11" s="84">
        <v>11500</v>
      </c>
      <c r="BJ11" s="84" t="s">
        <v>94</v>
      </c>
      <c r="BK11" s="84">
        <v>11500</v>
      </c>
      <c r="BL11" s="84" t="s">
        <v>94</v>
      </c>
      <c r="BM11" s="84"/>
      <c r="BN11" s="84" t="s">
        <v>94</v>
      </c>
      <c r="BO11" s="84"/>
      <c r="BP11" s="84" t="s">
        <v>94</v>
      </c>
      <c r="BQ11" s="86"/>
      <c r="BR11" s="84" t="s">
        <v>94</v>
      </c>
      <c r="BS11" s="84"/>
      <c r="BT11" s="84" t="s">
        <v>94</v>
      </c>
      <c r="BU11" s="84"/>
      <c r="BV11" s="84" t="s">
        <v>94</v>
      </c>
      <c r="BW11" s="84"/>
      <c r="BX11" s="84" t="s">
        <v>94</v>
      </c>
      <c r="BY11" s="84"/>
      <c r="BZ11" s="84" t="s">
        <v>94</v>
      </c>
      <c r="CA11" s="84"/>
      <c r="CB11" s="84" t="s">
        <v>94</v>
      </c>
      <c r="CC11" s="84"/>
      <c r="CD11" s="84" t="s">
        <v>94</v>
      </c>
      <c r="CE11" s="84"/>
      <c r="CF11" s="84" t="s">
        <v>94</v>
      </c>
      <c r="CG11" s="84"/>
      <c r="CH11" s="84" t="s">
        <v>94</v>
      </c>
      <c r="CI11" s="84"/>
      <c r="CJ11" s="84" t="s">
        <v>94</v>
      </c>
      <c r="CK11" s="84"/>
      <c r="CL11" s="84" t="s">
        <v>94</v>
      </c>
      <c r="CM11" s="84"/>
      <c r="CN11" s="84" t="s">
        <v>94</v>
      </c>
      <c r="CO11" s="84"/>
      <c r="CP11" s="84">
        <v>11000</v>
      </c>
      <c r="CQ11" s="84"/>
      <c r="CR11" s="84" t="s">
        <v>94</v>
      </c>
      <c r="CS11" s="84"/>
      <c r="CT11" s="84" t="s">
        <v>94</v>
      </c>
      <c r="CU11" s="84"/>
      <c r="CV11" s="84" t="s">
        <v>94</v>
      </c>
      <c r="CW11" s="84"/>
      <c r="CX11" s="84" t="s">
        <v>94</v>
      </c>
      <c r="CY11" s="84"/>
      <c r="CZ11" s="84">
        <v>11709.60458452722</v>
      </c>
      <c r="DA11" s="84"/>
      <c r="DB11" s="84" t="s">
        <v>94</v>
      </c>
      <c r="DC11" s="84"/>
      <c r="DD11" s="84" t="s">
        <v>94</v>
      </c>
    </row>
    <row r="12" spans="1:108" s="9" customFormat="1" ht="26.5" customHeight="1" x14ac:dyDescent="0.35">
      <c r="A12" s="82">
        <v>7</v>
      </c>
      <c r="B12" s="7" t="s">
        <v>259</v>
      </c>
      <c r="C12" s="82" t="s">
        <v>252</v>
      </c>
      <c r="D12" s="83" t="s">
        <v>253</v>
      </c>
      <c r="E12" s="103">
        <v>13000</v>
      </c>
      <c r="F12" s="84">
        <v>13000</v>
      </c>
      <c r="G12" s="103">
        <v>13000</v>
      </c>
      <c r="H12" s="84">
        <v>13000</v>
      </c>
      <c r="I12" s="103">
        <v>13000</v>
      </c>
      <c r="J12" s="84">
        <v>13000</v>
      </c>
      <c r="K12" s="103">
        <v>13000</v>
      </c>
      <c r="L12" s="84">
        <v>13000</v>
      </c>
      <c r="M12" s="103">
        <v>13000</v>
      </c>
      <c r="N12" s="84">
        <v>13000</v>
      </c>
      <c r="O12" s="103">
        <v>13000</v>
      </c>
      <c r="P12" s="84">
        <v>13000</v>
      </c>
      <c r="Q12" s="103">
        <v>13000</v>
      </c>
      <c r="R12" s="84">
        <v>13000</v>
      </c>
      <c r="S12" s="103">
        <v>13000</v>
      </c>
      <c r="T12" s="84">
        <v>13000</v>
      </c>
      <c r="U12" s="103">
        <v>13000</v>
      </c>
      <c r="V12" s="84">
        <v>13000</v>
      </c>
      <c r="W12" s="103">
        <v>13000</v>
      </c>
      <c r="X12" s="84">
        <v>13000</v>
      </c>
      <c r="Y12" s="103">
        <v>13000</v>
      </c>
      <c r="Z12" s="84">
        <v>13000</v>
      </c>
      <c r="AA12" s="103">
        <v>13000</v>
      </c>
      <c r="AB12" s="84">
        <v>13000</v>
      </c>
      <c r="AC12" s="103">
        <v>13000</v>
      </c>
      <c r="AD12" s="84">
        <v>13000</v>
      </c>
      <c r="AE12" s="103">
        <v>13000</v>
      </c>
      <c r="AF12" s="84">
        <v>13000</v>
      </c>
      <c r="AG12" s="103">
        <v>13000</v>
      </c>
      <c r="AH12" s="84">
        <v>13000</v>
      </c>
      <c r="AI12" s="103">
        <v>13000</v>
      </c>
      <c r="AJ12" s="84">
        <v>13000</v>
      </c>
      <c r="AK12" s="103">
        <v>13000</v>
      </c>
      <c r="AL12" s="84">
        <v>13331.836047164514</v>
      </c>
      <c r="AM12" s="103">
        <v>13500</v>
      </c>
      <c r="AN12" s="84">
        <v>13500</v>
      </c>
      <c r="AO12" s="84">
        <v>13500</v>
      </c>
      <c r="AP12" s="84">
        <v>13500</v>
      </c>
      <c r="AQ12" s="84">
        <v>13500</v>
      </c>
      <c r="AR12" s="84">
        <v>13500</v>
      </c>
      <c r="AS12" s="84">
        <v>13500</v>
      </c>
      <c r="AT12" s="84">
        <v>13691.923701298701</v>
      </c>
      <c r="AU12" s="84">
        <v>15000</v>
      </c>
      <c r="AV12" s="84">
        <v>14505.552546045505</v>
      </c>
      <c r="AW12" s="84">
        <v>15000</v>
      </c>
      <c r="AX12" s="84" t="s">
        <v>94</v>
      </c>
      <c r="AY12" s="84">
        <v>15000</v>
      </c>
      <c r="AZ12" s="84">
        <v>14892.990764859105</v>
      </c>
      <c r="BA12" s="84">
        <v>15000</v>
      </c>
      <c r="BB12" s="84">
        <v>15000</v>
      </c>
      <c r="BC12" s="84">
        <v>12000</v>
      </c>
      <c r="BD12" s="84">
        <v>12000</v>
      </c>
      <c r="BE12" s="84">
        <v>12000</v>
      </c>
      <c r="BF12" s="84">
        <v>12000</v>
      </c>
      <c r="BG12" s="84">
        <v>12000</v>
      </c>
      <c r="BH12" s="84">
        <v>12000</v>
      </c>
      <c r="BI12" s="84">
        <v>12000</v>
      </c>
      <c r="BJ12" s="84">
        <v>12000</v>
      </c>
      <c r="BK12" s="84">
        <v>12000</v>
      </c>
      <c r="BL12" s="84">
        <v>12000</v>
      </c>
      <c r="BM12" s="84">
        <v>12000</v>
      </c>
      <c r="BN12" s="84">
        <v>12000</v>
      </c>
      <c r="BO12" s="84">
        <v>12000</v>
      </c>
      <c r="BP12" s="84">
        <v>12000</v>
      </c>
      <c r="BQ12" s="86">
        <v>12000</v>
      </c>
      <c r="BR12" s="84">
        <v>12000</v>
      </c>
      <c r="BS12" s="86">
        <v>12000</v>
      </c>
      <c r="BT12" s="84">
        <v>11986.005500728037</v>
      </c>
      <c r="BU12" s="84">
        <v>12000</v>
      </c>
      <c r="BV12" s="84">
        <v>13080.64614446815</v>
      </c>
      <c r="BW12" s="84">
        <v>12000</v>
      </c>
      <c r="BX12" s="84">
        <v>14000</v>
      </c>
      <c r="BY12" s="84">
        <v>12000</v>
      </c>
      <c r="BZ12" s="84">
        <v>14000</v>
      </c>
      <c r="CA12" s="84">
        <v>12000</v>
      </c>
      <c r="CB12" s="84">
        <v>14000</v>
      </c>
      <c r="CC12" s="84">
        <v>12000</v>
      </c>
      <c r="CD12" s="84">
        <v>13903.678929765887</v>
      </c>
      <c r="CE12" s="84">
        <v>13700</v>
      </c>
      <c r="CF12" s="84">
        <v>13700</v>
      </c>
      <c r="CG12" s="84">
        <v>13700</v>
      </c>
      <c r="CH12" s="84">
        <v>13700</v>
      </c>
      <c r="CI12" s="84">
        <v>13700</v>
      </c>
      <c r="CJ12" s="84">
        <v>13700</v>
      </c>
      <c r="CK12" s="84">
        <v>13700</v>
      </c>
      <c r="CL12" s="84">
        <v>13793.291782844022</v>
      </c>
      <c r="CM12" s="84">
        <v>14000</v>
      </c>
      <c r="CN12" s="84">
        <v>14000</v>
      </c>
      <c r="CO12" s="84">
        <v>14000</v>
      </c>
      <c r="CP12" s="84">
        <v>14000</v>
      </c>
      <c r="CQ12" s="84">
        <v>14000</v>
      </c>
      <c r="CR12" s="84">
        <v>13651.547993947077</v>
      </c>
      <c r="CS12" s="84">
        <v>14000</v>
      </c>
      <c r="CT12" s="84">
        <v>14000</v>
      </c>
      <c r="CU12" s="84">
        <v>14000</v>
      </c>
      <c r="CV12" s="84">
        <v>14000</v>
      </c>
      <c r="CW12" s="84">
        <v>14000</v>
      </c>
      <c r="CX12" s="84">
        <v>14000</v>
      </c>
      <c r="CY12" s="84">
        <v>14000</v>
      </c>
      <c r="CZ12" s="84">
        <v>14000</v>
      </c>
      <c r="DA12" s="84">
        <v>14000</v>
      </c>
      <c r="DB12" s="84">
        <v>13631.584571001174</v>
      </c>
      <c r="DC12" s="84">
        <v>14000</v>
      </c>
      <c r="DD12" s="84">
        <v>14000</v>
      </c>
    </row>
    <row r="13" spans="1:108" s="9" customFormat="1" ht="26.5" customHeight="1" x14ac:dyDescent="0.35">
      <c r="A13" s="82">
        <v>8</v>
      </c>
      <c r="B13" s="7">
        <v>150000005</v>
      </c>
      <c r="C13" s="82" t="s">
        <v>8</v>
      </c>
      <c r="D13" s="85" t="s">
        <v>9</v>
      </c>
      <c r="E13" s="84">
        <v>16500</v>
      </c>
      <c r="F13" s="84">
        <v>15438</v>
      </c>
      <c r="G13" s="84">
        <v>16500</v>
      </c>
      <c r="H13" s="84">
        <v>15227.164073100406</v>
      </c>
      <c r="I13" s="84">
        <v>16500</v>
      </c>
      <c r="J13" s="84">
        <v>15470.443349753694</v>
      </c>
      <c r="K13" s="84">
        <v>16500</v>
      </c>
      <c r="L13" s="84">
        <v>15214.546967527189</v>
      </c>
      <c r="M13" s="84">
        <v>16500</v>
      </c>
      <c r="N13" s="84">
        <v>16203.321416214969</v>
      </c>
      <c r="O13" s="84">
        <v>16500</v>
      </c>
      <c r="P13" s="84" t="s">
        <v>94</v>
      </c>
      <c r="Q13" s="84">
        <v>16500</v>
      </c>
      <c r="R13" s="84">
        <v>15109.178917174615</v>
      </c>
      <c r="S13" s="84">
        <v>16500</v>
      </c>
      <c r="T13" s="84">
        <v>15014.364905921859</v>
      </c>
      <c r="U13" s="84">
        <v>16500</v>
      </c>
      <c r="V13" s="84">
        <v>15000</v>
      </c>
      <c r="W13" s="84">
        <v>16500</v>
      </c>
      <c r="X13" s="84">
        <v>16194.508503891611</v>
      </c>
      <c r="Y13" s="84">
        <v>16500</v>
      </c>
      <c r="Z13" s="84">
        <v>15520.73339028718</v>
      </c>
      <c r="AA13" s="84">
        <v>16500</v>
      </c>
      <c r="AB13" s="84">
        <v>15491.730724435127</v>
      </c>
      <c r="AC13" s="84">
        <v>16500</v>
      </c>
      <c r="AD13" s="84" t="s">
        <v>94</v>
      </c>
      <c r="AE13" s="84">
        <v>16500</v>
      </c>
      <c r="AF13" s="84">
        <v>16500</v>
      </c>
      <c r="AG13" s="84">
        <v>16500</v>
      </c>
      <c r="AH13" s="84">
        <v>15375</v>
      </c>
      <c r="AI13" s="84">
        <v>16500</v>
      </c>
      <c r="AJ13" s="84" t="s">
        <v>94</v>
      </c>
      <c r="AK13" s="84">
        <v>16500</v>
      </c>
      <c r="AL13" s="84" t="s">
        <v>94</v>
      </c>
      <c r="AM13" s="84">
        <v>16500</v>
      </c>
      <c r="AN13" s="84" t="s">
        <v>94</v>
      </c>
      <c r="AO13" s="84">
        <v>16500</v>
      </c>
      <c r="AP13" s="84" t="s">
        <v>94</v>
      </c>
      <c r="AQ13" s="84">
        <v>16500</v>
      </c>
      <c r="AR13" s="84" t="s">
        <v>94</v>
      </c>
      <c r="AS13" s="84">
        <v>16500</v>
      </c>
      <c r="AT13" s="84">
        <v>16000</v>
      </c>
      <c r="AU13" s="84"/>
      <c r="AV13" s="84" t="s">
        <v>94</v>
      </c>
      <c r="AW13" s="84"/>
      <c r="AX13" s="84" t="s">
        <v>94</v>
      </c>
      <c r="AY13" s="84"/>
      <c r="AZ13" s="84" t="s">
        <v>94</v>
      </c>
      <c r="BA13" s="84"/>
      <c r="BB13" s="84" t="s">
        <v>94</v>
      </c>
      <c r="BC13" s="84"/>
      <c r="BD13" s="84" t="s">
        <v>94</v>
      </c>
      <c r="BE13" s="84"/>
      <c r="BF13" s="84" t="s">
        <v>94</v>
      </c>
      <c r="BG13" s="84"/>
      <c r="BH13" s="84" t="s">
        <v>94</v>
      </c>
      <c r="BI13" s="84"/>
      <c r="BJ13" s="84" t="s">
        <v>94</v>
      </c>
      <c r="BK13" s="84"/>
      <c r="BL13" s="84" t="s">
        <v>94</v>
      </c>
      <c r="BM13" s="84"/>
      <c r="BN13" s="84" t="s">
        <v>94</v>
      </c>
      <c r="BO13" s="84"/>
      <c r="BP13" s="84" t="s">
        <v>94</v>
      </c>
      <c r="BQ13" s="86"/>
      <c r="BR13" s="84" t="s">
        <v>94</v>
      </c>
      <c r="BS13" s="86"/>
      <c r="BT13" s="84" t="s">
        <v>94</v>
      </c>
      <c r="BU13" s="84">
        <v>16000</v>
      </c>
      <c r="BV13" s="84" t="s">
        <v>94</v>
      </c>
      <c r="BW13" s="84">
        <v>16000</v>
      </c>
      <c r="BX13" s="84" t="s">
        <v>94</v>
      </c>
      <c r="BY13" s="84">
        <v>16000</v>
      </c>
      <c r="BZ13" s="84">
        <v>16000</v>
      </c>
      <c r="CA13" s="84">
        <v>16000</v>
      </c>
      <c r="CB13" s="84">
        <v>16000</v>
      </c>
      <c r="CC13" s="84">
        <v>15700</v>
      </c>
      <c r="CD13" s="84">
        <v>16000</v>
      </c>
      <c r="CE13" s="84">
        <v>15700</v>
      </c>
      <c r="CF13" s="84">
        <v>16500</v>
      </c>
      <c r="CG13" s="84">
        <v>15700</v>
      </c>
      <c r="CH13" s="84">
        <v>16500</v>
      </c>
      <c r="CI13" s="84">
        <v>15700</v>
      </c>
      <c r="CJ13" s="84">
        <v>16303.046076730287</v>
      </c>
      <c r="CK13" s="84">
        <v>15700</v>
      </c>
      <c r="CL13" s="84">
        <v>16500</v>
      </c>
      <c r="CM13" s="84">
        <v>16500</v>
      </c>
      <c r="CN13" s="84" t="s">
        <v>94</v>
      </c>
      <c r="CO13" s="84">
        <v>16500</v>
      </c>
      <c r="CP13" s="84">
        <v>16500</v>
      </c>
      <c r="CQ13" s="84">
        <v>16500</v>
      </c>
      <c r="CR13" s="84">
        <v>16000</v>
      </c>
      <c r="CS13" s="84">
        <v>16500</v>
      </c>
      <c r="CT13" s="84">
        <v>16500</v>
      </c>
      <c r="CU13" s="84">
        <v>16500</v>
      </c>
      <c r="CV13" s="84" t="s">
        <v>94</v>
      </c>
      <c r="CW13" s="84">
        <v>16000</v>
      </c>
      <c r="CX13" s="84" t="s">
        <v>94</v>
      </c>
      <c r="CY13" s="84">
        <v>16000</v>
      </c>
      <c r="CZ13" s="84" t="s">
        <v>94</v>
      </c>
      <c r="DA13" s="84">
        <v>16000</v>
      </c>
      <c r="DB13" s="84">
        <v>16000</v>
      </c>
      <c r="DC13" s="84">
        <v>16000</v>
      </c>
      <c r="DD13" s="84" t="s">
        <v>94</v>
      </c>
    </row>
    <row r="14" spans="1:108" s="9" customFormat="1" ht="26.5" customHeight="1" x14ac:dyDescent="0.35">
      <c r="A14" s="82">
        <v>9</v>
      </c>
      <c r="B14" s="87">
        <v>150000014</v>
      </c>
      <c r="C14" s="82" t="s">
        <v>214</v>
      </c>
      <c r="D14" s="85" t="s">
        <v>215</v>
      </c>
      <c r="E14" s="103">
        <v>13000</v>
      </c>
      <c r="F14" s="84">
        <v>13000</v>
      </c>
      <c r="G14" s="103">
        <v>13000</v>
      </c>
      <c r="H14" s="84">
        <v>13000</v>
      </c>
      <c r="I14" s="103">
        <v>13000</v>
      </c>
      <c r="J14" s="84">
        <v>13000</v>
      </c>
      <c r="K14" s="103">
        <v>13000</v>
      </c>
      <c r="L14" s="84">
        <v>13000</v>
      </c>
      <c r="M14" s="103">
        <v>13000</v>
      </c>
      <c r="N14" s="84">
        <v>13000</v>
      </c>
      <c r="O14" s="103">
        <v>13000</v>
      </c>
      <c r="P14" s="84">
        <v>13000</v>
      </c>
      <c r="Q14" s="103">
        <v>13000</v>
      </c>
      <c r="R14" s="84">
        <v>13000</v>
      </c>
      <c r="S14" s="103">
        <v>13000</v>
      </c>
      <c r="T14" s="84">
        <v>13000</v>
      </c>
      <c r="U14" s="103">
        <v>13000</v>
      </c>
      <c r="V14" s="84" t="s">
        <v>94</v>
      </c>
      <c r="W14" s="103">
        <v>13000</v>
      </c>
      <c r="X14" s="84" t="s">
        <v>94</v>
      </c>
      <c r="Y14" s="103">
        <v>13000</v>
      </c>
      <c r="Z14" s="84">
        <v>13000</v>
      </c>
      <c r="AA14" s="103">
        <v>13000</v>
      </c>
      <c r="AB14" s="84">
        <v>13000</v>
      </c>
      <c r="AC14" s="103">
        <v>13000</v>
      </c>
      <c r="AD14" s="84">
        <v>13000</v>
      </c>
      <c r="AE14" s="103">
        <v>13000</v>
      </c>
      <c r="AF14" s="84">
        <v>13000</v>
      </c>
      <c r="AG14" s="103">
        <v>13000</v>
      </c>
      <c r="AH14" s="84">
        <v>8000</v>
      </c>
      <c r="AI14" s="103">
        <v>13000</v>
      </c>
      <c r="AJ14" s="84">
        <v>13000</v>
      </c>
      <c r="AK14" s="103">
        <v>13000</v>
      </c>
      <c r="AL14" s="84">
        <v>13500</v>
      </c>
      <c r="AM14" s="103">
        <v>13500</v>
      </c>
      <c r="AN14" s="84">
        <v>13500</v>
      </c>
      <c r="AO14" s="84">
        <v>13500</v>
      </c>
      <c r="AP14" s="84">
        <v>13500</v>
      </c>
      <c r="AQ14" s="84">
        <v>13500</v>
      </c>
      <c r="AR14" s="84">
        <v>13500</v>
      </c>
      <c r="AS14" s="84">
        <v>13500</v>
      </c>
      <c r="AT14" s="84">
        <v>13500</v>
      </c>
      <c r="AU14" s="84">
        <v>13500</v>
      </c>
      <c r="AV14" s="84">
        <v>13500</v>
      </c>
      <c r="AW14" s="84">
        <v>13500</v>
      </c>
      <c r="AX14" s="84">
        <v>13500</v>
      </c>
      <c r="AY14" s="84">
        <v>13500</v>
      </c>
      <c r="AZ14" s="84">
        <v>13500</v>
      </c>
      <c r="BA14" s="84">
        <v>13500</v>
      </c>
      <c r="BB14" s="84">
        <v>13500</v>
      </c>
      <c r="BC14" s="84">
        <v>12000</v>
      </c>
      <c r="BD14" s="84">
        <v>12000</v>
      </c>
      <c r="BE14" s="84">
        <v>12000</v>
      </c>
      <c r="BF14" s="84">
        <v>12000</v>
      </c>
      <c r="BG14" s="84">
        <v>12000</v>
      </c>
      <c r="BH14" s="84">
        <v>12000</v>
      </c>
      <c r="BI14" s="84">
        <v>12000</v>
      </c>
      <c r="BJ14" s="84">
        <v>12000</v>
      </c>
      <c r="BK14" s="84">
        <v>12000</v>
      </c>
      <c r="BL14" s="84">
        <v>12000</v>
      </c>
      <c r="BM14" s="84">
        <v>12000</v>
      </c>
      <c r="BN14" s="84">
        <v>12000</v>
      </c>
      <c r="BO14" s="84">
        <v>12000</v>
      </c>
      <c r="BP14" s="84" t="s">
        <v>94</v>
      </c>
      <c r="BQ14" s="86">
        <v>12000</v>
      </c>
      <c r="BR14" s="84">
        <v>12000</v>
      </c>
      <c r="BS14" s="86">
        <v>12000</v>
      </c>
      <c r="BT14" s="84">
        <v>12000</v>
      </c>
      <c r="BU14" s="84">
        <v>12000</v>
      </c>
      <c r="BV14" s="84">
        <v>14000</v>
      </c>
      <c r="BW14" s="84">
        <v>12000</v>
      </c>
      <c r="BX14" s="84">
        <v>14000</v>
      </c>
      <c r="BY14" s="84">
        <v>12000</v>
      </c>
      <c r="BZ14" s="84">
        <v>14000</v>
      </c>
      <c r="CA14" s="84">
        <v>12000</v>
      </c>
      <c r="CB14" s="84">
        <v>14000</v>
      </c>
      <c r="CC14" s="84">
        <v>12000</v>
      </c>
      <c r="CD14" s="84">
        <v>13700</v>
      </c>
      <c r="CE14" s="84">
        <v>13700</v>
      </c>
      <c r="CF14" s="84">
        <v>13700</v>
      </c>
      <c r="CG14" s="84">
        <v>13700</v>
      </c>
      <c r="CH14" s="84">
        <v>13700</v>
      </c>
      <c r="CI14" s="84">
        <v>13700</v>
      </c>
      <c r="CJ14" s="84">
        <v>13700</v>
      </c>
      <c r="CK14" s="84">
        <v>13700</v>
      </c>
      <c r="CL14" s="84">
        <v>13784.695579649708</v>
      </c>
      <c r="CM14" s="84">
        <v>14000</v>
      </c>
      <c r="CN14" s="84">
        <v>13825.682612900826</v>
      </c>
      <c r="CO14" s="84">
        <v>14000</v>
      </c>
      <c r="CP14" s="84">
        <v>14000</v>
      </c>
      <c r="CQ14" s="84">
        <v>14000</v>
      </c>
      <c r="CR14" s="84">
        <v>14000</v>
      </c>
      <c r="CS14" s="84">
        <v>14000</v>
      </c>
      <c r="CT14" s="84">
        <v>14000</v>
      </c>
      <c r="CU14" s="84">
        <v>14000</v>
      </c>
      <c r="CV14" s="84">
        <v>14000</v>
      </c>
      <c r="CW14" s="84">
        <v>14000</v>
      </c>
      <c r="CX14" s="84">
        <v>14000</v>
      </c>
      <c r="CY14" s="84">
        <v>14000</v>
      </c>
      <c r="CZ14" s="84">
        <v>14000</v>
      </c>
      <c r="DA14" s="84">
        <v>14000</v>
      </c>
      <c r="DB14" s="84">
        <v>13856.209150326797</v>
      </c>
      <c r="DC14" s="84">
        <v>14000</v>
      </c>
      <c r="DD14" s="84" t="s">
        <v>94</v>
      </c>
    </row>
    <row r="15" spans="1:108" s="9" customFormat="1" ht="30.65" customHeight="1" x14ac:dyDescent="0.35">
      <c r="A15" s="82">
        <v>10</v>
      </c>
      <c r="B15" s="87">
        <v>150000015</v>
      </c>
      <c r="C15" s="82" t="s">
        <v>10</v>
      </c>
      <c r="D15" s="85" t="s">
        <v>96</v>
      </c>
      <c r="E15" s="103">
        <v>13000</v>
      </c>
      <c r="F15" s="84">
        <v>13000</v>
      </c>
      <c r="G15" s="103">
        <v>13000</v>
      </c>
      <c r="H15" s="84">
        <v>13000</v>
      </c>
      <c r="I15" s="103">
        <v>13000</v>
      </c>
      <c r="J15" s="84">
        <v>13000</v>
      </c>
      <c r="K15" s="103">
        <v>13000</v>
      </c>
      <c r="L15" s="84">
        <v>13000</v>
      </c>
      <c r="M15" s="103">
        <v>13000</v>
      </c>
      <c r="N15" s="84">
        <v>13000</v>
      </c>
      <c r="O15" s="103">
        <v>13000</v>
      </c>
      <c r="P15" s="84" t="s">
        <v>94</v>
      </c>
      <c r="Q15" s="103">
        <v>13000</v>
      </c>
      <c r="R15" s="84">
        <v>13000</v>
      </c>
      <c r="S15" s="103">
        <v>13000</v>
      </c>
      <c r="T15" s="84">
        <v>13000</v>
      </c>
      <c r="U15" s="103">
        <v>13000</v>
      </c>
      <c r="V15" s="84" t="s">
        <v>94</v>
      </c>
      <c r="W15" s="103">
        <v>13000</v>
      </c>
      <c r="X15" s="84">
        <v>13000</v>
      </c>
      <c r="Y15" s="103">
        <v>13000</v>
      </c>
      <c r="Z15" s="84">
        <v>13000</v>
      </c>
      <c r="AA15" s="103">
        <v>13000</v>
      </c>
      <c r="AB15" s="84">
        <v>13000</v>
      </c>
      <c r="AC15" s="103">
        <v>13000</v>
      </c>
      <c r="AD15" s="84">
        <v>13000</v>
      </c>
      <c r="AE15" s="103">
        <v>13000</v>
      </c>
      <c r="AF15" s="84">
        <v>13000</v>
      </c>
      <c r="AG15" s="103">
        <v>13000</v>
      </c>
      <c r="AH15" s="84">
        <v>12970.42690197949</v>
      </c>
      <c r="AI15" s="103">
        <v>13000</v>
      </c>
      <c r="AJ15" s="84" t="s">
        <v>94</v>
      </c>
      <c r="AK15" s="103">
        <v>13000</v>
      </c>
      <c r="AL15" s="84">
        <v>13500</v>
      </c>
      <c r="AM15" s="103">
        <v>13500</v>
      </c>
      <c r="AN15" s="84">
        <v>13096.3965057025</v>
      </c>
      <c r="AO15" s="84">
        <v>13500</v>
      </c>
      <c r="AP15" s="84">
        <v>13500</v>
      </c>
      <c r="AQ15" s="84">
        <v>13500</v>
      </c>
      <c r="AR15" s="84">
        <v>13500</v>
      </c>
      <c r="AS15" s="84">
        <v>13500</v>
      </c>
      <c r="AT15" s="84">
        <v>13500</v>
      </c>
      <c r="AU15" s="84">
        <v>13500</v>
      </c>
      <c r="AV15" s="84">
        <v>13500</v>
      </c>
      <c r="AW15" s="84">
        <v>13500</v>
      </c>
      <c r="AX15" s="84">
        <v>13500</v>
      </c>
      <c r="AY15" s="84">
        <v>13500</v>
      </c>
      <c r="AZ15" s="84">
        <v>13500</v>
      </c>
      <c r="BA15" s="84">
        <v>13500</v>
      </c>
      <c r="BB15" s="84">
        <v>13500</v>
      </c>
      <c r="BC15" s="84">
        <v>12000</v>
      </c>
      <c r="BD15" s="84">
        <v>12000</v>
      </c>
      <c r="BE15" s="84">
        <v>12000</v>
      </c>
      <c r="BF15" s="84">
        <v>12000</v>
      </c>
      <c r="BG15" s="84">
        <v>12000</v>
      </c>
      <c r="BH15" s="84">
        <v>12000</v>
      </c>
      <c r="BI15" s="84">
        <v>12000</v>
      </c>
      <c r="BJ15" s="84">
        <v>12000</v>
      </c>
      <c r="BK15" s="84">
        <v>12000</v>
      </c>
      <c r="BL15" s="84">
        <v>12000</v>
      </c>
      <c r="BM15" s="84">
        <v>12000</v>
      </c>
      <c r="BN15" s="84">
        <v>12000</v>
      </c>
      <c r="BO15" s="84">
        <v>12000</v>
      </c>
      <c r="BP15" s="84">
        <v>12000</v>
      </c>
      <c r="BQ15" s="86">
        <v>12000</v>
      </c>
      <c r="BR15" s="84">
        <v>12000</v>
      </c>
      <c r="BS15" s="86">
        <v>12000</v>
      </c>
      <c r="BT15" s="84">
        <v>12000</v>
      </c>
      <c r="BU15" s="84">
        <v>12000</v>
      </c>
      <c r="BV15" s="84">
        <v>14000</v>
      </c>
      <c r="BW15" s="84">
        <v>12000</v>
      </c>
      <c r="BX15" s="84">
        <v>14000</v>
      </c>
      <c r="BY15" s="84">
        <v>12000</v>
      </c>
      <c r="BZ15" s="84">
        <v>14000</v>
      </c>
      <c r="CA15" s="84">
        <v>12000</v>
      </c>
      <c r="CB15" s="84">
        <v>14000</v>
      </c>
      <c r="CC15" s="84">
        <v>12000</v>
      </c>
      <c r="CD15" s="84">
        <v>13926.076472614537</v>
      </c>
      <c r="CE15" s="84">
        <v>13700</v>
      </c>
      <c r="CF15" s="84">
        <v>13700</v>
      </c>
      <c r="CG15" s="84">
        <v>13700</v>
      </c>
      <c r="CH15" s="84">
        <v>13700</v>
      </c>
      <c r="CI15" s="84">
        <v>13700</v>
      </c>
      <c r="CJ15" s="84">
        <v>13700</v>
      </c>
      <c r="CK15" s="84">
        <v>13700</v>
      </c>
      <c r="CL15" s="84">
        <v>13700</v>
      </c>
      <c r="CM15" s="84">
        <v>14000</v>
      </c>
      <c r="CN15" s="84">
        <v>14000</v>
      </c>
      <c r="CO15" s="84">
        <v>14000</v>
      </c>
      <c r="CP15" s="84">
        <v>13800.35231943629</v>
      </c>
      <c r="CQ15" s="84">
        <v>14000</v>
      </c>
      <c r="CR15" s="84">
        <v>13940.412705773244</v>
      </c>
      <c r="CS15" s="84">
        <v>14000</v>
      </c>
      <c r="CT15" s="84">
        <v>14000</v>
      </c>
      <c r="CU15" s="84">
        <v>14000</v>
      </c>
      <c r="CV15" s="84">
        <v>14000</v>
      </c>
      <c r="CW15" s="84">
        <v>14000</v>
      </c>
      <c r="CX15" s="84">
        <v>14000</v>
      </c>
      <c r="CY15" s="84">
        <v>14000</v>
      </c>
      <c r="CZ15" s="84">
        <v>14000</v>
      </c>
      <c r="DA15" s="84">
        <v>14000</v>
      </c>
      <c r="DB15" s="84">
        <v>13804.832713754648</v>
      </c>
      <c r="DC15" s="84">
        <v>14000</v>
      </c>
      <c r="DD15" s="84">
        <v>14000</v>
      </c>
    </row>
    <row r="16" spans="1:108" s="9" customFormat="1" ht="21" customHeight="1" x14ac:dyDescent="0.35">
      <c r="A16" s="82">
        <v>11</v>
      </c>
      <c r="B16" s="87">
        <v>150000114</v>
      </c>
      <c r="C16" s="82" t="s">
        <v>250</v>
      </c>
      <c r="D16" s="85" t="s">
        <v>255</v>
      </c>
      <c r="E16" s="103">
        <v>12500</v>
      </c>
      <c r="F16" s="84" t="s">
        <v>94</v>
      </c>
      <c r="G16" s="103">
        <v>12500</v>
      </c>
      <c r="H16" s="84" t="s">
        <v>94</v>
      </c>
      <c r="I16" s="103">
        <v>12500</v>
      </c>
      <c r="J16" s="84" t="s">
        <v>94</v>
      </c>
      <c r="K16" s="103">
        <v>12500</v>
      </c>
      <c r="L16" s="84" t="s">
        <v>94</v>
      </c>
      <c r="M16" s="103">
        <v>12500</v>
      </c>
      <c r="N16" s="84" t="s">
        <v>94</v>
      </c>
      <c r="O16" s="103">
        <v>12500</v>
      </c>
      <c r="P16" s="84" t="s">
        <v>94</v>
      </c>
      <c r="Q16" s="103">
        <v>12500</v>
      </c>
      <c r="R16" s="84">
        <v>12500</v>
      </c>
      <c r="S16" s="103">
        <v>12500</v>
      </c>
      <c r="T16" s="84">
        <v>12500</v>
      </c>
      <c r="U16" s="103">
        <v>12500</v>
      </c>
      <c r="V16" s="84">
        <v>10000</v>
      </c>
      <c r="W16" s="103">
        <v>12500</v>
      </c>
      <c r="X16" s="84">
        <v>10000</v>
      </c>
      <c r="Y16" s="103">
        <v>12500</v>
      </c>
      <c r="Z16" s="84" t="s">
        <v>94</v>
      </c>
      <c r="AA16" s="103">
        <v>12500</v>
      </c>
      <c r="AB16" s="84" t="s">
        <v>94</v>
      </c>
      <c r="AC16" s="103">
        <v>10000</v>
      </c>
      <c r="AD16" s="84" t="s">
        <v>94</v>
      </c>
      <c r="AE16" s="103">
        <v>10000</v>
      </c>
      <c r="AF16" s="84" t="s">
        <v>94</v>
      </c>
      <c r="AG16" s="103">
        <v>10000</v>
      </c>
      <c r="AH16" s="84">
        <v>10000</v>
      </c>
      <c r="AI16" s="103">
        <v>10000</v>
      </c>
      <c r="AJ16" s="84" t="s">
        <v>94</v>
      </c>
      <c r="AK16" s="103">
        <v>10000</v>
      </c>
      <c r="AL16" s="84" t="s">
        <v>94</v>
      </c>
      <c r="AM16" s="103">
        <v>10000</v>
      </c>
      <c r="AN16" s="84" t="s">
        <v>94</v>
      </c>
      <c r="AO16" s="84">
        <v>10000</v>
      </c>
      <c r="AP16" s="84" t="s">
        <v>94</v>
      </c>
      <c r="AQ16" s="84">
        <v>10000</v>
      </c>
      <c r="AR16" s="84" t="s">
        <v>94</v>
      </c>
      <c r="AS16" s="84">
        <v>10000</v>
      </c>
      <c r="AT16" s="84" t="s">
        <v>94</v>
      </c>
      <c r="AU16" s="84">
        <v>10000</v>
      </c>
      <c r="AV16" s="84" t="s">
        <v>94</v>
      </c>
      <c r="AW16" s="84">
        <v>10000</v>
      </c>
      <c r="AX16" s="84" t="s">
        <v>94</v>
      </c>
      <c r="AY16" s="84">
        <v>10000</v>
      </c>
      <c r="AZ16" s="84" t="s">
        <v>94</v>
      </c>
      <c r="BA16" s="84">
        <v>10000</v>
      </c>
      <c r="BB16" s="84">
        <v>13500</v>
      </c>
      <c r="BC16" s="84">
        <v>10000</v>
      </c>
      <c r="BD16" s="84" t="s">
        <v>94</v>
      </c>
      <c r="BE16" s="84">
        <v>10000</v>
      </c>
      <c r="BF16" s="84" t="s">
        <v>94</v>
      </c>
      <c r="BG16" s="84">
        <v>10000</v>
      </c>
      <c r="BH16" s="84" t="s">
        <v>94</v>
      </c>
      <c r="BI16" s="84">
        <v>10000</v>
      </c>
      <c r="BJ16" s="84" t="s">
        <v>94</v>
      </c>
      <c r="BK16" s="84">
        <v>10000</v>
      </c>
      <c r="BL16" s="84" t="s">
        <v>94</v>
      </c>
      <c r="BM16" s="84">
        <v>10000</v>
      </c>
      <c r="BN16" s="84" t="s">
        <v>94</v>
      </c>
      <c r="BO16" s="84">
        <v>10000</v>
      </c>
      <c r="BP16" s="84" t="s">
        <v>94</v>
      </c>
      <c r="BQ16" s="86">
        <v>10000</v>
      </c>
      <c r="BR16" s="84" t="s">
        <v>94</v>
      </c>
      <c r="BS16" s="86">
        <v>10000</v>
      </c>
      <c r="BT16" s="84" t="s">
        <v>94</v>
      </c>
      <c r="BU16" s="84">
        <v>10000</v>
      </c>
      <c r="BV16" s="84" t="s">
        <v>94</v>
      </c>
      <c r="BW16" s="84">
        <v>10000</v>
      </c>
      <c r="BX16" s="84" t="s">
        <v>94</v>
      </c>
      <c r="BY16" s="84">
        <v>10000</v>
      </c>
      <c r="BZ16" s="84" t="s">
        <v>94</v>
      </c>
      <c r="CA16" s="84">
        <v>10000</v>
      </c>
      <c r="CB16" s="84" t="s">
        <v>94</v>
      </c>
      <c r="CC16" s="84">
        <v>10000</v>
      </c>
      <c r="CD16" s="84" t="s">
        <v>94</v>
      </c>
      <c r="CE16" s="84">
        <v>10000</v>
      </c>
      <c r="CF16" s="84" t="s">
        <v>94</v>
      </c>
      <c r="CG16" s="84">
        <v>10000</v>
      </c>
      <c r="CH16" s="84" t="s">
        <v>94</v>
      </c>
      <c r="CI16" s="84">
        <v>10000</v>
      </c>
      <c r="CJ16" s="84" t="s">
        <v>94</v>
      </c>
      <c r="CK16" s="84">
        <v>10000</v>
      </c>
      <c r="CL16" s="84" t="s">
        <v>94</v>
      </c>
      <c r="CM16" s="84">
        <v>10000</v>
      </c>
      <c r="CN16" s="84" t="s">
        <v>94</v>
      </c>
      <c r="CO16" s="84">
        <v>10000</v>
      </c>
      <c r="CP16" s="84" t="s">
        <v>94</v>
      </c>
      <c r="CQ16" s="84">
        <v>10000</v>
      </c>
      <c r="CR16" s="84" t="s">
        <v>94</v>
      </c>
      <c r="CS16" s="84">
        <v>10000</v>
      </c>
      <c r="CT16" s="84" t="s">
        <v>94</v>
      </c>
      <c r="CU16" s="84">
        <v>10000</v>
      </c>
      <c r="CV16" s="84" t="s">
        <v>94</v>
      </c>
      <c r="CW16" s="84">
        <v>10000</v>
      </c>
      <c r="CX16" s="84" t="s">
        <v>94</v>
      </c>
      <c r="CY16" s="84">
        <v>16000</v>
      </c>
      <c r="CZ16" s="84">
        <v>16000</v>
      </c>
      <c r="DA16" s="84">
        <v>16000</v>
      </c>
      <c r="DB16" s="84" t="s">
        <v>94</v>
      </c>
      <c r="DC16" s="84">
        <v>16000</v>
      </c>
      <c r="DD16" s="84" t="s">
        <v>94</v>
      </c>
    </row>
    <row r="17" spans="1:108" s="9" customFormat="1" ht="26.5" customHeight="1" x14ac:dyDescent="0.35">
      <c r="A17" s="82">
        <v>12</v>
      </c>
      <c r="B17" s="87">
        <v>150000016</v>
      </c>
      <c r="C17" s="82" t="s">
        <v>11</v>
      </c>
      <c r="D17" s="88" t="s">
        <v>12</v>
      </c>
      <c r="E17" s="84"/>
      <c r="F17" s="84" t="s">
        <v>94</v>
      </c>
      <c r="G17" s="84"/>
      <c r="H17" s="84" t="s">
        <v>94</v>
      </c>
      <c r="I17" s="84"/>
      <c r="J17" s="84" t="s">
        <v>94</v>
      </c>
      <c r="K17" s="84"/>
      <c r="L17" s="84" t="s">
        <v>94</v>
      </c>
      <c r="M17" s="84"/>
      <c r="N17" s="84" t="s">
        <v>94</v>
      </c>
      <c r="O17" s="84"/>
      <c r="P17" s="84" t="s">
        <v>94</v>
      </c>
      <c r="Q17" s="84"/>
      <c r="R17" s="84" t="s">
        <v>94</v>
      </c>
      <c r="S17" s="84"/>
      <c r="T17" s="84" t="s">
        <v>94</v>
      </c>
      <c r="U17" s="84"/>
      <c r="V17" s="84" t="s">
        <v>94</v>
      </c>
      <c r="W17" s="84"/>
      <c r="X17" s="84" t="s">
        <v>94</v>
      </c>
      <c r="Y17" s="84"/>
      <c r="Z17" s="84" t="s">
        <v>94</v>
      </c>
      <c r="AA17" s="84"/>
      <c r="AB17" s="84" t="s">
        <v>94</v>
      </c>
      <c r="AC17" s="84"/>
      <c r="AD17" s="84" t="s">
        <v>94</v>
      </c>
      <c r="AE17" s="84"/>
      <c r="AF17" s="84" t="s">
        <v>94</v>
      </c>
      <c r="AG17" s="84"/>
      <c r="AH17" s="84" t="s">
        <v>94</v>
      </c>
      <c r="AI17" s="84"/>
      <c r="AJ17" s="84" t="s">
        <v>94</v>
      </c>
      <c r="AK17" s="84"/>
      <c r="AL17" s="84" t="s">
        <v>94</v>
      </c>
      <c r="AM17" s="84"/>
      <c r="AN17" s="84" t="s">
        <v>94</v>
      </c>
      <c r="AO17" s="84"/>
      <c r="AP17" s="84" t="s">
        <v>94</v>
      </c>
      <c r="AQ17" s="84"/>
      <c r="AR17" s="84" t="s">
        <v>94</v>
      </c>
      <c r="AS17" s="84"/>
      <c r="AT17" s="84" t="s">
        <v>94</v>
      </c>
      <c r="AU17" s="84"/>
      <c r="AV17" s="84" t="s">
        <v>94</v>
      </c>
      <c r="AW17" s="84"/>
      <c r="AX17" s="84" t="s">
        <v>94</v>
      </c>
      <c r="AY17" s="84"/>
      <c r="AZ17" s="84" t="s">
        <v>94</v>
      </c>
      <c r="BA17" s="84"/>
      <c r="BB17" s="84">
        <v>13500</v>
      </c>
      <c r="BC17" s="84"/>
      <c r="BD17" s="84" t="s">
        <v>94</v>
      </c>
      <c r="BE17" s="84"/>
      <c r="BF17" s="84" t="s">
        <v>94</v>
      </c>
      <c r="BG17" s="84"/>
      <c r="BH17" s="84" t="s">
        <v>94</v>
      </c>
      <c r="BI17" s="84"/>
      <c r="BJ17" s="84" t="s">
        <v>94</v>
      </c>
      <c r="BK17" s="84"/>
      <c r="BL17" s="84" t="s">
        <v>94</v>
      </c>
      <c r="BM17" s="84"/>
      <c r="BN17" s="84" t="s">
        <v>94</v>
      </c>
      <c r="BO17" s="84"/>
      <c r="BP17" s="84" t="s">
        <v>94</v>
      </c>
      <c r="BQ17" s="86"/>
      <c r="BR17" s="84" t="s">
        <v>94</v>
      </c>
      <c r="BS17" s="86"/>
      <c r="BT17" s="84" t="s">
        <v>94</v>
      </c>
      <c r="BU17" s="84"/>
      <c r="BV17" s="84" t="s">
        <v>94</v>
      </c>
      <c r="BW17" s="84"/>
      <c r="BX17" s="84" t="s">
        <v>94</v>
      </c>
      <c r="BY17" s="84"/>
      <c r="BZ17" s="84" t="s">
        <v>94</v>
      </c>
      <c r="CA17" s="84"/>
      <c r="CB17" s="84" t="s">
        <v>94</v>
      </c>
      <c r="CC17" s="84"/>
      <c r="CD17" s="84" t="s">
        <v>94</v>
      </c>
      <c r="CE17" s="84"/>
      <c r="CF17" s="84" t="s">
        <v>94</v>
      </c>
      <c r="CG17" s="84"/>
      <c r="CH17" s="84" t="s">
        <v>94</v>
      </c>
      <c r="CI17" s="84"/>
      <c r="CJ17" s="84" t="s">
        <v>94</v>
      </c>
      <c r="CK17" s="84"/>
      <c r="CL17" s="84" t="s">
        <v>94</v>
      </c>
      <c r="CM17" s="84"/>
      <c r="CN17" s="84" t="s">
        <v>94</v>
      </c>
      <c r="CO17" s="84"/>
      <c r="CP17" s="84" t="s">
        <v>94</v>
      </c>
      <c r="CQ17" s="84"/>
      <c r="CR17" s="84">
        <v>12000</v>
      </c>
      <c r="CS17" s="84"/>
      <c r="CT17" s="84" t="s">
        <v>94</v>
      </c>
      <c r="CU17" s="84"/>
      <c r="CV17" s="84" t="s">
        <v>94</v>
      </c>
      <c r="CW17" s="84"/>
      <c r="CX17" s="84" t="s">
        <v>94</v>
      </c>
      <c r="CY17" s="84"/>
      <c r="CZ17" s="84" t="s">
        <v>94</v>
      </c>
      <c r="DA17" s="84"/>
      <c r="DB17" s="84" t="s">
        <v>94</v>
      </c>
      <c r="DC17" s="84"/>
      <c r="DD17" s="84" t="s">
        <v>94</v>
      </c>
    </row>
    <row r="18" spans="1:108" s="9" customFormat="1" ht="36" customHeight="1" x14ac:dyDescent="0.35">
      <c r="A18" s="82">
        <v>13</v>
      </c>
      <c r="B18" s="87">
        <v>150000019</v>
      </c>
      <c r="C18" s="82" t="s">
        <v>2</v>
      </c>
      <c r="D18" s="85" t="s">
        <v>154</v>
      </c>
      <c r="E18" s="84"/>
      <c r="F18" s="84" t="s">
        <v>94</v>
      </c>
      <c r="G18" s="84"/>
      <c r="H18" s="84" t="s">
        <v>94</v>
      </c>
      <c r="I18" s="84"/>
      <c r="J18" s="84" t="s">
        <v>94</v>
      </c>
      <c r="K18" s="84"/>
      <c r="L18" s="84" t="s">
        <v>94</v>
      </c>
      <c r="M18" s="84"/>
      <c r="N18" s="84" t="s">
        <v>94</v>
      </c>
      <c r="O18" s="84"/>
      <c r="P18" s="84" t="s">
        <v>94</v>
      </c>
      <c r="Q18" s="84"/>
      <c r="R18" s="84" t="s">
        <v>94</v>
      </c>
      <c r="S18" s="84"/>
      <c r="T18" s="84" t="s">
        <v>94</v>
      </c>
      <c r="U18" s="84"/>
      <c r="V18" s="84" t="s">
        <v>94</v>
      </c>
      <c r="W18" s="84"/>
      <c r="X18" s="84" t="s">
        <v>94</v>
      </c>
      <c r="Y18" s="84"/>
      <c r="Z18" s="84" t="s">
        <v>94</v>
      </c>
      <c r="AA18" s="84"/>
      <c r="AB18" s="84" t="s">
        <v>94</v>
      </c>
      <c r="AC18" s="84"/>
      <c r="AD18" s="84" t="s">
        <v>94</v>
      </c>
      <c r="AE18" s="84"/>
      <c r="AF18" s="84" t="s">
        <v>94</v>
      </c>
      <c r="AG18" s="84"/>
      <c r="AH18" s="84" t="s">
        <v>94</v>
      </c>
      <c r="AI18" s="84"/>
      <c r="AJ18" s="84" t="s">
        <v>94</v>
      </c>
      <c r="AK18" s="84"/>
      <c r="AL18" s="84" t="s">
        <v>94</v>
      </c>
      <c r="AM18" s="84"/>
      <c r="AN18" s="84" t="s">
        <v>94</v>
      </c>
      <c r="AO18" s="84"/>
      <c r="AP18" s="84" t="s">
        <v>94</v>
      </c>
      <c r="AQ18" s="84"/>
      <c r="AR18" s="84" t="s">
        <v>94</v>
      </c>
      <c r="AS18" s="84"/>
      <c r="AT18" s="84" t="s">
        <v>94</v>
      </c>
      <c r="AU18" s="84"/>
      <c r="AV18" s="84" t="s">
        <v>94</v>
      </c>
      <c r="AW18" s="84"/>
      <c r="AX18" s="84" t="s">
        <v>94</v>
      </c>
      <c r="AY18" s="84"/>
      <c r="AZ18" s="84" t="s">
        <v>94</v>
      </c>
      <c r="BA18" s="84"/>
      <c r="BB18" s="84" t="s">
        <v>94</v>
      </c>
      <c r="BC18" s="84"/>
      <c r="BD18" s="84" t="s">
        <v>94</v>
      </c>
      <c r="BE18" s="84"/>
      <c r="BF18" s="84" t="s">
        <v>94</v>
      </c>
      <c r="BG18" s="84"/>
      <c r="BH18" s="84" t="s">
        <v>94</v>
      </c>
      <c r="BI18" s="84"/>
      <c r="BJ18" s="84" t="s">
        <v>94</v>
      </c>
      <c r="BK18" s="84"/>
      <c r="BL18" s="84" t="s">
        <v>94</v>
      </c>
      <c r="BM18" s="84"/>
      <c r="BN18" s="84" t="s">
        <v>94</v>
      </c>
      <c r="BO18" s="84"/>
      <c r="BP18" s="84" t="s">
        <v>94</v>
      </c>
      <c r="BQ18" s="86"/>
      <c r="BR18" s="84" t="s">
        <v>94</v>
      </c>
      <c r="BS18" s="86"/>
      <c r="BT18" s="84" t="s">
        <v>94</v>
      </c>
      <c r="BU18" s="84"/>
      <c r="BV18" s="84" t="s">
        <v>94</v>
      </c>
      <c r="BW18" s="84"/>
      <c r="BX18" s="84" t="s">
        <v>94</v>
      </c>
      <c r="BY18" s="84"/>
      <c r="BZ18" s="84" t="s">
        <v>94</v>
      </c>
      <c r="CA18" s="84"/>
      <c r="CB18" s="84" t="s">
        <v>94</v>
      </c>
      <c r="CC18" s="84"/>
      <c r="CD18" s="84" t="s">
        <v>94</v>
      </c>
      <c r="CE18" s="84"/>
      <c r="CF18" s="84" t="s">
        <v>94</v>
      </c>
      <c r="CG18" s="84"/>
      <c r="CH18" s="84" t="s">
        <v>94</v>
      </c>
      <c r="CI18" s="84"/>
      <c r="CJ18" s="84" t="s">
        <v>94</v>
      </c>
      <c r="CK18" s="84"/>
      <c r="CL18" s="84" t="s">
        <v>94</v>
      </c>
      <c r="CM18" s="84"/>
      <c r="CN18" s="84" t="s">
        <v>94</v>
      </c>
      <c r="CO18" s="84"/>
      <c r="CP18" s="84" t="s">
        <v>94</v>
      </c>
      <c r="CQ18" s="84"/>
      <c r="CR18" s="84" t="s">
        <v>94</v>
      </c>
      <c r="CS18" s="84"/>
      <c r="CT18" s="84" t="s">
        <v>94</v>
      </c>
      <c r="CU18" s="84"/>
      <c r="CV18" s="84" t="s">
        <v>94</v>
      </c>
      <c r="CW18" s="84"/>
      <c r="CX18" s="84" t="s">
        <v>94</v>
      </c>
      <c r="CY18" s="84"/>
      <c r="CZ18" s="84" t="s">
        <v>94</v>
      </c>
      <c r="DA18" s="84"/>
      <c r="DB18" s="84" t="s">
        <v>94</v>
      </c>
      <c r="DC18" s="84"/>
      <c r="DD18" s="84" t="s">
        <v>94</v>
      </c>
    </row>
    <row r="19" spans="1:108" s="9" customFormat="1" ht="36" customHeight="1" x14ac:dyDescent="0.35">
      <c r="A19" s="82">
        <v>14</v>
      </c>
      <c r="B19" s="87">
        <v>150000051</v>
      </c>
      <c r="C19" s="82" t="s">
        <v>97</v>
      </c>
      <c r="D19" s="85" t="s">
        <v>155</v>
      </c>
      <c r="E19" s="84">
        <v>18000</v>
      </c>
      <c r="F19" s="84">
        <v>17938.598319094257</v>
      </c>
      <c r="G19" s="84">
        <v>18000</v>
      </c>
      <c r="H19" s="84">
        <v>17990.307620359064</v>
      </c>
      <c r="I19" s="84">
        <v>18000</v>
      </c>
      <c r="J19" s="84">
        <v>18000</v>
      </c>
      <c r="K19" s="84">
        <v>18000</v>
      </c>
      <c r="L19" s="84">
        <v>17991.009849114587</v>
      </c>
      <c r="M19" s="84">
        <v>18000</v>
      </c>
      <c r="N19" s="84">
        <v>17993.711673236969</v>
      </c>
      <c r="O19" s="84">
        <v>18500</v>
      </c>
      <c r="P19" s="84">
        <v>18000</v>
      </c>
      <c r="Q19" s="84">
        <v>18500</v>
      </c>
      <c r="R19" s="84">
        <v>18000</v>
      </c>
      <c r="S19" s="84">
        <v>18500</v>
      </c>
      <c r="T19" s="84">
        <v>18258.244631185808</v>
      </c>
      <c r="U19" s="84">
        <v>18800</v>
      </c>
      <c r="V19" s="84">
        <v>18800</v>
      </c>
      <c r="W19" s="84">
        <v>18800</v>
      </c>
      <c r="X19" s="84">
        <v>18800</v>
      </c>
      <c r="Y19" s="84">
        <v>18800</v>
      </c>
      <c r="Z19" s="84">
        <v>18805.522823903189</v>
      </c>
      <c r="AA19" s="84">
        <v>18800</v>
      </c>
      <c r="AB19" s="84">
        <v>18804.484260116202</v>
      </c>
      <c r="AC19" s="84">
        <v>19000</v>
      </c>
      <c r="AD19" s="84">
        <v>18941.828515812656</v>
      </c>
      <c r="AE19" s="84">
        <v>19000</v>
      </c>
      <c r="AF19" s="84">
        <v>19007.163586902017</v>
      </c>
      <c r="AG19" s="84">
        <v>19000</v>
      </c>
      <c r="AH19" s="84">
        <v>19000</v>
      </c>
      <c r="AI19" s="84">
        <v>19000</v>
      </c>
      <c r="AJ19" s="84">
        <v>19068.418819188191</v>
      </c>
      <c r="AK19" s="84">
        <v>19000</v>
      </c>
      <c r="AL19" s="84">
        <v>19279.645197504113</v>
      </c>
      <c r="AM19" s="84">
        <v>19500</v>
      </c>
      <c r="AN19" s="84">
        <v>19500</v>
      </c>
      <c r="AO19" s="84">
        <v>19500</v>
      </c>
      <c r="AP19" s="84">
        <v>19543.42791900102</v>
      </c>
      <c r="AQ19" s="84">
        <v>19500</v>
      </c>
      <c r="AR19" s="84">
        <v>19500</v>
      </c>
      <c r="AS19" s="84">
        <v>19500</v>
      </c>
      <c r="AT19" s="84">
        <v>19541.1822993817</v>
      </c>
      <c r="AU19" s="84">
        <v>19500</v>
      </c>
      <c r="AV19" s="84">
        <v>19500</v>
      </c>
      <c r="AW19" s="84">
        <v>19500</v>
      </c>
      <c r="AX19" s="84">
        <v>19510.835372221532</v>
      </c>
      <c r="AY19" s="84">
        <v>19500</v>
      </c>
      <c r="AZ19" s="84">
        <v>19500</v>
      </c>
      <c r="BA19" s="84">
        <v>19500</v>
      </c>
      <c r="BB19" s="84">
        <v>19500</v>
      </c>
      <c r="BC19" s="84">
        <v>18000</v>
      </c>
      <c r="BD19" s="84">
        <v>18000</v>
      </c>
      <c r="BE19" s="84">
        <v>18000</v>
      </c>
      <c r="BF19" s="84">
        <v>18000</v>
      </c>
      <c r="BG19" s="84">
        <v>18000</v>
      </c>
      <c r="BH19" s="84">
        <v>18000</v>
      </c>
      <c r="BI19" s="84">
        <v>18000</v>
      </c>
      <c r="BJ19" s="84">
        <v>18000</v>
      </c>
      <c r="BK19" s="84">
        <v>18000</v>
      </c>
      <c r="BL19" s="84">
        <v>18000</v>
      </c>
      <c r="BM19" s="84">
        <v>18000</v>
      </c>
      <c r="BN19" s="84">
        <v>18000</v>
      </c>
      <c r="BO19" s="84">
        <v>18000</v>
      </c>
      <c r="BP19" s="84">
        <v>18000</v>
      </c>
      <c r="BQ19" s="86">
        <v>18000</v>
      </c>
      <c r="BR19" s="84">
        <v>18000</v>
      </c>
      <c r="BS19" s="86">
        <v>18000</v>
      </c>
      <c r="BT19" s="84">
        <v>18000</v>
      </c>
      <c r="BU19" s="84">
        <v>18300</v>
      </c>
      <c r="BV19" s="84">
        <v>18300</v>
      </c>
      <c r="BW19" s="84">
        <v>18300</v>
      </c>
      <c r="BX19" s="84">
        <v>18300</v>
      </c>
      <c r="BY19" s="84">
        <v>18300</v>
      </c>
      <c r="BZ19" s="84">
        <v>18300</v>
      </c>
      <c r="CA19" s="84">
        <v>18300</v>
      </c>
      <c r="CB19" s="84">
        <v>18300</v>
      </c>
      <c r="CC19" s="84">
        <v>18000</v>
      </c>
      <c r="CD19" s="84">
        <v>18106.414187643022</v>
      </c>
      <c r="CE19" s="84">
        <v>18000</v>
      </c>
      <c r="CF19" s="84">
        <v>18000</v>
      </c>
      <c r="CG19" s="84">
        <v>18000</v>
      </c>
      <c r="CH19" s="84">
        <v>18000</v>
      </c>
      <c r="CI19" s="84">
        <v>18000</v>
      </c>
      <c r="CJ19" s="84">
        <v>18000</v>
      </c>
      <c r="CK19" s="84">
        <v>18000</v>
      </c>
      <c r="CL19" s="84">
        <v>18103.566605680433</v>
      </c>
      <c r="CM19" s="84">
        <v>18200</v>
      </c>
      <c r="CN19" s="84">
        <v>18000</v>
      </c>
      <c r="CO19" s="84">
        <v>18200</v>
      </c>
      <c r="CP19" s="84">
        <v>18200</v>
      </c>
      <c r="CQ19" s="84">
        <v>18200</v>
      </c>
      <c r="CR19" s="84">
        <v>18215.77459268798</v>
      </c>
      <c r="CS19" s="84">
        <v>18200</v>
      </c>
      <c r="CT19" s="84">
        <v>18200</v>
      </c>
      <c r="CU19" s="84">
        <v>18200</v>
      </c>
      <c r="CV19" s="84">
        <v>18200</v>
      </c>
      <c r="CW19" s="84">
        <v>18200</v>
      </c>
      <c r="CX19" s="84">
        <v>18200</v>
      </c>
      <c r="CY19" s="84">
        <v>18200</v>
      </c>
      <c r="CZ19" s="84">
        <v>18200</v>
      </c>
      <c r="DA19" s="84">
        <v>18200</v>
      </c>
      <c r="DB19" s="84">
        <v>18200</v>
      </c>
      <c r="DC19" s="84">
        <v>18200</v>
      </c>
      <c r="DD19" s="84">
        <v>18200</v>
      </c>
    </row>
    <row r="20" spans="1:108" s="9" customFormat="1" ht="36" customHeight="1" x14ac:dyDescent="0.35">
      <c r="A20" s="82">
        <v>15</v>
      </c>
      <c r="B20" s="87">
        <v>150000052</v>
      </c>
      <c r="C20" s="82" t="s">
        <v>98</v>
      </c>
      <c r="D20" s="85" t="s">
        <v>158</v>
      </c>
      <c r="E20" s="84">
        <v>17500</v>
      </c>
      <c r="F20" s="84">
        <v>17405.448828182576</v>
      </c>
      <c r="G20" s="84">
        <v>17500</v>
      </c>
      <c r="H20" s="84">
        <v>17500</v>
      </c>
      <c r="I20" s="84">
        <v>17500</v>
      </c>
      <c r="J20" s="84">
        <v>17500</v>
      </c>
      <c r="K20" s="84">
        <v>17500</v>
      </c>
      <c r="L20" s="84">
        <v>17500</v>
      </c>
      <c r="M20" s="84">
        <v>17500</v>
      </c>
      <c r="N20" s="84">
        <v>17500</v>
      </c>
      <c r="O20" s="84">
        <v>18000</v>
      </c>
      <c r="P20" s="84">
        <v>17500</v>
      </c>
      <c r="Q20" s="84">
        <v>18000</v>
      </c>
      <c r="R20" s="84">
        <v>17500</v>
      </c>
      <c r="S20" s="84">
        <v>18000</v>
      </c>
      <c r="T20" s="84">
        <v>17500</v>
      </c>
      <c r="U20" s="84">
        <v>18300</v>
      </c>
      <c r="V20" s="84">
        <v>18300</v>
      </c>
      <c r="W20" s="84">
        <v>18300</v>
      </c>
      <c r="X20" s="84">
        <v>18300</v>
      </c>
      <c r="Y20" s="84">
        <v>18300</v>
      </c>
      <c r="Z20" s="84">
        <v>18579.578488372092</v>
      </c>
      <c r="AA20" s="84">
        <v>18300</v>
      </c>
      <c r="AB20" s="84">
        <v>18549.831233931316</v>
      </c>
      <c r="AC20" s="84">
        <v>18500</v>
      </c>
      <c r="AD20" s="84">
        <v>19451.0167435853</v>
      </c>
      <c r="AE20" s="84">
        <v>18500</v>
      </c>
      <c r="AF20" s="84">
        <v>18500</v>
      </c>
      <c r="AG20" s="84">
        <v>18500</v>
      </c>
      <c r="AH20" s="84">
        <v>18500</v>
      </c>
      <c r="AI20" s="84">
        <v>18500</v>
      </c>
      <c r="AJ20" s="84">
        <v>18500</v>
      </c>
      <c r="AK20" s="84">
        <v>18500</v>
      </c>
      <c r="AL20" s="84">
        <v>18647.659638513003</v>
      </c>
      <c r="AM20" s="84">
        <v>19000</v>
      </c>
      <c r="AN20" s="84">
        <v>19000</v>
      </c>
      <c r="AO20" s="84">
        <v>19000</v>
      </c>
      <c r="AP20" s="84">
        <v>19000</v>
      </c>
      <c r="AQ20" s="84">
        <v>19000</v>
      </c>
      <c r="AR20" s="84">
        <v>19000</v>
      </c>
      <c r="AS20" s="84">
        <v>19000</v>
      </c>
      <c r="AT20" s="84">
        <v>19000</v>
      </c>
      <c r="AU20" s="84">
        <v>19000</v>
      </c>
      <c r="AV20" s="84">
        <v>19000</v>
      </c>
      <c r="AW20" s="84">
        <v>19000</v>
      </c>
      <c r="AX20" s="84">
        <v>19000</v>
      </c>
      <c r="AY20" s="84">
        <v>19000</v>
      </c>
      <c r="AZ20" s="84">
        <v>19000</v>
      </c>
      <c r="BA20" s="84">
        <v>19000</v>
      </c>
      <c r="BB20" s="84">
        <v>19000</v>
      </c>
      <c r="BC20" s="84">
        <v>17500</v>
      </c>
      <c r="BD20" s="84">
        <v>17500</v>
      </c>
      <c r="BE20" s="84">
        <v>17500</v>
      </c>
      <c r="BF20" s="84">
        <v>17500</v>
      </c>
      <c r="BG20" s="84">
        <v>17500</v>
      </c>
      <c r="BH20" s="84">
        <v>17500</v>
      </c>
      <c r="BI20" s="84">
        <v>17500</v>
      </c>
      <c r="BJ20" s="84">
        <v>17500</v>
      </c>
      <c r="BK20" s="84">
        <v>17500</v>
      </c>
      <c r="BL20" s="84">
        <v>17500</v>
      </c>
      <c r="BM20" s="84">
        <v>17500</v>
      </c>
      <c r="BN20" s="84">
        <v>17500</v>
      </c>
      <c r="BO20" s="84">
        <v>17500</v>
      </c>
      <c r="BP20" s="84">
        <v>17500</v>
      </c>
      <c r="BQ20" s="86">
        <v>17500</v>
      </c>
      <c r="BR20" s="84">
        <v>17500</v>
      </c>
      <c r="BS20" s="86">
        <v>17500</v>
      </c>
      <c r="BT20" s="84">
        <v>17500</v>
      </c>
      <c r="BU20" s="84">
        <v>17800</v>
      </c>
      <c r="BV20" s="84">
        <v>17800</v>
      </c>
      <c r="BW20" s="84">
        <v>17800</v>
      </c>
      <c r="BX20" s="84">
        <v>17800</v>
      </c>
      <c r="BY20" s="84">
        <v>17800</v>
      </c>
      <c r="BZ20" s="84">
        <v>17800</v>
      </c>
      <c r="CA20" s="84">
        <v>17800</v>
      </c>
      <c r="CB20" s="84">
        <v>17800</v>
      </c>
      <c r="CC20" s="84">
        <v>17500</v>
      </c>
      <c r="CD20" s="84">
        <v>17531.263345051269</v>
      </c>
      <c r="CE20" s="84">
        <v>17500</v>
      </c>
      <c r="CF20" s="84">
        <v>17500</v>
      </c>
      <c r="CG20" s="84">
        <v>17500</v>
      </c>
      <c r="CH20" s="84">
        <v>17500</v>
      </c>
      <c r="CI20" s="84">
        <v>17500</v>
      </c>
      <c r="CJ20" s="84">
        <v>17500</v>
      </c>
      <c r="CK20" s="84">
        <v>17500</v>
      </c>
      <c r="CL20" s="84">
        <v>17534.213580642667</v>
      </c>
      <c r="CM20" s="84">
        <v>17700</v>
      </c>
      <c r="CN20" s="84">
        <v>17700</v>
      </c>
      <c r="CO20" s="84">
        <v>17700</v>
      </c>
      <c r="CP20" s="84">
        <v>17700</v>
      </c>
      <c r="CQ20" s="84">
        <v>17700</v>
      </c>
      <c r="CR20" s="84">
        <v>17700</v>
      </c>
      <c r="CS20" s="84">
        <v>17700</v>
      </c>
      <c r="CT20" s="84">
        <v>17700</v>
      </c>
      <c r="CU20" s="84">
        <v>17700</v>
      </c>
      <c r="CV20" s="84">
        <v>17700</v>
      </c>
      <c r="CW20" s="84">
        <v>17700</v>
      </c>
      <c r="CX20" s="84">
        <v>17700</v>
      </c>
      <c r="CY20" s="84">
        <v>17700</v>
      </c>
      <c r="CZ20" s="84">
        <v>17700</v>
      </c>
      <c r="DA20" s="84">
        <v>17700</v>
      </c>
      <c r="DB20" s="84">
        <v>17700</v>
      </c>
      <c r="DC20" s="84">
        <v>17700</v>
      </c>
      <c r="DD20" s="84" t="s">
        <v>94</v>
      </c>
    </row>
    <row r="21" spans="1:108" s="9" customFormat="1" ht="36" customHeight="1" x14ac:dyDescent="0.35">
      <c r="A21" s="82">
        <v>16</v>
      </c>
      <c r="B21" s="87">
        <v>150000053</v>
      </c>
      <c r="C21" s="89" t="s">
        <v>24</v>
      </c>
      <c r="D21" s="85" t="s">
        <v>152</v>
      </c>
      <c r="E21" s="84">
        <v>17000</v>
      </c>
      <c r="F21" s="84" t="s">
        <v>94</v>
      </c>
      <c r="G21" s="84">
        <v>17000</v>
      </c>
      <c r="H21" s="84" t="s">
        <v>94</v>
      </c>
      <c r="I21" s="84">
        <v>17000</v>
      </c>
      <c r="J21" s="84" t="s">
        <v>94</v>
      </c>
      <c r="K21" s="84">
        <v>17000</v>
      </c>
      <c r="L21" s="84" t="s">
        <v>94</v>
      </c>
      <c r="M21" s="84">
        <v>17000</v>
      </c>
      <c r="N21" s="84" t="s">
        <v>94</v>
      </c>
      <c r="O21" s="84">
        <v>17500</v>
      </c>
      <c r="P21" s="84" t="s">
        <v>94</v>
      </c>
      <c r="Q21" s="84">
        <v>17500</v>
      </c>
      <c r="R21" s="84" t="s">
        <v>94</v>
      </c>
      <c r="S21" s="84">
        <v>17500</v>
      </c>
      <c r="T21" s="84" t="s">
        <v>94</v>
      </c>
      <c r="U21" s="84">
        <v>17500</v>
      </c>
      <c r="V21" s="84" t="s">
        <v>94</v>
      </c>
      <c r="W21" s="84">
        <v>17500</v>
      </c>
      <c r="X21" s="84" t="s">
        <v>94</v>
      </c>
      <c r="Y21" s="84">
        <v>17500</v>
      </c>
      <c r="Z21" s="84" t="s">
        <v>94</v>
      </c>
      <c r="AA21" s="84">
        <v>17500</v>
      </c>
      <c r="AB21" s="84" t="s">
        <v>94</v>
      </c>
      <c r="AC21" s="84">
        <v>17800</v>
      </c>
      <c r="AD21" s="84" t="s">
        <v>94</v>
      </c>
      <c r="AE21" s="84">
        <v>17800</v>
      </c>
      <c r="AF21" s="84" t="s">
        <v>94</v>
      </c>
      <c r="AG21" s="84">
        <v>17800</v>
      </c>
      <c r="AH21" s="84" t="s">
        <v>94</v>
      </c>
      <c r="AI21" s="84">
        <v>17800</v>
      </c>
      <c r="AJ21" s="84">
        <v>14000</v>
      </c>
      <c r="AK21" s="84">
        <v>17800</v>
      </c>
      <c r="AL21" s="84">
        <v>17800</v>
      </c>
      <c r="AM21" s="84">
        <v>17800</v>
      </c>
      <c r="AN21" s="84" t="s">
        <v>94</v>
      </c>
      <c r="AO21" s="84">
        <v>17800</v>
      </c>
      <c r="AP21" s="84">
        <v>18200</v>
      </c>
      <c r="AQ21" s="84">
        <v>17800</v>
      </c>
      <c r="AR21" s="84" t="s">
        <v>94</v>
      </c>
      <c r="AS21" s="84">
        <v>17800</v>
      </c>
      <c r="AT21" s="84">
        <v>18000</v>
      </c>
      <c r="AU21" s="84">
        <v>18900</v>
      </c>
      <c r="AV21" s="84">
        <v>18194.103275224512</v>
      </c>
      <c r="AW21" s="84">
        <v>18900</v>
      </c>
      <c r="AX21" s="84" t="s">
        <v>94</v>
      </c>
      <c r="AY21" s="84">
        <v>18900</v>
      </c>
      <c r="AZ21" s="84">
        <v>18900</v>
      </c>
      <c r="BA21" s="84">
        <v>18900</v>
      </c>
      <c r="BB21" s="84">
        <v>18120.892948140019</v>
      </c>
      <c r="BC21" s="84">
        <v>17000</v>
      </c>
      <c r="BD21" s="84">
        <v>18000</v>
      </c>
      <c r="BE21" s="84">
        <v>17000</v>
      </c>
      <c r="BF21" s="84">
        <v>17000</v>
      </c>
      <c r="BG21" s="84">
        <v>17000</v>
      </c>
      <c r="BH21" s="84" t="s">
        <v>94</v>
      </c>
      <c r="BI21" s="84">
        <v>17000</v>
      </c>
      <c r="BJ21" s="84" t="s">
        <v>94</v>
      </c>
      <c r="BK21" s="84">
        <v>17000</v>
      </c>
      <c r="BL21" s="84" t="s">
        <v>94</v>
      </c>
      <c r="BM21" s="84">
        <v>17000</v>
      </c>
      <c r="BN21" s="84">
        <v>16255.440890977829</v>
      </c>
      <c r="BO21" s="84">
        <v>17000</v>
      </c>
      <c r="BP21" s="84">
        <v>16283.586565373851</v>
      </c>
      <c r="BQ21" s="86">
        <v>17000</v>
      </c>
      <c r="BR21" s="84">
        <v>17000</v>
      </c>
      <c r="BS21" s="86">
        <v>17000</v>
      </c>
      <c r="BT21" s="84" t="s">
        <v>94</v>
      </c>
      <c r="BU21" s="84">
        <v>17300</v>
      </c>
      <c r="BV21" s="84" t="s">
        <v>94</v>
      </c>
      <c r="BW21" s="84">
        <v>17300</v>
      </c>
      <c r="BX21" s="84">
        <v>16200</v>
      </c>
      <c r="BY21" s="84">
        <v>17300</v>
      </c>
      <c r="BZ21" s="84" t="s">
        <v>94</v>
      </c>
      <c r="CA21" s="84">
        <v>17300</v>
      </c>
      <c r="CB21" s="84" t="s">
        <v>94</v>
      </c>
      <c r="CC21" s="84">
        <v>17000</v>
      </c>
      <c r="CD21" s="84" t="s">
        <v>94</v>
      </c>
      <c r="CE21" s="84">
        <v>17000</v>
      </c>
      <c r="CF21" s="84" t="s">
        <v>94</v>
      </c>
      <c r="CG21" s="84">
        <v>17000</v>
      </c>
      <c r="CH21" s="84" t="s">
        <v>94</v>
      </c>
      <c r="CI21" s="84">
        <v>17000</v>
      </c>
      <c r="CJ21" s="84" t="s">
        <v>94</v>
      </c>
      <c r="CK21" s="84">
        <v>17000</v>
      </c>
      <c r="CL21" s="84" t="s">
        <v>94</v>
      </c>
      <c r="CM21" s="84">
        <v>17000</v>
      </c>
      <c r="CN21" s="84" t="s">
        <v>94</v>
      </c>
      <c r="CO21" s="84">
        <v>17000</v>
      </c>
      <c r="CP21" s="84" t="s">
        <v>94</v>
      </c>
      <c r="CQ21" s="84">
        <v>17000</v>
      </c>
      <c r="CR21" s="84" t="s">
        <v>94</v>
      </c>
      <c r="CS21" s="84">
        <v>17000</v>
      </c>
      <c r="CT21" s="84" t="s">
        <v>94</v>
      </c>
      <c r="CU21" s="84">
        <v>17000</v>
      </c>
      <c r="CV21" s="84" t="s">
        <v>94</v>
      </c>
      <c r="CW21" s="84">
        <v>17000</v>
      </c>
      <c r="CX21" s="84" t="s">
        <v>94</v>
      </c>
      <c r="CY21" s="84">
        <v>17000</v>
      </c>
      <c r="CZ21" s="84" t="s">
        <v>94</v>
      </c>
      <c r="DA21" s="84">
        <v>17000</v>
      </c>
      <c r="DB21" s="84" t="s">
        <v>94</v>
      </c>
      <c r="DC21" s="84">
        <v>17000</v>
      </c>
      <c r="DD21" s="84" t="s">
        <v>94</v>
      </c>
    </row>
    <row r="22" spans="1:108" s="9" customFormat="1" ht="36" customHeight="1" x14ac:dyDescent="0.35">
      <c r="A22" s="82">
        <v>17</v>
      </c>
      <c r="B22" s="87">
        <v>150000078</v>
      </c>
      <c r="C22" s="82" t="s">
        <v>97</v>
      </c>
      <c r="D22" s="85" t="s">
        <v>220</v>
      </c>
      <c r="E22" s="84">
        <v>18000</v>
      </c>
      <c r="F22" s="84" t="s">
        <v>94</v>
      </c>
      <c r="G22" s="84">
        <v>18000</v>
      </c>
      <c r="H22" s="84" t="s">
        <v>94</v>
      </c>
      <c r="I22" s="84">
        <v>18000</v>
      </c>
      <c r="J22" s="84" t="s">
        <v>94</v>
      </c>
      <c r="K22" s="84">
        <v>18000</v>
      </c>
      <c r="L22" s="84" t="s">
        <v>94</v>
      </c>
      <c r="M22" s="84">
        <v>18000</v>
      </c>
      <c r="N22" s="84" t="s">
        <v>94</v>
      </c>
      <c r="O22" s="84">
        <v>18500</v>
      </c>
      <c r="P22" s="84" t="s">
        <v>94</v>
      </c>
      <c r="Q22" s="84">
        <v>18500</v>
      </c>
      <c r="R22" s="84" t="s">
        <v>94</v>
      </c>
      <c r="S22" s="84">
        <v>18500</v>
      </c>
      <c r="T22" s="84" t="s">
        <v>94</v>
      </c>
      <c r="U22" s="84">
        <v>18500</v>
      </c>
      <c r="V22" s="84" t="s">
        <v>94</v>
      </c>
      <c r="W22" s="84">
        <v>18500</v>
      </c>
      <c r="X22" s="84" t="s">
        <v>94</v>
      </c>
      <c r="Y22" s="84">
        <v>18500</v>
      </c>
      <c r="Z22" s="84" t="s">
        <v>94</v>
      </c>
      <c r="AA22" s="84">
        <v>18500</v>
      </c>
      <c r="AB22" s="84" t="s">
        <v>94</v>
      </c>
      <c r="AC22" s="84"/>
      <c r="AD22" s="84" t="s">
        <v>94</v>
      </c>
      <c r="AE22" s="84"/>
      <c r="AF22" s="84" t="s">
        <v>94</v>
      </c>
      <c r="AG22" s="84"/>
      <c r="AH22" s="84" t="s">
        <v>94</v>
      </c>
      <c r="AI22" s="84"/>
      <c r="AJ22" s="84" t="s">
        <v>94</v>
      </c>
      <c r="AK22" s="84"/>
      <c r="AL22" s="84" t="s">
        <v>94</v>
      </c>
      <c r="AM22" s="84"/>
      <c r="AN22" s="84" t="s">
        <v>94</v>
      </c>
      <c r="AO22" s="84"/>
      <c r="AP22" s="84" t="s">
        <v>94</v>
      </c>
      <c r="AQ22" s="84"/>
      <c r="AR22" s="84" t="s">
        <v>94</v>
      </c>
      <c r="AS22" s="84"/>
      <c r="AT22" s="84" t="s">
        <v>94</v>
      </c>
      <c r="AU22" s="84"/>
      <c r="AV22" s="84" t="s">
        <v>94</v>
      </c>
      <c r="AW22" s="84"/>
      <c r="AX22" s="84" t="s">
        <v>94</v>
      </c>
      <c r="AY22" s="84"/>
      <c r="AZ22" s="84" t="s">
        <v>94</v>
      </c>
      <c r="BA22" s="84"/>
      <c r="BB22" s="84" t="s">
        <v>94</v>
      </c>
      <c r="BC22" s="84"/>
      <c r="BD22" s="84">
        <v>17500</v>
      </c>
      <c r="BE22" s="84"/>
      <c r="BF22" s="84" t="s">
        <v>94</v>
      </c>
      <c r="BG22" s="84"/>
      <c r="BH22" s="84" t="s">
        <v>94</v>
      </c>
      <c r="BI22" s="84"/>
      <c r="BJ22" s="84" t="s">
        <v>94</v>
      </c>
      <c r="BK22" s="84"/>
      <c r="BL22" s="84" t="s">
        <v>94</v>
      </c>
      <c r="BM22" s="84"/>
      <c r="BN22" s="84" t="s">
        <v>94</v>
      </c>
      <c r="BO22" s="84"/>
      <c r="BP22" s="84" t="s">
        <v>94</v>
      </c>
      <c r="BQ22" s="86"/>
      <c r="BR22" s="84" t="s">
        <v>94</v>
      </c>
      <c r="BS22" s="86"/>
      <c r="BT22" s="84" t="s">
        <v>94</v>
      </c>
      <c r="BU22" s="84"/>
      <c r="BV22" s="84" t="s">
        <v>94</v>
      </c>
      <c r="BW22" s="84"/>
      <c r="BX22" s="84" t="s">
        <v>94</v>
      </c>
      <c r="BY22" s="84"/>
      <c r="BZ22" s="84" t="s">
        <v>94</v>
      </c>
      <c r="CA22" s="84"/>
      <c r="CB22" s="84" t="s">
        <v>94</v>
      </c>
      <c r="CC22" s="84"/>
      <c r="CD22" s="84" t="s">
        <v>94</v>
      </c>
      <c r="CE22" s="84"/>
      <c r="CF22" s="84" t="s">
        <v>94</v>
      </c>
      <c r="CG22" s="84"/>
      <c r="CH22" s="84" t="s">
        <v>94</v>
      </c>
      <c r="CI22" s="84"/>
      <c r="CJ22" s="84" t="s">
        <v>94</v>
      </c>
      <c r="CK22" s="84"/>
      <c r="CL22" s="84" t="s">
        <v>94</v>
      </c>
      <c r="CM22" s="84"/>
      <c r="CN22" s="84" t="s">
        <v>94</v>
      </c>
      <c r="CO22" s="84"/>
      <c r="CP22" s="84" t="s">
        <v>94</v>
      </c>
      <c r="CQ22" s="84"/>
      <c r="CR22" s="84" t="s">
        <v>94</v>
      </c>
      <c r="CS22" s="84"/>
      <c r="CT22" s="84" t="s">
        <v>94</v>
      </c>
      <c r="CU22" s="84"/>
      <c r="CV22" s="84" t="s">
        <v>94</v>
      </c>
      <c r="CW22" s="84"/>
      <c r="CX22" s="84" t="s">
        <v>94</v>
      </c>
      <c r="CY22" s="84"/>
      <c r="CZ22" s="84" t="s">
        <v>94</v>
      </c>
      <c r="DA22" s="84"/>
      <c r="DB22" s="84" t="s">
        <v>94</v>
      </c>
      <c r="DC22" s="84"/>
      <c r="DD22" s="84" t="s">
        <v>94</v>
      </c>
    </row>
    <row r="23" spans="1:108" s="9" customFormat="1" ht="36" customHeight="1" x14ac:dyDescent="0.35">
      <c r="A23" s="82">
        <v>18</v>
      </c>
      <c r="B23" s="87">
        <v>150000079</v>
      </c>
      <c r="C23" s="82" t="s">
        <v>98</v>
      </c>
      <c r="D23" s="85" t="s">
        <v>219</v>
      </c>
      <c r="E23" s="84">
        <v>17500</v>
      </c>
      <c r="F23" s="84" t="s">
        <v>94</v>
      </c>
      <c r="G23" s="84">
        <v>17500</v>
      </c>
      <c r="H23" s="84" t="s">
        <v>94</v>
      </c>
      <c r="I23" s="84">
        <v>17500</v>
      </c>
      <c r="J23" s="84" t="s">
        <v>94</v>
      </c>
      <c r="K23" s="84">
        <v>17500</v>
      </c>
      <c r="L23" s="84" t="s">
        <v>94</v>
      </c>
      <c r="M23" s="84">
        <v>17500</v>
      </c>
      <c r="N23" s="84" t="s">
        <v>94</v>
      </c>
      <c r="O23" s="84">
        <v>18000</v>
      </c>
      <c r="P23" s="84" t="s">
        <v>94</v>
      </c>
      <c r="Q23" s="84">
        <v>18000</v>
      </c>
      <c r="R23" s="84" t="s">
        <v>94</v>
      </c>
      <c r="S23" s="84">
        <v>18000</v>
      </c>
      <c r="T23" s="84" t="s">
        <v>94</v>
      </c>
      <c r="U23" s="84">
        <v>18300</v>
      </c>
      <c r="V23" s="84" t="s">
        <v>94</v>
      </c>
      <c r="W23" s="84">
        <v>18300</v>
      </c>
      <c r="X23" s="84" t="s">
        <v>94</v>
      </c>
      <c r="Y23" s="84">
        <v>18300</v>
      </c>
      <c r="Z23" s="84" t="s">
        <v>94</v>
      </c>
      <c r="AA23" s="84">
        <v>18300</v>
      </c>
      <c r="AB23" s="84" t="s">
        <v>94</v>
      </c>
      <c r="AC23" s="84">
        <v>18300</v>
      </c>
      <c r="AD23" s="84" t="s">
        <v>94</v>
      </c>
      <c r="AE23" s="84">
        <v>18300</v>
      </c>
      <c r="AF23" s="84" t="s">
        <v>94</v>
      </c>
      <c r="AG23" s="84">
        <v>18300</v>
      </c>
      <c r="AH23" s="84" t="s">
        <v>94</v>
      </c>
      <c r="AI23" s="84">
        <v>18300</v>
      </c>
      <c r="AJ23" s="84" t="s">
        <v>94</v>
      </c>
      <c r="AK23" s="84">
        <v>18300</v>
      </c>
      <c r="AL23" s="84" t="s">
        <v>94</v>
      </c>
      <c r="AM23" s="84"/>
      <c r="AN23" s="84" t="s">
        <v>94</v>
      </c>
      <c r="AO23" s="84"/>
      <c r="AP23" s="84" t="s">
        <v>94</v>
      </c>
      <c r="AQ23" s="84"/>
      <c r="AR23" s="84" t="s">
        <v>94</v>
      </c>
      <c r="AS23" s="84"/>
      <c r="AT23" s="84" t="s">
        <v>94</v>
      </c>
      <c r="AU23" s="84"/>
      <c r="AV23" s="84" t="s">
        <v>94</v>
      </c>
      <c r="AW23" s="84"/>
      <c r="AX23" s="84" t="s">
        <v>94</v>
      </c>
      <c r="AY23" s="84"/>
      <c r="AZ23" s="84" t="s">
        <v>94</v>
      </c>
      <c r="BA23" s="84"/>
      <c r="BB23" s="84" t="s">
        <v>94</v>
      </c>
      <c r="BC23" s="84"/>
      <c r="BD23" s="84" t="s">
        <v>94</v>
      </c>
      <c r="BE23" s="84"/>
      <c r="BF23" s="84" t="s">
        <v>94</v>
      </c>
      <c r="BG23" s="84"/>
      <c r="BH23" s="84" t="s">
        <v>94</v>
      </c>
      <c r="BI23" s="84"/>
      <c r="BJ23" s="84" t="s">
        <v>94</v>
      </c>
      <c r="BK23" s="84"/>
      <c r="BL23" s="84" t="s">
        <v>94</v>
      </c>
      <c r="BM23" s="84"/>
      <c r="BN23" s="84" t="s">
        <v>94</v>
      </c>
      <c r="BO23" s="84"/>
      <c r="BP23" s="84" t="s">
        <v>94</v>
      </c>
      <c r="BQ23" s="86"/>
      <c r="BR23" s="84" t="s">
        <v>94</v>
      </c>
      <c r="BS23" s="86"/>
      <c r="BT23" s="84" t="s">
        <v>94</v>
      </c>
      <c r="BU23" s="84"/>
      <c r="BV23" s="84" t="s">
        <v>94</v>
      </c>
      <c r="BW23" s="84"/>
      <c r="BX23" s="84" t="s">
        <v>94</v>
      </c>
      <c r="BY23" s="84"/>
      <c r="BZ23" s="84" t="s">
        <v>94</v>
      </c>
      <c r="CA23" s="84"/>
      <c r="CB23" s="84" t="s">
        <v>94</v>
      </c>
      <c r="CC23" s="84"/>
      <c r="CD23" s="84" t="s">
        <v>94</v>
      </c>
      <c r="CE23" s="84"/>
      <c r="CF23" s="84" t="s">
        <v>94</v>
      </c>
      <c r="CG23" s="84"/>
      <c r="CH23" s="84" t="s">
        <v>94</v>
      </c>
      <c r="CI23" s="84"/>
      <c r="CJ23" s="84" t="s">
        <v>94</v>
      </c>
      <c r="CK23" s="84"/>
      <c r="CL23" s="84" t="s">
        <v>94</v>
      </c>
      <c r="CM23" s="84"/>
      <c r="CN23" s="84" t="s">
        <v>94</v>
      </c>
      <c r="CO23" s="84"/>
      <c r="CP23" s="84" t="s">
        <v>94</v>
      </c>
      <c r="CQ23" s="84"/>
      <c r="CR23" s="84" t="s">
        <v>94</v>
      </c>
      <c r="CS23" s="84"/>
      <c r="CT23" s="84" t="s">
        <v>94</v>
      </c>
      <c r="CU23" s="84"/>
      <c r="CV23" s="84" t="s">
        <v>94</v>
      </c>
      <c r="CW23" s="84"/>
      <c r="CX23" s="84" t="s">
        <v>94</v>
      </c>
      <c r="CY23" s="84"/>
      <c r="CZ23" s="84" t="s">
        <v>94</v>
      </c>
      <c r="DA23" s="84"/>
      <c r="DB23" s="84" t="s">
        <v>94</v>
      </c>
      <c r="DC23" s="84"/>
      <c r="DD23" s="84" t="s">
        <v>94</v>
      </c>
    </row>
    <row r="24" spans="1:108" s="9" customFormat="1" ht="33" customHeight="1" x14ac:dyDescent="0.35">
      <c r="A24" s="82">
        <v>19</v>
      </c>
      <c r="B24" s="13">
        <v>150000018</v>
      </c>
      <c r="C24" s="89" t="s">
        <v>24</v>
      </c>
      <c r="D24" s="90" t="s">
        <v>153</v>
      </c>
      <c r="E24" s="103">
        <v>17300</v>
      </c>
      <c r="F24" s="84" t="s">
        <v>94</v>
      </c>
      <c r="G24" s="103">
        <v>17300</v>
      </c>
      <c r="H24" s="84">
        <v>17300</v>
      </c>
      <c r="I24" s="84">
        <v>17300</v>
      </c>
      <c r="J24" s="84">
        <v>17300</v>
      </c>
      <c r="K24" s="84">
        <v>17300</v>
      </c>
      <c r="L24" s="84" t="s">
        <v>94</v>
      </c>
      <c r="M24" s="84">
        <v>17300</v>
      </c>
      <c r="N24" s="84">
        <v>17300</v>
      </c>
      <c r="O24" s="84">
        <v>17500</v>
      </c>
      <c r="P24" s="84" t="s">
        <v>94</v>
      </c>
      <c r="Q24" s="84">
        <v>17500</v>
      </c>
      <c r="R24" s="84" t="s">
        <v>94</v>
      </c>
      <c r="S24" s="84">
        <v>17500</v>
      </c>
      <c r="T24" s="84" t="s">
        <v>94</v>
      </c>
      <c r="U24" s="84">
        <v>17500</v>
      </c>
      <c r="V24" s="84" t="s">
        <v>94</v>
      </c>
      <c r="W24" s="84">
        <v>17500</v>
      </c>
      <c r="X24" s="84" t="s">
        <v>94</v>
      </c>
      <c r="Y24" s="84">
        <v>17500</v>
      </c>
      <c r="Z24" s="84" t="s">
        <v>94</v>
      </c>
      <c r="AA24" s="84">
        <v>17500</v>
      </c>
      <c r="AB24" s="84" t="s">
        <v>94</v>
      </c>
      <c r="AC24" s="84">
        <v>17800</v>
      </c>
      <c r="AD24" s="84" t="s">
        <v>94</v>
      </c>
      <c r="AE24" s="84">
        <v>17800</v>
      </c>
      <c r="AF24" s="84" t="s">
        <v>94</v>
      </c>
      <c r="AG24" s="84">
        <v>17800</v>
      </c>
      <c r="AH24" s="84" t="s">
        <v>94</v>
      </c>
      <c r="AI24" s="84">
        <v>17800</v>
      </c>
      <c r="AJ24" s="84" t="s">
        <v>94</v>
      </c>
      <c r="AK24" s="84">
        <v>17800</v>
      </c>
      <c r="AL24" s="84" t="s">
        <v>94</v>
      </c>
      <c r="AM24" s="84"/>
      <c r="AN24" s="84" t="s">
        <v>94</v>
      </c>
      <c r="AO24" s="84"/>
      <c r="AP24" s="84" t="s">
        <v>94</v>
      </c>
      <c r="AQ24" s="84"/>
      <c r="AR24" s="84" t="s">
        <v>94</v>
      </c>
      <c r="AS24" s="84"/>
      <c r="AT24" s="84" t="s">
        <v>94</v>
      </c>
      <c r="AU24" s="84"/>
      <c r="AV24" s="84" t="s">
        <v>94</v>
      </c>
      <c r="AW24" s="84"/>
      <c r="AX24" s="84" t="s">
        <v>94</v>
      </c>
      <c r="AY24" s="84"/>
      <c r="AZ24" s="84" t="s">
        <v>94</v>
      </c>
      <c r="BA24" s="84"/>
      <c r="BB24" s="84" t="s">
        <v>94</v>
      </c>
      <c r="BC24" s="84"/>
      <c r="BD24" s="84" t="s">
        <v>94</v>
      </c>
      <c r="BE24" s="84"/>
      <c r="BF24" s="84" t="s">
        <v>94</v>
      </c>
      <c r="BG24" s="84"/>
      <c r="BH24" s="84" t="s">
        <v>94</v>
      </c>
      <c r="BI24" s="84"/>
      <c r="BJ24" s="84" t="s">
        <v>94</v>
      </c>
      <c r="BK24" s="84"/>
      <c r="BL24" s="84" t="s">
        <v>94</v>
      </c>
      <c r="BM24" s="84"/>
      <c r="BN24" s="84" t="s">
        <v>94</v>
      </c>
      <c r="BO24" s="84"/>
      <c r="BP24" s="84" t="s">
        <v>94</v>
      </c>
      <c r="BQ24" s="86"/>
      <c r="BR24" s="84" t="s">
        <v>94</v>
      </c>
      <c r="BS24" s="86"/>
      <c r="BT24" s="84" t="s">
        <v>94</v>
      </c>
      <c r="BU24" s="84"/>
      <c r="BV24" s="84" t="s">
        <v>94</v>
      </c>
      <c r="BW24" s="84"/>
      <c r="BX24" s="84" t="s">
        <v>94</v>
      </c>
      <c r="BY24" s="84"/>
      <c r="BZ24" s="84" t="s">
        <v>94</v>
      </c>
      <c r="CA24" s="84"/>
      <c r="CB24" s="84" t="s">
        <v>94</v>
      </c>
      <c r="CC24" s="84"/>
      <c r="CD24" s="84" t="s">
        <v>94</v>
      </c>
      <c r="CE24" s="84"/>
      <c r="CF24" s="84" t="s">
        <v>94</v>
      </c>
      <c r="CG24" s="84"/>
      <c r="CH24" s="84" t="s">
        <v>94</v>
      </c>
      <c r="CI24" s="84"/>
      <c r="CJ24" s="84" t="s">
        <v>94</v>
      </c>
      <c r="CK24" s="84"/>
      <c r="CL24" s="84" t="s">
        <v>94</v>
      </c>
      <c r="CM24" s="84"/>
      <c r="CN24" s="84" t="s">
        <v>94</v>
      </c>
      <c r="CO24" s="84"/>
      <c r="CP24" s="84" t="s">
        <v>94</v>
      </c>
      <c r="CQ24" s="84"/>
      <c r="CR24" s="84" t="s">
        <v>94</v>
      </c>
      <c r="CS24" s="84"/>
      <c r="CT24" s="84" t="s">
        <v>94</v>
      </c>
      <c r="CU24" s="84"/>
      <c r="CV24" s="84" t="s">
        <v>94</v>
      </c>
      <c r="CW24" s="84"/>
      <c r="CX24" s="84" t="s">
        <v>94</v>
      </c>
      <c r="CY24" s="84"/>
      <c r="CZ24" s="84" t="s">
        <v>94</v>
      </c>
      <c r="DA24" s="84"/>
      <c r="DB24" s="84" t="s">
        <v>94</v>
      </c>
      <c r="DC24" s="84"/>
      <c r="DD24" s="84" t="s">
        <v>94</v>
      </c>
    </row>
    <row r="25" spans="1:108" s="9" customFormat="1" ht="33" customHeight="1" x14ac:dyDescent="0.35">
      <c r="A25" s="82">
        <v>20</v>
      </c>
      <c r="B25" s="13">
        <v>150000061</v>
      </c>
      <c r="C25" s="89" t="s">
        <v>11</v>
      </c>
      <c r="D25" s="90" t="s">
        <v>254</v>
      </c>
      <c r="E25" s="84">
        <v>18750</v>
      </c>
      <c r="F25" s="84">
        <v>18750</v>
      </c>
      <c r="G25" s="84">
        <v>18750</v>
      </c>
      <c r="H25" s="84">
        <v>18750</v>
      </c>
      <c r="I25" s="84">
        <v>18750</v>
      </c>
      <c r="J25" s="84">
        <v>18750</v>
      </c>
      <c r="K25" s="84">
        <v>18750</v>
      </c>
      <c r="L25" s="84">
        <v>18750</v>
      </c>
      <c r="M25" s="84">
        <v>18750</v>
      </c>
      <c r="N25" s="84">
        <v>18750</v>
      </c>
      <c r="O25" s="84">
        <v>18750</v>
      </c>
      <c r="P25" s="84" t="s">
        <v>94</v>
      </c>
      <c r="Q25" s="84">
        <v>18750</v>
      </c>
      <c r="R25" s="84" t="s">
        <v>94</v>
      </c>
      <c r="S25" s="84">
        <v>18750</v>
      </c>
      <c r="T25" s="84">
        <v>18750</v>
      </c>
      <c r="U25" s="84">
        <v>18750</v>
      </c>
      <c r="V25" s="84">
        <v>18750</v>
      </c>
      <c r="W25" s="84">
        <v>18750</v>
      </c>
      <c r="X25" s="84">
        <v>18750</v>
      </c>
      <c r="Y25" s="84">
        <v>18750</v>
      </c>
      <c r="Z25" s="84">
        <v>18750</v>
      </c>
      <c r="AA25" s="84">
        <v>18750</v>
      </c>
      <c r="AB25" s="84">
        <v>18750</v>
      </c>
      <c r="AC25" s="84">
        <v>18750</v>
      </c>
      <c r="AD25" s="84">
        <v>18750</v>
      </c>
      <c r="AE25" s="84">
        <v>18750</v>
      </c>
      <c r="AF25" s="84">
        <v>18750</v>
      </c>
      <c r="AG25" s="84">
        <v>18750</v>
      </c>
      <c r="AH25" s="84">
        <v>18750</v>
      </c>
      <c r="AI25" s="84">
        <v>18750</v>
      </c>
      <c r="AJ25" s="84">
        <v>18750</v>
      </c>
      <c r="AK25" s="84">
        <v>18750</v>
      </c>
      <c r="AL25" s="84">
        <v>18750</v>
      </c>
      <c r="AM25" s="84">
        <v>18750</v>
      </c>
      <c r="AN25" s="84">
        <v>18750</v>
      </c>
      <c r="AO25" s="84">
        <v>18750</v>
      </c>
      <c r="AP25" s="84">
        <v>18750</v>
      </c>
      <c r="AQ25" s="84">
        <v>18750</v>
      </c>
      <c r="AR25" s="84">
        <v>18750</v>
      </c>
      <c r="AS25" s="84">
        <v>18750</v>
      </c>
      <c r="AT25" s="84">
        <v>18750</v>
      </c>
      <c r="AU25" s="84">
        <v>18250</v>
      </c>
      <c r="AV25" s="84">
        <v>18250</v>
      </c>
      <c r="AW25" s="84">
        <v>18250</v>
      </c>
      <c r="AX25" s="84">
        <v>18250</v>
      </c>
      <c r="AY25" s="84">
        <v>18250</v>
      </c>
      <c r="AZ25" s="84" t="s">
        <v>94</v>
      </c>
      <c r="BA25" s="84">
        <v>18250</v>
      </c>
      <c r="BB25" s="84">
        <v>18250</v>
      </c>
      <c r="BC25" s="84">
        <v>18250</v>
      </c>
      <c r="BD25" s="84">
        <v>18250</v>
      </c>
      <c r="BE25" s="84">
        <v>18250</v>
      </c>
      <c r="BF25" s="84">
        <v>18250</v>
      </c>
      <c r="BG25" s="84">
        <v>18250</v>
      </c>
      <c r="BH25" s="84">
        <v>18250</v>
      </c>
      <c r="BI25" s="84">
        <v>18250</v>
      </c>
      <c r="BJ25" s="84">
        <v>18250</v>
      </c>
      <c r="BK25" s="84">
        <v>18250</v>
      </c>
      <c r="BL25" s="84">
        <v>18250</v>
      </c>
      <c r="BM25" s="84">
        <v>18250</v>
      </c>
      <c r="BN25" s="84">
        <v>18250</v>
      </c>
      <c r="BO25" s="84">
        <v>18250</v>
      </c>
      <c r="BP25" s="84">
        <v>18250</v>
      </c>
      <c r="BQ25" s="86">
        <v>18250</v>
      </c>
      <c r="BR25" s="84">
        <v>18250</v>
      </c>
      <c r="BS25" s="86">
        <v>18250</v>
      </c>
      <c r="BT25" s="84">
        <v>18250</v>
      </c>
      <c r="BU25" s="86">
        <v>18250</v>
      </c>
      <c r="BV25" s="84">
        <v>18250</v>
      </c>
      <c r="BW25" s="86">
        <v>18250</v>
      </c>
      <c r="BX25" s="84">
        <v>18250</v>
      </c>
      <c r="BY25" s="86">
        <v>18250</v>
      </c>
      <c r="BZ25" s="84">
        <v>18250</v>
      </c>
      <c r="CA25" s="86">
        <v>18250</v>
      </c>
      <c r="CB25" s="84">
        <v>18250</v>
      </c>
      <c r="CC25" s="86">
        <v>18250</v>
      </c>
      <c r="CD25" s="84">
        <v>18250</v>
      </c>
      <c r="CE25" s="86">
        <v>18250</v>
      </c>
      <c r="CF25" s="84">
        <v>18250</v>
      </c>
      <c r="CG25" s="86">
        <v>18250</v>
      </c>
      <c r="CH25" s="84">
        <v>18250</v>
      </c>
      <c r="CI25" s="86">
        <v>18250</v>
      </c>
      <c r="CJ25" s="84">
        <v>18250</v>
      </c>
      <c r="CK25" s="86">
        <v>18250</v>
      </c>
      <c r="CL25" s="84">
        <v>18250</v>
      </c>
      <c r="CM25" s="103">
        <v>18250</v>
      </c>
      <c r="CN25" s="103">
        <v>18250</v>
      </c>
      <c r="CO25" s="103">
        <v>18250</v>
      </c>
      <c r="CP25" s="103">
        <v>18250</v>
      </c>
      <c r="CQ25" s="103">
        <v>18250</v>
      </c>
      <c r="CR25" s="103">
        <v>18250</v>
      </c>
      <c r="CS25" s="103">
        <v>18250</v>
      </c>
      <c r="CT25" s="103">
        <v>18250</v>
      </c>
      <c r="CU25" s="103">
        <v>18250</v>
      </c>
      <c r="CV25" s="84" t="s">
        <v>94</v>
      </c>
      <c r="CW25" s="103">
        <v>18250</v>
      </c>
      <c r="CX25" s="84">
        <v>18250</v>
      </c>
      <c r="CY25" s="103">
        <v>18250</v>
      </c>
      <c r="CZ25" s="84">
        <v>18250</v>
      </c>
      <c r="DA25" s="103">
        <v>18250</v>
      </c>
      <c r="DB25" s="84">
        <v>18250</v>
      </c>
      <c r="DC25" s="103">
        <v>18250</v>
      </c>
      <c r="DD25" s="84">
        <v>18250</v>
      </c>
    </row>
    <row r="26" spans="1:108" s="9" customFormat="1" ht="15.5" x14ac:dyDescent="0.35">
      <c r="A26" s="91" t="s">
        <v>150</v>
      </c>
      <c r="B26" s="91"/>
      <c r="C26" s="92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93"/>
      <c r="BB26" s="93"/>
      <c r="BC26" s="93"/>
      <c r="BD26" s="93"/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3"/>
      <c r="BQ26" s="196"/>
      <c r="BR26" s="93"/>
      <c r="BS26" s="93"/>
      <c r="BT26" s="93"/>
      <c r="BU26" s="93"/>
      <c r="BV26" s="93"/>
      <c r="BW26" s="93"/>
      <c r="BX26" s="93"/>
      <c r="BY26" s="93"/>
      <c r="BZ26" s="93"/>
      <c r="CA26" s="93"/>
      <c r="CB26" s="93"/>
      <c r="CC26" s="93"/>
      <c r="CD26" s="93"/>
      <c r="CE26" s="93"/>
      <c r="CF26" s="93"/>
      <c r="CG26" s="93"/>
      <c r="CH26" s="93"/>
      <c r="CI26" s="93"/>
      <c r="CJ26" s="93"/>
      <c r="CK26" s="93"/>
      <c r="CL26" s="93"/>
      <c r="CM26" s="93"/>
      <c r="CN26" s="93"/>
      <c r="CO26" s="93"/>
      <c r="CP26" s="93"/>
      <c r="CQ26" s="93"/>
      <c r="CR26" s="93"/>
      <c r="CS26" s="93"/>
      <c r="CT26" s="93"/>
      <c r="CU26" s="93"/>
      <c r="CV26" s="93"/>
      <c r="CW26" s="93"/>
      <c r="CX26" s="93"/>
      <c r="CY26" s="93"/>
      <c r="CZ26" s="93"/>
      <c r="DA26" s="93"/>
      <c r="DB26" s="93"/>
      <c r="DC26" s="93"/>
      <c r="DD26" s="93"/>
    </row>
    <row r="27" spans="1:108" s="9" customFormat="1" ht="33" customHeight="1" x14ac:dyDescent="0.35">
      <c r="A27" s="82">
        <v>1</v>
      </c>
      <c r="B27" s="13">
        <v>150000008</v>
      </c>
      <c r="C27" s="89" t="s">
        <v>15</v>
      </c>
      <c r="D27" s="90" t="s">
        <v>16</v>
      </c>
      <c r="E27" s="84">
        <v>22500</v>
      </c>
      <c r="F27" s="84">
        <v>22500</v>
      </c>
      <c r="G27" s="84">
        <v>22500</v>
      </c>
      <c r="H27" s="84">
        <v>22500</v>
      </c>
      <c r="I27" s="84">
        <v>22500</v>
      </c>
      <c r="J27" s="84">
        <v>22500</v>
      </c>
      <c r="K27" s="84">
        <v>22500</v>
      </c>
      <c r="L27" s="84">
        <v>22500</v>
      </c>
      <c r="M27" s="84">
        <v>22500</v>
      </c>
      <c r="N27" s="84">
        <v>22500</v>
      </c>
      <c r="O27" s="84">
        <v>22500</v>
      </c>
      <c r="P27" s="84" t="s">
        <v>94</v>
      </c>
      <c r="Q27" s="84">
        <v>22500</v>
      </c>
      <c r="R27" s="84">
        <v>22500</v>
      </c>
      <c r="S27" s="84">
        <v>22500</v>
      </c>
      <c r="T27" s="84">
        <v>22500</v>
      </c>
      <c r="U27" s="84">
        <v>22000</v>
      </c>
      <c r="V27" s="84">
        <v>22000</v>
      </c>
      <c r="W27" s="84">
        <v>22000</v>
      </c>
      <c r="X27" s="84">
        <v>22000</v>
      </c>
      <c r="Y27" s="84">
        <v>22000</v>
      </c>
      <c r="Z27" s="84">
        <v>22000</v>
      </c>
      <c r="AA27" s="84">
        <v>22000</v>
      </c>
      <c r="AB27" s="84">
        <v>22000</v>
      </c>
      <c r="AC27" s="84">
        <v>22000</v>
      </c>
      <c r="AD27" s="84" t="s">
        <v>94</v>
      </c>
      <c r="AE27" s="84">
        <v>22000</v>
      </c>
      <c r="AF27" s="84" t="s">
        <v>94</v>
      </c>
      <c r="AG27" s="84">
        <v>22000</v>
      </c>
      <c r="AH27" s="84">
        <v>22000</v>
      </c>
      <c r="AI27" s="84">
        <v>22000</v>
      </c>
      <c r="AJ27" s="84">
        <v>22000</v>
      </c>
      <c r="AK27" s="84">
        <v>22000</v>
      </c>
      <c r="AL27" s="84" t="s">
        <v>94</v>
      </c>
      <c r="AM27" s="84">
        <v>22000</v>
      </c>
      <c r="AN27" s="84">
        <v>22000</v>
      </c>
      <c r="AO27" s="84">
        <v>22000</v>
      </c>
      <c r="AP27" s="84">
        <v>22000</v>
      </c>
      <c r="AQ27" s="84">
        <v>22000</v>
      </c>
      <c r="AR27" s="84">
        <v>22000</v>
      </c>
      <c r="AS27" s="84">
        <v>22000</v>
      </c>
      <c r="AT27" s="84">
        <v>22000</v>
      </c>
      <c r="AU27" s="84">
        <v>22000</v>
      </c>
      <c r="AV27" s="84">
        <v>22000</v>
      </c>
      <c r="AW27" s="84">
        <v>22000</v>
      </c>
      <c r="AX27" s="84" t="s">
        <v>94</v>
      </c>
      <c r="AY27" s="84">
        <v>22000</v>
      </c>
      <c r="AZ27" s="84">
        <v>22000</v>
      </c>
      <c r="BA27" s="84">
        <v>22000</v>
      </c>
      <c r="BB27" s="84">
        <v>22000</v>
      </c>
      <c r="BC27" s="84">
        <v>22000</v>
      </c>
      <c r="BD27" s="84" t="s">
        <v>94</v>
      </c>
      <c r="BE27" s="84">
        <v>22000</v>
      </c>
      <c r="BF27" s="84">
        <v>22000</v>
      </c>
      <c r="BG27" s="84">
        <v>22000</v>
      </c>
      <c r="BH27" s="84">
        <v>22000</v>
      </c>
      <c r="BI27" s="84">
        <v>22000</v>
      </c>
      <c r="BJ27" s="84">
        <v>22000</v>
      </c>
      <c r="BK27" s="84">
        <v>22000</v>
      </c>
      <c r="BL27" s="84" t="s">
        <v>94</v>
      </c>
      <c r="BM27" s="84">
        <v>22000</v>
      </c>
      <c r="BN27" s="84">
        <v>22000</v>
      </c>
      <c r="BO27" s="84">
        <v>22000</v>
      </c>
      <c r="BP27" s="84" t="s">
        <v>94</v>
      </c>
      <c r="BQ27" s="86">
        <v>22000</v>
      </c>
      <c r="BR27" s="84">
        <v>22000</v>
      </c>
      <c r="BS27" s="86">
        <v>22000</v>
      </c>
      <c r="BT27" s="84">
        <v>22000</v>
      </c>
      <c r="BU27" s="84">
        <v>22000</v>
      </c>
      <c r="BV27" s="84">
        <v>21543.828264758497</v>
      </c>
      <c r="BW27" s="84">
        <v>22000</v>
      </c>
      <c r="BX27" s="84">
        <v>22000</v>
      </c>
      <c r="BY27" s="84">
        <v>22000</v>
      </c>
      <c r="BZ27" s="84">
        <v>22000</v>
      </c>
      <c r="CA27" s="84">
        <v>22000</v>
      </c>
      <c r="CB27" s="84">
        <v>22000</v>
      </c>
      <c r="CC27" s="84">
        <v>22000</v>
      </c>
      <c r="CD27" s="84">
        <v>22000</v>
      </c>
      <c r="CE27" s="84">
        <v>22000</v>
      </c>
      <c r="CF27" s="84">
        <v>22000</v>
      </c>
      <c r="CG27" s="84">
        <v>22000</v>
      </c>
      <c r="CH27" s="84">
        <v>22000</v>
      </c>
      <c r="CI27" s="84">
        <v>22000</v>
      </c>
      <c r="CJ27" s="84">
        <v>22000</v>
      </c>
      <c r="CK27" s="84">
        <v>22000</v>
      </c>
      <c r="CL27" s="84">
        <v>22000</v>
      </c>
      <c r="CM27" s="84">
        <v>21500</v>
      </c>
      <c r="CN27" s="84">
        <v>21500</v>
      </c>
      <c r="CO27" s="84">
        <v>21500</v>
      </c>
      <c r="CP27" s="84">
        <v>21500</v>
      </c>
      <c r="CQ27" s="84">
        <v>21500</v>
      </c>
      <c r="CR27" s="84">
        <v>21500</v>
      </c>
      <c r="CS27" s="84">
        <v>21500</v>
      </c>
      <c r="CT27" s="84">
        <v>21000</v>
      </c>
      <c r="CU27" s="84">
        <v>21500</v>
      </c>
      <c r="CV27" s="84">
        <v>21500</v>
      </c>
      <c r="CW27" s="84">
        <v>21500</v>
      </c>
      <c r="CX27" s="84">
        <v>21500</v>
      </c>
      <c r="CY27" s="84">
        <v>21500</v>
      </c>
      <c r="CZ27" s="84">
        <v>21500</v>
      </c>
      <c r="DA27" s="84">
        <v>21500</v>
      </c>
      <c r="DB27" s="84">
        <v>21500</v>
      </c>
      <c r="DC27" s="84">
        <v>21500</v>
      </c>
      <c r="DD27" s="84" t="s">
        <v>94</v>
      </c>
    </row>
    <row r="28" spans="1:108" s="9" customFormat="1" ht="33" customHeight="1" x14ac:dyDescent="0.35">
      <c r="A28" s="82">
        <f t="shared" ref="A28:A69" si="0">A27+1</f>
        <v>2</v>
      </c>
      <c r="B28" s="13">
        <v>150000036</v>
      </c>
      <c r="C28" s="89" t="s">
        <v>17</v>
      </c>
      <c r="D28" s="90" t="s">
        <v>18</v>
      </c>
      <c r="E28" s="84"/>
      <c r="F28" s="84" t="s">
        <v>94</v>
      </c>
      <c r="G28" s="84"/>
      <c r="H28" s="84" t="s">
        <v>94</v>
      </c>
      <c r="I28" s="84"/>
      <c r="J28" s="84" t="s">
        <v>94</v>
      </c>
      <c r="K28" s="84"/>
      <c r="L28" s="84">
        <v>20195.893789901336</v>
      </c>
      <c r="M28" s="84"/>
      <c r="N28" s="84" t="s">
        <v>94</v>
      </c>
      <c r="O28" s="84"/>
      <c r="P28" s="84" t="s">
        <v>94</v>
      </c>
      <c r="Q28" s="84"/>
      <c r="R28" s="84" t="s">
        <v>94</v>
      </c>
      <c r="S28" s="84"/>
      <c r="T28" s="84" t="s">
        <v>94</v>
      </c>
      <c r="U28" s="84">
        <v>21000</v>
      </c>
      <c r="V28" s="84" t="s">
        <v>94</v>
      </c>
      <c r="W28" s="84">
        <v>21000</v>
      </c>
      <c r="X28" s="84">
        <v>21000</v>
      </c>
      <c r="Y28" s="84">
        <v>21000</v>
      </c>
      <c r="Z28" s="84">
        <v>21000</v>
      </c>
      <c r="AA28" s="84">
        <v>21000</v>
      </c>
      <c r="AB28" s="84">
        <v>21000</v>
      </c>
      <c r="AC28" s="84">
        <v>21000</v>
      </c>
      <c r="AD28" s="84">
        <v>20800</v>
      </c>
      <c r="AE28" s="84">
        <v>21000</v>
      </c>
      <c r="AF28" s="84">
        <v>20800</v>
      </c>
      <c r="AG28" s="84">
        <v>21000</v>
      </c>
      <c r="AH28" s="84" t="s">
        <v>94</v>
      </c>
      <c r="AI28" s="84">
        <v>21000</v>
      </c>
      <c r="AJ28" s="84">
        <v>20800</v>
      </c>
      <c r="AK28" s="84">
        <v>21000</v>
      </c>
      <c r="AL28" s="84">
        <v>20800</v>
      </c>
      <c r="AM28" s="84">
        <v>21000</v>
      </c>
      <c r="AN28" s="84" t="s">
        <v>94</v>
      </c>
      <c r="AO28" s="84">
        <v>21000</v>
      </c>
      <c r="AP28" s="84">
        <v>16924.688411561921</v>
      </c>
      <c r="AQ28" s="84">
        <v>21000</v>
      </c>
      <c r="AR28" s="84" t="s">
        <v>94</v>
      </c>
      <c r="AS28" s="84">
        <v>21000</v>
      </c>
      <c r="AT28" s="84" t="s">
        <v>94</v>
      </c>
      <c r="AU28" s="84">
        <v>21000</v>
      </c>
      <c r="AV28" s="84" t="s">
        <v>94</v>
      </c>
      <c r="AW28" s="84">
        <v>21000</v>
      </c>
      <c r="AX28" s="84" t="s">
        <v>94</v>
      </c>
      <c r="AY28" s="84">
        <v>21000</v>
      </c>
      <c r="AZ28" s="84" t="s">
        <v>94</v>
      </c>
      <c r="BA28" s="84">
        <v>21000</v>
      </c>
      <c r="BB28" s="84">
        <v>21000</v>
      </c>
      <c r="BC28" s="84">
        <v>21000</v>
      </c>
      <c r="BD28" s="84" t="s">
        <v>94</v>
      </c>
      <c r="BE28" s="84">
        <v>21000</v>
      </c>
      <c r="BF28" s="84" t="s">
        <v>94</v>
      </c>
      <c r="BG28" s="84">
        <v>21000</v>
      </c>
      <c r="BH28" s="84" t="s">
        <v>94</v>
      </c>
      <c r="BI28" s="84">
        <v>21000</v>
      </c>
      <c r="BJ28" s="84" t="s">
        <v>94</v>
      </c>
      <c r="BK28" s="84">
        <v>21000</v>
      </c>
      <c r="BL28" s="84" t="s">
        <v>94</v>
      </c>
      <c r="BM28" s="84">
        <v>21000</v>
      </c>
      <c r="BN28" s="84" t="s">
        <v>94</v>
      </c>
      <c r="BO28" s="84">
        <v>21000</v>
      </c>
      <c r="BP28" s="84" t="s">
        <v>94</v>
      </c>
      <c r="BQ28" s="86">
        <v>21000</v>
      </c>
      <c r="BR28" s="84" t="s">
        <v>94</v>
      </c>
      <c r="BS28" s="86">
        <v>21000</v>
      </c>
      <c r="BT28" s="84" t="s">
        <v>94</v>
      </c>
      <c r="BU28" s="84">
        <v>21000</v>
      </c>
      <c r="BV28" s="84" t="s">
        <v>94</v>
      </c>
      <c r="BW28" s="84">
        <v>21000</v>
      </c>
      <c r="BX28" s="84" t="s">
        <v>94</v>
      </c>
      <c r="BY28" s="84">
        <v>21000</v>
      </c>
      <c r="BZ28" s="84">
        <v>21000</v>
      </c>
      <c r="CA28" s="84">
        <v>21000</v>
      </c>
      <c r="CB28" s="84" t="s">
        <v>94</v>
      </c>
      <c r="CC28" s="84">
        <v>21000</v>
      </c>
      <c r="CD28" s="84" t="s">
        <v>94</v>
      </c>
      <c r="CE28" s="84">
        <v>21000</v>
      </c>
      <c r="CF28" s="84" t="s">
        <v>94</v>
      </c>
      <c r="CG28" s="84">
        <v>21000</v>
      </c>
      <c r="CH28" s="84" t="s">
        <v>94</v>
      </c>
      <c r="CI28" s="84">
        <v>21000</v>
      </c>
      <c r="CJ28" s="84" t="s">
        <v>94</v>
      </c>
      <c r="CK28" s="84">
        <v>21000</v>
      </c>
      <c r="CL28" s="84">
        <v>21000</v>
      </c>
      <c r="CM28" s="84">
        <v>21000</v>
      </c>
      <c r="CN28" s="84">
        <v>20000</v>
      </c>
      <c r="CO28" s="84">
        <v>21000</v>
      </c>
      <c r="CP28" s="84">
        <v>21000</v>
      </c>
      <c r="CQ28" s="84">
        <v>21000</v>
      </c>
      <c r="CR28" s="84" t="s">
        <v>94</v>
      </c>
      <c r="CS28" s="84">
        <v>21000</v>
      </c>
      <c r="CT28" s="84" t="s">
        <v>94</v>
      </c>
      <c r="CU28" s="84">
        <v>21000</v>
      </c>
      <c r="CV28" s="84" t="s">
        <v>94</v>
      </c>
      <c r="CW28" s="84">
        <v>21000</v>
      </c>
      <c r="CX28" s="84" t="s">
        <v>94</v>
      </c>
      <c r="CY28" s="84">
        <v>21000</v>
      </c>
      <c r="CZ28" s="84" t="s">
        <v>94</v>
      </c>
      <c r="DA28" s="84">
        <v>21000</v>
      </c>
      <c r="DB28" s="84" t="s">
        <v>94</v>
      </c>
      <c r="DC28" s="84">
        <v>21000</v>
      </c>
      <c r="DD28" s="84">
        <v>13500</v>
      </c>
    </row>
    <row r="29" spans="1:108" s="9" customFormat="1" ht="33" customHeight="1" x14ac:dyDescent="0.35">
      <c r="A29" s="82">
        <f t="shared" si="0"/>
        <v>3</v>
      </c>
      <c r="B29" s="13" t="s">
        <v>182</v>
      </c>
      <c r="C29" s="89" t="s">
        <v>15</v>
      </c>
      <c r="D29" s="90" t="s">
        <v>175</v>
      </c>
      <c r="E29" s="84">
        <v>22500</v>
      </c>
      <c r="F29" s="84" t="s">
        <v>94</v>
      </c>
      <c r="G29" s="84">
        <v>22500</v>
      </c>
      <c r="H29" s="84" t="s">
        <v>94</v>
      </c>
      <c r="I29" s="84">
        <v>22500</v>
      </c>
      <c r="J29" s="84" t="s">
        <v>94</v>
      </c>
      <c r="K29" s="84">
        <v>22500</v>
      </c>
      <c r="L29" s="84" t="s">
        <v>94</v>
      </c>
      <c r="M29" s="84">
        <v>22500</v>
      </c>
      <c r="N29" s="84" t="s">
        <v>94</v>
      </c>
      <c r="O29" s="84"/>
      <c r="P29" s="84" t="s">
        <v>94</v>
      </c>
      <c r="Q29" s="84"/>
      <c r="R29" s="84" t="s">
        <v>94</v>
      </c>
      <c r="S29" s="84"/>
      <c r="T29" s="84" t="s">
        <v>94</v>
      </c>
      <c r="U29" s="84"/>
      <c r="V29" s="84" t="s">
        <v>94</v>
      </c>
      <c r="W29" s="84"/>
      <c r="X29" s="84" t="s">
        <v>94</v>
      </c>
      <c r="Y29" s="84"/>
      <c r="Z29" s="84" t="s">
        <v>94</v>
      </c>
      <c r="AA29" s="84"/>
      <c r="AB29" s="84" t="s">
        <v>94</v>
      </c>
      <c r="AC29" s="84"/>
      <c r="AD29" s="84" t="s">
        <v>94</v>
      </c>
      <c r="AE29" s="84"/>
      <c r="AF29" s="84" t="s">
        <v>94</v>
      </c>
      <c r="AG29" s="84"/>
      <c r="AH29" s="84" t="s">
        <v>94</v>
      </c>
      <c r="AI29" s="84"/>
      <c r="AJ29" s="84" t="s">
        <v>94</v>
      </c>
      <c r="AK29" s="84"/>
      <c r="AL29" s="84" t="s">
        <v>94</v>
      </c>
      <c r="AM29" s="84"/>
      <c r="AN29" s="84" t="s">
        <v>94</v>
      </c>
      <c r="AO29" s="84"/>
      <c r="AP29" s="84" t="s">
        <v>94</v>
      </c>
      <c r="AQ29" s="84"/>
      <c r="AR29" s="84" t="s">
        <v>94</v>
      </c>
      <c r="AS29" s="84"/>
      <c r="AT29" s="84" t="s">
        <v>94</v>
      </c>
      <c r="AU29" s="84"/>
      <c r="AV29" s="84" t="s">
        <v>94</v>
      </c>
      <c r="AW29" s="84"/>
      <c r="AX29" s="84" t="s">
        <v>94</v>
      </c>
      <c r="AY29" s="84"/>
      <c r="AZ29" s="84" t="s">
        <v>94</v>
      </c>
      <c r="BA29" s="84"/>
      <c r="BB29" s="84" t="s">
        <v>94</v>
      </c>
      <c r="BC29" s="84"/>
      <c r="BD29" s="84" t="s">
        <v>94</v>
      </c>
      <c r="BE29" s="84"/>
      <c r="BF29" s="84" t="s">
        <v>94</v>
      </c>
      <c r="BG29" s="84"/>
      <c r="BH29" s="84" t="s">
        <v>94</v>
      </c>
      <c r="BI29" s="84"/>
      <c r="BJ29" s="84" t="s">
        <v>94</v>
      </c>
      <c r="BK29" s="84"/>
      <c r="BL29" s="84" t="s">
        <v>94</v>
      </c>
      <c r="BM29" s="84"/>
      <c r="BN29" s="84" t="s">
        <v>94</v>
      </c>
      <c r="BO29" s="84"/>
      <c r="BP29" s="84" t="s">
        <v>94</v>
      </c>
      <c r="BQ29" s="86"/>
      <c r="BR29" s="84" t="s">
        <v>94</v>
      </c>
      <c r="BS29" s="84"/>
      <c r="BT29" s="84" t="s">
        <v>94</v>
      </c>
      <c r="BU29" s="84"/>
      <c r="BV29" s="84" t="s">
        <v>94</v>
      </c>
      <c r="BW29" s="84"/>
      <c r="BX29" s="84" t="s">
        <v>94</v>
      </c>
      <c r="BY29" s="84"/>
      <c r="BZ29" s="84" t="s">
        <v>94</v>
      </c>
      <c r="CA29" s="84"/>
      <c r="CB29" s="84" t="s">
        <v>94</v>
      </c>
      <c r="CC29" s="84"/>
      <c r="CD29" s="84" t="s">
        <v>94</v>
      </c>
      <c r="CE29" s="84"/>
      <c r="CF29" s="84" t="s">
        <v>94</v>
      </c>
      <c r="CG29" s="84"/>
      <c r="CH29" s="84" t="s">
        <v>94</v>
      </c>
      <c r="CI29" s="84"/>
      <c r="CJ29" s="84" t="s">
        <v>94</v>
      </c>
      <c r="CK29" s="84"/>
      <c r="CL29" s="84" t="s">
        <v>94</v>
      </c>
      <c r="CM29" s="84"/>
      <c r="CN29" s="84" t="s">
        <v>94</v>
      </c>
      <c r="CO29" s="84"/>
      <c r="CP29" s="84" t="s">
        <v>94</v>
      </c>
      <c r="CQ29" s="84"/>
      <c r="CR29" s="84" t="s">
        <v>94</v>
      </c>
      <c r="CS29" s="84"/>
      <c r="CT29" s="84" t="s">
        <v>94</v>
      </c>
      <c r="CU29" s="84"/>
      <c r="CV29" s="84" t="s">
        <v>94</v>
      </c>
      <c r="CW29" s="84"/>
      <c r="CX29" s="84" t="s">
        <v>94</v>
      </c>
      <c r="CY29" s="84"/>
      <c r="CZ29" s="84" t="s">
        <v>94</v>
      </c>
      <c r="DA29" s="84"/>
      <c r="DB29" s="84" t="s">
        <v>94</v>
      </c>
      <c r="DC29" s="84"/>
      <c r="DD29" s="84" t="s">
        <v>94</v>
      </c>
    </row>
    <row r="30" spans="1:108" s="9" customFormat="1" ht="33" customHeight="1" x14ac:dyDescent="0.35">
      <c r="A30" s="82">
        <f t="shared" si="0"/>
        <v>4</v>
      </c>
      <c r="B30" s="13" t="s">
        <v>183</v>
      </c>
      <c r="C30" s="89" t="s">
        <v>15</v>
      </c>
      <c r="D30" s="90" t="s">
        <v>176</v>
      </c>
      <c r="E30" s="84">
        <v>21200</v>
      </c>
      <c r="F30" s="84">
        <v>21200</v>
      </c>
      <c r="G30" s="84">
        <v>21200</v>
      </c>
      <c r="H30" s="84">
        <v>21200</v>
      </c>
      <c r="I30" s="84">
        <v>21200</v>
      </c>
      <c r="J30" s="84">
        <v>21200</v>
      </c>
      <c r="K30" s="84">
        <v>21200</v>
      </c>
      <c r="L30" s="84">
        <v>21200</v>
      </c>
      <c r="M30" s="84">
        <v>21200</v>
      </c>
      <c r="N30" s="84">
        <v>20796.108308452589</v>
      </c>
      <c r="O30" s="84">
        <v>20200</v>
      </c>
      <c r="P30" s="84">
        <v>20200</v>
      </c>
      <c r="Q30" s="84">
        <v>20200</v>
      </c>
      <c r="R30" s="84">
        <v>20200</v>
      </c>
      <c r="S30" s="84">
        <v>20200</v>
      </c>
      <c r="T30" s="84">
        <v>20200</v>
      </c>
      <c r="U30" s="84">
        <v>20200</v>
      </c>
      <c r="V30" s="84">
        <v>20200</v>
      </c>
      <c r="W30" s="84">
        <v>20200</v>
      </c>
      <c r="X30" s="84">
        <v>20200</v>
      </c>
      <c r="Y30" s="84">
        <v>20200</v>
      </c>
      <c r="Z30" s="84">
        <v>20200</v>
      </c>
      <c r="AA30" s="84">
        <v>20200</v>
      </c>
      <c r="AB30" s="84" t="s">
        <v>94</v>
      </c>
      <c r="AC30" s="84">
        <v>20200</v>
      </c>
      <c r="AD30" s="84">
        <v>20200</v>
      </c>
      <c r="AE30" s="84">
        <v>20200</v>
      </c>
      <c r="AF30" s="84">
        <v>20200</v>
      </c>
      <c r="AG30" s="84">
        <v>20200</v>
      </c>
      <c r="AH30" s="84">
        <v>20200</v>
      </c>
      <c r="AI30" s="84">
        <v>20200</v>
      </c>
      <c r="AJ30" s="84">
        <v>20200</v>
      </c>
      <c r="AK30" s="84">
        <v>20200</v>
      </c>
      <c r="AL30" s="84" t="s">
        <v>94</v>
      </c>
      <c r="AM30" s="84">
        <v>20200</v>
      </c>
      <c r="AN30" s="84">
        <v>20700</v>
      </c>
      <c r="AO30" s="84">
        <v>20200</v>
      </c>
      <c r="AP30" s="84">
        <v>20700</v>
      </c>
      <c r="AQ30" s="84">
        <v>20200</v>
      </c>
      <c r="AR30" s="84">
        <v>20700</v>
      </c>
      <c r="AS30" s="84">
        <v>20200</v>
      </c>
      <c r="AT30" s="84">
        <v>20709.612666101217</v>
      </c>
      <c r="AU30" s="84">
        <v>21200</v>
      </c>
      <c r="AV30" s="84">
        <v>21200</v>
      </c>
      <c r="AW30" s="84">
        <v>21200</v>
      </c>
      <c r="AX30" s="84">
        <v>21200</v>
      </c>
      <c r="AY30" s="84">
        <v>21200</v>
      </c>
      <c r="AZ30" s="84">
        <v>21200</v>
      </c>
      <c r="BA30" s="84">
        <v>21200</v>
      </c>
      <c r="BB30" s="84">
        <v>21200</v>
      </c>
      <c r="BC30" s="84">
        <v>21200</v>
      </c>
      <c r="BD30" s="84">
        <v>21200</v>
      </c>
      <c r="BE30" s="84">
        <v>21200</v>
      </c>
      <c r="BF30" s="84">
        <v>21200</v>
      </c>
      <c r="BG30" s="84">
        <v>21200</v>
      </c>
      <c r="BH30" s="84">
        <v>21200</v>
      </c>
      <c r="BI30" s="84">
        <v>21200</v>
      </c>
      <c r="BJ30" s="84">
        <v>21200</v>
      </c>
      <c r="BK30" s="84">
        <v>21200</v>
      </c>
      <c r="BL30" s="84">
        <v>21200</v>
      </c>
      <c r="BM30" s="84">
        <v>21200</v>
      </c>
      <c r="BN30" s="84">
        <v>21200</v>
      </c>
      <c r="BO30" s="84">
        <v>21200</v>
      </c>
      <c r="BP30" s="84">
        <v>21200</v>
      </c>
      <c r="BQ30" s="86">
        <v>21200</v>
      </c>
      <c r="BR30" s="84">
        <v>21200</v>
      </c>
      <c r="BS30" s="86">
        <v>21200</v>
      </c>
      <c r="BT30" s="84" t="s">
        <v>94</v>
      </c>
      <c r="BU30" s="84">
        <v>21200</v>
      </c>
      <c r="BV30" s="84" t="s">
        <v>94</v>
      </c>
      <c r="BW30" s="84">
        <v>21200</v>
      </c>
      <c r="BX30" s="84" t="s">
        <v>94</v>
      </c>
      <c r="BY30" s="84">
        <v>21200</v>
      </c>
      <c r="BZ30" s="84" t="s">
        <v>94</v>
      </c>
      <c r="CA30" s="84">
        <v>21200</v>
      </c>
      <c r="CB30" s="84" t="s">
        <v>94</v>
      </c>
      <c r="CC30" s="84">
        <v>21200</v>
      </c>
      <c r="CD30" s="84" t="s">
        <v>94</v>
      </c>
      <c r="CE30" s="84">
        <v>21200</v>
      </c>
      <c r="CF30" s="84" t="s">
        <v>94</v>
      </c>
      <c r="CG30" s="84">
        <v>21200</v>
      </c>
      <c r="CH30" s="84" t="s">
        <v>94</v>
      </c>
      <c r="CI30" s="84">
        <v>21200</v>
      </c>
      <c r="CJ30" s="84" t="s">
        <v>94</v>
      </c>
      <c r="CK30" s="84">
        <v>21200</v>
      </c>
      <c r="CL30" s="84" t="s">
        <v>94</v>
      </c>
      <c r="CM30" s="84">
        <v>21200</v>
      </c>
      <c r="CN30" s="84" t="s">
        <v>94</v>
      </c>
      <c r="CO30" s="84">
        <v>21200</v>
      </c>
      <c r="CP30" s="84" t="s">
        <v>94</v>
      </c>
      <c r="CQ30" s="84">
        <v>21200</v>
      </c>
      <c r="CR30" s="84" t="s">
        <v>94</v>
      </c>
      <c r="CS30" s="84">
        <v>21200</v>
      </c>
      <c r="CT30" s="84" t="s">
        <v>94</v>
      </c>
      <c r="CU30" s="84">
        <v>21200</v>
      </c>
      <c r="CV30" s="84" t="s">
        <v>94</v>
      </c>
      <c r="CW30" s="84">
        <v>21200</v>
      </c>
      <c r="CX30" s="84" t="s">
        <v>94</v>
      </c>
      <c r="CY30" s="84">
        <v>21200</v>
      </c>
      <c r="CZ30" s="84" t="s">
        <v>94</v>
      </c>
      <c r="DA30" s="84">
        <v>21200</v>
      </c>
      <c r="DB30" s="84" t="s">
        <v>94</v>
      </c>
      <c r="DC30" s="84">
        <v>21200</v>
      </c>
      <c r="DD30" s="84" t="s">
        <v>94</v>
      </c>
    </row>
    <row r="31" spans="1:108" s="9" customFormat="1" ht="33" customHeight="1" x14ac:dyDescent="0.35">
      <c r="A31" s="82">
        <f t="shared" si="0"/>
        <v>5</v>
      </c>
      <c r="B31" s="13" t="s">
        <v>248</v>
      </c>
      <c r="C31" s="89" t="s">
        <v>15</v>
      </c>
      <c r="D31" s="90" t="s">
        <v>237</v>
      </c>
      <c r="E31" s="84">
        <v>21000</v>
      </c>
      <c r="F31" s="84">
        <v>21000</v>
      </c>
      <c r="G31" s="84">
        <v>21000</v>
      </c>
      <c r="H31" s="84" t="s">
        <v>94</v>
      </c>
      <c r="I31" s="84">
        <v>21000</v>
      </c>
      <c r="J31" s="84" t="s">
        <v>94</v>
      </c>
      <c r="K31" s="84">
        <v>21000</v>
      </c>
      <c r="L31" s="84">
        <v>19000</v>
      </c>
      <c r="M31" s="84">
        <v>21000</v>
      </c>
      <c r="N31" s="84" t="s">
        <v>94</v>
      </c>
      <c r="O31" s="84">
        <v>21000</v>
      </c>
      <c r="P31" s="84">
        <v>21000</v>
      </c>
      <c r="Q31" s="84">
        <v>21000</v>
      </c>
      <c r="R31" s="84" t="s">
        <v>94</v>
      </c>
      <c r="S31" s="84">
        <v>21000</v>
      </c>
      <c r="T31" s="84" t="s">
        <v>94</v>
      </c>
      <c r="U31" s="84"/>
      <c r="V31" s="84" t="s">
        <v>94</v>
      </c>
      <c r="W31" s="84"/>
      <c r="X31" s="84" t="s">
        <v>94</v>
      </c>
      <c r="Y31" s="84"/>
      <c r="Z31" s="84" t="s">
        <v>94</v>
      </c>
      <c r="AA31" s="84"/>
      <c r="AB31" s="84" t="s">
        <v>94</v>
      </c>
      <c r="AC31" s="84"/>
      <c r="AD31" s="84" t="s">
        <v>94</v>
      </c>
      <c r="AE31" s="84"/>
      <c r="AF31" s="84" t="s">
        <v>94</v>
      </c>
      <c r="AG31" s="84"/>
      <c r="AH31" s="84" t="s">
        <v>94</v>
      </c>
      <c r="AI31" s="84"/>
      <c r="AJ31" s="84" t="s">
        <v>94</v>
      </c>
      <c r="AK31" s="84"/>
      <c r="AL31" s="84" t="s">
        <v>94</v>
      </c>
      <c r="AM31" s="84"/>
      <c r="AN31" s="84" t="s">
        <v>94</v>
      </c>
      <c r="AO31" s="84"/>
      <c r="AP31" s="84" t="s">
        <v>94</v>
      </c>
      <c r="AQ31" s="84"/>
      <c r="AR31" s="84" t="s">
        <v>94</v>
      </c>
      <c r="AS31" s="84"/>
      <c r="AT31" s="84" t="s">
        <v>94</v>
      </c>
      <c r="AU31" s="84"/>
      <c r="AV31" s="84" t="s">
        <v>94</v>
      </c>
      <c r="AW31" s="84"/>
      <c r="AX31" s="84" t="s">
        <v>94</v>
      </c>
      <c r="AY31" s="84"/>
      <c r="AZ31" s="84" t="s">
        <v>94</v>
      </c>
      <c r="BA31" s="84"/>
      <c r="BB31" s="84" t="s">
        <v>94</v>
      </c>
      <c r="BC31" s="84"/>
      <c r="BD31" s="84" t="s">
        <v>94</v>
      </c>
      <c r="BE31" s="84"/>
      <c r="BF31" s="84" t="s">
        <v>94</v>
      </c>
      <c r="BG31" s="84"/>
      <c r="BH31" s="84" t="s">
        <v>94</v>
      </c>
      <c r="BI31" s="84"/>
      <c r="BJ31" s="84" t="s">
        <v>94</v>
      </c>
      <c r="BK31" s="84"/>
      <c r="BL31" s="84" t="s">
        <v>94</v>
      </c>
      <c r="BM31" s="84"/>
      <c r="BN31" s="84" t="s">
        <v>94</v>
      </c>
      <c r="BO31" s="84"/>
      <c r="BP31" s="84" t="s">
        <v>94</v>
      </c>
      <c r="BQ31" s="86"/>
      <c r="BR31" s="84" t="s">
        <v>94</v>
      </c>
      <c r="BS31" s="84"/>
      <c r="BT31" s="84" t="s">
        <v>94</v>
      </c>
      <c r="BU31" s="84"/>
      <c r="BV31" s="84" t="s">
        <v>94</v>
      </c>
      <c r="BW31" s="84"/>
      <c r="BX31" s="84" t="s">
        <v>94</v>
      </c>
      <c r="BY31" s="84"/>
      <c r="BZ31" s="84" t="s">
        <v>94</v>
      </c>
      <c r="CA31" s="84"/>
      <c r="CB31" s="84" t="s">
        <v>94</v>
      </c>
      <c r="CC31" s="84"/>
      <c r="CD31" s="84" t="s">
        <v>94</v>
      </c>
      <c r="CE31" s="84"/>
      <c r="CF31" s="84" t="s">
        <v>94</v>
      </c>
      <c r="CG31" s="84"/>
      <c r="CH31" s="84" t="s">
        <v>94</v>
      </c>
      <c r="CI31" s="84"/>
      <c r="CJ31" s="84" t="s">
        <v>94</v>
      </c>
      <c r="CK31" s="84"/>
      <c r="CL31" s="84" t="s">
        <v>94</v>
      </c>
      <c r="CM31" s="84"/>
      <c r="CN31" s="84" t="s">
        <v>94</v>
      </c>
      <c r="CO31" s="84"/>
      <c r="CP31" s="84" t="s">
        <v>94</v>
      </c>
      <c r="CQ31" s="84"/>
      <c r="CR31" s="84" t="s">
        <v>94</v>
      </c>
      <c r="CS31" s="84"/>
      <c r="CT31" s="84" t="s">
        <v>94</v>
      </c>
      <c r="CU31" s="84"/>
      <c r="CV31" s="84" t="s">
        <v>94</v>
      </c>
      <c r="CW31" s="84"/>
      <c r="CX31" s="84" t="s">
        <v>94</v>
      </c>
      <c r="CY31" s="84"/>
      <c r="CZ31" s="84" t="s">
        <v>94</v>
      </c>
      <c r="DA31" s="84"/>
      <c r="DB31" s="84" t="s">
        <v>94</v>
      </c>
      <c r="DC31" s="84"/>
      <c r="DD31" s="84" t="s">
        <v>94</v>
      </c>
    </row>
    <row r="32" spans="1:108" s="9" customFormat="1" ht="33" customHeight="1" x14ac:dyDescent="0.35">
      <c r="A32" s="82">
        <f t="shared" si="0"/>
        <v>6</v>
      </c>
      <c r="B32" s="13">
        <v>150000047</v>
      </c>
      <c r="C32" s="89" t="s">
        <v>34</v>
      </c>
      <c r="D32" s="90" t="s">
        <v>35</v>
      </c>
      <c r="E32" s="84">
        <v>18500</v>
      </c>
      <c r="F32" s="84" t="s">
        <v>94</v>
      </c>
      <c r="G32" s="84">
        <v>18500</v>
      </c>
      <c r="H32" s="84" t="s">
        <v>94</v>
      </c>
      <c r="I32" s="84">
        <v>18500</v>
      </c>
      <c r="J32" s="84" t="s">
        <v>94</v>
      </c>
      <c r="K32" s="84">
        <v>18500</v>
      </c>
      <c r="L32" s="84" t="s">
        <v>94</v>
      </c>
      <c r="M32" s="84">
        <v>18500</v>
      </c>
      <c r="N32" s="84" t="s">
        <v>94</v>
      </c>
      <c r="O32" s="84">
        <v>18500</v>
      </c>
      <c r="P32" s="84" t="s">
        <v>94</v>
      </c>
      <c r="Q32" s="84">
        <v>18500</v>
      </c>
      <c r="R32" s="84" t="s">
        <v>94</v>
      </c>
      <c r="S32" s="84">
        <v>18500</v>
      </c>
      <c r="T32" s="84" t="s">
        <v>94</v>
      </c>
      <c r="U32" s="84">
        <v>21000</v>
      </c>
      <c r="V32" s="84">
        <v>21000</v>
      </c>
      <c r="W32" s="84">
        <v>21000</v>
      </c>
      <c r="X32" s="84" t="s">
        <v>94</v>
      </c>
      <c r="Y32" s="84">
        <v>21000</v>
      </c>
      <c r="Z32" s="84">
        <v>21000</v>
      </c>
      <c r="AA32" s="84">
        <v>21000</v>
      </c>
      <c r="AB32" s="84" t="s">
        <v>94</v>
      </c>
      <c r="AC32" s="84">
        <v>21000</v>
      </c>
      <c r="AD32" s="84" t="s">
        <v>94</v>
      </c>
      <c r="AE32" s="84">
        <v>21000</v>
      </c>
      <c r="AF32" s="84" t="s">
        <v>94</v>
      </c>
      <c r="AG32" s="84">
        <v>21000</v>
      </c>
      <c r="AH32" s="84" t="s">
        <v>94</v>
      </c>
      <c r="AI32" s="84">
        <v>21000</v>
      </c>
      <c r="AJ32" s="84" t="s">
        <v>94</v>
      </c>
      <c r="AK32" s="84">
        <v>21000</v>
      </c>
      <c r="AL32" s="84" t="s">
        <v>94</v>
      </c>
      <c r="AM32" s="84"/>
      <c r="AN32" s="84" t="s">
        <v>94</v>
      </c>
      <c r="AO32" s="84"/>
      <c r="AP32" s="84" t="s">
        <v>94</v>
      </c>
      <c r="AQ32" s="84"/>
      <c r="AR32" s="84" t="s">
        <v>94</v>
      </c>
      <c r="AS32" s="84"/>
      <c r="AT32" s="84" t="s">
        <v>94</v>
      </c>
      <c r="AU32" s="84">
        <v>21000</v>
      </c>
      <c r="AV32" s="84" t="s">
        <v>94</v>
      </c>
      <c r="AW32" s="84">
        <v>21000</v>
      </c>
      <c r="AX32" s="84" t="s">
        <v>94</v>
      </c>
      <c r="AY32" s="84">
        <v>21000</v>
      </c>
      <c r="AZ32" s="84" t="s">
        <v>94</v>
      </c>
      <c r="BA32" s="84">
        <v>21000</v>
      </c>
      <c r="BB32" s="84" t="s">
        <v>94</v>
      </c>
      <c r="BC32" s="84">
        <v>22000</v>
      </c>
      <c r="BD32" s="84" t="s">
        <v>94</v>
      </c>
      <c r="BE32" s="84">
        <v>22000</v>
      </c>
      <c r="BF32" s="84" t="s">
        <v>94</v>
      </c>
      <c r="BG32" s="84">
        <v>22000</v>
      </c>
      <c r="BH32" s="84" t="s">
        <v>94</v>
      </c>
      <c r="BI32" s="84">
        <v>22000</v>
      </c>
      <c r="BJ32" s="84" t="s">
        <v>94</v>
      </c>
      <c r="BK32" s="84">
        <v>22000</v>
      </c>
      <c r="BL32" s="84" t="s">
        <v>94</v>
      </c>
      <c r="BM32" s="84">
        <v>22000</v>
      </c>
      <c r="BN32" s="84">
        <v>21500</v>
      </c>
      <c r="BO32" s="84">
        <v>22000</v>
      </c>
      <c r="BP32" s="84" t="s">
        <v>94</v>
      </c>
      <c r="BQ32" s="86">
        <v>22000</v>
      </c>
      <c r="BR32" s="84">
        <v>22000</v>
      </c>
      <c r="BS32" s="86">
        <v>22000</v>
      </c>
      <c r="BT32" s="84" t="s">
        <v>94</v>
      </c>
      <c r="BU32" s="84">
        <v>22000</v>
      </c>
      <c r="BV32" s="84" t="s">
        <v>94</v>
      </c>
      <c r="BW32" s="84">
        <v>22000</v>
      </c>
      <c r="BX32" s="84" t="s">
        <v>94</v>
      </c>
      <c r="BY32" s="84">
        <v>22000</v>
      </c>
      <c r="BZ32" s="84" t="s">
        <v>94</v>
      </c>
      <c r="CA32" s="84">
        <v>22000</v>
      </c>
      <c r="CB32" s="84" t="s">
        <v>94</v>
      </c>
      <c r="CC32" s="84">
        <v>22000</v>
      </c>
      <c r="CD32" s="84" t="s">
        <v>94</v>
      </c>
      <c r="CE32" s="84">
        <v>22000</v>
      </c>
      <c r="CF32" s="84" t="s">
        <v>94</v>
      </c>
      <c r="CG32" s="84">
        <v>22000</v>
      </c>
      <c r="CH32" s="84" t="s">
        <v>94</v>
      </c>
      <c r="CI32" s="84">
        <v>22000</v>
      </c>
      <c r="CJ32" s="84" t="s">
        <v>94</v>
      </c>
      <c r="CK32" s="84">
        <v>22000</v>
      </c>
      <c r="CL32" s="84" t="s">
        <v>94</v>
      </c>
      <c r="CM32" s="84">
        <v>22000</v>
      </c>
      <c r="CN32" s="84" t="s">
        <v>94</v>
      </c>
      <c r="CO32" s="84">
        <v>22000</v>
      </c>
      <c r="CP32" s="84" t="s">
        <v>94</v>
      </c>
      <c r="CQ32" s="84">
        <v>22000</v>
      </c>
      <c r="CR32" s="84" t="s">
        <v>94</v>
      </c>
      <c r="CS32" s="84">
        <v>22000</v>
      </c>
      <c r="CT32" s="84">
        <v>22000</v>
      </c>
      <c r="CU32" s="84">
        <v>22000</v>
      </c>
      <c r="CV32" s="84" t="s">
        <v>94</v>
      </c>
      <c r="CW32" s="84">
        <v>22000</v>
      </c>
      <c r="CX32" s="84" t="s">
        <v>94</v>
      </c>
      <c r="CY32" s="84">
        <v>22000</v>
      </c>
      <c r="CZ32" s="84" t="s">
        <v>94</v>
      </c>
      <c r="DA32" s="84">
        <v>22000</v>
      </c>
      <c r="DB32" s="84" t="s">
        <v>94</v>
      </c>
      <c r="DC32" s="84">
        <v>22000</v>
      </c>
      <c r="DD32" s="84" t="s">
        <v>94</v>
      </c>
    </row>
    <row r="33" spans="1:108" s="9" customFormat="1" ht="33" customHeight="1" x14ac:dyDescent="0.35">
      <c r="A33" s="82">
        <f t="shared" si="0"/>
        <v>7</v>
      </c>
      <c r="B33" s="13" t="s">
        <v>100</v>
      </c>
      <c r="C33" s="89" t="s">
        <v>30</v>
      </c>
      <c r="D33" s="90" t="s">
        <v>32</v>
      </c>
      <c r="E33" s="84">
        <v>19500</v>
      </c>
      <c r="F33" s="84" t="s">
        <v>94</v>
      </c>
      <c r="G33" s="84">
        <v>19500</v>
      </c>
      <c r="H33" s="84" t="s">
        <v>94</v>
      </c>
      <c r="I33" s="84">
        <v>19500</v>
      </c>
      <c r="J33" s="84" t="s">
        <v>94</v>
      </c>
      <c r="K33" s="84">
        <v>19500</v>
      </c>
      <c r="L33" s="84" t="s">
        <v>94</v>
      </c>
      <c r="M33" s="84">
        <v>19500</v>
      </c>
      <c r="N33" s="84" t="s">
        <v>94</v>
      </c>
      <c r="O33" s="84">
        <v>19500</v>
      </c>
      <c r="P33" s="84" t="s">
        <v>94</v>
      </c>
      <c r="Q33" s="84">
        <v>19500</v>
      </c>
      <c r="R33" s="84" t="s">
        <v>94</v>
      </c>
      <c r="S33" s="84">
        <v>19500</v>
      </c>
      <c r="T33" s="84" t="s">
        <v>94</v>
      </c>
      <c r="U33" s="84">
        <v>19500</v>
      </c>
      <c r="V33" s="84" t="s">
        <v>94</v>
      </c>
      <c r="W33" s="84">
        <v>19500</v>
      </c>
      <c r="X33" s="84" t="s">
        <v>94</v>
      </c>
      <c r="Y33" s="84">
        <v>19500</v>
      </c>
      <c r="Z33" s="84" t="s">
        <v>94</v>
      </c>
      <c r="AA33" s="84">
        <v>19500</v>
      </c>
      <c r="AB33" s="84" t="s">
        <v>94</v>
      </c>
      <c r="AC33" s="84">
        <v>19500</v>
      </c>
      <c r="AD33" s="84" t="s">
        <v>94</v>
      </c>
      <c r="AE33" s="84">
        <v>19500</v>
      </c>
      <c r="AF33" s="84" t="s">
        <v>94</v>
      </c>
      <c r="AG33" s="84">
        <v>19500</v>
      </c>
      <c r="AH33" s="84" t="s">
        <v>94</v>
      </c>
      <c r="AI33" s="84">
        <v>19500</v>
      </c>
      <c r="AJ33" s="84" t="s">
        <v>94</v>
      </c>
      <c r="AK33" s="84">
        <v>19500</v>
      </c>
      <c r="AL33" s="84" t="s">
        <v>94</v>
      </c>
      <c r="AM33" s="84">
        <v>19500</v>
      </c>
      <c r="AN33" s="84" t="s">
        <v>94</v>
      </c>
      <c r="AO33" s="84">
        <v>19500</v>
      </c>
      <c r="AP33" s="84" t="s">
        <v>94</v>
      </c>
      <c r="AQ33" s="84">
        <v>19500</v>
      </c>
      <c r="AR33" s="84" t="s">
        <v>94</v>
      </c>
      <c r="AS33" s="84">
        <v>19500</v>
      </c>
      <c r="AT33" s="84">
        <v>19500</v>
      </c>
      <c r="AU33" s="84">
        <v>19500</v>
      </c>
      <c r="AV33" s="84" t="s">
        <v>94</v>
      </c>
      <c r="AW33" s="84">
        <v>19500</v>
      </c>
      <c r="AX33" s="84" t="s">
        <v>94</v>
      </c>
      <c r="AY33" s="84">
        <v>19500</v>
      </c>
      <c r="AZ33" s="84" t="s">
        <v>94</v>
      </c>
      <c r="BA33" s="84">
        <v>19500</v>
      </c>
      <c r="BB33" s="84" t="s">
        <v>94</v>
      </c>
      <c r="BC33" s="84">
        <v>19500</v>
      </c>
      <c r="BD33" s="84" t="s">
        <v>94</v>
      </c>
      <c r="BE33" s="84">
        <v>19500</v>
      </c>
      <c r="BF33" s="84" t="s">
        <v>94</v>
      </c>
      <c r="BG33" s="84">
        <v>19500</v>
      </c>
      <c r="BH33" s="84" t="s">
        <v>94</v>
      </c>
      <c r="BI33" s="84">
        <v>19500</v>
      </c>
      <c r="BJ33" s="84" t="s">
        <v>94</v>
      </c>
      <c r="BK33" s="84">
        <v>19500</v>
      </c>
      <c r="BL33" s="84" t="s">
        <v>94</v>
      </c>
      <c r="BM33" s="84">
        <v>19500</v>
      </c>
      <c r="BN33" s="84" t="s">
        <v>94</v>
      </c>
      <c r="BO33" s="84">
        <v>19500</v>
      </c>
      <c r="BP33" s="84" t="s">
        <v>94</v>
      </c>
      <c r="BQ33" s="86">
        <v>19500</v>
      </c>
      <c r="BR33" s="84" t="s">
        <v>94</v>
      </c>
      <c r="BS33" s="86">
        <v>19500</v>
      </c>
      <c r="BT33" s="84" t="s">
        <v>94</v>
      </c>
      <c r="BU33" s="84">
        <v>19500</v>
      </c>
      <c r="BV33" s="84" t="s">
        <v>94</v>
      </c>
      <c r="BW33" s="84">
        <v>19500</v>
      </c>
      <c r="BX33" s="84" t="s">
        <v>94</v>
      </c>
      <c r="BY33" s="84">
        <v>19500</v>
      </c>
      <c r="BZ33" s="84">
        <v>18000</v>
      </c>
      <c r="CA33" s="84">
        <v>19500</v>
      </c>
      <c r="CB33" s="84">
        <v>19500</v>
      </c>
      <c r="CC33" s="84">
        <v>19500</v>
      </c>
      <c r="CD33" s="84" t="s">
        <v>94</v>
      </c>
      <c r="CE33" s="84">
        <v>19500</v>
      </c>
      <c r="CF33" s="84" t="s">
        <v>94</v>
      </c>
      <c r="CG33" s="84">
        <v>19500</v>
      </c>
      <c r="CH33" s="84" t="s">
        <v>94</v>
      </c>
      <c r="CI33" s="84">
        <v>19500</v>
      </c>
      <c r="CJ33" s="84" t="s">
        <v>94</v>
      </c>
      <c r="CK33" s="84">
        <v>19500</v>
      </c>
      <c r="CL33" s="84" t="s">
        <v>94</v>
      </c>
      <c r="CM33" s="84">
        <v>19500</v>
      </c>
      <c r="CN33" s="84" t="s">
        <v>94</v>
      </c>
      <c r="CO33" s="84">
        <v>19500</v>
      </c>
      <c r="CP33" s="84" t="s">
        <v>94</v>
      </c>
      <c r="CQ33" s="84">
        <v>19500</v>
      </c>
      <c r="CR33" s="84" t="s">
        <v>94</v>
      </c>
      <c r="CS33" s="84">
        <v>19500</v>
      </c>
      <c r="CT33" s="84" t="s">
        <v>94</v>
      </c>
      <c r="CU33" s="84">
        <v>19500</v>
      </c>
      <c r="CV33" s="84" t="s">
        <v>94</v>
      </c>
      <c r="CW33" s="84">
        <v>19500</v>
      </c>
      <c r="CX33" s="84" t="s">
        <v>94</v>
      </c>
      <c r="CY33" s="84">
        <v>19500</v>
      </c>
      <c r="CZ33" s="84" t="s">
        <v>94</v>
      </c>
      <c r="DA33" s="84">
        <v>19500</v>
      </c>
      <c r="DB33" s="84" t="s">
        <v>94</v>
      </c>
      <c r="DC33" s="84">
        <v>19500</v>
      </c>
      <c r="DD33" s="84" t="s">
        <v>94</v>
      </c>
    </row>
    <row r="34" spans="1:108" s="9" customFormat="1" ht="33" customHeight="1" x14ac:dyDescent="0.35">
      <c r="A34" s="82">
        <f t="shared" si="0"/>
        <v>8</v>
      </c>
      <c r="B34" s="13">
        <v>150000048</v>
      </c>
      <c r="C34" s="89" t="s">
        <v>31</v>
      </c>
      <c r="D34" s="90" t="s">
        <v>33</v>
      </c>
      <c r="E34" s="84">
        <v>18000</v>
      </c>
      <c r="F34" s="84">
        <v>16550</v>
      </c>
      <c r="G34" s="84">
        <v>18000</v>
      </c>
      <c r="H34" s="84" t="s">
        <v>94</v>
      </c>
      <c r="I34" s="84">
        <v>18000</v>
      </c>
      <c r="J34" s="84" t="s">
        <v>94</v>
      </c>
      <c r="K34" s="84">
        <v>18000</v>
      </c>
      <c r="L34" s="84">
        <v>15100</v>
      </c>
      <c r="M34" s="84">
        <v>18000</v>
      </c>
      <c r="N34" s="84">
        <v>18000</v>
      </c>
      <c r="O34" s="84">
        <v>18000</v>
      </c>
      <c r="P34" s="84" t="s">
        <v>94</v>
      </c>
      <c r="Q34" s="84">
        <v>18000</v>
      </c>
      <c r="R34" s="84" t="s">
        <v>94</v>
      </c>
      <c r="S34" s="84">
        <v>18000</v>
      </c>
      <c r="T34" s="84">
        <v>16649.448867115738</v>
      </c>
      <c r="U34" s="84">
        <v>18000</v>
      </c>
      <c r="V34" s="84" t="s">
        <v>94</v>
      </c>
      <c r="W34" s="84">
        <v>18000</v>
      </c>
      <c r="X34" s="84" t="s">
        <v>94</v>
      </c>
      <c r="Y34" s="84">
        <v>18000</v>
      </c>
      <c r="Z34" s="84">
        <v>18000</v>
      </c>
      <c r="AA34" s="84">
        <v>18000</v>
      </c>
      <c r="AB34" s="84" t="s">
        <v>94</v>
      </c>
      <c r="AC34" s="84">
        <v>18000</v>
      </c>
      <c r="AD34" s="84" t="s">
        <v>94</v>
      </c>
      <c r="AE34" s="84">
        <v>18000</v>
      </c>
      <c r="AF34" s="84" t="s">
        <v>94</v>
      </c>
      <c r="AG34" s="84">
        <v>18000</v>
      </c>
      <c r="AH34" s="84" t="s">
        <v>94</v>
      </c>
      <c r="AI34" s="84">
        <v>18000</v>
      </c>
      <c r="AJ34" s="84">
        <v>18000</v>
      </c>
      <c r="AK34" s="84">
        <v>18000</v>
      </c>
      <c r="AL34" s="84" t="s">
        <v>94</v>
      </c>
      <c r="AM34" s="84">
        <v>18500</v>
      </c>
      <c r="AN34" s="84" t="s">
        <v>94</v>
      </c>
      <c r="AO34" s="84">
        <v>18500</v>
      </c>
      <c r="AP34" s="84" t="s">
        <v>94</v>
      </c>
      <c r="AQ34" s="84">
        <v>18500</v>
      </c>
      <c r="AR34" s="84" t="s">
        <v>94</v>
      </c>
      <c r="AS34" s="84">
        <v>18500</v>
      </c>
      <c r="AT34" s="84">
        <v>18500</v>
      </c>
      <c r="AU34" s="84">
        <v>18000</v>
      </c>
      <c r="AV34" s="84" t="s">
        <v>94</v>
      </c>
      <c r="AW34" s="84">
        <v>18000</v>
      </c>
      <c r="AX34" s="84" t="s">
        <v>94</v>
      </c>
      <c r="AY34" s="84">
        <v>18000</v>
      </c>
      <c r="AZ34" s="84">
        <v>18000</v>
      </c>
      <c r="BA34" s="84">
        <v>18000</v>
      </c>
      <c r="BB34" s="84">
        <v>17902.587466091674</v>
      </c>
      <c r="BC34" s="84">
        <v>18000</v>
      </c>
      <c r="BD34" s="84" t="s">
        <v>94</v>
      </c>
      <c r="BE34" s="84">
        <v>18000</v>
      </c>
      <c r="BF34" s="84" t="s">
        <v>94</v>
      </c>
      <c r="BG34" s="84">
        <v>18000</v>
      </c>
      <c r="BH34" s="84" t="s">
        <v>94</v>
      </c>
      <c r="BI34" s="84">
        <v>18000</v>
      </c>
      <c r="BJ34" s="84" t="s">
        <v>94</v>
      </c>
      <c r="BK34" s="84">
        <v>18000</v>
      </c>
      <c r="BL34" s="84" t="s">
        <v>94</v>
      </c>
      <c r="BM34" s="84">
        <v>18000</v>
      </c>
      <c r="BN34" s="84" t="s">
        <v>94</v>
      </c>
      <c r="BO34" s="84">
        <v>18000</v>
      </c>
      <c r="BP34" s="84" t="s">
        <v>94</v>
      </c>
      <c r="BQ34" s="86">
        <v>18000</v>
      </c>
      <c r="BR34" s="84" t="s">
        <v>94</v>
      </c>
      <c r="BS34" s="86">
        <v>18000</v>
      </c>
      <c r="BT34" s="84">
        <v>18000</v>
      </c>
      <c r="BU34" s="84">
        <v>18000</v>
      </c>
      <c r="BV34" s="84" t="s">
        <v>94</v>
      </c>
      <c r="BW34" s="84">
        <v>18000</v>
      </c>
      <c r="BX34" s="84" t="s">
        <v>94</v>
      </c>
      <c r="BY34" s="84">
        <v>18000</v>
      </c>
      <c r="BZ34" s="84" t="s">
        <v>94</v>
      </c>
      <c r="CA34" s="84">
        <v>18000</v>
      </c>
      <c r="CB34" s="84">
        <v>17500</v>
      </c>
      <c r="CC34" s="84">
        <v>18000</v>
      </c>
      <c r="CD34" s="84" t="s">
        <v>94</v>
      </c>
      <c r="CE34" s="84">
        <v>18000</v>
      </c>
      <c r="CF34" s="84" t="s">
        <v>94</v>
      </c>
      <c r="CG34" s="84">
        <v>18000</v>
      </c>
      <c r="CH34" s="84" t="s">
        <v>94</v>
      </c>
      <c r="CI34" s="84">
        <v>18000</v>
      </c>
      <c r="CJ34" s="84" t="s">
        <v>94</v>
      </c>
      <c r="CK34" s="84">
        <v>18000</v>
      </c>
      <c r="CL34" s="84" t="s">
        <v>94</v>
      </c>
      <c r="CM34" s="84">
        <v>18000</v>
      </c>
      <c r="CN34" s="84">
        <v>17566.422385076614</v>
      </c>
      <c r="CO34" s="84">
        <v>18000</v>
      </c>
      <c r="CP34" s="84">
        <v>17000</v>
      </c>
      <c r="CQ34" s="84">
        <v>18000</v>
      </c>
      <c r="CR34" s="84" t="s">
        <v>94</v>
      </c>
      <c r="CS34" s="84">
        <v>18000</v>
      </c>
      <c r="CT34" s="84" t="s">
        <v>94</v>
      </c>
      <c r="CU34" s="84">
        <v>18000</v>
      </c>
      <c r="CV34" s="84" t="s">
        <v>94</v>
      </c>
      <c r="CW34" s="84">
        <v>18000</v>
      </c>
      <c r="CX34" s="84" t="s">
        <v>94</v>
      </c>
      <c r="CY34" s="84">
        <v>18000</v>
      </c>
      <c r="CZ34" s="84" t="s">
        <v>94</v>
      </c>
      <c r="DA34" s="84">
        <v>18000</v>
      </c>
      <c r="DB34" s="84" t="s">
        <v>94</v>
      </c>
      <c r="DC34" s="84">
        <v>18000</v>
      </c>
      <c r="DD34" s="84" t="s">
        <v>94</v>
      </c>
    </row>
    <row r="35" spans="1:108" s="9" customFormat="1" ht="33" customHeight="1" x14ac:dyDescent="0.35">
      <c r="A35" s="82">
        <f t="shared" si="0"/>
        <v>9</v>
      </c>
      <c r="B35" s="13">
        <v>150000012</v>
      </c>
      <c r="C35" s="89" t="s">
        <v>19</v>
      </c>
      <c r="D35" s="90" t="s">
        <v>290</v>
      </c>
      <c r="E35" s="84"/>
      <c r="F35" s="84" t="s">
        <v>94</v>
      </c>
      <c r="G35" s="84"/>
      <c r="H35" s="84" t="s">
        <v>94</v>
      </c>
      <c r="I35" s="84"/>
      <c r="J35" s="84" t="s">
        <v>94</v>
      </c>
      <c r="K35" s="84"/>
      <c r="L35" s="84" t="s">
        <v>94</v>
      </c>
      <c r="M35" s="84"/>
      <c r="N35" s="84" t="s">
        <v>94</v>
      </c>
      <c r="O35" s="84"/>
      <c r="P35" s="84" t="s">
        <v>94</v>
      </c>
      <c r="Q35" s="84"/>
      <c r="R35" s="84" t="s">
        <v>94</v>
      </c>
      <c r="S35" s="84"/>
      <c r="T35" s="84" t="s">
        <v>94</v>
      </c>
      <c r="U35" s="84">
        <v>18000</v>
      </c>
      <c r="V35" s="84" t="s">
        <v>94</v>
      </c>
      <c r="W35" s="84">
        <v>18000</v>
      </c>
      <c r="X35" s="84" t="s">
        <v>94</v>
      </c>
      <c r="Y35" s="84">
        <v>18000</v>
      </c>
      <c r="Z35" s="84">
        <v>17000</v>
      </c>
      <c r="AA35" s="84">
        <v>18000</v>
      </c>
      <c r="AB35" s="84">
        <v>18000</v>
      </c>
      <c r="AC35" s="84">
        <v>19000</v>
      </c>
      <c r="AD35" s="84" t="s">
        <v>94</v>
      </c>
      <c r="AE35" s="84">
        <v>19000</v>
      </c>
      <c r="AF35" s="84" t="s">
        <v>94</v>
      </c>
      <c r="AG35" s="84">
        <v>19000</v>
      </c>
      <c r="AH35" s="84">
        <v>19000</v>
      </c>
      <c r="AI35" s="84">
        <v>19000</v>
      </c>
      <c r="AJ35" s="84">
        <v>19000</v>
      </c>
      <c r="AK35" s="84">
        <v>19000</v>
      </c>
      <c r="AL35" s="84">
        <v>19000</v>
      </c>
      <c r="AM35" s="84">
        <v>19000</v>
      </c>
      <c r="AN35" s="84">
        <v>19113.13121272366</v>
      </c>
      <c r="AO35" s="84">
        <v>19000</v>
      </c>
      <c r="AP35" s="84">
        <v>19000</v>
      </c>
      <c r="AQ35" s="84">
        <v>19000</v>
      </c>
      <c r="AR35" s="84" t="s">
        <v>94</v>
      </c>
      <c r="AS35" s="84">
        <v>19000</v>
      </c>
      <c r="AT35" s="84">
        <v>19117.857142857141</v>
      </c>
      <c r="AU35" s="84">
        <v>19000</v>
      </c>
      <c r="AV35" s="84" t="s">
        <v>94</v>
      </c>
      <c r="AW35" s="84">
        <v>19000</v>
      </c>
      <c r="AX35" s="84">
        <v>19000</v>
      </c>
      <c r="AY35" s="84">
        <v>19000</v>
      </c>
      <c r="AZ35" s="84">
        <v>19000</v>
      </c>
      <c r="BA35" s="84">
        <v>19000</v>
      </c>
      <c r="BB35" s="84">
        <v>19000</v>
      </c>
      <c r="BC35" s="84">
        <v>19000</v>
      </c>
      <c r="BD35" s="84">
        <v>19000</v>
      </c>
      <c r="BE35" s="84">
        <v>19000</v>
      </c>
      <c r="BF35" s="84" t="s">
        <v>94</v>
      </c>
      <c r="BG35" s="84">
        <v>19000</v>
      </c>
      <c r="BH35" s="84">
        <v>19475</v>
      </c>
      <c r="BI35" s="84">
        <v>19000</v>
      </c>
      <c r="BJ35" s="84">
        <v>19000</v>
      </c>
      <c r="BK35" s="84">
        <v>19000</v>
      </c>
      <c r="BL35" s="84">
        <v>19475</v>
      </c>
      <c r="BM35" s="84">
        <v>19000</v>
      </c>
      <c r="BN35" s="84">
        <v>19000</v>
      </c>
      <c r="BO35" s="84">
        <v>19000</v>
      </c>
      <c r="BP35" s="84">
        <v>19000</v>
      </c>
      <c r="BQ35" s="86">
        <v>19000</v>
      </c>
      <c r="BR35" s="84">
        <v>19000</v>
      </c>
      <c r="BS35" s="86">
        <v>19000</v>
      </c>
      <c r="BT35" s="84">
        <v>19076.313346439492</v>
      </c>
      <c r="BU35" s="84">
        <v>19000</v>
      </c>
      <c r="BV35" s="84">
        <v>18617.977528089887</v>
      </c>
      <c r="BW35" s="84">
        <v>19000</v>
      </c>
      <c r="BX35" s="84" t="s">
        <v>94</v>
      </c>
      <c r="BY35" s="84">
        <v>19000</v>
      </c>
      <c r="BZ35" s="84">
        <v>18000</v>
      </c>
      <c r="CA35" s="84">
        <v>19000</v>
      </c>
      <c r="CB35" s="84">
        <v>19000</v>
      </c>
      <c r="CC35" s="84">
        <v>19000</v>
      </c>
      <c r="CD35" s="84">
        <v>19475</v>
      </c>
      <c r="CE35" s="84">
        <v>19000</v>
      </c>
      <c r="CF35" s="84">
        <v>19240.254312251218</v>
      </c>
      <c r="CG35" s="84">
        <v>19000</v>
      </c>
      <c r="CH35" s="84" t="s">
        <v>94</v>
      </c>
      <c r="CI35" s="84">
        <v>19000</v>
      </c>
      <c r="CJ35" s="84" t="s">
        <v>94</v>
      </c>
      <c r="CK35" s="84">
        <v>19000</v>
      </c>
      <c r="CL35" s="84">
        <v>18469.012317518249</v>
      </c>
      <c r="CM35" s="84">
        <v>19000</v>
      </c>
      <c r="CN35" s="84">
        <v>19475</v>
      </c>
      <c r="CO35" s="84">
        <v>19000</v>
      </c>
      <c r="CP35" s="84" t="s">
        <v>94</v>
      </c>
      <c r="CQ35" s="84">
        <v>19000</v>
      </c>
      <c r="CR35" s="84" t="s">
        <v>94</v>
      </c>
      <c r="CS35" s="84">
        <v>19000</v>
      </c>
      <c r="CT35" s="84">
        <v>18502.199803149608</v>
      </c>
      <c r="CU35" s="84">
        <v>19000</v>
      </c>
      <c r="CV35" s="84" t="s">
        <v>94</v>
      </c>
      <c r="CW35" s="84">
        <v>19000</v>
      </c>
      <c r="CX35" s="84">
        <v>19000</v>
      </c>
      <c r="CY35" s="84">
        <v>19000</v>
      </c>
      <c r="CZ35" s="84">
        <v>17000</v>
      </c>
      <c r="DA35" s="84">
        <v>19000</v>
      </c>
      <c r="DB35" s="84">
        <v>19113.074023303634</v>
      </c>
      <c r="DC35" s="84">
        <v>19000</v>
      </c>
      <c r="DD35" s="84" t="s">
        <v>94</v>
      </c>
    </row>
    <row r="36" spans="1:108" s="9" customFormat="1" ht="33" customHeight="1" x14ac:dyDescent="0.35">
      <c r="A36" s="82">
        <f t="shared" si="0"/>
        <v>10</v>
      </c>
      <c r="B36" s="13">
        <v>150000038</v>
      </c>
      <c r="C36" s="89" t="s">
        <v>29</v>
      </c>
      <c r="D36" s="90" t="s">
        <v>289</v>
      </c>
      <c r="E36" s="84"/>
      <c r="F36" s="84" t="s">
        <v>94</v>
      </c>
      <c r="G36" s="84"/>
      <c r="H36" s="84" t="s">
        <v>94</v>
      </c>
      <c r="I36" s="84"/>
      <c r="J36" s="84" t="s">
        <v>94</v>
      </c>
      <c r="K36" s="84"/>
      <c r="L36" s="84" t="s">
        <v>94</v>
      </c>
      <c r="M36" s="84"/>
      <c r="N36" s="84" t="s">
        <v>94</v>
      </c>
      <c r="O36" s="84"/>
      <c r="P36" s="84" t="s">
        <v>94</v>
      </c>
      <c r="Q36" s="84"/>
      <c r="R36" s="84" t="s">
        <v>94</v>
      </c>
      <c r="S36" s="84"/>
      <c r="T36" s="84" t="s">
        <v>94</v>
      </c>
      <c r="U36" s="84">
        <v>17000</v>
      </c>
      <c r="V36" s="84" t="s">
        <v>94</v>
      </c>
      <c r="W36" s="84">
        <v>17000</v>
      </c>
      <c r="X36" s="84" t="s">
        <v>94</v>
      </c>
      <c r="Y36" s="84">
        <v>17000</v>
      </c>
      <c r="Z36" s="84" t="s">
        <v>94</v>
      </c>
      <c r="AA36" s="84">
        <v>17000</v>
      </c>
      <c r="AB36" s="84">
        <v>17425</v>
      </c>
      <c r="AC36" s="84">
        <v>18000</v>
      </c>
      <c r="AD36" s="84" t="s">
        <v>94</v>
      </c>
      <c r="AE36" s="84">
        <v>18000</v>
      </c>
      <c r="AF36" s="84" t="s">
        <v>94</v>
      </c>
      <c r="AG36" s="84">
        <v>18000</v>
      </c>
      <c r="AH36" s="84" t="s">
        <v>94</v>
      </c>
      <c r="AI36" s="84">
        <v>18000</v>
      </c>
      <c r="AJ36" s="84">
        <v>18000</v>
      </c>
      <c r="AK36" s="84">
        <v>18000</v>
      </c>
      <c r="AL36" s="84" t="s">
        <v>94</v>
      </c>
      <c r="AM36" s="84">
        <v>18000</v>
      </c>
      <c r="AN36" s="84" t="s">
        <v>94</v>
      </c>
      <c r="AO36" s="84">
        <v>18000</v>
      </c>
      <c r="AP36" s="84" t="s">
        <v>94</v>
      </c>
      <c r="AQ36" s="84">
        <v>18000</v>
      </c>
      <c r="AR36" s="84" t="s">
        <v>94</v>
      </c>
      <c r="AS36" s="84">
        <v>18000</v>
      </c>
      <c r="AT36" s="84">
        <v>18000</v>
      </c>
      <c r="AU36" s="84">
        <v>18000</v>
      </c>
      <c r="AV36" s="84" t="s">
        <v>94</v>
      </c>
      <c r="AW36" s="84">
        <v>18000</v>
      </c>
      <c r="AX36" s="84" t="s">
        <v>94</v>
      </c>
      <c r="AY36" s="84">
        <v>18000</v>
      </c>
      <c r="AZ36" s="84" t="s">
        <v>94</v>
      </c>
      <c r="BA36" s="84">
        <v>18000</v>
      </c>
      <c r="BB36" s="84">
        <v>18000</v>
      </c>
      <c r="BC36" s="84">
        <v>18000</v>
      </c>
      <c r="BD36" s="84" t="s">
        <v>94</v>
      </c>
      <c r="BE36" s="84">
        <v>18000</v>
      </c>
      <c r="BF36" s="84" t="s">
        <v>94</v>
      </c>
      <c r="BG36" s="84">
        <v>18000</v>
      </c>
      <c r="BH36" s="84" t="s">
        <v>94</v>
      </c>
      <c r="BI36" s="84">
        <v>18000</v>
      </c>
      <c r="BJ36" s="84" t="s">
        <v>94</v>
      </c>
      <c r="BK36" s="84">
        <v>18000</v>
      </c>
      <c r="BL36" s="84">
        <v>18000</v>
      </c>
      <c r="BM36" s="84">
        <v>18000</v>
      </c>
      <c r="BN36" s="84" t="s">
        <v>94</v>
      </c>
      <c r="BO36" s="84">
        <v>18000</v>
      </c>
      <c r="BP36" s="84" t="s">
        <v>94</v>
      </c>
      <c r="BQ36" s="86">
        <v>18000</v>
      </c>
      <c r="BR36" s="84" t="s">
        <v>94</v>
      </c>
      <c r="BS36" s="86">
        <v>18000</v>
      </c>
      <c r="BT36" s="84" t="s">
        <v>94</v>
      </c>
      <c r="BU36" s="84">
        <v>18000</v>
      </c>
      <c r="BV36" s="84" t="s">
        <v>94</v>
      </c>
      <c r="BW36" s="84">
        <v>18000</v>
      </c>
      <c r="BX36" s="84" t="s">
        <v>94</v>
      </c>
      <c r="BY36" s="84">
        <v>18000</v>
      </c>
      <c r="CA36" s="84">
        <v>18000</v>
      </c>
      <c r="CB36" s="84" t="s">
        <v>94</v>
      </c>
      <c r="CC36" s="84">
        <v>18000</v>
      </c>
      <c r="CD36" s="84" t="s">
        <v>94</v>
      </c>
      <c r="CE36" s="84">
        <v>18000</v>
      </c>
      <c r="CF36" s="84" t="s">
        <v>94</v>
      </c>
      <c r="CG36" s="84">
        <v>18000</v>
      </c>
      <c r="CH36" s="84" t="s">
        <v>94</v>
      </c>
      <c r="CI36" s="84">
        <v>18000</v>
      </c>
      <c r="CJ36" s="84" t="s">
        <v>94</v>
      </c>
      <c r="CK36" s="84">
        <v>18000</v>
      </c>
      <c r="CL36" s="84" t="s">
        <v>94</v>
      </c>
      <c r="CM36" s="84">
        <v>18000</v>
      </c>
      <c r="CN36" s="84" t="s">
        <v>94</v>
      </c>
      <c r="CO36" s="84">
        <v>18000</v>
      </c>
      <c r="CP36" s="84">
        <v>18000</v>
      </c>
      <c r="CQ36" s="84">
        <v>18000</v>
      </c>
      <c r="CR36" s="84">
        <v>17623.574144486691</v>
      </c>
      <c r="CS36" s="84">
        <v>18000</v>
      </c>
      <c r="CT36" s="84" t="s">
        <v>94</v>
      </c>
      <c r="CU36" s="84">
        <v>18000</v>
      </c>
      <c r="CV36" s="84">
        <v>18000</v>
      </c>
      <c r="CW36" s="84">
        <v>18000</v>
      </c>
      <c r="CX36" s="84" t="s">
        <v>94</v>
      </c>
      <c r="CY36" s="84">
        <v>18000</v>
      </c>
      <c r="CZ36" s="84" t="s">
        <v>94</v>
      </c>
      <c r="DA36" s="84">
        <v>18000</v>
      </c>
      <c r="DB36" s="84" t="s">
        <v>94</v>
      </c>
      <c r="DC36" s="84">
        <v>18000</v>
      </c>
      <c r="DD36" s="84" t="s">
        <v>94</v>
      </c>
    </row>
    <row r="37" spans="1:108" s="9" customFormat="1" ht="33" customHeight="1" x14ac:dyDescent="0.35">
      <c r="A37" s="82">
        <f t="shared" si="0"/>
        <v>11</v>
      </c>
      <c r="B37" s="13" t="s">
        <v>101</v>
      </c>
      <c r="C37" s="89" t="s">
        <v>21</v>
      </c>
      <c r="D37" s="90" t="s">
        <v>102</v>
      </c>
      <c r="E37" s="84"/>
      <c r="F37" s="84" t="s">
        <v>94</v>
      </c>
      <c r="G37" s="84"/>
      <c r="H37" s="84" t="s">
        <v>94</v>
      </c>
      <c r="I37" s="84"/>
      <c r="J37" s="84" t="s">
        <v>94</v>
      </c>
      <c r="K37" s="84"/>
      <c r="L37" s="84" t="s">
        <v>94</v>
      </c>
      <c r="M37" s="84"/>
      <c r="N37" s="84" t="s">
        <v>94</v>
      </c>
      <c r="O37" s="84"/>
      <c r="P37" s="84" t="s">
        <v>94</v>
      </c>
      <c r="Q37" s="84"/>
      <c r="R37" s="84" t="s">
        <v>94</v>
      </c>
      <c r="S37" s="84"/>
      <c r="T37" s="84" t="s">
        <v>94</v>
      </c>
      <c r="U37" s="84"/>
      <c r="V37" s="84" t="s">
        <v>94</v>
      </c>
      <c r="W37" s="84"/>
      <c r="X37" s="84" t="s">
        <v>94</v>
      </c>
      <c r="Y37" s="84"/>
      <c r="Z37" s="84" t="s">
        <v>94</v>
      </c>
      <c r="AA37" s="84"/>
      <c r="AB37" s="84" t="s">
        <v>94</v>
      </c>
      <c r="AC37" s="84"/>
      <c r="AD37" s="84" t="s">
        <v>94</v>
      </c>
      <c r="AE37" s="84"/>
      <c r="AF37" s="84" t="s">
        <v>94</v>
      </c>
      <c r="AG37" s="84"/>
      <c r="AH37" s="84" t="s">
        <v>94</v>
      </c>
      <c r="AI37" s="84"/>
      <c r="AJ37" s="84" t="s">
        <v>94</v>
      </c>
      <c r="AK37" s="84"/>
      <c r="AL37" s="84" t="s">
        <v>94</v>
      </c>
      <c r="AM37" s="84"/>
      <c r="AN37" s="84" t="s">
        <v>94</v>
      </c>
      <c r="AO37" s="84"/>
      <c r="AP37" s="84" t="s">
        <v>94</v>
      </c>
      <c r="AQ37" s="84"/>
      <c r="AR37" s="84" t="s">
        <v>94</v>
      </c>
      <c r="AS37" s="84"/>
      <c r="AT37" s="84" t="s">
        <v>94</v>
      </c>
      <c r="AU37" s="84"/>
      <c r="AV37" s="84" t="s">
        <v>94</v>
      </c>
      <c r="AW37" s="84"/>
      <c r="AX37" s="84" t="s">
        <v>94</v>
      </c>
      <c r="AY37" s="84"/>
      <c r="AZ37" s="84" t="s">
        <v>94</v>
      </c>
      <c r="BA37" s="84"/>
      <c r="BB37" s="84" t="s">
        <v>94</v>
      </c>
      <c r="BC37" s="84"/>
      <c r="BD37" s="84" t="s">
        <v>94</v>
      </c>
      <c r="BE37" s="84"/>
      <c r="BF37" s="84" t="s">
        <v>94</v>
      </c>
      <c r="BG37" s="84"/>
      <c r="BH37" s="84" t="s">
        <v>94</v>
      </c>
      <c r="BI37" s="84"/>
      <c r="BJ37" s="84" t="s">
        <v>94</v>
      </c>
      <c r="BK37" s="84"/>
      <c r="BL37" s="84" t="s">
        <v>94</v>
      </c>
      <c r="BM37" s="84"/>
      <c r="BN37" s="84" t="s">
        <v>94</v>
      </c>
      <c r="BO37" s="84"/>
      <c r="BP37" s="84" t="s">
        <v>94</v>
      </c>
      <c r="BQ37" s="86"/>
      <c r="BR37" s="84" t="s">
        <v>94</v>
      </c>
      <c r="BS37" s="84"/>
      <c r="BT37" s="84" t="s">
        <v>94</v>
      </c>
      <c r="BU37" s="84"/>
      <c r="BV37" s="84" t="s">
        <v>94</v>
      </c>
      <c r="BW37" s="84"/>
      <c r="BX37" s="84" t="s">
        <v>94</v>
      </c>
      <c r="BY37" s="84"/>
      <c r="BZ37" s="84" t="s">
        <v>94</v>
      </c>
      <c r="CA37" s="84"/>
      <c r="CB37" s="84" t="s">
        <v>94</v>
      </c>
      <c r="CC37" s="84"/>
      <c r="CD37" s="84" t="s">
        <v>94</v>
      </c>
      <c r="CE37" s="84"/>
      <c r="CF37" s="84" t="s">
        <v>94</v>
      </c>
      <c r="CG37" s="84"/>
      <c r="CH37" s="84" t="s">
        <v>94</v>
      </c>
      <c r="CI37" s="84"/>
      <c r="CJ37" s="84" t="s">
        <v>94</v>
      </c>
      <c r="CK37" s="84"/>
      <c r="CL37" s="84" t="s">
        <v>94</v>
      </c>
      <c r="CM37" s="84"/>
      <c r="CN37" s="84" t="s">
        <v>94</v>
      </c>
      <c r="CO37" s="84"/>
      <c r="CP37" s="84" t="s">
        <v>94</v>
      </c>
      <c r="CQ37" s="84"/>
      <c r="CR37" s="84" t="s">
        <v>94</v>
      </c>
      <c r="CS37" s="84"/>
      <c r="CT37" s="84" t="s">
        <v>94</v>
      </c>
      <c r="CU37" s="84"/>
      <c r="CV37" s="84" t="s">
        <v>94</v>
      </c>
      <c r="CW37" s="84"/>
      <c r="CX37" s="84" t="s">
        <v>94</v>
      </c>
      <c r="CY37" s="84"/>
      <c r="CZ37" s="84" t="s">
        <v>94</v>
      </c>
      <c r="DA37" s="84"/>
      <c r="DB37" s="84" t="s">
        <v>94</v>
      </c>
      <c r="DC37" s="84"/>
      <c r="DD37" s="84" t="s">
        <v>94</v>
      </c>
    </row>
    <row r="38" spans="1:108" s="9" customFormat="1" ht="33" customHeight="1" x14ac:dyDescent="0.35">
      <c r="A38" s="82">
        <f t="shared" si="0"/>
        <v>12</v>
      </c>
      <c r="B38" s="13" t="s">
        <v>103</v>
      </c>
      <c r="C38" s="89" t="s">
        <v>20</v>
      </c>
      <c r="D38" s="90" t="s">
        <v>104</v>
      </c>
      <c r="E38" s="84"/>
      <c r="F38" s="84" t="s">
        <v>94</v>
      </c>
      <c r="G38" s="84"/>
      <c r="H38" s="84" t="s">
        <v>94</v>
      </c>
      <c r="I38" s="84"/>
      <c r="J38" s="84" t="s">
        <v>94</v>
      </c>
      <c r="K38" s="84"/>
      <c r="L38" s="84" t="s">
        <v>94</v>
      </c>
      <c r="M38" s="84"/>
      <c r="N38" s="84" t="s">
        <v>94</v>
      </c>
      <c r="O38" s="84"/>
      <c r="P38" s="84" t="s">
        <v>94</v>
      </c>
      <c r="Q38" s="84"/>
      <c r="R38" s="84" t="s">
        <v>94</v>
      </c>
      <c r="S38" s="84"/>
      <c r="T38" s="84" t="s">
        <v>94</v>
      </c>
      <c r="U38" s="84"/>
      <c r="V38" s="84" t="s">
        <v>94</v>
      </c>
      <c r="W38" s="84"/>
      <c r="X38" s="84" t="s">
        <v>94</v>
      </c>
      <c r="Y38" s="84"/>
      <c r="Z38" s="84" t="s">
        <v>94</v>
      </c>
      <c r="AA38" s="84"/>
      <c r="AB38" s="84" t="s">
        <v>94</v>
      </c>
      <c r="AC38" s="84"/>
      <c r="AD38" s="84" t="s">
        <v>94</v>
      </c>
      <c r="AE38" s="84"/>
      <c r="AF38" s="84" t="s">
        <v>94</v>
      </c>
      <c r="AG38" s="84"/>
      <c r="AH38" s="84" t="s">
        <v>94</v>
      </c>
      <c r="AI38" s="84"/>
      <c r="AJ38" s="84" t="s">
        <v>94</v>
      </c>
      <c r="AK38" s="84"/>
      <c r="AL38" s="84" t="s">
        <v>94</v>
      </c>
      <c r="AM38" s="84"/>
      <c r="AN38" s="84" t="s">
        <v>94</v>
      </c>
      <c r="AO38" s="84"/>
      <c r="AP38" s="84" t="s">
        <v>94</v>
      </c>
      <c r="AQ38" s="84"/>
      <c r="AR38" s="84" t="s">
        <v>94</v>
      </c>
      <c r="AS38" s="84"/>
      <c r="AT38" s="84" t="s">
        <v>94</v>
      </c>
      <c r="AU38" s="84"/>
      <c r="AV38" s="84" t="s">
        <v>94</v>
      </c>
      <c r="AW38" s="84"/>
      <c r="AX38" s="84" t="s">
        <v>94</v>
      </c>
      <c r="AY38" s="84"/>
      <c r="AZ38" s="84" t="s">
        <v>94</v>
      </c>
      <c r="BA38" s="84"/>
      <c r="BB38" s="84" t="s">
        <v>94</v>
      </c>
      <c r="BC38" s="84"/>
      <c r="BD38" s="84" t="s">
        <v>94</v>
      </c>
      <c r="BE38" s="84"/>
      <c r="BF38" s="84" t="s">
        <v>94</v>
      </c>
      <c r="BG38" s="84"/>
      <c r="BH38" s="84" t="s">
        <v>94</v>
      </c>
      <c r="BI38" s="84"/>
      <c r="BJ38" s="84" t="s">
        <v>94</v>
      </c>
      <c r="BK38" s="84"/>
      <c r="BL38" s="84" t="s">
        <v>94</v>
      </c>
      <c r="BM38" s="84"/>
      <c r="BN38" s="84" t="s">
        <v>94</v>
      </c>
      <c r="BO38" s="84"/>
      <c r="BP38" s="84" t="s">
        <v>94</v>
      </c>
      <c r="BQ38" s="86"/>
      <c r="BR38" s="84" t="s">
        <v>94</v>
      </c>
      <c r="BS38" s="84"/>
      <c r="BT38" s="84" t="s">
        <v>94</v>
      </c>
      <c r="BU38" s="84"/>
      <c r="BV38" s="84" t="s">
        <v>94</v>
      </c>
      <c r="BW38" s="84"/>
      <c r="BX38" s="84" t="s">
        <v>94</v>
      </c>
      <c r="BY38" s="84"/>
      <c r="BZ38" s="84" t="s">
        <v>94</v>
      </c>
      <c r="CA38" s="84"/>
      <c r="CB38" s="84" t="s">
        <v>94</v>
      </c>
      <c r="CC38" s="84"/>
      <c r="CD38" s="84" t="s">
        <v>94</v>
      </c>
      <c r="CE38" s="84"/>
      <c r="CF38" s="84" t="s">
        <v>94</v>
      </c>
      <c r="CG38" s="84"/>
      <c r="CH38" s="84" t="s">
        <v>94</v>
      </c>
      <c r="CI38" s="84"/>
      <c r="CJ38" s="84" t="s">
        <v>94</v>
      </c>
      <c r="CK38" s="84"/>
      <c r="CL38" s="84" t="s">
        <v>94</v>
      </c>
      <c r="CM38" s="84"/>
      <c r="CN38" s="84" t="s">
        <v>94</v>
      </c>
      <c r="CO38" s="84"/>
      <c r="CP38" s="84" t="s">
        <v>94</v>
      </c>
      <c r="CQ38" s="84"/>
      <c r="CR38" s="84" t="s">
        <v>94</v>
      </c>
      <c r="CS38" s="84"/>
      <c r="CT38" s="84" t="s">
        <v>94</v>
      </c>
      <c r="CU38" s="84"/>
      <c r="CV38" s="84" t="s">
        <v>94</v>
      </c>
      <c r="CW38" s="84"/>
      <c r="CX38" s="84" t="s">
        <v>94</v>
      </c>
      <c r="CY38" s="84"/>
      <c r="CZ38" s="84" t="s">
        <v>94</v>
      </c>
      <c r="DA38" s="84"/>
      <c r="DB38" s="84" t="s">
        <v>94</v>
      </c>
      <c r="DC38" s="84"/>
      <c r="DD38" s="84" t="s">
        <v>94</v>
      </c>
    </row>
    <row r="39" spans="1:108" s="9" customFormat="1" ht="33" customHeight="1" x14ac:dyDescent="0.35">
      <c r="A39" s="82">
        <f t="shared" si="0"/>
        <v>13</v>
      </c>
      <c r="B39" s="13" t="s">
        <v>105</v>
      </c>
      <c r="C39" s="89" t="s">
        <v>22</v>
      </c>
      <c r="D39" s="90" t="s">
        <v>106</v>
      </c>
      <c r="E39" s="84"/>
      <c r="F39" s="84" t="s">
        <v>94</v>
      </c>
      <c r="G39" s="84"/>
      <c r="H39" s="84" t="s">
        <v>94</v>
      </c>
      <c r="I39" s="84"/>
      <c r="J39" s="84" t="s">
        <v>94</v>
      </c>
      <c r="K39" s="84"/>
      <c r="L39" s="84" t="s">
        <v>94</v>
      </c>
      <c r="M39" s="84"/>
      <c r="N39" s="84" t="s">
        <v>94</v>
      </c>
      <c r="O39" s="84"/>
      <c r="P39" s="84" t="s">
        <v>94</v>
      </c>
      <c r="Q39" s="84"/>
      <c r="R39" s="84" t="s">
        <v>94</v>
      </c>
      <c r="S39" s="84"/>
      <c r="T39" s="84" t="s">
        <v>94</v>
      </c>
      <c r="U39" s="84"/>
      <c r="V39" s="84" t="s">
        <v>94</v>
      </c>
      <c r="W39" s="84"/>
      <c r="X39" s="84" t="s">
        <v>94</v>
      </c>
      <c r="Y39" s="84"/>
      <c r="Z39" s="84" t="s">
        <v>94</v>
      </c>
      <c r="AA39" s="84"/>
      <c r="AB39" s="84" t="s">
        <v>94</v>
      </c>
      <c r="AC39" s="84"/>
      <c r="AD39" s="84" t="s">
        <v>94</v>
      </c>
      <c r="AE39" s="84"/>
      <c r="AF39" s="84" t="s">
        <v>94</v>
      </c>
      <c r="AG39" s="84"/>
      <c r="AH39" s="84" t="s">
        <v>94</v>
      </c>
      <c r="AI39" s="84"/>
      <c r="AJ39" s="84" t="s">
        <v>94</v>
      </c>
      <c r="AK39" s="84"/>
      <c r="AL39" s="84" t="s">
        <v>94</v>
      </c>
      <c r="AM39" s="84"/>
      <c r="AN39" s="84" t="s">
        <v>94</v>
      </c>
      <c r="AO39" s="84"/>
      <c r="AP39" s="84" t="s">
        <v>94</v>
      </c>
      <c r="AQ39" s="84"/>
      <c r="AR39" s="84" t="s">
        <v>94</v>
      </c>
      <c r="AS39" s="84"/>
      <c r="AT39" s="84" t="s">
        <v>94</v>
      </c>
      <c r="AU39" s="84"/>
      <c r="AV39" s="84" t="s">
        <v>94</v>
      </c>
      <c r="AW39" s="84"/>
      <c r="AX39" s="84" t="s">
        <v>94</v>
      </c>
      <c r="AY39" s="84"/>
      <c r="AZ39" s="84" t="s">
        <v>94</v>
      </c>
      <c r="BA39" s="84"/>
      <c r="BB39" s="84" t="s">
        <v>94</v>
      </c>
      <c r="BC39" s="84"/>
      <c r="BD39" s="84" t="s">
        <v>94</v>
      </c>
      <c r="BE39" s="84"/>
      <c r="BF39" s="84" t="s">
        <v>94</v>
      </c>
      <c r="BG39" s="84"/>
      <c r="BH39" s="84" t="s">
        <v>94</v>
      </c>
      <c r="BI39" s="84"/>
      <c r="BJ39" s="84" t="s">
        <v>94</v>
      </c>
      <c r="BK39" s="84"/>
      <c r="BL39" s="84" t="s">
        <v>94</v>
      </c>
      <c r="BM39" s="84"/>
      <c r="BN39" s="84" t="s">
        <v>94</v>
      </c>
      <c r="BO39" s="84"/>
      <c r="BP39" s="84" t="s">
        <v>94</v>
      </c>
      <c r="BQ39" s="86"/>
      <c r="BR39" s="84" t="s">
        <v>94</v>
      </c>
      <c r="BS39" s="84"/>
      <c r="BT39" s="84" t="s">
        <v>94</v>
      </c>
      <c r="BU39" s="84"/>
      <c r="BV39" s="84" t="s">
        <v>94</v>
      </c>
      <c r="BW39" s="84"/>
      <c r="BX39" s="84" t="s">
        <v>94</v>
      </c>
      <c r="BY39" s="84"/>
      <c r="BZ39" s="84" t="s">
        <v>94</v>
      </c>
      <c r="CA39" s="84"/>
      <c r="CB39" s="84" t="s">
        <v>94</v>
      </c>
      <c r="CC39" s="84"/>
      <c r="CD39" s="84" t="s">
        <v>94</v>
      </c>
      <c r="CE39" s="84"/>
      <c r="CF39" s="84" t="s">
        <v>94</v>
      </c>
      <c r="CG39" s="84"/>
      <c r="CH39" s="84" t="s">
        <v>94</v>
      </c>
      <c r="CI39" s="84"/>
      <c r="CJ39" s="84" t="s">
        <v>94</v>
      </c>
      <c r="CK39" s="84"/>
      <c r="CL39" s="84" t="s">
        <v>94</v>
      </c>
      <c r="CM39" s="84"/>
      <c r="CN39" s="84" t="s">
        <v>94</v>
      </c>
      <c r="CO39" s="84"/>
      <c r="CP39" s="84" t="s">
        <v>94</v>
      </c>
      <c r="CQ39" s="84"/>
      <c r="CR39" s="84" t="s">
        <v>94</v>
      </c>
      <c r="CS39" s="84"/>
      <c r="CT39" s="84" t="s">
        <v>94</v>
      </c>
      <c r="CU39" s="84"/>
      <c r="CV39" s="84" t="s">
        <v>94</v>
      </c>
      <c r="CW39" s="84"/>
      <c r="CX39" s="84" t="s">
        <v>94</v>
      </c>
      <c r="CY39" s="84"/>
      <c r="CZ39" s="84" t="s">
        <v>94</v>
      </c>
      <c r="DA39" s="84"/>
      <c r="DB39" s="84" t="s">
        <v>94</v>
      </c>
      <c r="DC39" s="84"/>
      <c r="DD39" s="84" t="s">
        <v>94</v>
      </c>
    </row>
    <row r="40" spans="1:108" s="9" customFormat="1" ht="33" customHeight="1" x14ac:dyDescent="0.35">
      <c r="A40" s="82">
        <f t="shared" si="0"/>
        <v>14</v>
      </c>
      <c r="B40" s="13" t="s">
        <v>107</v>
      </c>
      <c r="C40" s="89" t="s">
        <v>36</v>
      </c>
      <c r="D40" s="90" t="s">
        <v>108</v>
      </c>
      <c r="E40" s="84"/>
      <c r="F40" s="84" t="s">
        <v>94</v>
      </c>
      <c r="G40" s="84"/>
      <c r="H40" s="84" t="s">
        <v>94</v>
      </c>
      <c r="I40" s="84"/>
      <c r="J40" s="84" t="s">
        <v>94</v>
      </c>
      <c r="K40" s="84"/>
      <c r="L40" s="84" t="s">
        <v>94</v>
      </c>
      <c r="M40" s="84"/>
      <c r="N40" s="84" t="s">
        <v>94</v>
      </c>
      <c r="O40" s="84"/>
      <c r="P40" s="84" t="s">
        <v>94</v>
      </c>
      <c r="Q40" s="84"/>
      <c r="R40" s="84" t="s">
        <v>94</v>
      </c>
      <c r="S40" s="84"/>
      <c r="T40" s="84" t="s">
        <v>94</v>
      </c>
      <c r="U40" s="84"/>
      <c r="V40" s="84" t="s">
        <v>94</v>
      </c>
      <c r="W40" s="84"/>
      <c r="X40" s="84" t="s">
        <v>94</v>
      </c>
      <c r="Y40" s="84"/>
      <c r="Z40" s="84" t="s">
        <v>94</v>
      </c>
      <c r="AA40" s="84"/>
      <c r="AB40" s="84" t="s">
        <v>94</v>
      </c>
      <c r="AC40" s="84"/>
      <c r="AD40" s="84" t="s">
        <v>94</v>
      </c>
      <c r="AE40" s="84"/>
      <c r="AF40" s="84" t="s">
        <v>94</v>
      </c>
      <c r="AG40" s="84"/>
      <c r="AH40" s="84" t="s">
        <v>94</v>
      </c>
      <c r="AI40" s="84"/>
      <c r="AJ40" s="84" t="s">
        <v>94</v>
      </c>
      <c r="AK40" s="84"/>
      <c r="AL40" s="84" t="s">
        <v>94</v>
      </c>
      <c r="AM40" s="84"/>
      <c r="AN40" s="84" t="s">
        <v>94</v>
      </c>
      <c r="AO40" s="84"/>
      <c r="AP40" s="84" t="s">
        <v>94</v>
      </c>
      <c r="AQ40" s="84"/>
      <c r="AR40" s="84" t="s">
        <v>94</v>
      </c>
      <c r="AS40" s="84"/>
      <c r="AT40" s="84" t="s">
        <v>94</v>
      </c>
      <c r="AU40" s="84"/>
      <c r="AV40" s="84" t="s">
        <v>94</v>
      </c>
      <c r="AW40" s="84"/>
      <c r="AX40" s="84" t="s">
        <v>94</v>
      </c>
      <c r="AY40" s="84"/>
      <c r="AZ40" s="84" t="s">
        <v>94</v>
      </c>
      <c r="BA40" s="84"/>
      <c r="BB40" s="84" t="s">
        <v>94</v>
      </c>
      <c r="BC40" s="84"/>
      <c r="BD40" s="84" t="s">
        <v>94</v>
      </c>
      <c r="BE40" s="84"/>
      <c r="BF40" s="84" t="s">
        <v>94</v>
      </c>
      <c r="BG40" s="84"/>
      <c r="BH40" s="84" t="s">
        <v>94</v>
      </c>
      <c r="BI40" s="84"/>
      <c r="BJ40" s="84" t="s">
        <v>94</v>
      </c>
      <c r="BK40" s="84"/>
      <c r="BL40" s="84" t="s">
        <v>94</v>
      </c>
      <c r="BM40" s="84"/>
      <c r="BN40" s="84" t="s">
        <v>94</v>
      </c>
      <c r="BO40" s="84"/>
      <c r="BP40" s="84" t="s">
        <v>94</v>
      </c>
      <c r="BQ40" s="86"/>
      <c r="BR40" s="84" t="s">
        <v>94</v>
      </c>
      <c r="BS40" s="84"/>
      <c r="BT40" s="84" t="s">
        <v>94</v>
      </c>
      <c r="BU40" s="84"/>
      <c r="BV40" s="84" t="s">
        <v>94</v>
      </c>
      <c r="BW40" s="84"/>
      <c r="BX40" s="84" t="s">
        <v>94</v>
      </c>
      <c r="BY40" s="84"/>
      <c r="BZ40" s="84" t="s">
        <v>94</v>
      </c>
      <c r="CA40" s="84"/>
      <c r="CB40" s="84" t="s">
        <v>94</v>
      </c>
      <c r="CC40" s="84"/>
      <c r="CD40" s="84" t="s">
        <v>94</v>
      </c>
      <c r="CE40" s="84"/>
      <c r="CF40" s="84" t="s">
        <v>94</v>
      </c>
      <c r="CG40" s="84"/>
      <c r="CH40" s="84" t="s">
        <v>94</v>
      </c>
      <c r="CI40" s="84"/>
      <c r="CJ40" s="84" t="s">
        <v>94</v>
      </c>
      <c r="CK40" s="84"/>
      <c r="CL40" s="84" t="s">
        <v>94</v>
      </c>
      <c r="CM40" s="84"/>
      <c r="CN40" s="84" t="s">
        <v>94</v>
      </c>
      <c r="CO40" s="84"/>
      <c r="CP40" s="84" t="s">
        <v>94</v>
      </c>
      <c r="CQ40" s="84"/>
      <c r="CR40" s="84" t="s">
        <v>94</v>
      </c>
      <c r="CS40" s="84"/>
      <c r="CT40" s="84" t="s">
        <v>94</v>
      </c>
      <c r="CU40" s="84"/>
      <c r="CV40" s="84" t="s">
        <v>94</v>
      </c>
      <c r="CW40" s="84"/>
      <c r="CX40" s="84" t="s">
        <v>94</v>
      </c>
      <c r="CY40" s="84"/>
      <c r="CZ40" s="84" t="s">
        <v>94</v>
      </c>
      <c r="DA40" s="84"/>
      <c r="DB40" s="84" t="s">
        <v>94</v>
      </c>
      <c r="DC40" s="84"/>
      <c r="DD40" s="84" t="s">
        <v>94</v>
      </c>
    </row>
    <row r="41" spans="1:108" s="9" customFormat="1" ht="33" customHeight="1" x14ac:dyDescent="0.35">
      <c r="A41" s="82">
        <f t="shared" si="0"/>
        <v>15</v>
      </c>
      <c r="B41" s="13" t="s">
        <v>109</v>
      </c>
      <c r="C41" s="89" t="s">
        <v>23</v>
      </c>
      <c r="D41" s="90" t="s">
        <v>110</v>
      </c>
      <c r="E41" s="84"/>
      <c r="F41" s="84" t="s">
        <v>94</v>
      </c>
      <c r="G41" s="84"/>
      <c r="H41" s="84" t="s">
        <v>94</v>
      </c>
      <c r="I41" s="84"/>
      <c r="J41" s="84" t="s">
        <v>94</v>
      </c>
      <c r="K41" s="84"/>
      <c r="L41" s="84" t="s">
        <v>94</v>
      </c>
      <c r="M41" s="84"/>
      <c r="N41" s="84" t="s">
        <v>94</v>
      </c>
      <c r="O41" s="84"/>
      <c r="P41" s="84" t="s">
        <v>94</v>
      </c>
      <c r="Q41" s="84"/>
      <c r="R41" s="84" t="s">
        <v>94</v>
      </c>
      <c r="S41" s="84"/>
      <c r="T41" s="84" t="s">
        <v>94</v>
      </c>
      <c r="U41" s="84"/>
      <c r="V41" s="84" t="s">
        <v>94</v>
      </c>
      <c r="W41" s="84"/>
      <c r="X41" s="84" t="s">
        <v>94</v>
      </c>
      <c r="Y41" s="84"/>
      <c r="Z41" s="84" t="s">
        <v>94</v>
      </c>
      <c r="AA41" s="84"/>
      <c r="AB41" s="84" t="s">
        <v>94</v>
      </c>
      <c r="AC41" s="84"/>
      <c r="AD41" s="84" t="s">
        <v>94</v>
      </c>
      <c r="AE41" s="84"/>
      <c r="AF41" s="84" t="s">
        <v>94</v>
      </c>
      <c r="AG41" s="84"/>
      <c r="AH41" s="84" t="s">
        <v>94</v>
      </c>
      <c r="AI41" s="84"/>
      <c r="AJ41" s="84" t="s">
        <v>94</v>
      </c>
      <c r="AK41" s="84"/>
      <c r="AL41" s="84" t="s">
        <v>94</v>
      </c>
      <c r="AM41" s="84"/>
      <c r="AN41" s="84" t="s">
        <v>94</v>
      </c>
      <c r="AO41" s="84"/>
      <c r="AP41" s="84" t="s">
        <v>94</v>
      </c>
      <c r="AQ41" s="84"/>
      <c r="AR41" s="84" t="s">
        <v>94</v>
      </c>
      <c r="AS41" s="84"/>
      <c r="AT41" s="84" t="s">
        <v>94</v>
      </c>
      <c r="AU41" s="84"/>
      <c r="AV41" s="84" t="s">
        <v>94</v>
      </c>
      <c r="AW41" s="84"/>
      <c r="AX41" s="84" t="s">
        <v>94</v>
      </c>
      <c r="AY41" s="84"/>
      <c r="AZ41" s="84" t="s">
        <v>94</v>
      </c>
      <c r="BA41" s="84"/>
      <c r="BB41" s="84" t="s">
        <v>94</v>
      </c>
      <c r="BC41" s="84"/>
      <c r="BD41" s="84" t="s">
        <v>94</v>
      </c>
      <c r="BE41" s="84"/>
      <c r="BF41" s="84" t="s">
        <v>94</v>
      </c>
      <c r="BG41" s="84"/>
      <c r="BH41" s="84" t="s">
        <v>94</v>
      </c>
      <c r="BI41" s="84"/>
      <c r="BJ41" s="84" t="s">
        <v>94</v>
      </c>
      <c r="BK41" s="84"/>
      <c r="BL41" s="84" t="s">
        <v>94</v>
      </c>
      <c r="BM41" s="84"/>
      <c r="BN41" s="84" t="s">
        <v>94</v>
      </c>
      <c r="BO41" s="84"/>
      <c r="BP41" s="84" t="s">
        <v>94</v>
      </c>
      <c r="BQ41" s="86"/>
      <c r="BR41" s="84" t="s">
        <v>94</v>
      </c>
      <c r="BS41" s="84"/>
      <c r="BT41" s="84" t="s">
        <v>94</v>
      </c>
      <c r="BU41" s="84"/>
      <c r="BV41" s="84" t="s">
        <v>94</v>
      </c>
      <c r="BW41" s="84"/>
      <c r="BX41" s="84" t="s">
        <v>94</v>
      </c>
      <c r="BY41" s="84"/>
      <c r="BZ41" s="84" t="s">
        <v>94</v>
      </c>
      <c r="CA41" s="84"/>
      <c r="CB41" s="84" t="s">
        <v>94</v>
      </c>
      <c r="CC41" s="84"/>
      <c r="CD41" s="84" t="s">
        <v>94</v>
      </c>
      <c r="CE41" s="84"/>
      <c r="CF41" s="84" t="s">
        <v>94</v>
      </c>
      <c r="CG41" s="84"/>
      <c r="CH41" s="84" t="s">
        <v>94</v>
      </c>
      <c r="CI41" s="84"/>
      <c r="CJ41" s="84" t="s">
        <v>94</v>
      </c>
      <c r="CK41" s="84"/>
      <c r="CL41" s="84" t="s">
        <v>94</v>
      </c>
      <c r="CM41" s="84"/>
      <c r="CN41" s="84" t="s">
        <v>94</v>
      </c>
      <c r="CO41" s="84"/>
      <c r="CP41" s="84" t="s">
        <v>94</v>
      </c>
      <c r="CQ41" s="84"/>
      <c r="CR41" s="84" t="s">
        <v>94</v>
      </c>
      <c r="CS41" s="84"/>
      <c r="CT41" s="84" t="s">
        <v>94</v>
      </c>
      <c r="CU41" s="84"/>
      <c r="CV41" s="84" t="s">
        <v>94</v>
      </c>
      <c r="CW41" s="84"/>
      <c r="CX41" s="84" t="s">
        <v>94</v>
      </c>
      <c r="CY41" s="84"/>
      <c r="CZ41" s="84" t="s">
        <v>94</v>
      </c>
      <c r="DA41" s="84"/>
      <c r="DB41" s="84" t="s">
        <v>94</v>
      </c>
      <c r="DC41" s="84"/>
      <c r="DD41" s="84" t="s">
        <v>94</v>
      </c>
    </row>
    <row r="42" spans="1:108" s="9" customFormat="1" ht="33" customHeight="1" x14ac:dyDescent="0.35">
      <c r="A42" s="82">
        <f t="shared" si="0"/>
        <v>16</v>
      </c>
      <c r="B42" s="13" t="s">
        <v>361</v>
      </c>
      <c r="C42" s="89"/>
      <c r="D42" s="90" t="s">
        <v>362</v>
      </c>
      <c r="E42" s="84"/>
      <c r="F42" s="84" t="s">
        <v>94</v>
      </c>
      <c r="G42" s="84"/>
      <c r="H42" s="84" t="s">
        <v>94</v>
      </c>
      <c r="I42" s="84"/>
      <c r="J42" s="84" t="s">
        <v>94</v>
      </c>
      <c r="K42" s="84"/>
      <c r="L42" s="84" t="s">
        <v>94</v>
      </c>
      <c r="M42" s="84"/>
      <c r="N42" s="84" t="s">
        <v>94</v>
      </c>
      <c r="O42" s="84"/>
      <c r="P42" s="84" t="s">
        <v>94</v>
      </c>
      <c r="Q42" s="84"/>
      <c r="R42" s="84" t="s">
        <v>94</v>
      </c>
      <c r="S42" s="84"/>
      <c r="T42" s="84" t="s">
        <v>94</v>
      </c>
      <c r="U42" s="84"/>
      <c r="V42" s="84" t="s">
        <v>94</v>
      </c>
      <c r="W42" s="84"/>
      <c r="X42" s="84" t="s">
        <v>94</v>
      </c>
      <c r="Y42" s="84"/>
      <c r="Z42" s="84" t="s">
        <v>94</v>
      </c>
      <c r="AA42" s="84"/>
      <c r="AB42" s="84" t="s">
        <v>94</v>
      </c>
      <c r="AC42" s="84"/>
      <c r="AD42" s="84" t="s">
        <v>94</v>
      </c>
      <c r="AE42" s="84"/>
      <c r="AF42" s="84" t="s">
        <v>94</v>
      </c>
      <c r="AG42" s="84"/>
      <c r="AH42" s="84" t="s">
        <v>94</v>
      </c>
      <c r="AI42" s="84"/>
      <c r="AJ42" s="84" t="s">
        <v>94</v>
      </c>
      <c r="AK42" s="84"/>
      <c r="AL42" s="84" t="s">
        <v>94</v>
      </c>
      <c r="AM42" s="84">
        <v>17500</v>
      </c>
      <c r="AN42" s="84" t="s">
        <v>94</v>
      </c>
      <c r="AO42" s="84">
        <v>17500</v>
      </c>
      <c r="AP42" s="84" t="s">
        <v>94</v>
      </c>
      <c r="AQ42" s="84">
        <v>17500</v>
      </c>
      <c r="AR42" s="84" t="s">
        <v>94</v>
      </c>
      <c r="AS42" s="84">
        <v>17500</v>
      </c>
      <c r="AT42" s="84">
        <v>17500</v>
      </c>
      <c r="AU42" s="84"/>
      <c r="AV42" s="84" t="s">
        <v>94</v>
      </c>
      <c r="AW42" s="84"/>
      <c r="AX42" s="84" t="s">
        <v>94</v>
      </c>
      <c r="AY42" s="84"/>
      <c r="AZ42" s="84" t="s">
        <v>94</v>
      </c>
      <c r="BA42" s="84"/>
      <c r="BB42" s="84" t="s">
        <v>94</v>
      </c>
      <c r="BC42" s="84"/>
      <c r="BD42" s="84" t="s">
        <v>94</v>
      </c>
      <c r="BE42" s="84"/>
      <c r="BF42" s="84" t="s">
        <v>94</v>
      </c>
      <c r="BG42" s="84"/>
      <c r="BH42" s="84" t="s">
        <v>94</v>
      </c>
      <c r="BI42" s="84"/>
      <c r="BJ42" s="84" t="s">
        <v>94</v>
      </c>
      <c r="BK42" s="84"/>
      <c r="BL42" s="84" t="s">
        <v>94</v>
      </c>
      <c r="BM42" s="84"/>
      <c r="BN42" s="84" t="s">
        <v>94</v>
      </c>
      <c r="BO42" s="84"/>
      <c r="BP42" s="84" t="s">
        <v>94</v>
      </c>
      <c r="BQ42" s="86"/>
      <c r="BR42" s="84" t="s">
        <v>94</v>
      </c>
      <c r="BS42" s="84"/>
      <c r="BT42" s="84" t="s">
        <v>94</v>
      </c>
      <c r="BU42" s="84"/>
      <c r="BV42" s="84" t="s">
        <v>94</v>
      </c>
      <c r="BW42" s="84"/>
      <c r="BX42" s="84" t="s">
        <v>94</v>
      </c>
      <c r="BY42" s="84"/>
      <c r="BZ42" s="84" t="s">
        <v>94</v>
      </c>
      <c r="CA42" s="84"/>
      <c r="CB42" s="84" t="s">
        <v>94</v>
      </c>
      <c r="CC42" s="84"/>
      <c r="CD42" s="84" t="s">
        <v>94</v>
      </c>
      <c r="CE42" s="84"/>
      <c r="CF42" s="84" t="s">
        <v>94</v>
      </c>
      <c r="CG42" s="84"/>
      <c r="CH42" s="84" t="s">
        <v>94</v>
      </c>
      <c r="CI42" s="84"/>
      <c r="CJ42" s="84" t="s">
        <v>94</v>
      </c>
      <c r="CK42" s="84"/>
      <c r="CL42" s="84" t="s">
        <v>94</v>
      </c>
      <c r="CM42" s="84"/>
      <c r="CN42" s="84" t="s">
        <v>94</v>
      </c>
      <c r="CO42" s="84"/>
      <c r="CP42" s="84" t="s">
        <v>94</v>
      </c>
      <c r="CQ42" s="84"/>
      <c r="CR42" s="84" t="s">
        <v>94</v>
      </c>
      <c r="CS42" s="84"/>
      <c r="CT42" s="84" t="s">
        <v>94</v>
      </c>
      <c r="CU42" s="84"/>
      <c r="CV42" s="84" t="s">
        <v>94</v>
      </c>
      <c r="CW42" s="84"/>
      <c r="CX42" s="84" t="s">
        <v>94</v>
      </c>
      <c r="CY42" s="84"/>
      <c r="CZ42" s="84" t="s">
        <v>94</v>
      </c>
      <c r="DA42" s="84"/>
      <c r="DB42" s="84" t="s">
        <v>94</v>
      </c>
      <c r="DC42" s="84"/>
      <c r="DD42" s="84" t="s">
        <v>94</v>
      </c>
    </row>
    <row r="43" spans="1:108" s="9" customFormat="1" ht="33" customHeight="1" x14ac:dyDescent="0.35">
      <c r="A43" s="82">
        <f t="shared" si="0"/>
        <v>17</v>
      </c>
      <c r="B43" s="13">
        <v>150000021</v>
      </c>
      <c r="C43" s="89"/>
      <c r="D43" s="90" t="s">
        <v>111</v>
      </c>
      <c r="E43" s="84"/>
      <c r="F43" s="84" t="s">
        <v>94</v>
      </c>
      <c r="G43" s="84"/>
      <c r="H43" s="84" t="s">
        <v>94</v>
      </c>
      <c r="I43" s="84"/>
      <c r="J43" s="84" t="s">
        <v>94</v>
      </c>
      <c r="K43" s="84"/>
      <c r="L43" s="84" t="s">
        <v>94</v>
      </c>
      <c r="M43" s="84"/>
      <c r="N43" s="84" t="s">
        <v>94</v>
      </c>
      <c r="O43" s="84"/>
      <c r="P43" s="84" t="s">
        <v>94</v>
      </c>
      <c r="Q43" s="84"/>
      <c r="R43" s="84" t="s">
        <v>94</v>
      </c>
      <c r="S43" s="84"/>
      <c r="T43" s="84" t="s">
        <v>94</v>
      </c>
      <c r="U43" s="84"/>
      <c r="V43" s="84" t="s">
        <v>94</v>
      </c>
      <c r="W43" s="84"/>
      <c r="X43" s="84" t="s">
        <v>94</v>
      </c>
      <c r="Y43" s="84"/>
      <c r="Z43" s="84" t="s">
        <v>94</v>
      </c>
      <c r="AA43" s="84"/>
      <c r="AB43" s="84" t="s">
        <v>94</v>
      </c>
      <c r="AC43" s="84"/>
      <c r="AD43" s="84" t="s">
        <v>94</v>
      </c>
      <c r="AE43" s="84"/>
      <c r="AF43" s="84" t="s">
        <v>94</v>
      </c>
      <c r="AG43" s="84"/>
      <c r="AH43" s="84" t="s">
        <v>94</v>
      </c>
      <c r="AI43" s="84"/>
      <c r="AJ43" s="84" t="s">
        <v>94</v>
      </c>
      <c r="AK43" s="84"/>
      <c r="AL43" s="84" t="s">
        <v>94</v>
      </c>
      <c r="AM43" s="84"/>
      <c r="AN43" s="84" t="s">
        <v>94</v>
      </c>
      <c r="AO43" s="84"/>
      <c r="AP43" s="84" t="s">
        <v>94</v>
      </c>
      <c r="AQ43" s="84"/>
      <c r="AR43" s="84" t="s">
        <v>94</v>
      </c>
      <c r="AS43" s="84"/>
      <c r="AT43" s="84" t="s">
        <v>94</v>
      </c>
      <c r="AU43" s="84"/>
      <c r="AV43" s="84" t="s">
        <v>94</v>
      </c>
      <c r="AW43" s="84"/>
      <c r="AX43" s="84" t="s">
        <v>94</v>
      </c>
      <c r="AY43" s="84"/>
      <c r="AZ43" s="84" t="s">
        <v>94</v>
      </c>
      <c r="BA43" s="84"/>
      <c r="BB43" s="84" t="s">
        <v>94</v>
      </c>
      <c r="BC43" s="84"/>
      <c r="BD43" s="84" t="s">
        <v>94</v>
      </c>
      <c r="BE43" s="84"/>
      <c r="BF43" s="84" t="s">
        <v>94</v>
      </c>
      <c r="BG43" s="84"/>
      <c r="BH43" s="84" t="s">
        <v>94</v>
      </c>
      <c r="BI43" s="84"/>
      <c r="BJ43" s="84" t="s">
        <v>94</v>
      </c>
      <c r="BK43" s="84"/>
      <c r="BL43" s="84" t="s">
        <v>94</v>
      </c>
      <c r="BM43" s="84"/>
      <c r="BN43" s="84" t="s">
        <v>94</v>
      </c>
      <c r="BO43" s="84"/>
      <c r="BP43" s="84" t="s">
        <v>94</v>
      </c>
      <c r="BQ43" s="86"/>
      <c r="BR43" s="84" t="s">
        <v>94</v>
      </c>
      <c r="BS43" s="84"/>
      <c r="BT43" s="84" t="s">
        <v>94</v>
      </c>
      <c r="BU43" s="84"/>
      <c r="BV43" s="84" t="s">
        <v>94</v>
      </c>
      <c r="BW43" s="84"/>
      <c r="BX43" s="84" t="s">
        <v>94</v>
      </c>
      <c r="BY43" s="84"/>
      <c r="BZ43" s="84" t="s">
        <v>94</v>
      </c>
      <c r="CA43" s="84"/>
      <c r="CB43" s="84" t="s">
        <v>94</v>
      </c>
      <c r="CC43" s="84"/>
      <c r="CD43" s="84" t="s">
        <v>94</v>
      </c>
      <c r="CE43" s="84"/>
      <c r="CF43" s="84" t="s">
        <v>94</v>
      </c>
      <c r="CG43" s="84"/>
      <c r="CH43" s="84" t="s">
        <v>94</v>
      </c>
      <c r="CI43" s="84"/>
      <c r="CJ43" s="84" t="s">
        <v>94</v>
      </c>
      <c r="CK43" s="84"/>
      <c r="CL43" s="84" t="s">
        <v>94</v>
      </c>
      <c r="CM43" s="84"/>
      <c r="CN43" s="84" t="s">
        <v>94</v>
      </c>
      <c r="CO43" s="84"/>
      <c r="CP43" s="84" t="s">
        <v>94</v>
      </c>
      <c r="CQ43" s="84"/>
      <c r="CR43" s="84" t="s">
        <v>94</v>
      </c>
      <c r="CS43" s="84"/>
      <c r="CT43" s="84" t="s">
        <v>94</v>
      </c>
      <c r="CU43" s="84"/>
      <c r="CV43" s="84" t="s">
        <v>94</v>
      </c>
      <c r="CW43" s="84"/>
      <c r="CX43" s="84" t="s">
        <v>94</v>
      </c>
      <c r="CY43" s="84"/>
      <c r="CZ43" s="84" t="s">
        <v>94</v>
      </c>
      <c r="DA43" s="84"/>
      <c r="DB43" s="84" t="s">
        <v>94</v>
      </c>
      <c r="DC43" s="84"/>
      <c r="DD43" s="84" t="s">
        <v>94</v>
      </c>
    </row>
    <row r="44" spans="1:108" s="9" customFormat="1" ht="33" customHeight="1" x14ac:dyDescent="0.35">
      <c r="A44" s="82">
        <f t="shared" si="0"/>
        <v>18</v>
      </c>
      <c r="B44" s="13" t="s">
        <v>112</v>
      </c>
      <c r="C44" s="89"/>
      <c r="D44" s="90" t="s">
        <v>113</v>
      </c>
      <c r="E44" s="84"/>
      <c r="F44" s="84" t="s">
        <v>94</v>
      </c>
      <c r="G44" s="84"/>
      <c r="H44" s="84" t="s">
        <v>94</v>
      </c>
      <c r="I44" s="84"/>
      <c r="J44" s="84" t="s">
        <v>94</v>
      </c>
      <c r="K44" s="84"/>
      <c r="L44" s="84" t="s">
        <v>94</v>
      </c>
      <c r="M44" s="84"/>
      <c r="N44" s="84" t="s">
        <v>94</v>
      </c>
      <c r="O44" s="84"/>
      <c r="P44" s="84" t="s">
        <v>94</v>
      </c>
      <c r="Q44" s="84"/>
      <c r="R44" s="84" t="s">
        <v>94</v>
      </c>
      <c r="S44" s="84"/>
      <c r="T44" s="84" t="s">
        <v>94</v>
      </c>
      <c r="U44" s="84"/>
      <c r="V44" s="84" t="s">
        <v>94</v>
      </c>
      <c r="W44" s="84"/>
      <c r="X44" s="84" t="s">
        <v>94</v>
      </c>
      <c r="Y44" s="84"/>
      <c r="Z44" s="84" t="s">
        <v>94</v>
      </c>
      <c r="AA44" s="84"/>
      <c r="AB44" s="84" t="s">
        <v>94</v>
      </c>
      <c r="AC44" s="84"/>
      <c r="AD44" s="84" t="s">
        <v>94</v>
      </c>
      <c r="AE44" s="84"/>
      <c r="AF44" s="84" t="s">
        <v>94</v>
      </c>
      <c r="AG44" s="84"/>
      <c r="AH44" s="84" t="s">
        <v>94</v>
      </c>
      <c r="AI44" s="84"/>
      <c r="AJ44" s="84" t="s">
        <v>94</v>
      </c>
      <c r="AK44" s="84"/>
      <c r="AL44" s="84" t="s">
        <v>94</v>
      </c>
      <c r="AM44" s="84"/>
      <c r="AN44" s="84" t="s">
        <v>94</v>
      </c>
      <c r="AO44" s="84"/>
      <c r="AP44" s="84" t="s">
        <v>94</v>
      </c>
      <c r="AQ44" s="84"/>
      <c r="AR44" s="84" t="s">
        <v>94</v>
      </c>
      <c r="AS44" s="84"/>
      <c r="AT44" s="84" t="s">
        <v>94</v>
      </c>
      <c r="AU44" s="84"/>
      <c r="AV44" s="84" t="s">
        <v>94</v>
      </c>
      <c r="AW44" s="84"/>
      <c r="AX44" s="84" t="s">
        <v>94</v>
      </c>
      <c r="AY44" s="84"/>
      <c r="AZ44" s="84" t="s">
        <v>94</v>
      </c>
      <c r="BA44" s="84"/>
      <c r="BB44" s="84" t="s">
        <v>94</v>
      </c>
      <c r="BC44" s="84"/>
      <c r="BD44" s="84" t="s">
        <v>94</v>
      </c>
      <c r="BE44" s="84"/>
      <c r="BF44" s="84" t="s">
        <v>94</v>
      </c>
      <c r="BG44" s="84"/>
      <c r="BH44" s="84" t="s">
        <v>94</v>
      </c>
      <c r="BI44" s="84"/>
      <c r="BJ44" s="84" t="s">
        <v>94</v>
      </c>
      <c r="BK44" s="84"/>
      <c r="BL44" s="84" t="s">
        <v>94</v>
      </c>
      <c r="BM44" s="84"/>
      <c r="BN44" s="84" t="s">
        <v>94</v>
      </c>
      <c r="BO44" s="84"/>
      <c r="BP44" s="84" t="s">
        <v>94</v>
      </c>
      <c r="BQ44" s="86"/>
      <c r="BR44" s="84" t="s">
        <v>94</v>
      </c>
      <c r="BS44" s="84"/>
      <c r="BT44" s="84" t="s">
        <v>94</v>
      </c>
      <c r="BU44" s="84"/>
      <c r="BV44" s="84" t="s">
        <v>94</v>
      </c>
      <c r="BW44" s="84"/>
      <c r="BX44" s="84" t="s">
        <v>94</v>
      </c>
      <c r="BY44" s="84"/>
      <c r="BZ44" s="84" t="s">
        <v>94</v>
      </c>
      <c r="CA44" s="84"/>
      <c r="CB44" s="84" t="s">
        <v>94</v>
      </c>
      <c r="CC44" s="84"/>
      <c r="CD44" s="84" t="s">
        <v>94</v>
      </c>
      <c r="CE44" s="84"/>
      <c r="CF44" s="84" t="s">
        <v>94</v>
      </c>
      <c r="CG44" s="84"/>
      <c r="CH44" s="84" t="s">
        <v>94</v>
      </c>
      <c r="CI44" s="84"/>
      <c r="CJ44" s="84" t="s">
        <v>94</v>
      </c>
      <c r="CK44" s="84"/>
      <c r="CL44" s="84" t="s">
        <v>94</v>
      </c>
      <c r="CM44" s="84"/>
      <c r="CN44" s="84" t="s">
        <v>94</v>
      </c>
      <c r="CO44" s="84"/>
      <c r="CP44" s="84" t="s">
        <v>94</v>
      </c>
      <c r="CQ44" s="84"/>
      <c r="CR44" s="84" t="s">
        <v>94</v>
      </c>
      <c r="CS44" s="84"/>
      <c r="CT44" s="84" t="s">
        <v>94</v>
      </c>
      <c r="CU44" s="84"/>
      <c r="CV44" s="84" t="s">
        <v>94</v>
      </c>
      <c r="CW44" s="84"/>
      <c r="CX44" s="84" t="s">
        <v>94</v>
      </c>
      <c r="CY44" s="84"/>
      <c r="CZ44" s="84" t="s">
        <v>94</v>
      </c>
      <c r="DA44" s="84"/>
      <c r="DB44" s="84" t="s">
        <v>94</v>
      </c>
      <c r="DC44" s="84"/>
      <c r="DD44" s="84" t="s">
        <v>94</v>
      </c>
    </row>
    <row r="45" spans="1:108" s="9" customFormat="1" ht="33" customHeight="1" x14ac:dyDescent="0.35">
      <c r="A45" s="82">
        <f t="shared" si="0"/>
        <v>19</v>
      </c>
      <c r="B45" s="13" t="s">
        <v>114</v>
      </c>
      <c r="C45" s="89"/>
      <c r="D45" s="90" t="s">
        <v>115</v>
      </c>
      <c r="E45" s="84"/>
      <c r="F45" s="84" t="s">
        <v>94</v>
      </c>
      <c r="G45" s="84"/>
      <c r="H45" s="84" t="s">
        <v>94</v>
      </c>
      <c r="I45" s="84"/>
      <c r="J45" s="84" t="s">
        <v>94</v>
      </c>
      <c r="K45" s="84"/>
      <c r="L45" s="84" t="s">
        <v>94</v>
      </c>
      <c r="M45" s="84"/>
      <c r="N45" s="84" t="s">
        <v>94</v>
      </c>
      <c r="O45" s="84"/>
      <c r="P45" s="84" t="s">
        <v>94</v>
      </c>
      <c r="Q45" s="84"/>
      <c r="R45" s="84" t="s">
        <v>94</v>
      </c>
      <c r="S45" s="84"/>
      <c r="T45" s="84">
        <v>13000</v>
      </c>
      <c r="U45" s="84"/>
      <c r="V45" s="84" t="s">
        <v>94</v>
      </c>
      <c r="W45" s="84"/>
      <c r="X45" s="84" t="s">
        <v>94</v>
      </c>
      <c r="Y45" s="84"/>
      <c r="Z45" s="84" t="s">
        <v>94</v>
      </c>
      <c r="AA45" s="84"/>
      <c r="AB45" s="84" t="s">
        <v>94</v>
      </c>
      <c r="AC45" s="84"/>
      <c r="AD45" s="84" t="s">
        <v>94</v>
      </c>
      <c r="AE45" s="84"/>
      <c r="AF45" s="84" t="s">
        <v>94</v>
      </c>
      <c r="AG45" s="84"/>
      <c r="AH45" s="84" t="s">
        <v>94</v>
      </c>
      <c r="AI45" s="84"/>
      <c r="AJ45" s="84" t="s">
        <v>94</v>
      </c>
      <c r="AK45" s="84"/>
      <c r="AL45" s="84" t="s">
        <v>94</v>
      </c>
      <c r="AM45" s="84"/>
      <c r="AN45" s="84" t="s">
        <v>94</v>
      </c>
      <c r="AO45" s="84"/>
      <c r="AP45" s="84" t="s">
        <v>94</v>
      </c>
      <c r="AQ45" s="84"/>
      <c r="AR45" s="84" t="s">
        <v>94</v>
      </c>
      <c r="AS45" s="84"/>
      <c r="AT45" s="84" t="s">
        <v>94</v>
      </c>
      <c r="AU45" s="84"/>
      <c r="AV45" s="84" t="s">
        <v>94</v>
      </c>
      <c r="AW45" s="84"/>
      <c r="AX45" s="84" t="s">
        <v>94</v>
      </c>
      <c r="AY45" s="84"/>
      <c r="AZ45" s="84" t="s">
        <v>94</v>
      </c>
      <c r="BA45" s="84"/>
      <c r="BB45" s="84" t="s">
        <v>94</v>
      </c>
      <c r="BC45" s="84"/>
      <c r="BD45" s="84" t="s">
        <v>94</v>
      </c>
      <c r="BE45" s="84"/>
      <c r="BF45" s="84" t="s">
        <v>94</v>
      </c>
      <c r="BG45" s="84"/>
      <c r="BH45" s="84" t="s">
        <v>94</v>
      </c>
      <c r="BI45" s="84"/>
      <c r="BJ45" s="84" t="s">
        <v>94</v>
      </c>
      <c r="BK45" s="84"/>
      <c r="BL45" s="84" t="s">
        <v>94</v>
      </c>
      <c r="BM45" s="84"/>
      <c r="BN45" s="84" t="s">
        <v>94</v>
      </c>
      <c r="BO45" s="84"/>
      <c r="BP45" s="84" t="s">
        <v>94</v>
      </c>
      <c r="BQ45" s="86"/>
      <c r="BR45" s="84" t="s">
        <v>94</v>
      </c>
      <c r="BS45" s="84"/>
      <c r="BT45" s="84" t="s">
        <v>94</v>
      </c>
      <c r="BU45" s="84"/>
      <c r="BV45" s="84" t="s">
        <v>94</v>
      </c>
      <c r="BW45" s="84"/>
      <c r="BX45" s="84" t="s">
        <v>94</v>
      </c>
      <c r="BY45" s="84"/>
      <c r="BZ45" s="84" t="s">
        <v>94</v>
      </c>
      <c r="CA45" s="84"/>
      <c r="CB45" s="84" t="s">
        <v>94</v>
      </c>
      <c r="CC45" s="84"/>
      <c r="CD45" s="84" t="s">
        <v>94</v>
      </c>
      <c r="CE45" s="84"/>
      <c r="CF45" s="84" t="s">
        <v>94</v>
      </c>
      <c r="CG45" s="84"/>
      <c r="CH45" s="84" t="s">
        <v>94</v>
      </c>
      <c r="CI45" s="84"/>
      <c r="CJ45" s="84" t="s">
        <v>94</v>
      </c>
      <c r="CK45" s="84"/>
      <c r="CL45" s="84" t="s">
        <v>94</v>
      </c>
      <c r="CM45" s="84"/>
      <c r="CN45" s="84" t="s">
        <v>94</v>
      </c>
      <c r="CO45" s="84"/>
      <c r="CP45" s="84" t="s">
        <v>94</v>
      </c>
      <c r="CQ45" s="84"/>
      <c r="CR45" s="84" t="s">
        <v>94</v>
      </c>
      <c r="CS45" s="84"/>
      <c r="CT45" s="84" t="s">
        <v>94</v>
      </c>
      <c r="CU45" s="84"/>
      <c r="CV45" s="84" t="s">
        <v>94</v>
      </c>
      <c r="CW45" s="84"/>
      <c r="CX45" s="84" t="s">
        <v>94</v>
      </c>
      <c r="CY45" s="84"/>
      <c r="CZ45" s="84" t="s">
        <v>94</v>
      </c>
      <c r="DA45" s="84"/>
      <c r="DB45" s="84" t="s">
        <v>94</v>
      </c>
      <c r="DC45" s="84"/>
      <c r="DD45" s="84" t="s">
        <v>94</v>
      </c>
    </row>
    <row r="46" spans="1:108" s="9" customFormat="1" ht="33" customHeight="1" x14ac:dyDescent="0.35">
      <c r="A46" s="82">
        <f t="shared" si="0"/>
        <v>20</v>
      </c>
      <c r="B46" s="13" t="s">
        <v>116</v>
      </c>
      <c r="C46" s="89"/>
      <c r="D46" s="90" t="s">
        <v>117</v>
      </c>
      <c r="E46" s="84"/>
      <c r="F46" s="84" t="s">
        <v>94</v>
      </c>
      <c r="G46" s="84"/>
      <c r="H46" s="84" t="s">
        <v>94</v>
      </c>
      <c r="I46" s="84"/>
      <c r="J46" s="84" t="s">
        <v>94</v>
      </c>
      <c r="K46" s="84"/>
      <c r="L46" s="84" t="s">
        <v>94</v>
      </c>
      <c r="M46" s="84"/>
      <c r="N46" s="84" t="s">
        <v>94</v>
      </c>
      <c r="O46" s="84"/>
      <c r="P46" s="84" t="s">
        <v>94</v>
      </c>
      <c r="Q46" s="84"/>
      <c r="R46" s="84" t="s">
        <v>94</v>
      </c>
      <c r="S46" s="84"/>
      <c r="T46" s="84" t="s">
        <v>94</v>
      </c>
      <c r="U46" s="84"/>
      <c r="V46" s="84" t="s">
        <v>94</v>
      </c>
      <c r="W46" s="84"/>
      <c r="X46" s="84" t="s">
        <v>94</v>
      </c>
      <c r="Y46" s="84"/>
      <c r="Z46" s="84" t="s">
        <v>94</v>
      </c>
      <c r="AA46" s="84"/>
      <c r="AB46" s="84" t="s">
        <v>94</v>
      </c>
      <c r="AC46" s="84"/>
      <c r="AD46" s="84" t="s">
        <v>94</v>
      </c>
      <c r="AE46" s="84"/>
      <c r="AF46" s="84" t="s">
        <v>94</v>
      </c>
      <c r="AG46" s="84"/>
      <c r="AH46" s="84" t="s">
        <v>94</v>
      </c>
      <c r="AI46" s="84"/>
      <c r="AJ46" s="84" t="s">
        <v>94</v>
      </c>
      <c r="AK46" s="84"/>
      <c r="AL46" s="84" t="s">
        <v>94</v>
      </c>
      <c r="AM46" s="84"/>
      <c r="AN46" s="84" t="s">
        <v>94</v>
      </c>
      <c r="AO46" s="84"/>
      <c r="AP46" s="84" t="s">
        <v>94</v>
      </c>
      <c r="AQ46" s="84"/>
      <c r="AR46" s="84" t="s">
        <v>94</v>
      </c>
      <c r="AS46" s="84"/>
      <c r="AT46" s="84" t="s">
        <v>94</v>
      </c>
      <c r="AU46" s="84"/>
      <c r="AV46" s="84" t="s">
        <v>94</v>
      </c>
      <c r="AW46" s="84"/>
      <c r="AX46" s="84" t="s">
        <v>94</v>
      </c>
      <c r="AY46" s="84"/>
      <c r="AZ46" s="84" t="s">
        <v>94</v>
      </c>
      <c r="BA46" s="84"/>
      <c r="BB46" s="84" t="s">
        <v>94</v>
      </c>
      <c r="BC46" s="84"/>
      <c r="BD46" s="84" t="s">
        <v>94</v>
      </c>
      <c r="BE46" s="84"/>
      <c r="BF46" s="84" t="s">
        <v>94</v>
      </c>
      <c r="BG46" s="84"/>
      <c r="BH46" s="84" t="s">
        <v>94</v>
      </c>
      <c r="BI46" s="84"/>
      <c r="BJ46" s="84" t="s">
        <v>94</v>
      </c>
      <c r="BK46" s="84"/>
      <c r="BL46" s="84" t="s">
        <v>94</v>
      </c>
      <c r="BM46" s="84"/>
      <c r="BN46" s="84" t="s">
        <v>94</v>
      </c>
      <c r="BO46" s="84"/>
      <c r="BP46" s="84" t="s">
        <v>94</v>
      </c>
      <c r="BQ46" s="86"/>
      <c r="BR46" s="84" t="s">
        <v>94</v>
      </c>
      <c r="BS46" s="84"/>
      <c r="BT46" s="84" t="s">
        <v>94</v>
      </c>
      <c r="BU46" s="84"/>
      <c r="BV46" s="84" t="s">
        <v>94</v>
      </c>
      <c r="BW46" s="84"/>
      <c r="BX46" s="84" t="s">
        <v>94</v>
      </c>
      <c r="BY46" s="84"/>
      <c r="BZ46" s="84" t="s">
        <v>94</v>
      </c>
      <c r="CA46" s="84"/>
      <c r="CB46" s="84" t="s">
        <v>94</v>
      </c>
      <c r="CC46" s="84"/>
      <c r="CD46" s="84" t="s">
        <v>94</v>
      </c>
      <c r="CE46" s="84"/>
      <c r="CF46" s="84" t="s">
        <v>94</v>
      </c>
      <c r="CG46" s="84"/>
      <c r="CH46" s="84" t="s">
        <v>94</v>
      </c>
      <c r="CI46" s="84"/>
      <c r="CJ46" s="84" t="s">
        <v>94</v>
      </c>
      <c r="CK46" s="84"/>
      <c r="CL46" s="84" t="s">
        <v>94</v>
      </c>
      <c r="CM46" s="84"/>
      <c r="CN46" s="84" t="s">
        <v>94</v>
      </c>
      <c r="CO46" s="84"/>
      <c r="CP46" s="84" t="s">
        <v>94</v>
      </c>
      <c r="CQ46" s="84"/>
      <c r="CR46" s="84" t="s">
        <v>94</v>
      </c>
      <c r="CS46" s="84"/>
      <c r="CT46" s="84" t="s">
        <v>94</v>
      </c>
      <c r="CU46" s="84"/>
      <c r="CV46" s="84" t="s">
        <v>94</v>
      </c>
      <c r="CW46" s="84"/>
      <c r="CX46" s="84" t="s">
        <v>94</v>
      </c>
      <c r="CY46" s="84"/>
      <c r="CZ46" s="84" t="s">
        <v>94</v>
      </c>
      <c r="DA46" s="84"/>
      <c r="DB46" s="84" t="s">
        <v>94</v>
      </c>
      <c r="DC46" s="84"/>
      <c r="DD46" s="84" t="s">
        <v>94</v>
      </c>
    </row>
    <row r="47" spans="1:108" s="9" customFormat="1" ht="33" customHeight="1" x14ac:dyDescent="0.35">
      <c r="A47" s="82">
        <f t="shared" si="0"/>
        <v>21</v>
      </c>
      <c r="B47" s="13" t="s">
        <v>205</v>
      </c>
      <c r="C47" s="89"/>
      <c r="D47" s="90" t="s">
        <v>207</v>
      </c>
      <c r="E47" s="84"/>
      <c r="F47" s="84" t="s">
        <v>94</v>
      </c>
      <c r="G47" s="84"/>
      <c r="H47" s="84" t="s">
        <v>94</v>
      </c>
      <c r="I47" s="84"/>
      <c r="J47" s="84" t="s">
        <v>94</v>
      </c>
      <c r="K47" s="84"/>
      <c r="L47" s="84" t="s">
        <v>94</v>
      </c>
      <c r="M47" s="84"/>
      <c r="N47" s="84" t="s">
        <v>94</v>
      </c>
      <c r="O47" s="84"/>
      <c r="P47" s="84" t="s">
        <v>94</v>
      </c>
      <c r="Q47" s="84"/>
      <c r="R47" s="84" t="s">
        <v>94</v>
      </c>
      <c r="S47" s="84"/>
      <c r="T47" s="84" t="s">
        <v>94</v>
      </c>
      <c r="U47" s="84"/>
      <c r="V47" s="84" t="s">
        <v>94</v>
      </c>
      <c r="W47" s="84"/>
      <c r="X47" s="84" t="s">
        <v>94</v>
      </c>
      <c r="Y47" s="84"/>
      <c r="Z47" s="84" t="s">
        <v>94</v>
      </c>
      <c r="AA47" s="84"/>
      <c r="AB47" s="84" t="s">
        <v>94</v>
      </c>
      <c r="AC47" s="84"/>
      <c r="AD47" s="84" t="s">
        <v>94</v>
      </c>
      <c r="AE47" s="84"/>
      <c r="AF47" s="84" t="s">
        <v>94</v>
      </c>
      <c r="AG47" s="84"/>
      <c r="AH47" s="84" t="s">
        <v>94</v>
      </c>
      <c r="AI47" s="84"/>
      <c r="AJ47" s="84" t="s">
        <v>94</v>
      </c>
      <c r="AK47" s="84"/>
      <c r="AL47" s="84" t="s">
        <v>94</v>
      </c>
      <c r="AM47" s="84"/>
      <c r="AN47" s="84" t="s">
        <v>94</v>
      </c>
      <c r="AO47" s="84"/>
      <c r="AP47" s="84" t="s">
        <v>94</v>
      </c>
      <c r="AQ47" s="84"/>
      <c r="AR47" s="84" t="s">
        <v>94</v>
      </c>
      <c r="AS47" s="84"/>
      <c r="AT47" s="84" t="s">
        <v>94</v>
      </c>
      <c r="AU47" s="84"/>
      <c r="AV47" s="84" t="s">
        <v>94</v>
      </c>
      <c r="AW47" s="84"/>
      <c r="AX47" s="84" t="s">
        <v>94</v>
      </c>
      <c r="AY47" s="84"/>
      <c r="AZ47" s="84" t="s">
        <v>94</v>
      </c>
      <c r="BA47" s="84"/>
      <c r="BB47" s="84" t="s">
        <v>94</v>
      </c>
      <c r="BC47" s="84"/>
      <c r="BD47" s="84" t="s">
        <v>94</v>
      </c>
      <c r="BE47" s="84"/>
      <c r="BF47" s="84" t="s">
        <v>94</v>
      </c>
      <c r="BG47" s="84"/>
      <c r="BH47" s="84" t="s">
        <v>94</v>
      </c>
      <c r="BI47" s="84"/>
      <c r="BJ47" s="84" t="s">
        <v>94</v>
      </c>
      <c r="BK47" s="84"/>
      <c r="BL47" s="84" t="s">
        <v>94</v>
      </c>
      <c r="BM47" s="84"/>
      <c r="BN47" s="84" t="s">
        <v>94</v>
      </c>
      <c r="BO47" s="84"/>
      <c r="BP47" s="84" t="s">
        <v>94</v>
      </c>
      <c r="BQ47" s="86"/>
      <c r="BR47" s="84" t="s">
        <v>94</v>
      </c>
      <c r="BS47" s="84"/>
      <c r="BT47" s="84" t="s">
        <v>94</v>
      </c>
      <c r="BU47" s="84"/>
      <c r="BV47" s="84" t="s">
        <v>94</v>
      </c>
      <c r="BW47" s="84"/>
      <c r="BX47" s="84" t="s">
        <v>94</v>
      </c>
      <c r="BY47" s="84"/>
      <c r="BZ47" s="84" t="s">
        <v>94</v>
      </c>
      <c r="CA47" s="84"/>
      <c r="CB47" s="84" t="s">
        <v>94</v>
      </c>
      <c r="CC47" s="84"/>
      <c r="CD47" s="84" t="s">
        <v>94</v>
      </c>
      <c r="CE47" s="84"/>
      <c r="CF47" s="84" t="s">
        <v>94</v>
      </c>
      <c r="CG47" s="84"/>
      <c r="CH47" s="84" t="s">
        <v>94</v>
      </c>
      <c r="CI47" s="84"/>
      <c r="CJ47" s="84" t="s">
        <v>94</v>
      </c>
      <c r="CK47" s="84"/>
      <c r="CL47" s="84" t="s">
        <v>94</v>
      </c>
      <c r="CM47" s="84"/>
      <c r="CN47" s="84" t="s">
        <v>94</v>
      </c>
      <c r="CO47" s="84"/>
      <c r="CP47" s="84" t="s">
        <v>94</v>
      </c>
      <c r="CQ47" s="84"/>
      <c r="CR47" s="84" t="s">
        <v>94</v>
      </c>
      <c r="CS47" s="84"/>
      <c r="CT47" s="84" t="s">
        <v>94</v>
      </c>
      <c r="CU47" s="84"/>
      <c r="CV47" s="84" t="s">
        <v>94</v>
      </c>
      <c r="CW47" s="84"/>
      <c r="CX47" s="84" t="s">
        <v>94</v>
      </c>
      <c r="CY47" s="84"/>
      <c r="CZ47" s="84" t="s">
        <v>94</v>
      </c>
      <c r="DA47" s="84"/>
      <c r="DB47" s="84" t="s">
        <v>94</v>
      </c>
      <c r="DC47" s="84"/>
      <c r="DD47" s="84" t="s">
        <v>94</v>
      </c>
    </row>
    <row r="48" spans="1:108" s="9" customFormat="1" ht="33" customHeight="1" x14ac:dyDescent="0.35">
      <c r="A48" s="82">
        <f t="shared" si="0"/>
        <v>22</v>
      </c>
      <c r="B48" s="13" t="s">
        <v>206</v>
      </c>
      <c r="C48" s="89"/>
      <c r="D48" s="90" t="s">
        <v>208</v>
      </c>
      <c r="E48" s="84"/>
      <c r="F48" s="84" t="s">
        <v>94</v>
      </c>
      <c r="G48" s="84"/>
      <c r="H48" s="84" t="s">
        <v>94</v>
      </c>
      <c r="I48" s="84"/>
      <c r="J48" s="84" t="s">
        <v>94</v>
      </c>
      <c r="K48" s="84"/>
      <c r="L48" s="84" t="s">
        <v>94</v>
      </c>
      <c r="M48" s="84"/>
      <c r="N48" s="84" t="s">
        <v>94</v>
      </c>
      <c r="O48" s="84"/>
      <c r="P48" s="84" t="s">
        <v>94</v>
      </c>
      <c r="Q48" s="84"/>
      <c r="R48" s="84" t="s">
        <v>94</v>
      </c>
      <c r="S48" s="84"/>
      <c r="T48" s="84" t="s">
        <v>94</v>
      </c>
      <c r="U48" s="84"/>
      <c r="V48" s="84" t="s">
        <v>94</v>
      </c>
      <c r="W48" s="84"/>
      <c r="X48" s="84" t="s">
        <v>94</v>
      </c>
      <c r="Y48" s="84"/>
      <c r="Z48" s="84" t="s">
        <v>94</v>
      </c>
      <c r="AA48" s="84"/>
      <c r="AB48" s="84" t="s">
        <v>94</v>
      </c>
      <c r="AC48" s="84"/>
      <c r="AD48" s="84" t="s">
        <v>94</v>
      </c>
      <c r="AE48" s="84"/>
      <c r="AF48" s="84" t="s">
        <v>94</v>
      </c>
      <c r="AG48" s="84"/>
      <c r="AH48" s="84" t="s">
        <v>94</v>
      </c>
      <c r="AI48" s="84"/>
      <c r="AJ48" s="84" t="s">
        <v>94</v>
      </c>
      <c r="AK48" s="84"/>
      <c r="AL48" s="84" t="s">
        <v>94</v>
      </c>
      <c r="AM48" s="84"/>
      <c r="AN48" s="84" t="s">
        <v>94</v>
      </c>
      <c r="AO48" s="84"/>
      <c r="AP48" s="84" t="s">
        <v>94</v>
      </c>
      <c r="AQ48" s="84"/>
      <c r="AR48" s="84" t="s">
        <v>94</v>
      </c>
      <c r="AS48" s="84"/>
      <c r="AT48" s="84" t="s">
        <v>94</v>
      </c>
      <c r="AU48" s="84"/>
      <c r="AV48" s="84" t="s">
        <v>94</v>
      </c>
      <c r="AW48" s="84"/>
      <c r="AX48" s="84" t="s">
        <v>94</v>
      </c>
      <c r="AY48" s="84"/>
      <c r="AZ48" s="84" t="s">
        <v>94</v>
      </c>
      <c r="BA48" s="84"/>
      <c r="BB48" s="84" t="s">
        <v>94</v>
      </c>
      <c r="BC48" s="84"/>
      <c r="BD48" s="84" t="s">
        <v>94</v>
      </c>
      <c r="BE48" s="84"/>
      <c r="BF48" s="84" t="s">
        <v>94</v>
      </c>
      <c r="BG48" s="84"/>
      <c r="BH48" s="84" t="s">
        <v>94</v>
      </c>
      <c r="BI48" s="84"/>
      <c r="BJ48" s="84" t="s">
        <v>94</v>
      </c>
      <c r="BK48" s="84"/>
      <c r="BL48" s="84" t="s">
        <v>94</v>
      </c>
      <c r="BM48" s="84"/>
      <c r="BN48" s="84" t="s">
        <v>94</v>
      </c>
      <c r="BO48" s="84"/>
      <c r="BP48" s="84" t="s">
        <v>94</v>
      </c>
      <c r="BQ48" s="86"/>
      <c r="BR48" s="84" t="s">
        <v>94</v>
      </c>
      <c r="BS48" s="84"/>
      <c r="BT48" s="84" t="s">
        <v>94</v>
      </c>
      <c r="BU48" s="84"/>
      <c r="BV48" s="84" t="s">
        <v>94</v>
      </c>
      <c r="BW48" s="84"/>
      <c r="BX48" s="84" t="s">
        <v>94</v>
      </c>
      <c r="BY48" s="84"/>
      <c r="BZ48" s="84" t="s">
        <v>94</v>
      </c>
      <c r="CA48" s="84"/>
      <c r="CB48" s="84" t="s">
        <v>94</v>
      </c>
      <c r="CC48" s="84"/>
      <c r="CD48" s="84" t="s">
        <v>94</v>
      </c>
      <c r="CE48" s="84"/>
      <c r="CF48" s="84" t="s">
        <v>94</v>
      </c>
      <c r="CG48" s="84"/>
      <c r="CH48" s="84" t="s">
        <v>94</v>
      </c>
      <c r="CI48" s="84"/>
      <c r="CJ48" s="84" t="s">
        <v>94</v>
      </c>
      <c r="CK48" s="84"/>
      <c r="CL48" s="84" t="s">
        <v>94</v>
      </c>
      <c r="CM48" s="84"/>
      <c r="CN48" s="84" t="s">
        <v>94</v>
      </c>
      <c r="CO48" s="84"/>
      <c r="CP48" s="84" t="s">
        <v>94</v>
      </c>
      <c r="CQ48" s="84"/>
      <c r="CR48" s="84" t="s">
        <v>94</v>
      </c>
      <c r="CS48" s="84"/>
      <c r="CT48" s="84" t="s">
        <v>94</v>
      </c>
      <c r="CU48" s="84"/>
      <c r="CV48" s="84" t="s">
        <v>94</v>
      </c>
      <c r="CW48" s="84"/>
      <c r="CX48" s="84" t="s">
        <v>94</v>
      </c>
      <c r="CY48" s="84"/>
      <c r="CZ48" s="84" t="s">
        <v>94</v>
      </c>
      <c r="DA48" s="84"/>
      <c r="DB48" s="84" t="s">
        <v>94</v>
      </c>
      <c r="DC48" s="84"/>
      <c r="DD48" s="84" t="s">
        <v>94</v>
      </c>
    </row>
    <row r="49" spans="1:108" s="9" customFormat="1" ht="33" customHeight="1" x14ac:dyDescent="0.35">
      <c r="A49" s="82">
        <f t="shared" si="0"/>
        <v>23</v>
      </c>
      <c r="B49" s="13" t="s">
        <v>209</v>
      </c>
      <c r="C49" s="89"/>
      <c r="D49" s="90" t="s">
        <v>211</v>
      </c>
      <c r="E49" s="84"/>
      <c r="F49" s="84" t="s">
        <v>94</v>
      </c>
      <c r="G49" s="84"/>
      <c r="H49" s="84" t="s">
        <v>94</v>
      </c>
      <c r="I49" s="84"/>
      <c r="J49" s="84" t="s">
        <v>94</v>
      </c>
      <c r="K49" s="84"/>
      <c r="L49" s="84" t="s">
        <v>94</v>
      </c>
      <c r="M49" s="84"/>
      <c r="N49" s="84" t="s">
        <v>94</v>
      </c>
      <c r="O49" s="84"/>
      <c r="P49" s="84" t="s">
        <v>94</v>
      </c>
      <c r="Q49" s="84"/>
      <c r="R49" s="84" t="s">
        <v>94</v>
      </c>
      <c r="S49" s="84"/>
      <c r="T49" s="84" t="s">
        <v>94</v>
      </c>
      <c r="U49" s="84"/>
      <c r="V49" s="84" t="s">
        <v>94</v>
      </c>
      <c r="W49" s="84"/>
      <c r="X49" s="84" t="s">
        <v>94</v>
      </c>
      <c r="Y49" s="84"/>
      <c r="Z49" s="84" t="s">
        <v>94</v>
      </c>
      <c r="AA49" s="84"/>
      <c r="AB49" s="84" t="s">
        <v>94</v>
      </c>
      <c r="AC49" s="84"/>
      <c r="AD49" s="84" t="s">
        <v>94</v>
      </c>
      <c r="AE49" s="84"/>
      <c r="AF49" s="84" t="s">
        <v>94</v>
      </c>
      <c r="AG49" s="84"/>
      <c r="AH49" s="84" t="s">
        <v>94</v>
      </c>
      <c r="AI49" s="84"/>
      <c r="AJ49" s="84" t="s">
        <v>94</v>
      </c>
      <c r="AK49" s="84"/>
      <c r="AL49" s="84" t="s">
        <v>94</v>
      </c>
      <c r="AM49" s="84"/>
      <c r="AN49" s="84" t="s">
        <v>94</v>
      </c>
      <c r="AO49" s="84"/>
      <c r="AP49" s="84" t="s">
        <v>94</v>
      </c>
      <c r="AQ49" s="84"/>
      <c r="AR49" s="84" t="s">
        <v>94</v>
      </c>
      <c r="AS49" s="84"/>
      <c r="AT49" s="84" t="s">
        <v>94</v>
      </c>
      <c r="AU49" s="84"/>
      <c r="AV49" s="84" t="s">
        <v>94</v>
      </c>
      <c r="AW49" s="84"/>
      <c r="AX49" s="84" t="s">
        <v>94</v>
      </c>
      <c r="AY49" s="84"/>
      <c r="AZ49" s="84" t="s">
        <v>94</v>
      </c>
      <c r="BA49" s="84"/>
      <c r="BB49" s="84" t="s">
        <v>94</v>
      </c>
      <c r="BC49" s="84"/>
      <c r="BD49" s="84" t="s">
        <v>94</v>
      </c>
      <c r="BE49" s="84"/>
      <c r="BF49" s="84" t="s">
        <v>94</v>
      </c>
      <c r="BG49" s="84"/>
      <c r="BH49" s="84" t="s">
        <v>94</v>
      </c>
      <c r="BI49" s="84"/>
      <c r="BJ49" s="84" t="s">
        <v>94</v>
      </c>
      <c r="BK49" s="84"/>
      <c r="BL49" s="84" t="s">
        <v>94</v>
      </c>
      <c r="BM49" s="84"/>
      <c r="BN49" s="84" t="s">
        <v>94</v>
      </c>
      <c r="BO49" s="84"/>
      <c r="BP49" s="84" t="s">
        <v>94</v>
      </c>
      <c r="BQ49" s="86"/>
      <c r="BR49" s="84" t="s">
        <v>94</v>
      </c>
      <c r="BS49" s="84"/>
      <c r="BT49" s="84" t="s">
        <v>94</v>
      </c>
      <c r="BU49" s="84"/>
      <c r="BV49" s="84" t="s">
        <v>94</v>
      </c>
      <c r="BW49" s="84"/>
      <c r="BX49" s="84" t="s">
        <v>94</v>
      </c>
      <c r="BY49" s="84"/>
      <c r="BZ49" s="84" t="s">
        <v>94</v>
      </c>
      <c r="CA49" s="84"/>
      <c r="CB49" s="84" t="s">
        <v>94</v>
      </c>
      <c r="CC49" s="84"/>
      <c r="CD49" s="84" t="s">
        <v>94</v>
      </c>
      <c r="CE49" s="84"/>
      <c r="CF49" s="84" t="s">
        <v>94</v>
      </c>
      <c r="CG49" s="84"/>
      <c r="CH49" s="84" t="s">
        <v>94</v>
      </c>
      <c r="CI49" s="84"/>
      <c r="CJ49" s="84" t="s">
        <v>94</v>
      </c>
      <c r="CK49" s="84"/>
      <c r="CL49" s="84" t="s">
        <v>94</v>
      </c>
      <c r="CM49" s="84"/>
      <c r="CN49" s="84" t="s">
        <v>94</v>
      </c>
      <c r="CO49" s="84"/>
      <c r="CP49" s="84" t="s">
        <v>94</v>
      </c>
      <c r="CQ49" s="84"/>
      <c r="CR49" s="84" t="s">
        <v>94</v>
      </c>
      <c r="CS49" s="84"/>
      <c r="CT49" s="84" t="s">
        <v>94</v>
      </c>
      <c r="CU49" s="84"/>
      <c r="CV49" s="84" t="s">
        <v>94</v>
      </c>
      <c r="CW49" s="84"/>
      <c r="CX49" s="84" t="s">
        <v>94</v>
      </c>
      <c r="CY49" s="84"/>
      <c r="CZ49" s="84" t="s">
        <v>94</v>
      </c>
      <c r="DA49" s="84"/>
      <c r="DB49" s="84" t="s">
        <v>94</v>
      </c>
      <c r="DC49" s="84"/>
      <c r="DD49" s="84" t="s">
        <v>94</v>
      </c>
    </row>
    <row r="50" spans="1:108" s="9" customFormat="1" ht="33" customHeight="1" x14ac:dyDescent="0.35">
      <c r="A50" s="82">
        <f t="shared" si="0"/>
        <v>24</v>
      </c>
      <c r="B50" s="13" t="s">
        <v>363</v>
      </c>
      <c r="C50" s="89"/>
      <c r="D50" s="90" t="s">
        <v>364</v>
      </c>
      <c r="E50" s="84"/>
      <c r="F50" s="84" t="s">
        <v>94</v>
      </c>
      <c r="G50" s="84"/>
      <c r="H50" s="84" t="s">
        <v>94</v>
      </c>
      <c r="I50" s="84"/>
      <c r="J50" s="84" t="s">
        <v>94</v>
      </c>
      <c r="K50" s="84"/>
      <c r="L50" s="84" t="s">
        <v>94</v>
      </c>
      <c r="M50" s="84"/>
      <c r="N50" s="84" t="s">
        <v>94</v>
      </c>
      <c r="O50" s="84"/>
      <c r="P50" s="84" t="s">
        <v>94</v>
      </c>
      <c r="Q50" s="84"/>
      <c r="R50" s="84" t="s">
        <v>94</v>
      </c>
      <c r="S50" s="84"/>
      <c r="T50" s="84" t="s">
        <v>94</v>
      </c>
      <c r="U50" s="84"/>
      <c r="V50" s="84">
        <v>10250</v>
      </c>
      <c r="W50" s="84"/>
      <c r="X50" s="84" t="s">
        <v>94</v>
      </c>
      <c r="Y50" s="84"/>
      <c r="Z50" s="84" t="s">
        <v>94</v>
      </c>
      <c r="AA50" s="84"/>
      <c r="AB50" s="84" t="s">
        <v>94</v>
      </c>
      <c r="AC50" s="84"/>
      <c r="AD50" s="84" t="s">
        <v>94</v>
      </c>
      <c r="AE50" s="84"/>
      <c r="AF50" s="84" t="s">
        <v>94</v>
      </c>
      <c r="AG50" s="84"/>
      <c r="AH50" s="84" t="s">
        <v>94</v>
      </c>
      <c r="AI50" s="84"/>
      <c r="AJ50" s="84" t="s">
        <v>94</v>
      </c>
      <c r="AK50" s="84"/>
      <c r="AL50" s="84" t="s">
        <v>94</v>
      </c>
      <c r="AM50" s="84"/>
      <c r="AN50" s="84" t="s">
        <v>94</v>
      </c>
      <c r="AO50" s="84"/>
      <c r="AP50" s="84" t="s">
        <v>94</v>
      </c>
      <c r="AQ50" s="84"/>
      <c r="AR50" s="84" t="s">
        <v>94</v>
      </c>
      <c r="AS50" s="84"/>
      <c r="AT50" s="84" t="s">
        <v>94</v>
      </c>
      <c r="AU50" s="84"/>
      <c r="AV50" s="84" t="s">
        <v>94</v>
      </c>
      <c r="AW50" s="84"/>
      <c r="AX50" s="84" t="s">
        <v>94</v>
      </c>
      <c r="AY50" s="84"/>
      <c r="AZ50" s="84" t="s">
        <v>94</v>
      </c>
      <c r="BA50" s="84"/>
      <c r="BB50" s="84" t="s">
        <v>94</v>
      </c>
      <c r="BC50" s="84"/>
      <c r="BD50" s="84" t="s">
        <v>94</v>
      </c>
      <c r="BE50" s="84"/>
      <c r="BF50" s="84" t="s">
        <v>94</v>
      </c>
      <c r="BG50" s="84"/>
      <c r="BH50" s="84" t="s">
        <v>94</v>
      </c>
      <c r="BI50" s="84"/>
      <c r="BJ50" s="84" t="s">
        <v>94</v>
      </c>
      <c r="BK50" s="84"/>
      <c r="BL50" s="84" t="s">
        <v>94</v>
      </c>
      <c r="BM50" s="84"/>
      <c r="BN50" s="84" t="s">
        <v>94</v>
      </c>
      <c r="BO50" s="84"/>
      <c r="BP50" s="84" t="s">
        <v>94</v>
      </c>
      <c r="BQ50" s="86"/>
      <c r="BR50" s="84" t="s">
        <v>94</v>
      </c>
      <c r="BS50" s="84"/>
      <c r="BT50" s="84" t="s">
        <v>94</v>
      </c>
      <c r="BU50" s="84"/>
      <c r="BV50" s="84" t="s">
        <v>94</v>
      </c>
      <c r="BW50" s="84"/>
      <c r="BX50" s="84" t="s">
        <v>94</v>
      </c>
      <c r="BY50" s="84"/>
      <c r="BZ50" s="84" t="s">
        <v>94</v>
      </c>
      <c r="CA50" s="84"/>
      <c r="CB50" s="84" t="s">
        <v>94</v>
      </c>
      <c r="CC50" s="84"/>
      <c r="CD50" s="84" t="s">
        <v>94</v>
      </c>
      <c r="CE50" s="84"/>
      <c r="CF50" s="84" t="s">
        <v>94</v>
      </c>
      <c r="CG50" s="84"/>
      <c r="CH50" s="84" t="s">
        <v>94</v>
      </c>
      <c r="CI50" s="84"/>
      <c r="CJ50" s="84" t="s">
        <v>94</v>
      </c>
      <c r="CK50" s="84"/>
      <c r="CL50" s="84" t="s">
        <v>94</v>
      </c>
      <c r="CM50" s="84"/>
      <c r="CN50" s="84" t="s">
        <v>94</v>
      </c>
      <c r="CO50" s="84"/>
      <c r="CP50" s="84" t="s">
        <v>94</v>
      </c>
      <c r="CQ50" s="84"/>
      <c r="CR50" s="84" t="s">
        <v>94</v>
      </c>
      <c r="CS50" s="84"/>
      <c r="CT50" s="84" t="s">
        <v>94</v>
      </c>
      <c r="CU50" s="84"/>
      <c r="CV50" s="84" t="s">
        <v>94</v>
      </c>
      <c r="CW50" s="84"/>
      <c r="CX50" s="84" t="s">
        <v>94</v>
      </c>
      <c r="CY50" s="84"/>
      <c r="CZ50" s="84" t="s">
        <v>94</v>
      </c>
      <c r="DA50" s="84"/>
      <c r="DB50" s="84" t="s">
        <v>94</v>
      </c>
      <c r="DC50" s="84"/>
      <c r="DD50" s="84" t="s">
        <v>94</v>
      </c>
    </row>
    <row r="51" spans="1:108" s="9" customFormat="1" ht="33" customHeight="1" x14ac:dyDescent="0.35">
      <c r="A51" s="82">
        <f t="shared" si="0"/>
        <v>25</v>
      </c>
      <c r="B51" s="13" t="s">
        <v>210</v>
      </c>
      <c r="C51" s="89"/>
      <c r="D51" s="90" t="s">
        <v>212</v>
      </c>
      <c r="E51" s="84"/>
      <c r="F51" s="84" t="s">
        <v>94</v>
      </c>
      <c r="G51" s="84"/>
      <c r="H51" s="84" t="s">
        <v>94</v>
      </c>
      <c r="I51" s="84"/>
      <c r="J51" s="84" t="s">
        <v>94</v>
      </c>
      <c r="K51" s="84"/>
      <c r="L51" s="84" t="s">
        <v>94</v>
      </c>
      <c r="M51" s="84"/>
      <c r="N51" s="84" t="s">
        <v>94</v>
      </c>
      <c r="O51" s="84"/>
      <c r="P51" s="84" t="s">
        <v>94</v>
      </c>
      <c r="Q51" s="84"/>
      <c r="R51" s="84" t="s">
        <v>94</v>
      </c>
      <c r="S51" s="84"/>
      <c r="T51" s="84" t="s">
        <v>94</v>
      </c>
      <c r="U51" s="84"/>
      <c r="V51" s="84" t="s">
        <v>94</v>
      </c>
      <c r="W51" s="84"/>
      <c r="X51" s="84" t="s">
        <v>94</v>
      </c>
      <c r="Y51" s="84"/>
      <c r="Z51" s="84" t="s">
        <v>94</v>
      </c>
      <c r="AA51" s="84"/>
      <c r="AB51" s="84" t="s">
        <v>94</v>
      </c>
      <c r="AC51" s="84"/>
      <c r="AD51" s="84" t="s">
        <v>94</v>
      </c>
      <c r="AE51" s="84"/>
      <c r="AF51" s="84" t="s">
        <v>94</v>
      </c>
      <c r="AG51" s="84"/>
      <c r="AH51" s="84" t="s">
        <v>94</v>
      </c>
      <c r="AI51" s="84"/>
      <c r="AJ51" s="84" t="s">
        <v>94</v>
      </c>
      <c r="AK51" s="84"/>
      <c r="AL51" s="84" t="s">
        <v>94</v>
      </c>
      <c r="AM51" s="84"/>
      <c r="AN51" s="84" t="s">
        <v>94</v>
      </c>
      <c r="AO51" s="84"/>
      <c r="AP51" s="84" t="s">
        <v>94</v>
      </c>
      <c r="AQ51" s="84"/>
      <c r="AR51" s="84" t="s">
        <v>94</v>
      </c>
      <c r="AS51" s="84"/>
      <c r="AT51" s="84" t="s">
        <v>94</v>
      </c>
      <c r="AU51" s="84"/>
      <c r="AV51" s="84" t="s">
        <v>94</v>
      </c>
      <c r="AW51" s="84"/>
      <c r="AX51" s="84" t="s">
        <v>94</v>
      </c>
      <c r="AY51" s="84"/>
      <c r="AZ51" s="84" t="s">
        <v>94</v>
      </c>
      <c r="BA51" s="84"/>
      <c r="BB51" s="84" t="s">
        <v>94</v>
      </c>
      <c r="BC51" s="84"/>
      <c r="BD51" s="84" t="s">
        <v>94</v>
      </c>
      <c r="BE51" s="84"/>
      <c r="BF51" s="84" t="s">
        <v>94</v>
      </c>
      <c r="BG51" s="84"/>
      <c r="BH51" s="84" t="s">
        <v>94</v>
      </c>
      <c r="BI51" s="84"/>
      <c r="BJ51" s="84" t="s">
        <v>94</v>
      </c>
      <c r="BK51" s="84"/>
      <c r="BL51" s="84" t="s">
        <v>94</v>
      </c>
      <c r="BM51" s="84"/>
      <c r="BN51" s="84" t="s">
        <v>94</v>
      </c>
      <c r="BO51" s="84"/>
      <c r="BP51" s="84" t="s">
        <v>94</v>
      </c>
      <c r="BQ51" s="86"/>
      <c r="BR51" s="84" t="s">
        <v>94</v>
      </c>
      <c r="BS51" s="84"/>
      <c r="BT51" s="84" t="s">
        <v>94</v>
      </c>
      <c r="BU51" s="84"/>
      <c r="BV51" s="84" t="s">
        <v>94</v>
      </c>
      <c r="BW51" s="84"/>
      <c r="BX51" s="84" t="s">
        <v>94</v>
      </c>
      <c r="BY51" s="84"/>
      <c r="BZ51" s="84" t="s">
        <v>94</v>
      </c>
      <c r="CA51" s="84"/>
      <c r="CB51" s="84" t="s">
        <v>94</v>
      </c>
      <c r="CC51" s="84"/>
      <c r="CD51" s="84" t="s">
        <v>94</v>
      </c>
      <c r="CE51" s="84"/>
      <c r="CF51" s="84" t="s">
        <v>94</v>
      </c>
      <c r="CG51" s="84"/>
      <c r="CH51" s="84" t="s">
        <v>94</v>
      </c>
      <c r="CI51" s="84"/>
      <c r="CJ51" s="84" t="s">
        <v>94</v>
      </c>
      <c r="CK51" s="84"/>
      <c r="CL51" s="84" t="s">
        <v>94</v>
      </c>
      <c r="CM51" s="84"/>
      <c r="CN51" s="84" t="s">
        <v>94</v>
      </c>
      <c r="CO51" s="84"/>
      <c r="CP51" s="84" t="s">
        <v>94</v>
      </c>
      <c r="CQ51" s="84"/>
      <c r="CR51" s="84" t="s">
        <v>94</v>
      </c>
      <c r="CS51" s="84"/>
      <c r="CT51" s="84" t="s">
        <v>94</v>
      </c>
      <c r="CU51" s="84"/>
      <c r="CV51" s="84" t="s">
        <v>94</v>
      </c>
      <c r="CW51" s="84"/>
      <c r="CX51" s="84" t="s">
        <v>94</v>
      </c>
      <c r="CY51" s="84"/>
      <c r="CZ51" s="84" t="s">
        <v>94</v>
      </c>
      <c r="DA51" s="84"/>
      <c r="DB51" s="84" t="s">
        <v>94</v>
      </c>
      <c r="DC51" s="84"/>
      <c r="DD51" s="84" t="s">
        <v>94</v>
      </c>
    </row>
    <row r="52" spans="1:108" s="9" customFormat="1" ht="33" customHeight="1" x14ac:dyDescent="0.35">
      <c r="A52" s="82">
        <f t="shared" si="0"/>
        <v>26</v>
      </c>
      <c r="B52" s="13" t="s">
        <v>324</v>
      </c>
      <c r="C52" s="89"/>
      <c r="D52" s="90" t="s">
        <v>325</v>
      </c>
      <c r="E52" s="84"/>
      <c r="F52" s="84" t="s">
        <v>94</v>
      </c>
      <c r="G52" s="84"/>
      <c r="H52" s="84" t="s">
        <v>94</v>
      </c>
      <c r="I52" s="84"/>
      <c r="J52" s="84" t="s">
        <v>94</v>
      </c>
      <c r="K52" s="84"/>
      <c r="L52" s="84" t="s">
        <v>94</v>
      </c>
      <c r="M52" s="84"/>
      <c r="N52" s="84" t="s">
        <v>94</v>
      </c>
      <c r="O52" s="84"/>
      <c r="P52" s="84" t="s">
        <v>94</v>
      </c>
      <c r="Q52" s="84"/>
      <c r="R52" s="84" t="s">
        <v>94</v>
      </c>
      <c r="S52" s="84"/>
      <c r="T52" s="84" t="s">
        <v>94</v>
      </c>
      <c r="U52" s="84"/>
      <c r="V52" s="84" t="s">
        <v>94</v>
      </c>
      <c r="W52" s="84"/>
      <c r="X52" s="84" t="s">
        <v>94</v>
      </c>
      <c r="Y52" s="84"/>
      <c r="Z52" s="84" t="s">
        <v>94</v>
      </c>
      <c r="AA52" s="84"/>
      <c r="AB52" s="84" t="s">
        <v>94</v>
      </c>
      <c r="AC52" s="84"/>
      <c r="AD52" s="84" t="s">
        <v>94</v>
      </c>
      <c r="AE52" s="84"/>
      <c r="AF52" s="84" t="s">
        <v>94</v>
      </c>
      <c r="AG52" s="84"/>
      <c r="AH52" s="84" t="s">
        <v>94</v>
      </c>
      <c r="AI52" s="84"/>
      <c r="AJ52" s="84" t="s">
        <v>94</v>
      </c>
      <c r="AK52" s="84"/>
      <c r="AL52" s="84" t="s">
        <v>94</v>
      </c>
      <c r="AM52" s="84"/>
      <c r="AN52" s="84" t="s">
        <v>94</v>
      </c>
      <c r="AO52" s="84"/>
      <c r="AP52" s="84" t="s">
        <v>94</v>
      </c>
      <c r="AQ52" s="84"/>
      <c r="AR52" s="84" t="s">
        <v>94</v>
      </c>
      <c r="AS52" s="84"/>
      <c r="AT52" s="84" t="s">
        <v>94</v>
      </c>
      <c r="AU52" s="84"/>
      <c r="AV52" s="84" t="s">
        <v>94</v>
      </c>
      <c r="AW52" s="84"/>
      <c r="AX52" s="84" t="s">
        <v>94</v>
      </c>
      <c r="AY52" s="84"/>
      <c r="AZ52" s="84" t="s">
        <v>94</v>
      </c>
      <c r="BA52" s="84"/>
      <c r="BB52" s="84" t="s">
        <v>94</v>
      </c>
      <c r="BC52" s="84"/>
      <c r="BD52" s="84" t="s">
        <v>94</v>
      </c>
      <c r="BE52" s="84"/>
      <c r="BF52" s="84" t="s">
        <v>94</v>
      </c>
      <c r="BG52" s="84"/>
      <c r="BH52" s="84" t="s">
        <v>94</v>
      </c>
      <c r="BI52" s="84"/>
      <c r="BJ52" s="84" t="s">
        <v>94</v>
      </c>
      <c r="BK52" s="84"/>
      <c r="BL52" s="84" t="s">
        <v>94</v>
      </c>
      <c r="BM52" s="84">
        <v>22000</v>
      </c>
      <c r="BN52" s="84" t="s">
        <v>94</v>
      </c>
      <c r="BO52" s="84">
        <v>22000</v>
      </c>
      <c r="BP52" s="84" t="s">
        <v>94</v>
      </c>
      <c r="BQ52" s="84">
        <v>23500</v>
      </c>
      <c r="BR52" s="84" t="s">
        <v>94</v>
      </c>
      <c r="BS52" s="84">
        <v>23500</v>
      </c>
      <c r="BT52" s="84">
        <v>23473</v>
      </c>
      <c r="BU52" s="84">
        <v>23500</v>
      </c>
      <c r="BV52" s="84" t="s">
        <v>94</v>
      </c>
      <c r="BW52" s="84">
        <v>23500</v>
      </c>
      <c r="BX52" s="84" t="s">
        <v>94</v>
      </c>
      <c r="BY52" s="84">
        <v>23500</v>
      </c>
      <c r="BZ52" s="84" t="s">
        <v>94</v>
      </c>
      <c r="CA52" s="84">
        <v>23500</v>
      </c>
      <c r="CB52" s="84" t="s">
        <v>94</v>
      </c>
      <c r="CC52" s="84"/>
      <c r="CD52" s="84" t="s">
        <v>94</v>
      </c>
      <c r="CE52" s="84"/>
      <c r="CF52" s="84" t="s">
        <v>94</v>
      </c>
      <c r="CG52" s="84"/>
      <c r="CH52" s="84" t="s">
        <v>94</v>
      </c>
      <c r="CI52" s="84"/>
      <c r="CJ52" s="84" t="s">
        <v>94</v>
      </c>
      <c r="CK52" s="84"/>
      <c r="CL52" s="84" t="s">
        <v>94</v>
      </c>
      <c r="CM52" s="84">
        <v>24000</v>
      </c>
      <c r="CN52" s="84" t="s">
        <v>94</v>
      </c>
      <c r="CO52" s="84">
        <v>24000</v>
      </c>
      <c r="CP52" s="84">
        <v>24000</v>
      </c>
      <c r="CQ52" s="84">
        <v>24000</v>
      </c>
      <c r="CR52" s="84">
        <v>24000</v>
      </c>
      <c r="CS52" s="84">
        <v>24000</v>
      </c>
      <c r="CT52" s="84">
        <v>24000</v>
      </c>
      <c r="CU52" s="84">
        <v>24000</v>
      </c>
      <c r="CV52" s="84">
        <v>24000</v>
      </c>
      <c r="CW52" s="84">
        <v>24000</v>
      </c>
      <c r="CX52" s="84">
        <v>24000</v>
      </c>
      <c r="CY52" s="84">
        <v>24000</v>
      </c>
      <c r="CZ52" s="84">
        <v>24000</v>
      </c>
      <c r="DA52" s="84">
        <v>24000</v>
      </c>
      <c r="DB52" s="84" t="s">
        <v>94</v>
      </c>
      <c r="DC52" s="84">
        <v>24000</v>
      </c>
      <c r="DD52" s="84" t="s">
        <v>94</v>
      </c>
    </row>
    <row r="53" spans="1:108" s="9" customFormat="1" ht="33" customHeight="1" x14ac:dyDescent="0.35">
      <c r="A53" s="82">
        <f t="shared" si="0"/>
        <v>27</v>
      </c>
      <c r="B53" s="13" t="s">
        <v>323</v>
      </c>
      <c r="C53" s="89"/>
      <c r="D53" s="90" t="s">
        <v>322</v>
      </c>
      <c r="E53" s="84"/>
      <c r="F53" s="84" t="s">
        <v>94</v>
      </c>
      <c r="G53" s="84"/>
      <c r="H53" s="84" t="s">
        <v>94</v>
      </c>
      <c r="I53" s="84"/>
      <c r="J53" s="84" t="s">
        <v>94</v>
      </c>
      <c r="K53" s="84"/>
      <c r="L53" s="84" t="s">
        <v>94</v>
      </c>
      <c r="M53" s="84"/>
      <c r="N53" s="84" t="s">
        <v>94</v>
      </c>
      <c r="O53" s="84"/>
      <c r="P53" s="84" t="s">
        <v>94</v>
      </c>
      <c r="Q53" s="84"/>
      <c r="R53" s="84" t="s">
        <v>94</v>
      </c>
      <c r="S53" s="84"/>
      <c r="T53" s="84" t="s">
        <v>94</v>
      </c>
      <c r="U53" s="84"/>
      <c r="V53" s="84" t="s">
        <v>94</v>
      </c>
      <c r="W53" s="84"/>
      <c r="X53" s="84" t="s">
        <v>94</v>
      </c>
      <c r="Y53" s="84"/>
      <c r="Z53" s="84" t="s">
        <v>94</v>
      </c>
      <c r="AA53" s="84"/>
      <c r="AB53" s="84" t="s">
        <v>94</v>
      </c>
      <c r="AC53" s="84"/>
      <c r="AD53" s="84" t="s">
        <v>94</v>
      </c>
      <c r="AE53" s="84"/>
      <c r="AF53" s="84" t="s">
        <v>94</v>
      </c>
      <c r="AG53" s="84"/>
      <c r="AH53" s="84" t="s">
        <v>94</v>
      </c>
      <c r="AI53" s="84"/>
      <c r="AJ53" s="84" t="s">
        <v>94</v>
      </c>
      <c r="AK53" s="84"/>
      <c r="AL53" s="84" t="s">
        <v>94</v>
      </c>
      <c r="AM53" s="84"/>
      <c r="AN53" s="84" t="s">
        <v>94</v>
      </c>
      <c r="AO53" s="84"/>
      <c r="AP53" s="84" t="s">
        <v>94</v>
      </c>
      <c r="AQ53" s="84"/>
      <c r="AR53" s="84" t="s">
        <v>94</v>
      </c>
      <c r="AS53" s="84"/>
      <c r="AT53" s="84" t="s">
        <v>94</v>
      </c>
      <c r="AU53" s="84"/>
      <c r="AV53" s="84" t="s">
        <v>94</v>
      </c>
      <c r="AW53" s="84"/>
      <c r="AX53" s="84" t="s">
        <v>94</v>
      </c>
      <c r="AY53" s="84"/>
      <c r="AZ53" s="84" t="s">
        <v>94</v>
      </c>
      <c r="BA53" s="84"/>
      <c r="BB53" s="84" t="s">
        <v>94</v>
      </c>
      <c r="BC53" s="84"/>
      <c r="BD53" s="84" t="s">
        <v>94</v>
      </c>
      <c r="BE53" s="84"/>
      <c r="BF53" s="84" t="s">
        <v>94</v>
      </c>
      <c r="BG53" s="84"/>
      <c r="BH53" s="84" t="s">
        <v>94</v>
      </c>
      <c r="BI53" s="84"/>
      <c r="BJ53" s="84" t="s">
        <v>94</v>
      </c>
      <c r="BK53" s="84"/>
      <c r="BL53" s="84" t="s">
        <v>94</v>
      </c>
      <c r="BM53" s="84"/>
      <c r="BN53" s="84" t="s">
        <v>94</v>
      </c>
      <c r="BO53" s="84"/>
      <c r="BP53" s="84" t="s">
        <v>94</v>
      </c>
      <c r="BQ53" s="86">
        <v>18200</v>
      </c>
      <c r="BR53" s="84" t="s">
        <v>94</v>
      </c>
      <c r="BS53" s="86">
        <v>18200</v>
      </c>
      <c r="BT53" s="84">
        <v>18180</v>
      </c>
      <c r="BU53" s="86">
        <v>18200</v>
      </c>
      <c r="BV53" s="84">
        <v>18180</v>
      </c>
      <c r="BW53" s="86">
        <v>18200</v>
      </c>
      <c r="BX53" s="84">
        <v>18045.642391089434</v>
      </c>
      <c r="BY53" s="86">
        <v>18200</v>
      </c>
      <c r="BZ53" s="84">
        <v>18103.365321550624</v>
      </c>
      <c r="CA53" s="86">
        <v>18200</v>
      </c>
      <c r="CB53" s="84">
        <v>18111.267044859225</v>
      </c>
      <c r="CC53" s="86">
        <v>18200</v>
      </c>
      <c r="CD53" s="84">
        <v>17661.669854392894</v>
      </c>
      <c r="CE53" s="86">
        <v>18200</v>
      </c>
      <c r="CF53" s="84">
        <v>17700.562627788098</v>
      </c>
      <c r="CG53" s="86">
        <v>18200</v>
      </c>
      <c r="CH53" s="84">
        <v>17657.930335422043</v>
      </c>
      <c r="CI53" s="86">
        <v>18200</v>
      </c>
      <c r="CJ53" s="84">
        <v>17657.764085516133</v>
      </c>
      <c r="CK53" s="86">
        <v>18200</v>
      </c>
      <c r="CL53" s="84">
        <v>17695.555857569991</v>
      </c>
      <c r="CM53" s="103">
        <v>18200</v>
      </c>
      <c r="CN53" s="84" t="s">
        <v>94</v>
      </c>
      <c r="CO53" s="103">
        <v>18200</v>
      </c>
      <c r="CP53" s="84">
        <v>17644.768077799847</v>
      </c>
      <c r="CQ53" s="103">
        <v>18200</v>
      </c>
      <c r="CR53" s="84">
        <v>17652.944676988249</v>
      </c>
      <c r="CS53" s="103">
        <v>18200</v>
      </c>
      <c r="CT53" s="84">
        <v>17654.137242669993</v>
      </c>
      <c r="CU53" s="103">
        <v>18200</v>
      </c>
      <c r="CV53" s="84">
        <v>17651.283746035566</v>
      </c>
      <c r="CW53" s="103">
        <v>18200</v>
      </c>
      <c r="CX53" s="84">
        <v>17635.990490848129</v>
      </c>
      <c r="CY53" s="103">
        <v>18200</v>
      </c>
      <c r="CZ53" s="84">
        <v>17664.238020684028</v>
      </c>
      <c r="DA53" s="103">
        <v>18200</v>
      </c>
      <c r="DB53" s="84">
        <v>17650.739662154694</v>
      </c>
      <c r="DC53" s="103">
        <v>18200</v>
      </c>
      <c r="DD53" s="84">
        <v>17550</v>
      </c>
    </row>
    <row r="54" spans="1:108" s="9" customFormat="1" ht="33" customHeight="1" x14ac:dyDescent="0.35">
      <c r="A54" s="82">
        <f t="shared" si="0"/>
        <v>28</v>
      </c>
      <c r="B54" s="13" t="s">
        <v>378</v>
      </c>
      <c r="C54" s="89"/>
      <c r="D54" s="90" t="s">
        <v>377</v>
      </c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  <c r="BG54" s="84"/>
      <c r="BH54" s="84"/>
      <c r="BI54" s="84"/>
      <c r="BJ54" s="84"/>
      <c r="BK54" s="84"/>
      <c r="BL54" s="84"/>
      <c r="BM54" s="84"/>
      <c r="BN54" s="84"/>
      <c r="BO54" s="84"/>
      <c r="BP54" s="84"/>
      <c r="BQ54" s="86">
        <v>16200</v>
      </c>
      <c r="BR54" s="84"/>
      <c r="BS54" s="86">
        <v>16200</v>
      </c>
      <c r="BT54" s="84" t="s">
        <v>94</v>
      </c>
      <c r="BU54" s="86">
        <v>16200</v>
      </c>
      <c r="BV54" s="84" t="s">
        <v>94</v>
      </c>
      <c r="BW54" s="86">
        <v>16200</v>
      </c>
      <c r="BX54" s="84">
        <v>16200</v>
      </c>
      <c r="BY54" s="86">
        <v>16200</v>
      </c>
      <c r="BZ54" s="84">
        <v>16200</v>
      </c>
      <c r="CA54" s="86">
        <v>16200</v>
      </c>
      <c r="CB54" s="84" t="s">
        <v>94</v>
      </c>
      <c r="CC54" s="86">
        <v>16200</v>
      </c>
      <c r="CD54" s="84" t="s">
        <v>94</v>
      </c>
      <c r="CE54" s="86">
        <v>16200</v>
      </c>
      <c r="CF54" s="84" t="s">
        <v>94</v>
      </c>
      <c r="CG54" s="86">
        <v>16200</v>
      </c>
      <c r="CH54" s="84">
        <v>16200</v>
      </c>
      <c r="CI54" s="86">
        <v>16200</v>
      </c>
      <c r="CJ54" s="84" t="s">
        <v>94</v>
      </c>
      <c r="CK54" s="86">
        <v>16200</v>
      </c>
      <c r="CL54" s="84">
        <v>16200</v>
      </c>
      <c r="CM54" s="103">
        <v>16200</v>
      </c>
      <c r="CN54" s="84" t="s">
        <v>94</v>
      </c>
      <c r="CO54" s="103">
        <v>16200</v>
      </c>
      <c r="CP54" s="84" t="s">
        <v>94</v>
      </c>
      <c r="CQ54" s="103">
        <v>16200</v>
      </c>
      <c r="CR54" s="84">
        <v>16200</v>
      </c>
      <c r="CS54" s="103">
        <v>16200</v>
      </c>
      <c r="CT54" s="84">
        <v>16200</v>
      </c>
      <c r="CU54" s="103">
        <v>16200</v>
      </c>
      <c r="CV54" s="84">
        <v>16200</v>
      </c>
      <c r="CW54" s="103">
        <v>16200</v>
      </c>
      <c r="CX54" s="84">
        <v>16200</v>
      </c>
      <c r="CY54" s="103">
        <v>16200</v>
      </c>
      <c r="CZ54" s="84">
        <v>16200</v>
      </c>
      <c r="DA54" s="103">
        <v>16200</v>
      </c>
      <c r="DB54" s="84">
        <v>16200</v>
      </c>
      <c r="DC54" s="103">
        <v>16200</v>
      </c>
      <c r="DD54" s="84" t="s">
        <v>94</v>
      </c>
    </row>
    <row r="55" spans="1:108" s="9" customFormat="1" ht="33" customHeight="1" x14ac:dyDescent="0.35">
      <c r="A55" s="82">
        <f t="shared" si="0"/>
        <v>29</v>
      </c>
      <c r="B55" s="13">
        <v>150000072</v>
      </c>
      <c r="C55" s="89"/>
      <c r="D55" s="90" t="s">
        <v>257</v>
      </c>
      <c r="E55" s="84">
        <v>13000</v>
      </c>
      <c r="F55" s="84">
        <v>13000</v>
      </c>
      <c r="G55" s="84">
        <v>13000</v>
      </c>
      <c r="H55" s="84" t="s">
        <v>94</v>
      </c>
      <c r="I55" s="84">
        <v>13000</v>
      </c>
      <c r="J55" s="84">
        <v>13000</v>
      </c>
      <c r="K55" s="84">
        <v>13000</v>
      </c>
      <c r="L55" s="84">
        <v>13000</v>
      </c>
      <c r="M55" s="84">
        <v>13000</v>
      </c>
      <c r="N55" s="84" t="s">
        <v>94</v>
      </c>
      <c r="O55" s="84">
        <v>13000</v>
      </c>
      <c r="P55" s="84" t="s">
        <v>94</v>
      </c>
      <c r="Q55" s="84">
        <v>13000</v>
      </c>
      <c r="R55" s="84" t="s">
        <v>94</v>
      </c>
      <c r="S55" s="84">
        <v>13000</v>
      </c>
      <c r="T55" s="84" t="s">
        <v>94</v>
      </c>
      <c r="U55" s="84">
        <v>13000</v>
      </c>
      <c r="V55" s="84" t="s">
        <v>94</v>
      </c>
      <c r="W55" s="84">
        <v>13000</v>
      </c>
      <c r="X55" s="84" t="s">
        <v>94</v>
      </c>
      <c r="Y55" s="84">
        <v>13000</v>
      </c>
      <c r="Z55" s="84">
        <v>13000</v>
      </c>
      <c r="AA55" s="84">
        <v>13000</v>
      </c>
      <c r="AB55" s="84">
        <v>13000</v>
      </c>
      <c r="AC55" s="84">
        <v>13000</v>
      </c>
      <c r="AD55" s="84" t="s">
        <v>94</v>
      </c>
      <c r="AE55" s="84">
        <v>13000</v>
      </c>
      <c r="AF55" s="84" t="s">
        <v>94</v>
      </c>
      <c r="AG55" s="84">
        <v>13000</v>
      </c>
      <c r="AH55" s="84">
        <v>13000</v>
      </c>
      <c r="AI55" s="84">
        <v>13000</v>
      </c>
      <c r="AJ55" s="84" t="s">
        <v>94</v>
      </c>
      <c r="AK55" s="84">
        <v>13000</v>
      </c>
      <c r="AL55" s="84" t="s">
        <v>94</v>
      </c>
      <c r="AM55" s="84">
        <v>13000</v>
      </c>
      <c r="AN55" s="84">
        <v>13000</v>
      </c>
      <c r="AO55" s="84">
        <v>13000</v>
      </c>
      <c r="AP55" s="84">
        <v>13000</v>
      </c>
      <c r="AQ55" s="84">
        <v>13000</v>
      </c>
      <c r="AR55" s="84" t="s">
        <v>94</v>
      </c>
      <c r="AS55" s="84">
        <v>13000</v>
      </c>
      <c r="AT55" s="84">
        <v>13000</v>
      </c>
      <c r="AU55" s="84">
        <v>13000</v>
      </c>
      <c r="AV55" s="84">
        <v>13000</v>
      </c>
      <c r="AW55" s="84">
        <v>13000</v>
      </c>
      <c r="AX55" s="84">
        <v>13000</v>
      </c>
      <c r="AY55" s="84">
        <v>13000</v>
      </c>
      <c r="AZ55" s="84">
        <v>13000</v>
      </c>
      <c r="BA55" s="84">
        <v>13000</v>
      </c>
      <c r="BB55" s="84">
        <v>13000</v>
      </c>
      <c r="BC55" s="84">
        <v>13000</v>
      </c>
      <c r="BD55" s="84">
        <v>13000</v>
      </c>
      <c r="BE55" s="84">
        <v>13000</v>
      </c>
      <c r="BF55" s="84">
        <v>13000</v>
      </c>
      <c r="BG55" s="84">
        <v>13000</v>
      </c>
      <c r="BH55" s="84" t="s">
        <v>94</v>
      </c>
      <c r="BI55" s="84">
        <v>13000</v>
      </c>
      <c r="BJ55" s="84" t="s">
        <v>94</v>
      </c>
      <c r="BK55" s="84">
        <v>13000</v>
      </c>
      <c r="BL55" s="84">
        <v>13000</v>
      </c>
      <c r="BM55" s="84">
        <v>13000</v>
      </c>
      <c r="BN55" s="84" t="s">
        <v>94</v>
      </c>
      <c r="BO55" s="84">
        <v>13000</v>
      </c>
      <c r="BP55" s="84">
        <v>13000</v>
      </c>
      <c r="BQ55" s="86">
        <v>13000</v>
      </c>
      <c r="BR55" s="84">
        <v>13000</v>
      </c>
      <c r="BS55" s="86">
        <v>13000</v>
      </c>
      <c r="BT55" s="84">
        <v>13000</v>
      </c>
      <c r="BU55" s="84">
        <v>14000</v>
      </c>
      <c r="BV55" s="84">
        <v>14000</v>
      </c>
      <c r="BW55" s="84">
        <v>14000</v>
      </c>
      <c r="BX55" s="84" t="s">
        <v>94</v>
      </c>
      <c r="BY55" s="84">
        <v>14000</v>
      </c>
      <c r="BZ55" s="84" t="s">
        <v>94</v>
      </c>
      <c r="CA55" s="84">
        <v>14000</v>
      </c>
      <c r="CB55" s="84">
        <v>14000</v>
      </c>
      <c r="CC55" s="84">
        <v>14000</v>
      </c>
      <c r="CD55" s="84" t="s">
        <v>94</v>
      </c>
      <c r="CE55" s="84">
        <v>14000</v>
      </c>
      <c r="CF55" s="84" t="s">
        <v>94</v>
      </c>
      <c r="CG55" s="84">
        <v>14000</v>
      </c>
      <c r="CH55" s="84" t="s">
        <v>94</v>
      </c>
      <c r="CI55" s="84">
        <v>14000</v>
      </c>
      <c r="CJ55" s="84">
        <v>13700</v>
      </c>
      <c r="CK55" s="84">
        <v>14000</v>
      </c>
      <c r="CL55" s="84">
        <v>13842.29979466119</v>
      </c>
      <c r="CM55" s="84">
        <v>14000</v>
      </c>
      <c r="CN55" s="84" t="s">
        <v>94</v>
      </c>
      <c r="CO55" s="84">
        <v>14000</v>
      </c>
      <c r="CP55" s="84">
        <v>14000</v>
      </c>
      <c r="CQ55" s="84">
        <v>14000</v>
      </c>
      <c r="CR55" s="84">
        <v>14000</v>
      </c>
      <c r="CS55" s="84">
        <v>14000</v>
      </c>
      <c r="CT55" s="84">
        <v>14000</v>
      </c>
      <c r="CU55" s="84">
        <v>14000</v>
      </c>
      <c r="CV55" s="84" t="s">
        <v>94</v>
      </c>
      <c r="CW55" s="84">
        <v>14000</v>
      </c>
      <c r="CX55" s="84">
        <v>14000</v>
      </c>
      <c r="CY55" s="84">
        <v>14000</v>
      </c>
      <c r="CZ55" s="84">
        <v>14000</v>
      </c>
      <c r="DA55" s="84">
        <v>14000</v>
      </c>
      <c r="DB55" s="84">
        <v>14000</v>
      </c>
      <c r="DC55" s="84">
        <v>14000</v>
      </c>
      <c r="DD55" s="84">
        <v>13500</v>
      </c>
    </row>
    <row r="56" spans="1:108" s="9" customFormat="1" ht="33" customHeight="1" x14ac:dyDescent="0.35">
      <c r="A56" s="82">
        <f t="shared" si="0"/>
        <v>30</v>
      </c>
      <c r="B56" s="13">
        <v>150000074</v>
      </c>
      <c r="C56" s="89"/>
      <c r="D56" s="90" t="s">
        <v>118</v>
      </c>
      <c r="E56" s="84"/>
      <c r="F56" s="84" t="s">
        <v>94</v>
      </c>
      <c r="G56" s="84"/>
      <c r="H56" s="84" t="s">
        <v>94</v>
      </c>
      <c r="I56" s="84"/>
      <c r="J56" s="84" t="s">
        <v>94</v>
      </c>
      <c r="K56" s="84"/>
      <c r="L56" s="84" t="s">
        <v>94</v>
      </c>
      <c r="M56" s="84"/>
      <c r="N56" s="84" t="s">
        <v>94</v>
      </c>
      <c r="O56" s="84"/>
      <c r="P56" s="84" t="s">
        <v>94</v>
      </c>
      <c r="Q56" s="84"/>
      <c r="R56" s="84" t="s">
        <v>94</v>
      </c>
      <c r="S56" s="84"/>
      <c r="T56" s="84" t="s">
        <v>94</v>
      </c>
      <c r="U56" s="84"/>
      <c r="V56" s="84" t="s">
        <v>94</v>
      </c>
      <c r="W56" s="84"/>
      <c r="X56" s="84" t="s">
        <v>94</v>
      </c>
      <c r="Y56" s="84"/>
      <c r="Z56" s="84" t="s">
        <v>94</v>
      </c>
      <c r="AA56" s="84"/>
      <c r="AB56" s="84" t="s">
        <v>94</v>
      </c>
      <c r="AC56" s="84"/>
      <c r="AD56" s="84" t="s">
        <v>94</v>
      </c>
      <c r="AE56" s="84"/>
      <c r="AF56" s="84" t="s">
        <v>94</v>
      </c>
      <c r="AG56" s="84"/>
      <c r="AH56" s="84" t="s">
        <v>94</v>
      </c>
      <c r="AI56" s="84"/>
      <c r="AJ56" s="84" t="s">
        <v>94</v>
      </c>
      <c r="AK56" s="84"/>
      <c r="AL56" s="84" t="s">
        <v>94</v>
      </c>
      <c r="AM56" s="84">
        <v>17500</v>
      </c>
      <c r="AN56" s="84">
        <v>17500</v>
      </c>
      <c r="AO56" s="84">
        <v>17500</v>
      </c>
      <c r="AP56" s="84" t="s">
        <v>94</v>
      </c>
      <c r="AQ56" s="84">
        <v>17500</v>
      </c>
      <c r="AR56" s="84" t="s">
        <v>94</v>
      </c>
      <c r="AS56" s="84">
        <v>17500</v>
      </c>
      <c r="AT56" s="84" t="s">
        <v>94</v>
      </c>
      <c r="AU56" s="84">
        <v>17500</v>
      </c>
      <c r="AV56" s="84">
        <v>17500</v>
      </c>
      <c r="AW56" s="84">
        <v>17500</v>
      </c>
      <c r="AX56" s="84" t="s">
        <v>94</v>
      </c>
      <c r="AY56" s="84">
        <v>17500</v>
      </c>
      <c r="AZ56" s="84">
        <v>17500</v>
      </c>
      <c r="BA56" s="84">
        <v>17500</v>
      </c>
      <c r="BB56" s="84">
        <v>17500</v>
      </c>
      <c r="BC56" s="84">
        <v>17500</v>
      </c>
      <c r="BD56" s="84" t="s">
        <v>94</v>
      </c>
      <c r="BE56" s="84">
        <v>17500</v>
      </c>
      <c r="BF56" s="84">
        <v>17500</v>
      </c>
      <c r="BG56" s="84">
        <v>17500</v>
      </c>
      <c r="BH56" s="84" t="s">
        <v>94</v>
      </c>
      <c r="BI56" s="84">
        <v>17500</v>
      </c>
      <c r="BJ56" s="84">
        <v>17500</v>
      </c>
      <c r="BK56" s="84">
        <v>17500</v>
      </c>
      <c r="BL56" s="84" t="s">
        <v>94</v>
      </c>
      <c r="BM56" s="84">
        <v>17500</v>
      </c>
      <c r="BN56" s="84">
        <v>17500</v>
      </c>
      <c r="BO56" s="84">
        <v>17500</v>
      </c>
      <c r="BP56" s="84" t="s">
        <v>94</v>
      </c>
      <c r="BQ56" s="86">
        <v>17500</v>
      </c>
      <c r="BR56" s="84">
        <v>17500</v>
      </c>
      <c r="BS56" s="86">
        <v>17500</v>
      </c>
      <c r="BT56" s="84">
        <v>17500</v>
      </c>
      <c r="BU56" s="84">
        <v>17500</v>
      </c>
      <c r="BV56" s="84" t="s">
        <v>94</v>
      </c>
      <c r="BW56" s="84">
        <v>17500</v>
      </c>
      <c r="BX56" s="84" t="s">
        <v>94</v>
      </c>
      <c r="BY56" s="84">
        <v>17500</v>
      </c>
      <c r="BZ56" s="84" t="s">
        <v>94</v>
      </c>
      <c r="CA56" s="84">
        <v>17500</v>
      </c>
      <c r="CB56" s="84" t="s">
        <v>94</v>
      </c>
      <c r="CC56" s="84">
        <v>17500</v>
      </c>
      <c r="CD56" s="84" t="s">
        <v>94</v>
      </c>
      <c r="CE56" s="84">
        <v>17500</v>
      </c>
      <c r="CF56" s="84" t="s">
        <v>94</v>
      </c>
      <c r="CG56" s="84">
        <v>17500</v>
      </c>
      <c r="CH56" s="84" t="s">
        <v>94</v>
      </c>
      <c r="CI56" s="84">
        <v>17500</v>
      </c>
      <c r="CJ56" s="84" t="s">
        <v>94</v>
      </c>
      <c r="CK56" s="84">
        <v>17500</v>
      </c>
      <c r="CL56" s="84" t="s">
        <v>94</v>
      </c>
      <c r="CM56" s="84">
        <v>17500</v>
      </c>
      <c r="CN56" s="84" t="s">
        <v>94</v>
      </c>
      <c r="CO56" s="84">
        <v>17500</v>
      </c>
      <c r="CP56" s="84" t="s">
        <v>94</v>
      </c>
      <c r="CQ56" s="84">
        <v>17500</v>
      </c>
      <c r="CR56" s="84" t="s">
        <v>94</v>
      </c>
      <c r="CS56" s="84">
        <v>17500</v>
      </c>
      <c r="CT56" s="84" t="s">
        <v>94</v>
      </c>
      <c r="CU56" s="84">
        <v>17500</v>
      </c>
      <c r="CV56" s="84" t="s">
        <v>94</v>
      </c>
      <c r="CW56" s="84">
        <v>17500</v>
      </c>
      <c r="CX56" s="84" t="s">
        <v>94</v>
      </c>
      <c r="CY56" s="84">
        <v>17500</v>
      </c>
      <c r="CZ56" s="84" t="s">
        <v>94</v>
      </c>
      <c r="DA56" s="84">
        <v>17500</v>
      </c>
      <c r="DB56" s="84" t="s">
        <v>94</v>
      </c>
      <c r="DC56" s="84">
        <v>17500</v>
      </c>
      <c r="DD56" s="84" t="s">
        <v>94</v>
      </c>
    </row>
    <row r="57" spans="1:108" s="9" customFormat="1" ht="33" customHeight="1" x14ac:dyDescent="0.35">
      <c r="A57" s="82">
        <f t="shared" si="0"/>
        <v>31</v>
      </c>
      <c r="B57" s="13" t="s">
        <v>119</v>
      </c>
      <c r="C57" s="89"/>
      <c r="D57" s="90" t="s">
        <v>120</v>
      </c>
      <c r="E57" s="84"/>
      <c r="F57" s="84" t="s">
        <v>94</v>
      </c>
      <c r="G57" s="84"/>
      <c r="H57" s="84" t="s">
        <v>94</v>
      </c>
      <c r="I57" s="84"/>
      <c r="J57" s="84" t="s">
        <v>94</v>
      </c>
      <c r="K57" s="84"/>
      <c r="L57" s="84" t="s">
        <v>94</v>
      </c>
      <c r="M57" s="84"/>
      <c r="N57" s="84" t="s">
        <v>94</v>
      </c>
      <c r="O57" s="84"/>
      <c r="P57" s="84" t="s">
        <v>94</v>
      </c>
      <c r="Q57" s="84"/>
      <c r="R57" s="84" t="s">
        <v>94</v>
      </c>
      <c r="S57" s="84"/>
      <c r="T57" s="84" t="s">
        <v>94</v>
      </c>
      <c r="U57" s="84"/>
      <c r="V57" s="84" t="s">
        <v>94</v>
      </c>
      <c r="W57" s="84"/>
      <c r="X57" s="84" t="s">
        <v>94</v>
      </c>
      <c r="Y57" s="84"/>
      <c r="Z57" s="84" t="s">
        <v>94</v>
      </c>
      <c r="AA57" s="84"/>
      <c r="AB57" s="84" t="s">
        <v>94</v>
      </c>
      <c r="AC57" s="84"/>
      <c r="AD57" s="84" t="s">
        <v>94</v>
      </c>
      <c r="AE57" s="84"/>
      <c r="AF57" s="84" t="s">
        <v>94</v>
      </c>
      <c r="AG57" s="84"/>
      <c r="AH57" s="84" t="s">
        <v>94</v>
      </c>
      <c r="AI57" s="84"/>
      <c r="AJ57" s="84" t="s">
        <v>94</v>
      </c>
      <c r="AK57" s="84"/>
      <c r="AL57" s="84" t="s">
        <v>94</v>
      </c>
      <c r="AM57" s="84"/>
      <c r="AN57" s="84" t="s">
        <v>94</v>
      </c>
      <c r="AO57" s="84"/>
      <c r="AP57" s="84" t="s">
        <v>94</v>
      </c>
      <c r="AQ57" s="84"/>
      <c r="AR57" s="84" t="s">
        <v>94</v>
      </c>
      <c r="AS57" s="84"/>
      <c r="AT57" s="84" t="s">
        <v>94</v>
      </c>
      <c r="AU57" s="84"/>
      <c r="AV57" s="84" t="s">
        <v>94</v>
      </c>
      <c r="AW57" s="84"/>
      <c r="AX57" s="84" t="s">
        <v>94</v>
      </c>
      <c r="AY57" s="84"/>
      <c r="AZ57" s="84" t="s">
        <v>94</v>
      </c>
      <c r="BA57" s="84"/>
      <c r="BB57" s="84" t="s">
        <v>94</v>
      </c>
      <c r="BC57" s="84"/>
      <c r="BD57" s="84" t="s">
        <v>94</v>
      </c>
      <c r="BE57" s="84"/>
      <c r="BF57" s="84" t="s">
        <v>94</v>
      </c>
      <c r="BG57" s="84"/>
      <c r="BH57" s="84" t="s">
        <v>94</v>
      </c>
      <c r="BI57" s="84"/>
      <c r="BJ57" s="84" t="s">
        <v>94</v>
      </c>
      <c r="BK57" s="84"/>
      <c r="BL57" s="84" t="s">
        <v>94</v>
      </c>
      <c r="BM57" s="84"/>
      <c r="BN57" s="84" t="s">
        <v>94</v>
      </c>
      <c r="BO57" s="84"/>
      <c r="BP57" s="84" t="s">
        <v>94</v>
      </c>
      <c r="BQ57" s="86"/>
      <c r="BR57" s="84" t="s">
        <v>94</v>
      </c>
      <c r="BS57" s="84"/>
      <c r="BT57" s="84" t="s">
        <v>94</v>
      </c>
      <c r="BU57" s="84"/>
      <c r="BV57" s="84" t="s">
        <v>94</v>
      </c>
      <c r="BW57" s="84"/>
      <c r="BX57" s="84" t="s">
        <v>94</v>
      </c>
      <c r="BY57" s="84"/>
      <c r="BZ57" s="84" t="s">
        <v>94</v>
      </c>
      <c r="CA57" s="84"/>
      <c r="CB57" s="84" t="s">
        <v>94</v>
      </c>
      <c r="CC57" s="84"/>
      <c r="CD57" s="84" t="s">
        <v>94</v>
      </c>
      <c r="CE57" s="84"/>
      <c r="CF57" s="84" t="s">
        <v>94</v>
      </c>
      <c r="CG57" s="84"/>
      <c r="CH57" s="84" t="s">
        <v>94</v>
      </c>
      <c r="CI57" s="84"/>
      <c r="CJ57" s="84" t="s">
        <v>94</v>
      </c>
      <c r="CK57" s="84"/>
      <c r="CL57" s="84" t="s">
        <v>94</v>
      </c>
      <c r="CM57" s="84"/>
      <c r="CN57" s="84" t="s">
        <v>94</v>
      </c>
      <c r="CO57" s="84"/>
      <c r="CP57" s="84" t="s">
        <v>94</v>
      </c>
      <c r="CQ57" s="84"/>
      <c r="CR57" s="84" t="s">
        <v>94</v>
      </c>
      <c r="CS57" s="84"/>
      <c r="CT57" s="84" t="s">
        <v>94</v>
      </c>
      <c r="CU57" s="84"/>
      <c r="CV57" s="84" t="s">
        <v>94</v>
      </c>
      <c r="CW57" s="84"/>
      <c r="CX57" s="84" t="s">
        <v>94</v>
      </c>
      <c r="CY57" s="84"/>
      <c r="CZ57" s="84" t="s">
        <v>94</v>
      </c>
      <c r="DA57" s="84"/>
      <c r="DB57" s="84" t="s">
        <v>94</v>
      </c>
      <c r="DC57" s="84"/>
      <c r="DD57" s="84" t="s">
        <v>94</v>
      </c>
    </row>
    <row r="58" spans="1:108" s="9" customFormat="1" ht="33" customHeight="1" x14ac:dyDescent="0.35">
      <c r="A58" s="82">
        <f t="shared" si="0"/>
        <v>32</v>
      </c>
      <c r="B58" s="13">
        <v>150000180</v>
      </c>
      <c r="C58" s="89"/>
      <c r="D58" s="90" t="s">
        <v>410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  <c r="AL58" s="84"/>
      <c r="AM58" s="84"/>
      <c r="AN58" s="84"/>
      <c r="AO58" s="84"/>
      <c r="AP58" s="84"/>
      <c r="AQ58" s="84"/>
      <c r="AR58" s="84"/>
      <c r="AS58" s="84"/>
      <c r="AT58" s="84"/>
      <c r="AU58" s="84"/>
      <c r="AV58" s="84"/>
      <c r="AW58" s="84"/>
      <c r="AX58" s="84"/>
      <c r="AY58" s="84"/>
      <c r="AZ58" s="84"/>
      <c r="BA58" s="84"/>
      <c r="BB58" s="84"/>
      <c r="BC58" s="84"/>
      <c r="BD58" s="84"/>
      <c r="BE58" s="84"/>
      <c r="BF58" s="84"/>
      <c r="BG58" s="84"/>
      <c r="BH58" s="84"/>
      <c r="BI58" s="84"/>
      <c r="BJ58" s="84"/>
      <c r="BK58" s="84"/>
      <c r="BL58" s="84"/>
      <c r="BM58" s="84"/>
      <c r="BN58" s="84"/>
      <c r="BO58" s="84"/>
      <c r="BP58" s="84"/>
      <c r="BQ58" s="86"/>
      <c r="BR58" s="84"/>
      <c r="BS58" s="84"/>
      <c r="BT58" s="84"/>
      <c r="BU58" s="84"/>
      <c r="BV58" s="84"/>
      <c r="BW58" s="84"/>
      <c r="BX58" s="84"/>
      <c r="BY58" s="84"/>
      <c r="BZ58" s="84"/>
      <c r="CA58" s="84"/>
      <c r="CB58" s="84"/>
      <c r="CC58" s="84"/>
      <c r="CD58" s="84"/>
      <c r="CE58" s="84"/>
      <c r="CF58" s="84"/>
      <c r="CG58" s="84"/>
      <c r="CH58" s="84"/>
      <c r="CI58" s="84"/>
      <c r="CJ58" s="84"/>
      <c r="CK58" s="84"/>
      <c r="CL58" s="84"/>
      <c r="CM58" s="84"/>
      <c r="CN58" s="84"/>
      <c r="CO58" s="84"/>
      <c r="CP58" s="84"/>
      <c r="CQ58" s="84"/>
      <c r="CR58" s="84"/>
      <c r="CS58" s="84"/>
      <c r="CT58" s="84"/>
      <c r="CU58" s="84">
        <v>18500</v>
      </c>
      <c r="CV58" s="84" t="s">
        <v>94</v>
      </c>
      <c r="CW58" s="84">
        <v>18500</v>
      </c>
      <c r="CX58" s="84" t="s">
        <v>94</v>
      </c>
      <c r="CY58" s="84">
        <v>18500</v>
      </c>
      <c r="CZ58" s="84" t="s">
        <v>94</v>
      </c>
      <c r="DA58" s="84">
        <v>18500</v>
      </c>
      <c r="DB58" s="84" t="s">
        <v>94</v>
      </c>
      <c r="DC58" s="84">
        <v>18500</v>
      </c>
      <c r="DD58" s="84" t="s">
        <v>94</v>
      </c>
    </row>
    <row r="59" spans="1:108" s="9" customFormat="1" ht="33" customHeight="1" x14ac:dyDescent="0.35">
      <c r="A59" s="82">
        <f t="shared" si="0"/>
        <v>33</v>
      </c>
      <c r="B59" s="13" t="s">
        <v>365</v>
      </c>
      <c r="C59" s="89"/>
      <c r="D59" s="90" t="s">
        <v>366</v>
      </c>
      <c r="E59" s="84"/>
      <c r="F59" s="84" t="s">
        <v>94</v>
      </c>
      <c r="G59" s="84"/>
      <c r="H59" s="84" t="s">
        <v>94</v>
      </c>
      <c r="I59" s="84"/>
      <c r="J59" s="84" t="s">
        <v>94</v>
      </c>
      <c r="K59" s="84"/>
      <c r="L59" s="84" t="s">
        <v>94</v>
      </c>
      <c r="M59" s="84"/>
      <c r="N59" s="84" t="s">
        <v>94</v>
      </c>
      <c r="O59" s="84"/>
      <c r="P59" s="84" t="s">
        <v>94</v>
      </c>
      <c r="Q59" s="84"/>
      <c r="R59" s="84" t="s">
        <v>94</v>
      </c>
      <c r="S59" s="84"/>
      <c r="T59" s="84" t="s">
        <v>94</v>
      </c>
      <c r="U59" s="84"/>
      <c r="V59" s="84" t="s">
        <v>94</v>
      </c>
      <c r="W59" s="84"/>
      <c r="X59" s="84" t="s">
        <v>94</v>
      </c>
      <c r="Y59" s="84"/>
      <c r="Z59" s="84" t="s">
        <v>94</v>
      </c>
      <c r="AA59" s="84"/>
      <c r="AB59" s="84" t="s">
        <v>94</v>
      </c>
      <c r="AC59" s="84"/>
      <c r="AD59" s="84" t="s">
        <v>94</v>
      </c>
      <c r="AE59" s="84"/>
      <c r="AF59" s="84" t="s">
        <v>94</v>
      </c>
      <c r="AG59" s="84"/>
      <c r="AH59" s="84" t="s">
        <v>94</v>
      </c>
      <c r="AI59" s="84"/>
      <c r="AJ59" s="84" t="s">
        <v>94</v>
      </c>
      <c r="AK59" s="84"/>
      <c r="AL59" s="84" t="s">
        <v>94</v>
      </c>
      <c r="AM59" s="84"/>
      <c r="AN59" s="84" t="s">
        <v>94</v>
      </c>
      <c r="AO59" s="84"/>
      <c r="AP59" s="84" t="s">
        <v>94</v>
      </c>
      <c r="AQ59" s="84"/>
      <c r="AR59" s="84" t="s">
        <v>94</v>
      </c>
      <c r="AS59" s="84"/>
      <c r="AT59" s="84" t="s">
        <v>94</v>
      </c>
      <c r="AU59" s="84">
        <v>17500</v>
      </c>
      <c r="AV59" s="84" t="s">
        <v>94</v>
      </c>
      <c r="AW59" s="84">
        <v>17500</v>
      </c>
      <c r="AX59" s="84" t="s">
        <v>94</v>
      </c>
      <c r="AY59" s="84">
        <v>17500</v>
      </c>
      <c r="AZ59" s="84" t="s">
        <v>94</v>
      </c>
      <c r="BA59" s="84">
        <v>17500</v>
      </c>
      <c r="BB59" s="84">
        <v>17500</v>
      </c>
      <c r="BC59" s="84">
        <v>17500</v>
      </c>
      <c r="BD59" s="84" t="s">
        <v>94</v>
      </c>
      <c r="BE59" s="84">
        <v>17500</v>
      </c>
      <c r="BF59" s="84" t="s">
        <v>94</v>
      </c>
      <c r="BG59" s="84">
        <v>17500</v>
      </c>
      <c r="BH59" s="84" t="s">
        <v>94</v>
      </c>
      <c r="BI59" s="84"/>
      <c r="BJ59" s="84">
        <v>17500</v>
      </c>
      <c r="BK59" s="84"/>
      <c r="BL59" s="84" t="s">
        <v>94</v>
      </c>
      <c r="BM59" s="84"/>
      <c r="BN59" s="84" t="s">
        <v>94</v>
      </c>
      <c r="BO59" s="84"/>
      <c r="BP59" s="84" t="s">
        <v>94</v>
      </c>
      <c r="BQ59" s="86"/>
      <c r="BR59" s="84" t="s">
        <v>94</v>
      </c>
      <c r="BS59" s="84"/>
      <c r="BT59" s="84" t="s">
        <v>94</v>
      </c>
      <c r="BU59" s="84"/>
      <c r="BV59" s="84" t="s">
        <v>94</v>
      </c>
      <c r="BW59" s="84"/>
      <c r="BX59" s="84" t="s">
        <v>94</v>
      </c>
      <c r="BY59" s="84"/>
      <c r="BZ59" s="84" t="s">
        <v>94</v>
      </c>
      <c r="CA59" s="84"/>
      <c r="CB59" s="84" t="s">
        <v>94</v>
      </c>
      <c r="CC59" s="84"/>
      <c r="CD59" s="84" t="s">
        <v>94</v>
      </c>
      <c r="CE59" s="84"/>
      <c r="CF59" s="84" t="s">
        <v>94</v>
      </c>
      <c r="CG59" s="84"/>
      <c r="CH59" s="84" t="s">
        <v>94</v>
      </c>
      <c r="CI59" s="84"/>
      <c r="CJ59" s="84" t="s">
        <v>94</v>
      </c>
      <c r="CK59" s="84"/>
      <c r="CL59" s="84" t="s">
        <v>94</v>
      </c>
      <c r="CM59" s="84"/>
      <c r="CN59" s="84" t="s">
        <v>94</v>
      </c>
      <c r="CO59" s="84"/>
      <c r="CP59" s="84" t="s">
        <v>94</v>
      </c>
      <c r="CQ59" s="84"/>
      <c r="CR59" s="84" t="s">
        <v>94</v>
      </c>
      <c r="CS59" s="84"/>
      <c r="CT59" s="84" t="s">
        <v>94</v>
      </c>
      <c r="CU59" s="84"/>
      <c r="CV59" s="84" t="s">
        <v>94</v>
      </c>
      <c r="CW59" s="84"/>
      <c r="CX59" s="84" t="s">
        <v>94</v>
      </c>
      <c r="CY59" s="84"/>
      <c r="CZ59" s="84" t="s">
        <v>94</v>
      </c>
      <c r="DA59" s="84"/>
      <c r="DB59" s="84" t="s">
        <v>94</v>
      </c>
      <c r="DC59" s="84"/>
      <c r="DD59" s="84" t="s">
        <v>94</v>
      </c>
    </row>
    <row r="60" spans="1:108" s="9" customFormat="1" ht="33" customHeight="1" x14ac:dyDescent="0.35">
      <c r="A60" s="82">
        <f t="shared" si="0"/>
        <v>34</v>
      </c>
      <c r="B60" s="13" t="s">
        <v>367</v>
      </c>
      <c r="C60" s="89"/>
      <c r="D60" s="90" t="s">
        <v>368</v>
      </c>
      <c r="E60" s="84"/>
      <c r="F60" s="84" t="s">
        <v>94</v>
      </c>
      <c r="G60" s="84"/>
      <c r="H60" s="84" t="s">
        <v>94</v>
      </c>
      <c r="I60" s="84"/>
      <c r="J60" s="84" t="s">
        <v>94</v>
      </c>
      <c r="K60" s="84"/>
      <c r="L60" s="84" t="s">
        <v>94</v>
      </c>
      <c r="M60" s="84"/>
      <c r="N60" s="84" t="s">
        <v>94</v>
      </c>
      <c r="O60" s="84"/>
      <c r="P60" s="84" t="s">
        <v>94</v>
      </c>
      <c r="Q60" s="84"/>
      <c r="R60" s="84" t="s">
        <v>94</v>
      </c>
      <c r="S60" s="84"/>
      <c r="T60" s="84" t="s">
        <v>94</v>
      </c>
      <c r="U60" s="84"/>
      <c r="V60" s="84" t="s">
        <v>94</v>
      </c>
      <c r="W60" s="84"/>
      <c r="X60" s="84" t="s">
        <v>94</v>
      </c>
      <c r="Y60" s="84"/>
      <c r="Z60" s="84" t="s">
        <v>94</v>
      </c>
      <c r="AA60" s="84"/>
      <c r="AB60" s="84" t="s">
        <v>94</v>
      </c>
      <c r="AC60" s="84"/>
      <c r="AD60" s="84" t="s">
        <v>94</v>
      </c>
      <c r="AE60" s="84"/>
      <c r="AF60" s="84" t="s">
        <v>94</v>
      </c>
      <c r="AG60" s="84"/>
      <c r="AH60" s="84" t="s">
        <v>94</v>
      </c>
      <c r="AI60" s="84"/>
      <c r="AJ60" s="84" t="s">
        <v>94</v>
      </c>
      <c r="AK60" s="84"/>
      <c r="AL60" s="84" t="s">
        <v>94</v>
      </c>
      <c r="AM60" s="84"/>
      <c r="AN60" s="84" t="s">
        <v>94</v>
      </c>
      <c r="AO60" s="84"/>
      <c r="AP60" s="84" t="s">
        <v>94</v>
      </c>
      <c r="AQ60" s="84"/>
      <c r="AR60" s="84" t="s">
        <v>94</v>
      </c>
      <c r="AS60" s="84"/>
      <c r="AT60" s="84" t="s">
        <v>94</v>
      </c>
      <c r="AU60" s="84"/>
      <c r="AV60" s="84" t="s">
        <v>94</v>
      </c>
      <c r="AW60" s="84"/>
      <c r="AX60" s="84" t="s">
        <v>94</v>
      </c>
      <c r="AY60" s="84"/>
      <c r="AZ60" s="84" t="s">
        <v>94</v>
      </c>
      <c r="BA60" s="84"/>
      <c r="BB60" s="84" t="s">
        <v>94</v>
      </c>
      <c r="BC60" s="84"/>
      <c r="BD60" s="84" t="s">
        <v>94</v>
      </c>
      <c r="BE60" s="84"/>
      <c r="BF60" s="84" t="s">
        <v>94</v>
      </c>
      <c r="BG60" s="84"/>
      <c r="BH60" s="84" t="s">
        <v>94</v>
      </c>
      <c r="BI60" s="84"/>
      <c r="BJ60" s="84" t="s">
        <v>94</v>
      </c>
      <c r="BK60" s="84"/>
      <c r="BL60" s="84">
        <v>17500</v>
      </c>
      <c r="BM60" s="84"/>
      <c r="BN60" s="84" t="s">
        <v>94</v>
      </c>
      <c r="BO60" s="84"/>
      <c r="BP60" s="84" t="s">
        <v>94</v>
      </c>
      <c r="BQ60" s="86"/>
      <c r="BR60" s="84" t="s">
        <v>94</v>
      </c>
      <c r="BS60" s="84"/>
      <c r="BT60" s="84" t="s">
        <v>94</v>
      </c>
      <c r="BU60" s="84">
        <v>17500</v>
      </c>
      <c r="BV60" s="84" t="s">
        <v>94</v>
      </c>
      <c r="BW60" s="84">
        <v>17500</v>
      </c>
      <c r="BX60" s="84" t="s">
        <v>94</v>
      </c>
      <c r="BY60" s="84">
        <v>17500</v>
      </c>
      <c r="BZ60" s="84" t="s">
        <v>94</v>
      </c>
      <c r="CA60" s="84">
        <v>17500</v>
      </c>
      <c r="CB60" s="84" t="s">
        <v>94</v>
      </c>
      <c r="CC60" s="84">
        <v>17500</v>
      </c>
      <c r="CD60" s="84" t="s">
        <v>94</v>
      </c>
      <c r="CE60" s="84">
        <v>17500</v>
      </c>
      <c r="CF60" s="84" t="s">
        <v>94</v>
      </c>
      <c r="CG60" s="84">
        <v>17500</v>
      </c>
      <c r="CH60" s="84" t="s">
        <v>94</v>
      </c>
      <c r="CI60" s="84">
        <v>17500</v>
      </c>
      <c r="CJ60" s="84" t="s">
        <v>94</v>
      </c>
      <c r="CK60" s="84">
        <v>17500</v>
      </c>
      <c r="CL60" s="84" t="s">
        <v>94</v>
      </c>
      <c r="CM60" s="84">
        <v>17500</v>
      </c>
      <c r="CN60" s="84" t="s">
        <v>94</v>
      </c>
      <c r="CO60" s="84">
        <v>17500</v>
      </c>
      <c r="CP60" s="84" t="s">
        <v>94</v>
      </c>
      <c r="CQ60" s="84">
        <v>17500</v>
      </c>
      <c r="CR60" s="84" t="s">
        <v>94</v>
      </c>
      <c r="CS60" s="84">
        <v>17500</v>
      </c>
      <c r="CT60" s="84" t="s">
        <v>94</v>
      </c>
      <c r="CU60" s="84">
        <v>17500</v>
      </c>
      <c r="CV60" s="84" t="s">
        <v>94</v>
      </c>
      <c r="CW60" s="84">
        <v>17500</v>
      </c>
      <c r="CX60" s="84" t="s">
        <v>94</v>
      </c>
      <c r="CY60" s="84">
        <v>17500</v>
      </c>
      <c r="CZ60" s="84" t="s">
        <v>94</v>
      </c>
      <c r="DA60" s="84">
        <v>17500</v>
      </c>
      <c r="DB60" s="84" t="s">
        <v>94</v>
      </c>
      <c r="DC60" s="84">
        <v>17500</v>
      </c>
      <c r="DD60" s="84" t="s">
        <v>94</v>
      </c>
    </row>
    <row r="61" spans="1:108" s="9" customFormat="1" ht="33" customHeight="1" x14ac:dyDescent="0.35">
      <c r="A61" s="82">
        <f t="shared" si="0"/>
        <v>35</v>
      </c>
      <c r="B61" s="13">
        <v>150000087</v>
      </c>
      <c r="C61" s="89"/>
      <c r="D61" s="90" t="s">
        <v>373</v>
      </c>
      <c r="E61" s="84"/>
      <c r="F61" s="84" t="s">
        <v>94</v>
      </c>
      <c r="G61" s="84"/>
      <c r="H61" s="84" t="s">
        <v>94</v>
      </c>
      <c r="I61" s="84"/>
      <c r="J61" s="84" t="s">
        <v>94</v>
      </c>
      <c r="K61" s="84"/>
      <c r="L61" s="84" t="s">
        <v>94</v>
      </c>
      <c r="M61" s="84"/>
      <c r="N61" s="84" t="s">
        <v>94</v>
      </c>
      <c r="O61" s="84"/>
      <c r="P61" s="84" t="s">
        <v>94</v>
      </c>
      <c r="Q61" s="84"/>
      <c r="R61" s="84" t="s">
        <v>94</v>
      </c>
      <c r="S61" s="84"/>
      <c r="T61" s="84" t="s">
        <v>94</v>
      </c>
      <c r="U61" s="84"/>
      <c r="V61" s="84" t="s">
        <v>94</v>
      </c>
      <c r="W61" s="84"/>
      <c r="X61" s="84" t="s">
        <v>94</v>
      </c>
      <c r="Y61" s="84"/>
      <c r="Z61" s="84" t="s">
        <v>94</v>
      </c>
      <c r="AA61" s="84"/>
      <c r="AB61" s="84" t="s">
        <v>94</v>
      </c>
      <c r="AC61" s="84"/>
      <c r="AD61" s="84" t="s">
        <v>94</v>
      </c>
      <c r="AE61" s="84"/>
      <c r="AF61" s="84" t="s">
        <v>94</v>
      </c>
      <c r="AG61" s="84"/>
      <c r="AH61" s="84" t="s">
        <v>94</v>
      </c>
      <c r="AI61" s="84"/>
      <c r="AJ61" s="84" t="s">
        <v>94</v>
      </c>
      <c r="AK61" s="84"/>
      <c r="AL61" s="84" t="s">
        <v>94</v>
      </c>
      <c r="AM61" s="84"/>
      <c r="AN61" s="84" t="s">
        <v>94</v>
      </c>
      <c r="AO61" s="84"/>
      <c r="AP61" s="84" t="s">
        <v>94</v>
      </c>
      <c r="AQ61" s="84"/>
      <c r="AR61" s="84" t="s">
        <v>94</v>
      </c>
      <c r="AS61" s="84"/>
      <c r="AT61" s="84" t="s">
        <v>94</v>
      </c>
      <c r="AU61" s="84"/>
      <c r="AV61" s="84" t="s">
        <v>94</v>
      </c>
      <c r="AW61" s="84"/>
      <c r="AX61" s="84" t="s">
        <v>94</v>
      </c>
      <c r="AY61" s="84"/>
      <c r="AZ61" s="84" t="s">
        <v>94</v>
      </c>
      <c r="BA61" s="84"/>
      <c r="BB61" s="84" t="s">
        <v>94</v>
      </c>
      <c r="BC61" s="84"/>
      <c r="BD61" s="84" t="s">
        <v>94</v>
      </c>
      <c r="BE61" s="84"/>
      <c r="BF61" s="84" t="s">
        <v>94</v>
      </c>
      <c r="BG61" s="84"/>
      <c r="BH61" s="84" t="s">
        <v>94</v>
      </c>
      <c r="BI61" s="84"/>
      <c r="BJ61" s="84" t="s">
        <v>94</v>
      </c>
      <c r="BK61" s="84"/>
      <c r="BL61" s="84" t="s">
        <v>94</v>
      </c>
      <c r="BM61" s="84"/>
      <c r="BN61" s="84" t="s">
        <v>94</v>
      </c>
      <c r="BO61" s="84">
        <v>17500</v>
      </c>
      <c r="BP61" s="84" t="s">
        <v>94</v>
      </c>
      <c r="BQ61" s="84">
        <v>17500</v>
      </c>
      <c r="BR61" s="84" t="s">
        <v>94</v>
      </c>
      <c r="BS61" s="84">
        <v>17500</v>
      </c>
      <c r="BT61" s="84" t="s">
        <v>94</v>
      </c>
      <c r="BU61" s="84">
        <v>17500</v>
      </c>
      <c r="BV61" s="84" t="s">
        <v>94</v>
      </c>
      <c r="BW61" s="84">
        <v>17500</v>
      </c>
      <c r="BX61" s="84" t="s">
        <v>94</v>
      </c>
      <c r="BY61" s="84">
        <v>17500</v>
      </c>
      <c r="BZ61" s="84" t="s">
        <v>94</v>
      </c>
      <c r="CA61" s="84">
        <v>17500</v>
      </c>
      <c r="CB61" s="84" t="s">
        <v>94</v>
      </c>
      <c r="CC61" s="84">
        <v>17500</v>
      </c>
      <c r="CD61" s="84" t="s">
        <v>94</v>
      </c>
      <c r="CE61" s="84">
        <v>17500</v>
      </c>
      <c r="CF61" s="84" t="s">
        <v>94</v>
      </c>
      <c r="CG61" s="84">
        <v>17500</v>
      </c>
      <c r="CH61" s="84" t="s">
        <v>94</v>
      </c>
      <c r="CI61" s="84">
        <v>17500</v>
      </c>
      <c r="CJ61" s="84" t="s">
        <v>94</v>
      </c>
      <c r="CK61" s="84">
        <v>17500</v>
      </c>
      <c r="CL61" s="84" t="s">
        <v>94</v>
      </c>
      <c r="CM61" s="84">
        <v>17500</v>
      </c>
      <c r="CN61" s="84" t="s">
        <v>94</v>
      </c>
      <c r="CO61" s="84">
        <v>17500</v>
      </c>
      <c r="CP61" s="84" t="s">
        <v>94</v>
      </c>
      <c r="CQ61" s="84">
        <v>17500</v>
      </c>
      <c r="CR61" s="84" t="s">
        <v>94</v>
      </c>
      <c r="CS61" s="84">
        <v>17500</v>
      </c>
      <c r="CT61" s="84" t="s">
        <v>94</v>
      </c>
      <c r="CU61" s="84">
        <v>17500</v>
      </c>
      <c r="CV61" s="84" t="s">
        <v>94</v>
      </c>
      <c r="CW61" s="84">
        <v>17500</v>
      </c>
      <c r="CX61" s="84" t="s">
        <v>94</v>
      </c>
      <c r="CY61" s="84">
        <v>17500</v>
      </c>
      <c r="CZ61" s="84" t="s">
        <v>94</v>
      </c>
      <c r="DA61" s="84">
        <v>17500</v>
      </c>
      <c r="DB61" s="84" t="s">
        <v>94</v>
      </c>
      <c r="DC61" s="84">
        <v>17500</v>
      </c>
      <c r="DD61" s="84" t="s">
        <v>94</v>
      </c>
    </row>
    <row r="62" spans="1:108" s="9" customFormat="1" ht="33" customHeight="1" x14ac:dyDescent="0.35">
      <c r="A62" s="82">
        <f t="shared" si="0"/>
        <v>36</v>
      </c>
      <c r="B62" s="13" t="s">
        <v>317</v>
      </c>
      <c r="C62" s="89"/>
      <c r="D62" s="90" t="s">
        <v>144</v>
      </c>
      <c r="E62" s="84"/>
      <c r="F62" s="84" t="s">
        <v>94</v>
      </c>
      <c r="G62" s="84"/>
      <c r="H62" s="84" t="s">
        <v>94</v>
      </c>
      <c r="I62" s="84"/>
      <c r="J62" s="84" t="s">
        <v>94</v>
      </c>
      <c r="K62" s="84"/>
      <c r="L62" s="84" t="s">
        <v>94</v>
      </c>
      <c r="M62" s="84"/>
      <c r="N62" s="84" t="s">
        <v>94</v>
      </c>
      <c r="O62" s="84"/>
      <c r="P62" s="84" t="s">
        <v>94</v>
      </c>
      <c r="Q62" s="84"/>
      <c r="R62" s="84" t="s">
        <v>94</v>
      </c>
      <c r="S62" s="84"/>
      <c r="T62" s="84" t="s">
        <v>94</v>
      </c>
      <c r="U62" s="84"/>
      <c r="V62" s="84" t="s">
        <v>94</v>
      </c>
      <c r="W62" s="84"/>
      <c r="X62" s="84" t="s">
        <v>94</v>
      </c>
      <c r="Y62" s="84"/>
      <c r="Z62" s="84" t="s">
        <v>94</v>
      </c>
      <c r="AA62" s="84"/>
      <c r="AB62" s="84" t="s">
        <v>94</v>
      </c>
      <c r="AC62" s="84"/>
      <c r="AD62" s="84" t="s">
        <v>94</v>
      </c>
      <c r="AE62" s="84"/>
      <c r="AF62" s="84" t="s">
        <v>94</v>
      </c>
      <c r="AG62" s="84"/>
      <c r="AH62" s="84" t="s">
        <v>94</v>
      </c>
      <c r="AI62" s="84"/>
      <c r="AJ62" s="84" t="s">
        <v>94</v>
      </c>
      <c r="AK62" s="84"/>
      <c r="AL62" s="84" t="s">
        <v>94</v>
      </c>
      <c r="AM62" s="84"/>
      <c r="AN62" s="84" t="s">
        <v>94</v>
      </c>
      <c r="AO62" s="84"/>
      <c r="AP62" s="84" t="s">
        <v>94</v>
      </c>
      <c r="AQ62" s="84"/>
      <c r="AR62" s="84" t="s">
        <v>94</v>
      </c>
      <c r="AS62" s="84"/>
      <c r="AT62" s="84" t="s">
        <v>94</v>
      </c>
      <c r="AU62" s="84"/>
      <c r="AV62" s="84" t="s">
        <v>94</v>
      </c>
      <c r="AW62" s="84"/>
      <c r="AX62" s="84" t="s">
        <v>94</v>
      </c>
      <c r="AY62" s="84"/>
      <c r="AZ62" s="84" t="s">
        <v>94</v>
      </c>
      <c r="BA62" s="84"/>
      <c r="BB62" s="84" t="s">
        <v>94</v>
      </c>
      <c r="BC62" s="84">
        <v>16000</v>
      </c>
      <c r="BD62" s="84" t="s">
        <v>94</v>
      </c>
      <c r="BE62" s="84">
        <v>16000</v>
      </c>
      <c r="BF62" s="84" t="s">
        <v>94</v>
      </c>
      <c r="BG62" s="84">
        <v>16000</v>
      </c>
      <c r="BH62" s="84" t="s">
        <v>94</v>
      </c>
      <c r="BI62" s="84">
        <v>16000</v>
      </c>
      <c r="BJ62" s="84" t="s">
        <v>94</v>
      </c>
      <c r="BK62" s="84">
        <v>16000</v>
      </c>
      <c r="BL62" s="84" t="s">
        <v>94</v>
      </c>
      <c r="BM62" s="84">
        <v>16000</v>
      </c>
      <c r="BN62" s="84">
        <v>16000</v>
      </c>
      <c r="BO62" s="84">
        <v>16000</v>
      </c>
      <c r="BP62" s="84" t="s">
        <v>94</v>
      </c>
      <c r="BQ62" s="86">
        <v>16000</v>
      </c>
      <c r="BR62" s="84" t="s">
        <v>94</v>
      </c>
      <c r="BS62" s="86">
        <v>16000</v>
      </c>
      <c r="BT62" s="84" t="s">
        <v>94</v>
      </c>
      <c r="BU62" s="84">
        <v>16000</v>
      </c>
      <c r="BV62" s="84" t="s">
        <v>94</v>
      </c>
      <c r="BW62" s="84">
        <v>16000</v>
      </c>
      <c r="BX62" s="84" t="s">
        <v>94</v>
      </c>
      <c r="BY62" s="84">
        <v>16000</v>
      </c>
      <c r="BZ62" s="84" t="s">
        <v>94</v>
      </c>
      <c r="CA62" s="84">
        <v>16000</v>
      </c>
      <c r="CB62" s="84" t="s">
        <v>94</v>
      </c>
      <c r="CC62" s="84">
        <v>16000</v>
      </c>
      <c r="CD62" s="84" t="s">
        <v>94</v>
      </c>
      <c r="CE62" s="84">
        <v>16000</v>
      </c>
      <c r="CF62" s="84" t="s">
        <v>94</v>
      </c>
      <c r="CG62" s="84">
        <v>16000</v>
      </c>
      <c r="CH62" s="84" t="s">
        <v>94</v>
      </c>
      <c r="CI62" s="84">
        <v>16000</v>
      </c>
      <c r="CJ62" s="84" t="s">
        <v>94</v>
      </c>
      <c r="CK62" s="84">
        <v>16000</v>
      </c>
      <c r="CL62" s="84" t="s">
        <v>94</v>
      </c>
      <c r="CM62" s="84">
        <v>16000</v>
      </c>
      <c r="CN62" s="84" t="s">
        <v>94</v>
      </c>
      <c r="CO62" s="84">
        <v>16000</v>
      </c>
      <c r="CP62" s="84" t="s">
        <v>94</v>
      </c>
      <c r="CQ62" s="84">
        <v>16000</v>
      </c>
      <c r="CR62" s="84" t="s">
        <v>94</v>
      </c>
      <c r="CS62" s="84">
        <v>16000</v>
      </c>
      <c r="CT62" s="84" t="s">
        <v>94</v>
      </c>
      <c r="CU62" s="84">
        <v>16000</v>
      </c>
      <c r="CV62" s="84" t="s">
        <v>94</v>
      </c>
      <c r="CW62" s="84">
        <v>16000</v>
      </c>
      <c r="CX62" s="84" t="s">
        <v>94</v>
      </c>
      <c r="CY62" s="84">
        <v>16000</v>
      </c>
      <c r="CZ62" s="84" t="s">
        <v>94</v>
      </c>
      <c r="DA62" s="84">
        <v>16000</v>
      </c>
      <c r="DB62" s="84" t="s">
        <v>94</v>
      </c>
      <c r="DC62" s="84">
        <v>16000</v>
      </c>
      <c r="DD62" s="84" t="s">
        <v>94</v>
      </c>
    </row>
    <row r="63" spans="1:108" s="9" customFormat="1" ht="33" customHeight="1" x14ac:dyDescent="0.35">
      <c r="A63" s="82">
        <f t="shared" si="0"/>
        <v>37</v>
      </c>
      <c r="B63" s="209" t="s">
        <v>369</v>
      </c>
      <c r="C63" s="210"/>
      <c r="D63" s="209" t="s">
        <v>370</v>
      </c>
      <c r="E63" s="84">
        <v>18750</v>
      </c>
      <c r="F63" s="84" t="s">
        <v>94</v>
      </c>
      <c r="G63" s="84">
        <v>18750</v>
      </c>
      <c r="H63" s="84">
        <v>18750</v>
      </c>
      <c r="I63" s="84">
        <v>18750</v>
      </c>
      <c r="J63" s="84">
        <v>18750</v>
      </c>
      <c r="K63" s="84">
        <v>18750</v>
      </c>
      <c r="L63" s="84">
        <v>18750</v>
      </c>
      <c r="M63" s="84">
        <v>18750</v>
      </c>
      <c r="N63" s="84">
        <v>18750</v>
      </c>
      <c r="O63" s="84">
        <v>18750</v>
      </c>
      <c r="P63" s="84">
        <v>18750</v>
      </c>
      <c r="Q63" s="84">
        <v>18750</v>
      </c>
      <c r="R63" s="84">
        <v>18750</v>
      </c>
      <c r="S63" s="84">
        <v>18750</v>
      </c>
      <c r="T63" s="84">
        <v>18750</v>
      </c>
      <c r="U63" s="84">
        <v>18750</v>
      </c>
      <c r="V63" s="84">
        <v>18750</v>
      </c>
      <c r="W63" s="84">
        <v>18750</v>
      </c>
      <c r="X63" s="84">
        <v>18750</v>
      </c>
      <c r="Y63" s="84">
        <v>18750</v>
      </c>
      <c r="Z63" s="84">
        <v>18750</v>
      </c>
      <c r="AA63" s="84">
        <v>18750</v>
      </c>
      <c r="AB63" s="84">
        <v>13349.701367422853</v>
      </c>
      <c r="AC63" s="84">
        <v>18750</v>
      </c>
      <c r="AD63" s="84">
        <v>18750</v>
      </c>
      <c r="AE63" s="84">
        <v>18750</v>
      </c>
      <c r="AF63" s="84" t="s">
        <v>94</v>
      </c>
      <c r="AG63" s="84">
        <v>18750</v>
      </c>
      <c r="AH63" s="84">
        <v>12428.326833444307</v>
      </c>
      <c r="AI63" s="84">
        <v>18750</v>
      </c>
      <c r="AJ63" s="84">
        <v>13000</v>
      </c>
      <c r="AK63" s="84">
        <v>18750</v>
      </c>
      <c r="AL63" s="84" t="s">
        <v>94</v>
      </c>
      <c r="AM63" s="84">
        <v>18750</v>
      </c>
      <c r="AN63" s="84">
        <v>18750</v>
      </c>
      <c r="AO63" s="84">
        <v>18750</v>
      </c>
      <c r="AP63" s="84">
        <v>18750</v>
      </c>
      <c r="AQ63" s="84">
        <v>18750</v>
      </c>
      <c r="AR63" s="84">
        <v>18750</v>
      </c>
      <c r="AS63" s="84">
        <v>18750</v>
      </c>
      <c r="AT63" s="84">
        <v>18750</v>
      </c>
      <c r="AU63" s="84">
        <v>18250</v>
      </c>
      <c r="AV63" s="84" t="s">
        <v>94</v>
      </c>
      <c r="AW63" s="84">
        <v>18250</v>
      </c>
      <c r="AX63" s="84" t="s">
        <v>94</v>
      </c>
      <c r="AY63" s="84">
        <v>18250</v>
      </c>
      <c r="AZ63" s="84" t="s">
        <v>94</v>
      </c>
      <c r="BA63" s="84">
        <v>18250</v>
      </c>
      <c r="BB63" s="84">
        <v>18250</v>
      </c>
      <c r="BC63" s="84">
        <v>18250</v>
      </c>
      <c r="BD63" s="84" t="s">
        <v>94</v>
      </c>
      <c r="BE63" s="84">
        <v>18250</v>
      </c>
      <c r="BF63" s="84" t="s">
        <v>94</v>
      </c>
      <c r="BG63" s="84">
        <v>18250</v>
      </c>
      <c r="BH63" s="84">
        <v>18250</v>
      </c>
      <c r="BI63" s="84">
        <v>18250</v>
      </c>
      <c r="BJ63" s="84">
        <v>18250</v>
      </c>
      <c r="BK63" s="84">
        <v>18250</v>
      </c>
      <c r="BL63" s="84">
        <v>18250</v>
      </c>
      <c r="BM63" s="84">
        <v>18250</v>
      </c>
      <c r="BN63" s="84" t="s">
        <v>94</v>
      </c>
      <c r="BO63" s="84">
        <v>18250</v>
      </c>
      <c r="BP63" s="84">
        <v>18250</v>
      </c>
      <c r="BQ63" s="84">
        <v>18250</v>
      </c>
      <c r="BR63" s="84" t="s">
        <v>94</v>
      </c>
      <c r="BS63" s="84">
        <v>18250</v>
      </c>
      <c r="BT63" s="84">
        <v>18250</v>
      </c>
      <c r="BU63" s="84">
        <v>18250</v>
      </c>
      <c r="BV63" s="84" t="s">
        <v>94</v>
      </c>
      <c r="BW63" s="84">
        <v>18250</v>
      </c>
      <c r="BX63" s="84" t="s">
        <v>94</v>
      </c>
      <c r="BY63" s="84">
        <v>18250</v>
      </c>
      <c r="BZ63" s="84" t="s">
        <v>94</v>
      </c>
      <c r="CA63" s="84">
        <v>18250</v>
      </c>
      <c r="CB63" s="84">
        <v>18250</v>
      </c>
      <c r="CC63" s="84">
        <v>18250</v>
      </c>
      <c r="CD63" s="84">
        <v>18250</v>
      </c>
      <c r="CE63" s="84">
        <v>18250</v>
      </c>
      <c r="CF63" s="84" t="s">
        <v>94</v>
      </c>
      <c r="CG63" s="84">
        <v>18250</v>
      </c>
      <c r="CH63" s="84" t="s">
        <v>94</v>
      </c>
      <c r="CI63" s="84">
        <v>18250</v>
      </c>
      <c r="CJ63" s="84" t="s">
        <v>94</v>
      </c>
      <c r="CK63" s="84">
        <v>18250</v>
      </c>
      <c r="CL63" s="84" t="s">
        <v>94</v>
      </c>
      <c r="CM63" s="84">
        <v>18250</v>
      </c>
      <c r="CN63" s="84" t="s">
        <v>94</v>
      </c>
      <c r="CO63" s="84">
        <v>18250</v>
      </c>
      <c r="CP63" s="84" t="s">
        <v>94</v>
      </c>
      <c r="CQ63" s="84">
        <v>18250</v>
      </c>
      <c r="CR63" s="84" t="s">
        <v>94</v>
      </c>
      <c r="CS63" s="84">
        <v>18250</v>
      </c>
      <c r="CT63" s="84" t="s">
        <v>94</v>
      </c>
      <c r="CU63" s="84">
        <v>18250</v>
      </c>
      <c r="CV63" s="84" t="s">
        <v>94</v>
      </c>
      <c r="CW63" s="84">
        <v>18250</v>
      </c>
      <c r="CX63" s="84" t="s">
        <v>94</v>
      </c>
      <c r="CY63" s="84">
        <v>18250</v>
      </c>
      <c r="CZ63" s="84" t="s">
        <v>94</v>
      </c>
      <c r="DA63" s="84">
        <v>18250</v>
      </c>
      <c r="DB63" s="84" t="s">
        <v>94</v>
      </c>
      <c r="DC63" s="84">
        <v>18250</v>
      </c>
      <c r="DD63" s="84" t="s">
        <v>94</v>
      </c>
    </row>
    <row r="64" spans="1:108" s="9" customFormat="1" ht="33" customHeight="1" x14ac:dyDescent="0.35">
      <c r="A64" s="82">
        <f t="shared" si="0"/>
        <v>38</v>
      </c>
      <c r="B64" s="209" t="s">
        <v>399</v>
      </c>
      <c r="C64" s="210"/>
      <c r="D64" s="209" t="s">
        <v>398</v>
      </c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  <c r="AL64" s="84"/>
      <c r="AM64" s="84"/>
      <c r="AN64" s="84"/>
      <c r="AO64" s="84"/>
      <c r="AP64" s="84"/>
      <c r="AQ64" s="84"/>
      <c r="AR64" s="84"/>
      <c r="AS64" s="84"/>
      <c r="AT64" s="84"/>
      <c r="AU64" s="84"/>
      <c r="AV64" s="84"/>
      <c r="AW64" s="84"/>
      <c r="AX64" s="84"/>
      <c r="AY64" s="84"/>
      <c r="AZ64" s="84"/>
      <c r="BA64" s="84"/>
      <c r="BB64" s="84"/>
      <c r="BC64" s="84"/>
      <c r="BD64" s="84"/>
      <c r="BE64" s="84"/>
      <c r="BF64" s="84"/>
      <c r="BG64" s="84"/>
      <c r="BH64" s="84"/>
      <c r="BI64" s="84"/>
      <c r="BJ64" s="84"/>
      <c r="BK64" s="84"/>
      <c r="BL64" s="84"/>
      <c r="BM64" s="84"/>
      <c r="BN64" s="84"/>
      <c r="BO64" s="84"/>
      <c r="BP64" s="84"/>
      <c r="BQ64" s="84"/>
      <c r="BR64" s="84"/>
      <c r="BS64" s="84"/>
      <c r="BT64" s="84"/>
      <c r="BU64" s="84"/>
      <c r="BV64" s="84"/>
      <c r="BW64" s="84"/>
      <c r="BX64" s="84"/>
      <c r="BY64" s="84"/>
      <c r="BZ64" s="84"/>
      <c r="CA64" s="84"/>
      <c r="CB64" s="84"/>
      <c r="CC64" s="84"/>
      <c r="CD64" s="84"/>
      <c r="CE64" s="84"/>
      <c r="CF64" s="84"/>
      <c r="CG64" s="84"/>
      <c r="CH64" s="84"/>
      <c r="CI64" s="84"/>
      <c r="CJ64" s="84"/>
      <c r="CK64" s="84"/>
      <c r="CL64" s="84"/>
      <c r="CM64" s="84">
        <v>20000</v>
      </c>
      <c r="CN64" s="84" t="s">
        <v>94</v>
      </c>
      <c r="CO64" s="84">
        <v>20000</v>
      </c>
      <c r="CP64" s="84" t="s">
        <v>94</v>
      </c>
      <c r="CQ64" s="84">
        <v>20000</v>
      </c>
      <c r="CR64" s="84">
        <v>20000</v>
      </c>
      <c r="CS64" s="84">
        <v>20000</v>
      </c>
      <c r="CT64" s="84" t="s">
        <v>94</v>
      </c>
      <c r="CU64" s="84">
        <v>20000</v>
      </c>
      <c r="CV64" s="84">
        <v>20000</v>
      </c>
      <c r="CW64" s="84">
        <v>20000</v>
      </c>
      <c r="CX64" s="84" t="s">
        <v>94</v>
      </c>
      <c r="CY64" s="84">
        <v>20000</v>
      </c>
      <c r="CZ64" s="84" t="s">
        <v>94</v>
      </c>
      <c r="DA64" s="84">
        <v>20000</v>
      </c>
      <c r="DB64" s="84" t="s">
        <v>94</v>
      </c>
      <c r="DC64" s="84">
        <v>20000</v>
      </c>
      <c r="DD64" s="84" t="s">
        <v>94</v>
      </c>
    </row>
    <row r="65" spans="1:108" s="9" customFormat="1" ht="33" customHeight="1" x14ac:dyDescent="0.35">
      <c r="A65" s="82">
        <f t="shared" si="0"/>
        <v>39</v>
      </c>
      <c r="B65" s="13" t="s">
        <v>395</v>
      </c>
      <c r="C65" s="89"/>
      <c r="D65" s="13" t="s">
        <v>396</v>
      </c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  <c r="AL65" s="84"/>
      <c r="AM65" s="84"/>
      <c r="AN65" s="84"/>
      <c r="AO65" s="84"/>
      <c r="AP65" s="84"/>
      <c r="AQ65" s="84"/>
      <c r="AR65" s="84"/>
      <c r="AS65" s="84"/>
      <c r="AT65" s="84"/>
      <c r="AU65" s="84"/>
      <c r="AV65" s="84"/>
      <c r="AW65" s="84"/>
      <c r="AX65" s="84"/>
      <c r="AY65" s="84"/>
      <c r="AZ65" s="84"/>
      <c r="BA65" s="84"/>
      <c r="BB65" s="84"/>
      <c r="BC65" s="84"/>
      <c r="BD65" s="84"/>
      <c r="BE65" s="84"/>
      <c r="BF65" s="84"/>
      <c r="BG65" s="84"/>
      <c r="BH65" s="84"/>
      <c r="BI65" s="84"/>
      <c r="BJ65" s="84"/>
      <c r="BK65" s="84"/>
      <c r="BL65" s="84"/>
      <c r="BM65" s="84"/>
      <c r="BN65" s="84"/>
      <c r="BO65" s="84"/>
      <c r="BP65" s="84"/>
      <c r="BQ65" s="84"/>
      <c r="BR65" s="84"/>
      <c r="BS65" s="84"/>
      <c r="BT65" s="84"/>
      <c r="BU65" s="84"/>
      <c r="BV65" s="84"/>
      <c r="BW65" s="84"/>
      <c r="BX65" s="84"/>
      <c r="BY65" s="84"/>
      <c r="BZ65" s="84"/>
      <c r="CA65" s="84"/>
      <c r="CB65" s="84"/>
      <c r="CC65" s="84"/>
      <c r="CD65" s="84"/>
      <c r="CE65" s="84"/>
      <c r="CF65" s="84"/>
      <c r="CG65" s="84"/>
      <c r="CH65" s="84"/>
      <c r="CI65" s="84"/>
      <c r="CJ65" s="84"/>
      <c r="CK65" s="84"/>
      <c r="CL65" s="84"/>
      <c r="CM65" s="84">
        <v>20000</v>
      </c>
      <c r="CN65" s="84" t="s">
        <v>94</v>
      </c>
      <c r="CO65" s="84">
        <v>20000</v>
      </c>
      <c r="CP65" s="84">
        <v>20000</v>
      </c>
      <c r="CQ65" s="84">
        <v>20000</v>
      </c>
      <c r="CR65" s="84">
        <v>20000</v>
      </c>
      <c r="CS65" s="84">
        <v>20000</v>
      </c>
      <c r="CT65" s="84">
        <v>20000</v>
      </c>
      <c r="CU65" s="84">
        <v>20000</v>
      </c>
      <c r="CV65" s="84">
        <v>20000</v>
      </c>
      <c r="CW65" s="84">
        <v>20000</v>
      </c>
      <c r="CX65" s="84">
        <v>20000</v>
      </c>
      <c r="CY65" s="84">
        <v>20000</v>
      </c>
      <c r="CZ65" s="84">
        <v>20000</v>
      </c>
      <c r="DA65" s="84">
        <v>20000</v>
      </c>
      <c r="DB65" s="84" t="s">
        <v>94</v>
      </c>
      <c r="DC65" s="84">
        <v>20000</v>
      </c>
      <c r="DD65" s="84" t="s">
        <v>94</v>
      </c>
    </row>
    <row r="66" spans="1:108" ht="18" x14ac:dyDescent="0.35">
      <c r="A66" s="216"/>
      <c r="B66" s="199" t="s">
        <v>203</v>
      </c>
      <c r="C66" s="200"/>
      <c r="D66" s="201"/>
      <c r="E66" s="202"/>
      <c r="G66" s="202"/>
      <c r="I66" s="202"/>
      <c r="K66" s="202"/>
      <c r="M66" s="202"/>
      <c r="O66" s="202"/>
      <c r="Q66" s="202"/>
      <c r="S66" s="202"/>
      <c r="U66" s="202"/>
      <c r="W66" s="202"/>
      <c r="Y66" s="202"/>
      <c r="AA66" s="202"/>
      <c r="AC66" s="202"/>
      <c r="AE66" s="202"/>
      <c r="AG66" s="202"/>
      <c r="AI66" s="202"/>
      <c r="AK66" s="202"/>
      <c r="AM66" s="202"/>
      <c r="BQ66" s="203"/>
    </row>
    <row r="67" spans="1:108" s="9" customFormat="1" ht="33" customHeight="1" x14ac:dyDescent="0.35">
      <c r="A67" s="82">
        <f t="shared" si="0"/>
        <v>1</v>
      </c>
      <c r="B67" s="13">
        <v>150000010</v>
      </c>
      <c r="C67" s="89" t="s">
        <v>13</v>
      </c>
      <c r="D67" s="90" t="s">
        <v>14</v>
      </c>
      <c r="E67" s="84">
        <v>8548.3870967741932</v>
      </c>
      <c r="F67" s="84">
        <f>5300/0.62</f>
        <v>8548.3870967741932</v>
      </c>
      <c r="G67" s="84">
        <v>8548.3870967741932</v>
      </c>
      <c r="H67" s="84">
        <f>5300/0.62</f>
        <v>8548.3870967741932</v>
      </c>
      <c r="I67" s="84">
        <v>8548.3870967741932</v>
      </c>
      <c r="J67" s="84">
        <f>5300/0.62</f>
        <v>8548.3870967741932</v>
      </c>
      <c r="K67" s="84">
        <v>8548.3870967741932</v>
      </c>
      <c r="L67" s="84">
        <f>5300/0.62</f>
        <v>8548.3870967741932</v>
      </c>
      <c r="M67" s="84">
        <v>8548.3870967741932</v>
      </c>
      <c r="N67" s="84">
        <f>5300/0.62</f>
        <v>8548.3870967741932</v>
      </c>
      <c r="O67" s="84">
        <v>8548.3870967741932</v>
      </c>
      <c r="P67" s="84">
        <f>5300/0.62</f>
        <v>8548.3870967741932</v>
      </c>
      <c r="Q67" s="84">
        <v>8548.3870967741932</v>
      </c>
      <c r="R67" s="84">
        <f>5300/0.62</f>
        <v>8548.3870967741932</v>
      </c>
      <c r="S67" s="84">
        <v>8548.3870967741932</v>
      </c>
      <c r="T67" s="84">
        <f>5300/0.62</f>
        <v>8548.3870967741932</v>
      </c>
      <c r="U67" s="84">
        <v>8548.3870967741932</v>
      </c>
      <c r="V67" s="84">
        <f>5300/0.62</f>
        <v>8548.3870967741932</v>
      </c>
      <c r="W67" s="84">
        <v>8548.3870967741932</v>
      </c>
      <c r="X67" s="84">
        <f>5300/0.62</f>
        <v>8548.3870967741932</v>
      </c>
      <c r="Y67" s="84">
        <v>8548.3870967741932</v>
      </c>
      <c r="Z67" s="84">
        <f>5300/0.62</f>
        <v>8548.3870967741932</v>
      </c>
      <c r="AA67" s="84">
        <v>8548.3870967741932</v>
      </c>
      <c r="AB67" s="84">
        <f>5300/0.62</f>
        <v>8548.3870967741932</v>
      </c>
      <c r="AC67" s="84">
        <v>8548.3870967741932</v>
      </c>
      <c r="AD67" s="84">
        <f>5300/0.62</f>
        <v>8548.3870967741932</v>
      </c>
      <c r="AE67" s="84">
        <v>8548.3870967741932</v>
      </c>
      <c r="AF67" s="84">
        <f>5300/0.62</f>
        <v>8548.3870967741932</v>
      </c>
      <c r="AG67" s="84">
        <v>8548.3870967741932</v>
      </c>
      <c r="AH67" s="84">
        <f>5300/0.62</f>
        <v>8548.3870967741932</v>
      </c>
      <c r="AI67" s="84">
        <v>8548.3870967741932</v>
      </c>
      <c r="AJ67" s="84">
        <f>5300/0.62</f>
        <v>8548.3870967741932</v>
      </c>
      <c r="AK67" s="84">
        <v>8548.3870967741932</v>
      </c>
      <c r="AL67" s="84">
        <f>5300/0.62</f>
        <v>8548.3870967741932</v>
      </c>
      <c r="AM67" s="84">
        <v>8548.3870967741932</v>
      </c>
      <c r="AN67" s="84">
        <f>5300/0.62</f>
        <v>8548.3870967741932</v>
      </c>
      <c r="AO67" s="84">
        <v>8548.3870967741932</v>
      </c>
      <c r="AP67" s="84">
        <f>5300/0.62</f>
        <v>8548.3870967741932</v>
      </c>
      <c r="AQ67" s="84">
        <v>8548.3870967741932</v>
      </c>
      <c r="AR67" s="84">
        <f>5300/0.62</f>
        <v>8548.3870967741932</v>
      </c>
      <c r="AS67" s="84">
        <v>8548.3870967741932</v>
      </c>
      <c r="AT67" s="84">
        <f>5300/0.62</f>
        <v>8548.3870967741932</v>
      </c>
      <c r="AU67" s="84">
        <v>8548.3870967741932</v>
      </c>
      <c r="AV67" s="84">
        <f>5300/0.62</f>
        <v>8548.3870967741932</v>
      </c>
      <c r="AW67" s="84">
        <v>8548.3870967741932</v>
      </c>
      <c r="AX67" s="84">
        <f>5300/0.62</f>
        <v>8548.3870967741932</v>
      </c>
      <c r="AY67" s="84">
        <v>8548.3870967741932</v>
      </c>
      <c r="AZ67" s="84">
        <f>5300/0.62</f>
        <v>8548.3870967741932</v>
      </c>
      <c r="BA67" s="84">
        <v>8548.3870967741932</v>
      </c>
      <c r="BB67" s="84">
        <f>5300/0.62</f>
        <v>8548.3870967741932</v>
      </c>
      <c r="BC67" s="84">
        <v>8548.3870967741932</v>
      </c>
      <c r="BD67" s="84">
        <f>5300/0.62</f>
        <v>8548.3870967741932</v>
      </c>
      <c r="BE67" s="84">
        <v>8548.3870967741932</v>
      </c>
      <c r="BF67" s="84">
        <f>5300/0.62</f>
        <v>8548.3870967741932</v>
      </c>
      <c r="BG67" s="84">
        <v>8548.3870967741932</v>
      </c>
      <c r="BH67" s="84">
        <f>5300/0.62</f>
        <v>8548.3870967741932</v>
      </c>
      <c r="BI67" s="84">
        <v>8548.3870967741932</v>
      </c>
      <c r="BJ67" s="84">
        <f>5300/0.62</f>
        <v>8548.3870967741932</v>
      </c>
      <c r="BK67" s="84">
        <v>8548.3870967741932</v>
      </c>
      <c r="BL67" s="84">
        <f>5300/0.62</f>
        <v>8548.3870967741932</v>
      </c>
      <c r="BM67" s="84">
        <v>8548.3870967741932</v>
      </c>
      <c r="BN67" s="84">
        <f>5300/0.62</f>
        <v>8548.3870967741932</v>
      </c>
      <c r="BO67" s="84">
        <v>8548.3870967741932</v>
      </c>
      <c r="BP67" s="84">
        <f>5300/0.62</f>
        <v>8548.3870967741932</v>
      </c>
      <c r="BQ67" s="86">
        <v>8548.3870967741932</v>
      </c>
      <c r="BR67" s="84">
        <f>5300/0.62</f>
        <v>8548.3870967741932</v>
      </c>
      <c r="BS67" s="84">
        <v>8548.3870967741932</v>
      </c>
      <c r="BT67" s="84">
        <f>5300/0.62</f>
        <v>8548.3870967741932</v>
      </c>
      <c r="BU67" s="84">
        <v>8548.3870967741932</v>
      </c>
      <c r="BV67" s="84">
        <f>5300/0.62</f>
        <v>8548.3870967741932</v>
      </c>
      <c r="BW67" s="84">
        <v>8548.3870967741932</v>
      </c>
      <c r="BX67" s="84">
        <f>5300/0.62</f>
        <v>8548.3870967741932</v>
      </c>
      <c r="BY67" s="84">
        <v>8548.3870967741932</v>
      </c>
      <c r="BZ67" s="84">
        <f>5300/0.62</f>
        <v>8548.3870967741932</v>
      </c>
      <c r="CA67" s="84">
        <v>8548.3870967741932</v>
      </c>
      <c r="CB67" s="84">
        <f>5300/0.62</f>
        <v>8548.3870967741932</v>
      </c>
      <c r="CC67" s="84">
        <v>6742.424242424242</v>
      </c>
      <c r="CD67" s="84">
        <f>5300/0.66</f>
        <v>8030.30303030303</v>
      </c>
      <c r="CE67" s="84">
        <v>6742.424242424242</v>
      </c>
      <c r="CF67" s="84">
        <f>4529.93400701176/0.66</f>
        <v>6863.5363742602412</v>
      </c>
      <c r="CG67" s="84">
        <v>6742.424242424242</v>
      </c>
      <c r="CH67" s="84">
        <f>4450/0.66</f>
        <v>6742.424242424242</v>
      </c>
      <c r="CI67" s="84">
        <v>6742.424242424242</v>
      </c>
      <c r="CJ67" s="84">
        <f>4450/0.66</f>
        <v>6742.424242424242</v>
      </c>
      <c r="CK67" s="84">
        <v>6742.424242424242</v>
      </c>
      <c r="CL67" s="84">
        <f>4450/0.66</f>
        <v>6742.424242424242</v>
      </c>
      <c r="CM67" s="84">
        <v>6742.424242424242</v>
      </c>
      <c r="CN67" s="84">
        <f>4450/0.66</f>
        <v>6742.424242424242</v>
      </c>
      <c r="CO67" s="84">
        <v>6742.424242424242</v>
      </c>
      <c r="CP67" s="84">
        <v>6742.424242424242</v>
      </c>
      <c r="CQ67" s="84">
        <v>6742.424242424242</v>
      </c>
      <c r="CR67" s="84">
        <v>6742.424242424242</v>
      </c>
      <c r="CS67" s="84">
        <v>6742.424242424242</v>
      </c>
      <c r="CT67" s="84">
        <f>4450/0.66</f>
        <v>6742.424242424242</v>
      </c>
      <c r="CU67" s="84">
        <v>6742.424242424242</v>
      </c>
      <c r="CV67" s="84">
        <f>4450/0.66</f>
        <v>6742.424242424242</v>
      </c>
      <c r="CW67" s="84">
        <v>6742.424242424242</v>
      </c>
      <c r="CX67" s="84">
        <f>4450/0.66</f>
        <v>6742.424242424242</v>
      </c>
      <c r="CY67" s="84">
        <v>6742.424242424242</v>
      </c>
      <c r="CZ67" s="84">
        <f>4450/0.66</f>
        <v>6742.424242424242</v>
      </c>
      <c r="DA67" s="84">
        <v>6742.424242424242</v>
      </c>
      <c r="DB67" s="84">
        <f>4450/0.66</f>
        <v>6742.424242424242</v>
      </c>
      <c r="DC67" s="84">
        <v>6742.424242424242</v>
      </c>
      <c r="DD67" s="84">
        <f>4450/0.66</f>
        <v>6742.424242424242</v>
      </c>
    </row>
    <row r="68" spans="1:108" ht="18" x14ac:dyDescent="0.35">
      <c r="A68" s="82"/>
      <c r="B68" s="94" t="s">
        <v>204</v>
      </c>
      <c r="C68" s="96"/>
      <c r="D68" s="97"/>
    </row>
    <row r="69" spans="1:108" s="9" customFormat="1" ht="33" customHeight="1" x14ac:dyDescent="0.35">
      <c r="A69" s="82">
        <f t="shared" si="0"/>
        <v>1</v>
      </c>
      <c r="B69" s="13" t="s">
        <v>121</v>
      </c>
      <c r="C69" s="89"/>
      <c r="D69" s="90" t="s">
        <v>122</v>
      </c>
      <c r="E69" s="84">
        <v>16000</v>
      </c>
      <c r="F69" s="84" t="s">
        <v>94</v>
      </c>
      <c r="G69" s="84">
        <v>16000</v>
      </c>
      <c r="H69" s="84">
        <v>16000</v>
      </c>
      <c r="I69" s="84">
        <v>16000</v>
      </c>
      <c r="J69" s="84" t="s">
        <v>94</v>
      </c>
      <c r="K69" s="84">
        <v>16000</v>
      </c>
      <c r="L69" s="84">
        <v>14612.064327485381</v>
      </c>
      <c r="M69" s="84">
        <v>16000</v>
      </c>
      <c r="N69" s="84" t="s">
        <v>94</v>
      </c>
      <c r="O69" s="84">
        <v>16000</v>
      </c>
      <c r="P69" s="84" t="s">
        <v>94</v>
      </c>
      <c r="Q69" s="84">
        <v>16000</v>
      </c>
      <c r="R69" s="84" t="s">
        <v>94</v>
      </c>
      <c r="S69" s="84">
        <v>16000</v>
      </c>
      <c r="T69" s="84">
        <v>10250</v>
      </c>
      <c r="U69" s="84">
        <v>16000</v>
      </c>
      <c r="V69" s="84" t="s">
        <v>94</v>
      </c>
      <c r="W69" s="84">
        <v>16000</v>
      </c>
      <c r="X69" s="84" t="s">
        <v>94</v>
      </c>
      <c r="Y69" s="84">
        <v>16000</v>
      </c>
      <c r="Z69" s="84" t="s">
        <v>94</v>
      </c>
      <c r="AA69" s="84">
        <v>16000</v>
      </c>
      <c r="AB69" s="84">
        <v>14000</v>
      </c>
      <c r="AC69" s="84">
        <v>16000</v>
      </c>
      <c r="AD69" s="84">
        <v>16272.727272727272</v>
      </c>
      <c r="AE69" s="84">
        <v>16000</v>
      </c>
      <c r="AF69" s="84">
        <v>16000</v>
      </c>
      <c r="AG69" s="84">
        <v>16000</v>
      </c>
      <c r="AH69" s="84" t="s">
        <v>94</v>
      </c>
      <c r="AI69" s="84">
        <v>16000</v>
      </c>
      <c r="AJ69" s="84">
        <v>16000</v>
      </c>
      <c r="AK69" s="84">
        <v>16000</v>
      </c>
      <c r="AL69" s="84">
        <v>16000</v>
      </c>
      <c r="AM69" s="84">
        <v>16000</v>
      </c>
      <c r="AN69" s="84" t="s">
        <v>94</v>
      </c>
      <c r="AO69" s="84">
        <v>16000</v>
      </c>
      <c r="AP69" s="84" t="s">
        <v>94</v>
      </c>
      <c r="AQ69" s="84">
        <v>16000</v>
      </c>
      <c r="AR69" s="84" t="s">
        <v>94</v>
      </c>
      <c r="AS69" s="84">
        <v>16000</v>
      </c>
      <c r="AT69" s="84">
        <v>16000</v>
      </c>
      <c r="AU69" s="84"/>
      <c r="AV69" s="84" t="s">
        <v>94</v>
      </c>
      <c r="AW69" s="84"/>
      <c r="AX69" s="84" t="s">
        <v>94</v>
      </c>
      <c r="AY69" s="84"/>
      <c r="AZ69" s="84" t="s">
        <v>94</v>
      </c>
      <c r="BA69" s="84"/>
      <c r="BB69" s="84" t="s">
        <v>94</v>
      </c>
      <c r="BC69" s="84"/>
      <c r="BD69" s="84" t="s">
        <v>94</v>
      </c>
      <c r="BE69" s="84"/>
      <c r="BF69" s="84" t="s">
        <v>94</v>
      </c>
      <c r="BG69" s="84"/>
      <c r="BH69" s="84" t="s">
        <v>94</v>
      </c>
      <c r="BI69" s="84"/>
      <c r="BJ69" s="84" t="s">
        <v>94</v>
      </c>
      <c r="BK69" s="84"/>
      <c r="BL69" s="84" t="s">
        <v>94</v>
      </c>
      <c r="BM69" s="84"/>
      <c r="BN69" s="84" t="s">
        <v>94</v>
      </c>
      <c r="BO69" s="84"/>
      <c r="BP69" s="84" t="s">
        <v>94</v>
      </c>
      <c r="BQ69" s="86"/>
      <c r="BR69" s="84" t="s">
        <v>94</v>
      </c>
      <c r="BS69" s="84"/>
      <c r="BT69" s="84" t="s">
        <v>94</v>
      </c>
      <c r="BU69" s="84"/>
      <c r="BV69" s="84" t="s">
        <v>94</v>
      </c>
      <c r="BW69" s="84"/>
      <c r="BX69" s="84" t="s">
        <v>94</v>
      </c>
      <c r="BY69" s="84"/>
      <c r="BZ69" s="84" t="s">
        <v>94</v>
      </c>
      <c r="CA69" s="84"/>
      <c r="CB69" s="84" t="s">
        <v>94</v>
      </c>
      <c r="CC69" s="84"/>
      <c r="CD69" s="84" t="s">
        <v>94</v>
      </c>
      <c r="CE69" s="84"/>
      <c r="CF69" s="84" t="s">
        <v>94</v>
      </c>
      <c r="CG69" s="84"/>
      <c r="CH69" s="84" t="s">
        <v>94</v>
      </c>
      <c r="CI69" s="84"/>
      <c r="CJ69" s="84" t="s">
        <v>94</v>
      </c>
      <c r="CK69" s="84"/>
      <c r="CL69" s="84" t="s">
        <v>94</v>
      </c>
      <c r="CM69" s="84"/>
      <c r="CN69" s="84" t="s">
        <v>94</v>
      </c>
      <c r="CO69" s="84"/>
      <c r="CP69" s="84" t="s">
        <v>94</v>
      </c>
      <c r="CQ69" s="84"/>
      <c r="CR69" s="84" t="s">
        <v>94</v>
      </c>
      <c r="CS69" s="84"/>
      <c r="CT69" s="84" t="s">
        <v>94</v>
      </c>
      <c r="CU69" s="84"/>
      <c r="CV69" s="84" t="s">
        <v>94</v>
      </c>
      <c r="CW69" s="84"/>
      <c r="CX69" s="84" t="s">
        <v>94</v>
      </c>
      <c r="CY69" s="84"/>
      <c r="CZ69" s="84" t="s">
        <v>94</v>
      </c>
      <c r="DA69" s="84"/>
      <c r="DB69" s="84" t="s">
        <v>94</v>
      </c>
      <c r="DC69" s="84"/>
      <c r="DD69" s="84" t="s">
        <v>94</v>
      </c>
    </row>
    <row r="70" spans="1:108" s="9" customFormat="1" ht="33" customHeight="1" x14ac:dyDescent="0.35">
      <c r="A70" s="82">
        <f>A69+1</f>
        <v>2</v>
      </c>
      <c r="B70" s="13" t="s">
        <v>125</v>
      </c>
      <c r="C70" s="89"/>
      <c r="D70" s="90" t="s">
        <v>126</v>
      </c>
      <c r="E70" s="84">
        <v>16000</v>
      </c>
      <c r="F70" s="84" t="s">
        <v>94</v>
      </c>
      <c r="G70" s="84">
        <v>16000</v>
      </c>
      <c r="H70" s="84">
        <v>16000</v>
      </c>
      <c r="I70" s="84">
        <v>16000</v>
      </c>
      <c r="J70" s="84" t="s">
        <v>94</v>
      </c>
      <c r="K70" s="84">
        <v>16000</v>
      </c>
      <c r="L70" s="84">
        <v>14760</v>
      </c>
      <c r="M70" s="84">
        <v>16000</v>
      </c>
      <c r="N70" s="84" t="s">
        <v>94</v>
      </c>
      <c r="O70" s="84">
        <v>16000</v>
      </c>
      <c r="P70" s="84" t="s">
        <v>94</v>
      </c>
      <c r="Q70" s="84">
        <v>16000</v>
      </c>
      <c r="R70" s="84" t="s">
        <v>94</v>
      </c>
      <c r="S70" s="84">
        <v>16000</v>
      </c>
      <c r="T70" s="84" t="s">
        <v>94</v>
      </c>
      <c r="U70" s="84">
        <v>16000</v>
      </c>
      <c r="V70" s="84" t="s">
        <v>94</v>
      </c>
      <c r="W70" s="84">
        <v>16000</v>
      </c>
      <c r="X70" s="84" t="s">
        <v>94</v>
      </c>
      <c r="Y70" s="84">
        <v>16000</v>
      </c>
      <c r="Z70" s="84" t="s">
        <v>94</v>
      </c>
      <c r="AA70" s="84">
        <v>16000</v>
      </c>
      <c r="AB70" s="84">
        <v>15000</v>
      </c>
      <c r="AC70" s="84">
        <v>16000</v>
      </c>
      <c r="AD70" s="84">
        <v>16252.873563218391</v>
      </c>
      <c r="AE70" s="84">
        <v>16000</v>
      </c>
      <c r="AF70" s="84">
        <v>16000</v>
      </c>
      <c r="AG70" s="84">
        <v>16000</v>
      </c>
      <c r="AH70" s="84" t="s">
        <v>94</v>
      </c>
      <c r="AI70" s="84">
        <v>16000</v>
      </c>
      <c r="AJ70" s="84" t="s">
        <v>94</v>
      </c>
      <c r="AK70" s="84">
        <v>16000</v>
      </c>
      <c r="AL70" s="84">
        <v>16000</v>
      </c>
      <c r="AM70" s="84">
        <v>16000</v>
      </c>
      <c r="AN70" s="84" t="s">
        <v>94</v>
      </c>
      <c r="AO70" s="84">
        <v>16000</v>
      </c>
      <c r="AP70" s="84" t="s">
        <v>94</v>
      </c>
      <c r="AQ70" s="84">
        <v>16000</v>
      </c>
      <c r="AR70" s="84" t="s">
        <v>94</v>
      </c>
      <c r="AS70" s="84">
        <v>16000</v>
      </c>
      <c r="AT70" s="84">
        <v>16000</v>
      </c>
      <c r="AU70" s="84"/>
      <c r="AV70" s="84" t="s">
        <v>94</v>
      </c>
      <c r="AW70" s="84"/>
      <c r="AX70" s="84" t="s">
        <v>94</v>
      </c>
      <c r="AY70" s="84"/>
      <c r="AZ70" s="84" t="s">
        <v>94</v>
      </c>
      <c r="BA70" s="84"/>
      <c r="BB70" s="84" t="s">
        <v>94</v>
      </c>
      <c r="BC70" s="84"/>
      <c r="BD70" s="84" t="s">
        <v>94</v>
      </c>
      <c r="BE70" s="84"/>
      <c r="BF70" s="84" t="s">
        <v>94</v>
      </c>
      <c r="BG70" s="84"/>
      <c r="BH70" s="84" t="s">
        <v>94</v>
      </c>
      <c r="BI70" s="84"/>
      <c r="BJ70" s="84" t="s">
        <v>94</v>
      </c>
      <c r="BK70" s="84"/>
      <c r="BL70" s="84" t="s">
        <v>94</v>
      </c>
      <c r="BM70" s="84"/>
      <c r="BN70" s="84" t="s">
        <v>94</v>
      </c>
      <c r="BO70" s="84"/>
      <c r="BP70" s="84" t="s">
        <v>94</v>
      </c>
      <c r="BQ70" s="86"/>
      <c r="BR70" s="84" t="s">
        <v>94</v>
      </c>
      <c r="BS70" s="84"/>
      <c r="BT70" s="84" t="s">
        <v>94</v>
      </c>
      <c r="BU70" s="84"/>
      <c r="BV70" s="84" t="s">
        <v>94</v>
      </c>
      <c r="BW70" s="84"/>
      <c r="BX70" s="84" t="s">
        <v>94</v>
      </c>
      <c r="BY70" s="84"/>
      <c r="BZ70" s="84" t="s">
        <v>94</v>
      </c>
      <c r="CA70" s="84"/>
      <c r="CB70" s="84" t="s">
        <v>94</v>
      </c>
      <c r="CC70" s="84"/>
      <c r="CD70" s="84" t="s">
        <v>94</v>
      </c>
      <c r="CE70" s="84"/>
      <c r="CF70" s="84" t="s">
        <v>94</v>
      </c>
      <c r="CG70" s="84"/>
      <c r="CH70" s="84" t="s">
        <v>94</v>
      </c>
      <c r="CI70" s="84"/>
      <c r="CJ70" s="84" t="s">
        <v>94</v>
      </c>
      <c r="CK70" s="84"/>
      <c r="CL70" s="84" t="s">
        <v>94</v>
      </c>
      <c r="CM70" s="84"/>
      <c r="CN70" s="84" t="s">
        <v>94</v>
      </c>
      <c r="CO70" s="84"/>
      <c r="CP70" s="84" t="s">
        <v>94</v>
      </c>
      <c r="CQ70" s="84"/>
      <c r="CR70" s="84" t="s">
        <v>94</v>
      </c>
      <c r="CS70" s="84"/>
      <c r="CT70" s="84" t="s">
        <v>94</v>
      </c>
      <c r="CU70" s="84"/>
      <c r="CV70" s="84" t="s">
        <v>94</v>
      </c>
      <c r="CW70" s="84"/>
      <c r="CX70" s="84" t="s">
        <v>94</v>
      </c>
      <c r="CY70" s="84"/>
      <c r="CZ70" s="84" t="s">
        <v>94</v>
      </c>
      <c r="DA70" s="84"/>
      <c r="DB70" s="84" t="s">
        <v>94</v>
      </c>
      <c r="DC70" s="84"/>
      <c r="DD70" s="84" t="s">
        <v>94</v>
      </c>
    </row>
    <row r="71" spans="1:108" s="9" customFormat="1" ht="33" customHeight="1" x14ac:dyDescent="0.35">
      <c r="A71" s="82">
        <f t="shared" ref="A71:A85" si="1">A70+1</f>
        <v>3</v>
      </c>
      <c r="B71" s="13" t="s">
        <v>123</v>
      </c>
      <c r="C71" s="89"/>
      <c r="D71" s="90" t="s">
        <v>124</v>
      </c>
      <c r="E71" s="84"/>
      <c r="F71" s="84" t="s">
        <v>94</v>
      </c>
      <c r="G71" s="84"/>
      <c r="H71" s="84" t="s">
        <v>94</v>
      </c>
      <c r="I71" s="84"/>
      <c r="J71" s="84" t="s">
        <v>94</v>
      </c>
      <c r="K71" s="84"/>
      <c r="L71" s="84" t="s">
        <v>94</v>
      </c>
      <c r="M71" s="84"/>
      <c r="N71" s="84" t="s">
        <v>94</v>
      </c>
      <c r="O71" s="84"/>
      <c r="P71" s="84" t="s">
        <v>94</v>
      </c>
      <c r="Q71" s="84"/>
      <c r="R71" s="84" t="s">
        <v>94</v>
      </c>
      <c r="S71" s="84"/>
      <c r="T71" s="84" t="s">
        <v>94</v>
      </c>
      <c r="U71" s="84"/>
      <c r="V71" s="84" t="s">
        <v>94</v>
      </c>
      <c r="W71" s="84"/>
      <c r="X71" s="84" t="s">
        <v>94</v>
      </c>
      <c r="Y71" s="84"/>
      <c r="Z71" s="84" t="s">
        <v>94</v>
      </c>
      <c r="AA71" s="84"/>
      <c r="AB71" s="84" t="s">
        <v>94</v>
      </c>
      <c r="AC71" s="84"/>
      <c r="AD71" s="84" t="s">
        <v>94</v>
      </c>
      <c r="AE71" s="84"/>
      <c r="AF71" s="84" t="s">
        <v>94</v>
      </c>
      <c r="AG71" s="84"/>
      <c r="AH71" s="84" t="s">
        <v>94</v>
      </c>
      <c r="AI71" s="84"/>
      <c r="AJ71" s="84" t="s">
        <v>94</v>
      </c>
      <c r="AK71" s="84"/>
      <c r="AL71" s="84" t="s">
        <v>94</v>
      </c>
      <c r="AM71" s="84"/>
      <c r="AN71" s="84" t="s">
        <v>94</v>
      </c>
      <c r="AO71" s="84"/>
      <c r="AP71" s="84" t="s">
        <v>94</v>
      </c>
      <c r="AQ71" s="84"/>
      <c r="AR71" s="84" t="s">
        <v>94</v>
      </c>
      <c r="AS71" s="84"/>
      <c r="AT71" s="84" t="s">
        <v>94</v>
      </c>
      <c r="AU71" s="84"/>
      <c r="AV71" s="84" t="s">
        <v>94</v>
      </c>
      <c r="AW71" s="84"/>
      <c r="AX71" s="84" t="s">
        <v>94</v>
      </c>
      <c r="AY71" s="84"/>
      <c r="AZ71" s="84" t="s">
        <v>94</v>
      </c>
      <c r="BA71" s="84"/>
      <c r="BB71" s="84" t="s">
        <v>94</v>
      </c>
      <c r="BC71" s="84"/>
      <c r="BD71" s="84" t="s">
        <v>94</v>
      </c>
      <c r="BE71" s="84"/>
      <c r="BF71" s="84" t="s">
        <v>94</v>
      </c>
      <c r="BG71" s="84"/>
      <c r="BH71" s="84" t="s">
        <v>94</v>
      </c>
      <c r="BI71" s="84"/>
      <c r="BJ71" s="84" t="s">
        <v>94</v>
      </c>
      <c r="BK71" s="84"/>
      <c r="BL71" s="84" t="s">
        <v>94</v>
      </c>
      <c r="BM71" s="84"/>
      <c r="BN71" s="84" t="s">
        <v>94</v>
      </c>
      <c r="BO71" s="84"/>
      <c r="BP71" s="84" t="s">
        <v>94</v>
      </c>
      <c r="BQ71" s="86"/>
      <c r="BR71" s="84" t="s">
        <v>94</v>
      </c>
      <c r="BS71" s="84"/>
      <c r="BT71" s="84" t="s">
        <v>94</v>
      </c>
      <c r="BU71" s="84"/>
      <c r="BV71" s="84" t="s">
        <v>94</v>
      </c>
      <c r="BW71" s="84"/>
      <c r="BX71" s="84" t="s">
        <v>94</v>
      </c>
      <c r="BY71" s="84"/>
      <c r="BZ71" s="84" t="s">
        <v>94</v>
      </c>
      <c r="CA71" s="84"/>
      <c r="CB71" s="84" t="s">
        <v>94</v>
      </c>
      <c r="CC71" s="84"/>
      <c r="CD71" s="84" t="s">
        <v>94</v>
      </c>
      <c r="CE71" s="84"/>
      <c r="CF71" s="84" t="s">
        <v>94</v>
      </c>
      <c r="CG71" s="84"/>
      <c r="CH71" s="84" t="s">
        <v>94</v>
      </c>
      <c r="CI71" s="84"/>
      <c r="CJ71" s="84" t="s">
        <v>94</v>
      </c>
      <c r="CK71" s="84"/>
      <c r="CL71" s="84" t="s">
        <v>94</v>
      </c>
      <c r="CM71" s="84"/>
      <c r="CN71" s="84" t="s">
        <v>94</v>
      </c>
      <c r="CO71" s="84"/>
      <c r="CP71" s="84" t="s">
        <v>94</v>
      </c>
      <c r="CQ71" s="84"/>
      <c r="CR71" s="84" t="s">
        <v>94</v>
      </c>
      <c r="CS71" s="84"/>
      <c r="CT71" s="84" t="s">
        <v>94</v>
      </c>
      <c r="CU71" s="84"/>
      <c r="CV71" s="84" t="s">
        <v>94</v>
      </c>
      <c r="CW71" s="84"/>
      <c r="CX71" s="84" t="s">
        <v>94</v>
      </c>
      <c r="CY71" s="84"/>
      <c r="CZ71" s="84" t="s">
        <v>94</v>
      </c>
      <c r="DA71" s="84"/>
      <c r="DB71" s="84" t="s">
        <v>94</v>
      </c>
      <c r="DC71" s="84"/>
      <c r="DD71" s="84" t="s">
        <v>94</v>
      </c>
    </row>
    <row r="72" spans="1:108" s="9" customFormat="1" ht="33" customHeight="1" x14ac:dyDescent="0.35">
      <c r="A72" s="82">
        <f t="shared" si="1"/>
        <v>4</v>
      </c>
      <c r="B72" s="13" t="s">
        <v>127</v>
      </c>
      <c r="C72" s="89"/>
      <c r="D72" s="90" t="s">
        <v>128</v>
      </c>
      <c r="E72" s="84"/>
      <c r="F72" s="84" t="s">
        <v>94</v>
      </c>
      <c r="G72" s="84"/>
      <c r="H72" s="84" t="s">
        <v>94</v>
      </c>
      <c r="I72" s="84"/>
      <c r="J72" s="84" t="s">
        <v>94</v>
      </c>
      <c r="K72" s="84"/>
      <c r="L72" s="84" t="s">
        <v>94</v>
      </c>
      <c r="M72" s="84"/>
      <c r="N72" s="84" t="s">
        <v>94</v>
      </c>
      <c r="O72" s="84"/>
      <c r="P72" s="84" t="s">
        <v>94</v>
      </c>
      <c r="Q72" s="84"/>
      <c r="R72" s="84" t="s">
        <v>94</v>
      </c>
      <c r="S72" s="84"/>
      <c r="T72" s="84" t="s">
        <v>94</v>
      </c>
      <c r="U72" s="84"/>
      <c r="V72" s="84" t="s">
        <v>94</v>
      </c>
      <c r="W72" s="84"/>
      <c r="X72" s="84" t="s">
        <v>94</v>
      </c>
      <c r="Y72" s="84"/>
      <c r="Z72" s="84" t="s">
        <v>94</v>
      </c>
      <c r="AA72" s="84"/>
      <c r="AB72" s="84" t="s">
        <v>94</v>
      </c>
      <c r="AC72" s="84"/>
      <c r="AD72" s="84" t="s">
        <v>94</v>
      </c>
      <c r="AE72" s="84"/>
      <c r="AF72" s="84" t="s">
        <v>94</v>
      </c>
      <c r="AG72" s="84"/>
      <c r="AH72" s="84" t="s">
        <v>94</v>
      </c>
      <c r="AI72" s="84"/>
      <c r="AJ72" s="84" t="s">
        <v>94</v>
      </c>
      <c r="AK72" s="84"/>
      <c r="AL72" s="84" t="s">
        <v>94</v>
      </c>
      <c r="AM72" s="84"/>
      <c r="AN72" s="84" t="s">
        <v>94</v>
      </c>
      <c r="AO72" s="84"/>
      <c r="AP72" s="84" t="s">
        <v>94</v>
      </c>
      <c r="AQ72" s="84"/>
      <c r="AR72" s="84" t="s">
        <v>94</v>
      </c>
      <c r="AS72" s="84"/>
      <c r="AT72" s="84" t="s">
        <v>94</v>
      </c>
      <c r="AU72" s="84"/>
      <c r="AV72" s="84" t="s">
        <v>94</v>
      </c>
      <c r="AW72" s="84"/>
      <c r="AX72" s="84" t="s">
        <v>94</v>
      </c>
      <c r="AY72" s="84"/>
      <c r="AZ72" s="84" t="s">
        <v>94</v>
      </c>
      <c r="BA72" s="84"/>
      <c r="BB72" s="84" t="s">
        <v>94</v>
      </c>
      <c r="BC72" s="84"/>
      <c r="BD72" s="84" t="s">
        <v>94</v>
      </c>
      <c r="BE72" s="84"/>
      <c r="BF72" s="84" t="s">
        <v>94</v>
      </c>
      <c r="BG72" s="84"/>
      <c r="BH72" s="84" t="s">
        <v>94</v>
      </c>
      <c r="BI72" s="84"/>
      <c r="BJ72" s="84" t="s">
        <v>94</v>
      </c>
      <c r="BK72" s="84"/>
      <c r="BL72" s="84" t="s">
        <v>94</v>
      </c>
      <c r="BM72" s="84"/>
      <c r="BN72" s="84" t="s">
        <v>94</v>
      </c>
      <c r="BO72" s="84"/>
      <c r="BP72" s="84" t="s">
        <v>94</v>
      </c>
      <c r="BQ72" s="86"/>
      <c r="BR72" s="84" t="s">
        <v>94</v>
      </c>
      <c r="BS72" s="84"/>
      <c r="BT72" s="84" t="s">
        <v>94</v>
      </c>
      <c r="BU72" s="84"/>
      <c r="BV72" s="84" t="s">
        <v>94</v>
      </c>
      <c r="BW72" s="84"/>
      <c r="BX72" s="84" t="s">
        <v>94</v>
      </c>
      <c r="BY72" s="84"/>
      <c r="BZ72" s="84" t="s">
        <v>94</v>
      </c>
      <c r="CA72" s="84"/>
      <c r="CB72" s="84" t="s">
        <v>94</v>
      </c>
      <c r="CC72" s="84"/>
      <c r="CD72" s="84" t="s">
        <v>94</v>
      </c>
      <c r="CE72" s="84"/>
      <c r="CF72" s="84" t="s">
        <v>94</v>
      </c>
      <c r="CG72" s="84"/>
      <c r="CH72" s="84" t="s">
        <v>94</v>
      </c>
      <c r="CI72" s="84"/>
      <c r="CJ72" s="84" t="s">
        <v>94</v>
      </c>
      <c r="CK72" s="84"/>
      <c r="CL72" s="84" t="s">
        <v>94</v>
      </c>
      <c r="CM72" s="84"/>
      <c r="CN72" s="84" t="s">
        <v>94</v>
      </c>
      <c r="CO72" s="84"/>
      <c r="CP72" s="84" t="s">
        <v>94</v>
      </c>
      <c r="CQ72" s="84"/>
      <c r="CR72" s="84" t="s">
        <v>94</v>
      </c>
      <c r="CS72" s="84"/>
      <c r="CT72" s="84" t="s">
        <v>94</v>
      </c>
      <c r="CU72" s="84"/>
      <c r="CV72" s="84" t="s">
        <v>94</v>
      </c>
      <c r="CW72" s="84"/>
      <c r="CX72" s="84" t="s">
        <v>94</v>
      </c>
      <c r="CY72" s="84"/>
      <c r="CZ72" s="84" t="s">
        <v>94</v>
      </c>
      <c r="DA72" s="84"/>
      <c r="DB72" s="84" t="s">
        <v>94</v>
      </c>
      <c r="DC72" s="84"/>
      <c r="DD72" s="84" t="s">
        <v>94</v>
      </c>
    </row>
    <row r="73" spans="1:108" s="9" customFormat="1" ht="33" customHeight="1" x14ac:dyDescent="0.35">
      <c r="A73" s="82">
        <f t="shared" si="1"/>
        <v>5</v>
      </c>
      <c r="B73" s="13" t="s">
        <v>129</v>
      </c>
      <c r="C73" s="89"/>
      <c r="D73" s="90" t="s">
        <v>130</v>
      </c>
      <c r="E73" s="84"/>
      <c r="F73" s="84" t="s">
        <v>94</v>
      </c>
      <c r="G73" s="84"/>
      <c r="H73" s="84" t="s">
        <v>94</v>
      </c>
      <c r="I73" s="84"/>
      <c r="J73" s="84" t="s">
        <v>94</v>
      </c>
      <c r="K73" s="84"/>
      <c r="L73" s="84" t="s">
        <v>94</v>
      </c>
      <c r="M73" s="84"/>
      <c r="N73" s="84" t="s">
        <v>94</v>
      </c>
      <c r="O73" s="84"/>
      <c r="P73" s="84" t="s">
        <v>94</v>
      </c>
      <c r="Q73" s="84"/>
      <c r="R73" s="84" t="s">
        <v>94</v>
      </c>
      <c r="S73" s="84"/>
      <c r="T73" s="84" t="s">
        <v>94</v>
      </c>
      <c r="U73" s="84"/>
      <c r="V73" s="84" t="s">
        <v>94</v>
      </c>
      <c r="W73" s="84"/>
      <c r="X73" s="84" t="s">
        <v>94</v>
      </c>
      <c r="Y73" s="84"/>
      <c r="Z73" s="84" t="s">
        <v>94</v>
      </c>
      <c r="AA73" s="84"/>
      <c r="AB73" s="84" t="s">
        <v>94</v>
      </c>
      <c r="AC73" s="84"/>
      <c r="AD73" s="84" t="s">
        <v>94</v>
      </c>
      <c r="AE73" s="84"/>
      <c r="AF73" s="84" t="s">
        <v>94</v>
      </c>
      <c r="AG73" s="84"/>
      <c r="AH73" s="84" t="s">
        <v>94</v>
      </c>
      <c r="AI73" s="84"/>
      <c r="AJ73" s="84" t="s">
        <v>94</v>
      </c>
      <c r="AK73" s="84"/>
      <c r="AL73" s="84" t="s">
        <v>94</v>
      </c>
      <c r="AM73" s="84"/>
      <c r="AN73" s="84" t="s">
        <v>94</v>
      </c>
      <c r="AO73" s="84"/>
      <c r="AP73" s="84" t="s">
        <v>94</v>
      </c>
      <c r="AQ73" s="84"/>
      <c r="AR73" s="84" t="s">
        <v>94</v>
      </c>
      <c r="AS73" s="84"/>
      <c r="AT73" s="84" t="s">
        <v>94</v>
      </c>
      <c r="AU73" s="84"/>
      <c r="AV73" s="84" t="s">
        <v>94</v>
      </c>
      <c r="AW73" s="84"/>
      <c r="AX73" s="84" t="s">
        <v>94</v>
      </c>
      <c r="AY73" s="84"/>
      <c r="AZ73" s="84" t="s">
        <v>94</v>
      </c>
      <c r="BA73" s="84"/>
      <c r="BB73" s="84" t="s">
        <v>94</v>
      </c>
      <c r="BC73" s="84"/>
      <c r="BD73" s="84" t="s">
        <v>94</v>
      </c>
      <c r="BE73" s="84"/>
      <c r="BF73" s="84" t="s">
        <v>94</v>
      </c>
      <c r="BG73" s="84"/>
      <c r="BH73" s="84" t="s">
        <v>94</v>
      </c>
      <c r="BI73" s="84"/>
      <c r="BJ73" s="84" t="s">
        <v>94</v>
      </c>
      <c r="BK73" s="84"/>
      <c r="BL73" s="84" t="s">
        <v>94</v>
      </c>
      <c r="BM73" s="84"/>
      <c r="BN73" s="84" t="s">
        <v>94</v>
      </c>
      <c r="BO73" s="84"/>
      <c r="BP73" s="84" t="s">
        <v>94</v>
      </c>
      <c r="BQ73" s="86"/>
      <c r="BR73" s="84" t="s">
        <v>94</v>
      </c>
      <c r="BS73" s="84"/>
      <c r="BT73" s="84" t="s">
        <v>94</v>
      </c>
      <c r="BU73" s="84"/>
      <c r="BV73" s="84" t="s">
        <v>94</v>
      </c>
      <c r="BW73" s="84"/>
      <c r="BX73" s="84" t="s">
        <v>94</v>
      </c>
      <c r="BY73" s="84"/>
      <c r="BZ73" s="84" t="s">
        <v>94</v>
      </c>
      <c r="CA73" s="84"/>
      <c r="CB73" s="84" t="s">
        <v>94</v>
      </c>
      <c r="CC73" s="84"/>
      <c r="CD73" s="84" t="s">
        <v>94</v>
      </c>
      <c r="CE73" s="84"/>
      <c r="CF73" s="84" t="s">
        <v>94</v>
      </c>
      <c r="CG73" s="84"/>
      <c r="CH73" s="84" t="s">
        <v>94</v>
      </c>
      <c r="CI73" s="84"/>
      <c r="CJ73" s="84" t="s">
        <v>94</v>
      </c>
      <c r="CK73" s="84"/>
      <c r="CL73" s="84" t="s">
        <v>94</v>
      </c>
      <c r="CM73" s="84"/>
      <c r="CN73" s="84" t="s">
        <v>94</v>
      </c>
      <c r="CO73" s="84"/>
      <c r="CP73" s="84" t="s">
        <v>94</v>
      </c>
      <c r="CQ73" s="84"/>
      <c r="CR73" s="84" t="s">
        <v>94</v>
      </c>
      <c r="CS73" s="84"/>
      <c r="CT73" s="84" t="s">
        <v>94</v>
      </c>
      <c r="CU73" s="84"/>
      <c r="CV73" s="84" t="s">
        <v>94</v>
      </c>
      <c r="CW73" s="84"/>
      <c r="CX73" s="84" t="s">
        <v>94</v>
      </c>
      <c r="CY73" s="84"/>
      <c r="CZ73" s="84" t="s">
        <v>94</v>
      </c>
      <c r="DA73" s="84"/>
      <c r="DB73" s="84" t="s">
        <v>94</v>
      </c>
      <c r="DC73" s="84"/>
      <c r="DD73" s="84" t="s">
        <v>94</v>
      </c>
    </row>
    <row r="74" spans="1:108" s="9" customFormat="1" ht="33" customHeight="1" x14ac:dyDescent="0.35">
      <c r="A74" s="82">
        <f t="shared" si="1"/>
        <v>6</v>
      </c>
      <c r="B74" s="13">
        <v>150000064</v>
      </c>
      <c r="C74" s="89"/>
      <c r="D74" s="90" t="s">
        <v>146</v>
      </c>
      <c r="E74" s="84"/>
      <c r="F74" s="84" t="s">
        <v>94</v>
      </c>
      <c r="G74" s="84"/>
      <c r="H74" s="84" t="s">
        <v>94</v>
      </c>
      <c r="I74" s="84"/>
      <c r="J74" s="84" t="s">
        <v>94</v>
      </c>
      <c r="K74" s="84"/>
      <c r="L74" s="84" t="s">
        <v>94</v>
      </c>
      <c r="M74" s="84"/>
      <c r="N74" s="84" t="s">
        <v>94</v>
      </c>
      <c r="O74" s="84"/>
      <c r="P74" s="84" t="s">
        <v>94</v>
      </c>
      <c r="Q74" s="84"/>
      <c r="R74" s="84" t="s">
        <v>94</v>
      </c>
      <c r="S74" s="84"/>
      <c r="T74" s="84" t="s">
        <v>94</v>
      </c>
      <c r="U74" s="84"/>
      <c r="V74" s="84" t="s">
        <v>94</v>
      </c>
      <c r="W74" s="84"/>
      <c r="X74" s="84" t="s">
        <v>94</v>
      </c>
      <c r="Y74" s="84"/>
      <c r="Z74" s="84" t="s">
        <v>94</v>
      </c>
      <c r="AA74" s="84"/>
      <c r="AB74" s="84" t="s">
        <v>94</v>
      </c>
      <c r="AC74" s="84"/>
      <c r="AD74" s="84" t="s">
        <v>94</v>
      </c>
      <c r="AE74" s="84"/>
      <c r="AF74" s="84" t="s">
        <v>94</v>
      </c>
      <c r="AG74" s="84"/>
      <c r="AH74" s="84" t="s">
        <v>94</v>
      </c>
      <c r="AI74" s="84"/>
      <c r="AJ74" s="84" t="s">
        <v>94</v>
      </c>
      <c r="AK74" s="84"/>
      <c r="AL74" s="84" t="s">
        <v>94</v>
      </c>
      <c r="AM74" s="84"/>
      <c r="AN74" s="84" t="s">
        <v>94</v>
      </c>
      <c r="AO74" s="84"/>
      <c r="AP74" s="84" t="s">
        <v>94</v>
      </c>
      <c r="AQ74" s="84"/>
      <c r="AR74" s="84" t="s">
        <v>94</v>
      </c>
      <c r="AS74" s="84"/>
      <c r="AT74" s="84" t="s">
        <v>94</v>
      </c>
      <c r="AU74" s="84"/>
      <c r="AV74" s="84" t="s">
        <v>94</v>
      </c>
      <c r="AW74" s="84"/>
      <c r="AX74" s="84" t="s">
        <v>94</v>
      </c>
      <c r="AY74" s="84"/>
      <c r="AZ74" s="84" t="s">
        <v>94</v>
      </c>
      <c r="BA74" s="84"/>
      <c r="BB74" s="84" t="s">
        <v>94</v>
      </c>
      <c r="BC74" s="84"/>
      <c r="BD74" s="84" t="s">
        <v>94</v>
      </c>
      <c r="BE74" s="84"/>
      <c r="BF74" s="84" t="s">
        <v>94</v>
      </c>
      <c r="BG74" s="84"/>
      <c r="BH74" s="84" t="s">
        <v>94</v>
      </c>
      <c r="BI74" s="84"/>
      <c r="BJ74" s="84" t="s">
        <v>94</v>
      </c>
      <c r="BK74" s="84"/>
      <c r="BL74" s="84" t="s">
        <v>94</v>
      </c>
      <c r="BM74" s="84"/>
      <c r="BN74" s="84" t="s">
        <v>94</v>
      </c>
      <c r="BO74" s="84"/>
      <c r="BP74" s="84" t="s">
        <v>94</v>
      </c>
      <c r="BQ74" s="86"/>
      <c r="BR74" s="84" t="s">
        <v>94</v>
      </c>
      <c r="BS74" s="84"/>
      <c r="BT74" s="84" t="s">
        <v>94</v>
      </c>
      <c r="BU74" s="84"/>
      <c r="BV74" s="84" t="s">
        <v>94</v>
      </c>
      <c r="BW74" s="84"/>
      <c r="BX74" s="84" t="s">
        <v>94</v>
      </c>
      <c r="BY74" s="84"/>
      <c r="BZ74" s="84" t="s">
        <v>94</v>
      </c>
      <c r="CA74" s="84"/>
      <c r="CB74" s="84" t="s">
        <v>94</v>
      </c>
      <c r="CC74" s="84"/>
      <c r="CD74" s="84" t="s">
        <v>94</v>
      </c>
      <c r="CE74" s="84"/>
      <c r="CF74" s="84" t="s">
        <v>94</v>
      </c>
      <c r="CG74" s="84"/>
      <c r="CH74" s="84" t="s">
        <v>94</v>
      </c>
      <c r="CI74" s="84"/>
      <c r="CJ74" s="84" t="s">
        <v>94</v>
      </c>
      <c r="CK74" s="84"/>
      <c r="CL74" s="84" t="s">
        <v>94</v>
      </c>
      <c r="CM74" s="84"/>
      <c r="CN74" s="84" t="s">
        <v>94</v>
      </c>
      <c r="CO74" s="84"/>
      <c r="CP74" s="84" t="s">
        <v>94</v>
      </c>
      <c r="CQ74" s="84"/>
      <c r="CR74" s="84" t="s">
        <v>94</v>
      </c>
      <c r="CS74" s="84"/>
      <c r="CT74" s="84" t="s">
        <v>94</v>
      </c>
      <c r="CU74" s="84"/>
      <c r="CV74" s="84" t="s">
        <v>94</v>
      </c>
      <c r="CW74" s="84"/>
      <c r="CX74" s="84" t="s">
        <v>94</v>
      </c>
      <c r="CY74" s="84"/>
      <c r="CZ74" s="84" t="s">
        <v>94</v>
      </c>
      <c r="DA74" s="84"/>
      <c r="DB74" s="84" t="s">
        <v>94</v>
      </c>
      <c r="DC74" s="84"/>
      <c r="DD74" s="84" t="s">
        <v>94</v>
      </c>
    </row>
    <row r="75" spans="1:108" s="9" customFormat="1" ht="33" customHeight="1" x14ac:dyDescent="0.35">
      <c r="A75" s="82">
        <f t="shared" si="1"/>
        <v>7</v>
      </c>
      <c r="B75" s="13" t="s">
        <v>147</v>
      </c>
      <c r="C75" s="89"/>
      <c r="D75" s="90" t="s">
        <v>148</v>
      </c>
      <c r="E75" s="84"/>
      <c r="F75" s="84" t="s">
        <v>94</v>
      </c>
      <c r="G75" s="84"/>
      <c r="H75" s="84" t="s">
        <v>94</v>
      </c>
      <c r="I75" s="84"/>
      <c r="J75" s="84" t="s">
        <v>94</v>
      </c>
      <c r="K75" s="84"/>
      <c r="L75" s="84" t="s">
        <v>94</v>
      </c>
      <c r="M75" s="84"/>
      <c r="N75" s="84" t="s">
        <v>94</v>
      </c>
      <c r="O75" s="84"/>
      <c r="P75" s="84" t="s">
        <v>94</v>
      </c>
      <c r="Q75" s="84"/>
      <c r="R75" s="84" t="s">
        <v>94</v>
      </c>
      <c r="S75" s="84"/>
      <c r="T75" s="84" t="s">
        <v>94</v>
      </c>
      <c r="U75" s="84"/>
      <c r="V75" s="84" t="s">
        <v>94</v>
      </c>
      <c r="W75" s="84"/>
      <c r="X75" s="84" t="s">
        <v>94</v>
      </c>
      <c r="Y75" s="84"/>
      <c r="Z75" s="84" t="s">
        <v>94</v>
      </c>
      <c r="AA75" s="84"/>
      <c r="AB75" s="84" t="s">
        <v>94</v>
      </c>
      <c r="AC75" s="84"/>
      <c r="AD75" s="84" t="s">
        <v>94</v>
      </c>
      <c r="AE75" s="84"/>
      <c r="AF75" s="84" t="s">
        <v>94</v>
      </c>
      <c r="AG75" s="84"/>
      <c r="AH75" s="84" t="s">
        <v>94</v>
      </c>
      <c r="AI75" s="84"/>
      <c r="AJ75" s="84" t="s">
        <v>94</v>
      </c>
      <c r="AK75" s="84"/>
      <c r="AL75" s="84" t="s">
        <v>94</v>
      </c>
      <c r="AM75" s="84"/>
      <c r="AN75" s="84" t="s">
        <v>94</v>
      </c>
      <c r="AO75" s="84"/>
      <c r="AP75" s="84" t="s">
        <v>94</v>
      </c>
      <c r="AQ75" s="84"/>
      <c r="AR75" s="84" t="s">
        <v>94</v>
      </c>
      <c r="AS75" s="84"/>
      <c r="AT75" s="84" t="s">
        <v>94</v>
      </c>
      <c r="AU75" s="84"/>
      <c r="AV75" s="84" t="s">
        <v>94</v>
      </c>
      <c r="AW75" s="84"/>
      <c r="AX75" s="84" t="s">
        <v>94</v>
      </c>
      <c r="AY75" s="84"/>
      <c r="AZ75" s="84" t="s">
        <v>94</v>
      </c>
      <c r="BA75" s="84"/>
      <c r="BB75" s="84" t="s">
        <v>94</v>
      </c>
      <c r="BC75" s="84"/>
      <c r="BD75" s="84" t="s">
        <v>94</v>
      </c>
      <c r="BE75" s="84"/>
      <c r="BF75" s="84" t="s">
        <v>94</v>
      </c>
      <c r="BG75" s="84"/>
      <c r="BH75" s="84" t="s">
        <v>94</v>
      </c>
      <c r="BI75" s="84"/>
      <c r="BJ75" s="84" t="s">
        <v>94</v>
      </c>
      <c r="BK75" s="84"/>
      <c r="BL75" s="84" t="s">
        <v>94</v>
      </c>
      <c r="BM75" s="84"/>
      <c r="BN75" s="84" t="s">
        <v>94</v>
      </c>
      <c r="BO75" s="84"/>
      <c r="BP75" s="84" t="s">
        <v>94</v>
      </c>
      <c r="BQ75" s="86"/>
      <c r="BR75" s="84" t="s">
        <v>94</v>
      </c>
      <c r="BS75" s="84"/>
      <c r="BT75" s="84" t="s">
        <v>94</v>
      </c>
      <c r="BU75" s="84"/>
      <c r="BV75" s="84" t="s">
        <v>94</v>
      </c>
      <c r="BW75" s="84"/>
      <c r="BX75" s="84" t="s">
        <v>94</v>
      </c>
      <c r="BY75" s="84"/>
      <c r="BZ75" s="84" t="s">
        <v>94</v>
      </c>
      <c r="CA75" s="84"/>
      <c r="CB75" s="84" t="s">
        <v>94</v>
      </c>
      <c r="CC75" s="84"/>
      <c r="CD75" s="84" t="s">
        <v>94</v>
      </c>
      <c r="CE75" s="84"/>
      <c r="CF75" s="84" t="s">
        <v>94</v>
      </c>
      <c r="CG75" s="84"/>
      <c r="CH75" s="84" t="s">
        <v>94</v>
      </c>
      <c r="CI75" s="84"/>
      <c r="CJ75" s="84" t="s">
        <v>94</v>
      </c>
      <c r="CK75" s="84"/>
      <c r="CL75" s="84" t="s">
        <v>94</v>
      </c>
      <c r="CM75" s="84"/>
      <c r="CN75" s="84" t="s">
        <v>94</v>
      </c>
      <c r="CO75" s="84"/>
      <c r="CP75" s="84" t="s">
        <v>94</v>
      </c>
      <c r="CQ75" s="84"/>
      <c r="CR75" s="84" t="s">
        <v>94</v>
      </c>
      <c r="CS75" s="84"/>
      <c r="CT75" s="84" t="s">
        <v>94</v>
      </c>
      <c r="CU75" s="84"/>
      <c r="CV75" s="84" t="s">
        <v>94</v>
      </c>
      <c r="CW75" s="84"/>
      <c r="CX75" s="84" t="s">
        <v>94</v>
      </c>
      <c r="CY75" s="84"/>
      <c r="CZ75" s="84" t="s">
        <v>94</v>
      </c>
      <c r="DA75" s="84"/>
      <c r="DB75" s="84" t="s">
        <v>94</v>
      </c>
      <c r="DC75" s="84"/>
      <c r="DD75" s="84" t="s">
        <v>94</v>
      </c>
    </row>
    <row r="76" spans="1:108" s="9" customFormat="1" ht="33" customHeight="1" x14ac:dyDescent="0.35">
      <c r="A76" s="82">
        <f t="shared" si="1"/>
        <v>8</v>
      </c>
      <c r="B76" s="13" t="s">
        <v>221</v>
      </c>
      <c r="C76" s="89"/>
      <c r="D76" s="90" t="s">
        <v>222</v>
      </c>
      <c r="E76" s="84"/>
      <c r="F76" s="84" t="s">
        <v>94</v>
      </c>
      <c r="G76" s="84"/>
      <c r="H76" s="84" t="s">
        <v>94</v>
      </c>
      <c r="I76" s="84"/>
      <c r="J76" s="84" t="s">
        <v>94</v>
      </c>
      <c r="K76" s="84"/>
      <c r="L76" s="84" t="s">
        <v>94</v>
      </c>
      <c r="M76" s="84"/>
      <c r="N76" s="84" t="s">
        <v>94</v>
      </c>
      <c r="O76" s="84"/>
      <c r="P76" s="84" t="s">
        <v>94</v>
      </c>
      <c r="Q76" s="84"/>
      <c r="R76" s="84" t="s">
        <v>94</v>
      </c>
      <c r="S76" s="84"/>
      <c r="T76" s="84" t="s">
        <v>94</v>
      </c>
      <c r="U76" s="84"/>
      <c r="V76" s="84" t="s">
        <v>94</v>
      </c>
      <c r="W76" s="84"/>
      <c r="X76" s="84" t="s">
        <v>94</v>
      </c>
      <c r="Y76" s="84"/>
      <c r="Z76" s="84" t="s">
        <v>94</v>
      </c>
      <c r="AA76" s="84"/>
      <c r="AB76" s="84" t="s">
        <v>94</v>
      </c>
      <c r="AC76" s="84"/>
      <c r="AD76" s="84" t="s">
        <v>94</v>
      </c>
      <c r="AE76" s="84"/>
      <c r="AF76" s="84" t="s">
        <v>94</v>
      </c>
      <c r="AG76" s="84"/>
      <c r="AH76" s="84" t="s">
        <v>94</v>
      </c>
      <c r="AI76" s="84"/>
      <c r="AJ76" s="84" t="s">
        <v>94</v>
      </c>
      <c r="AK76" s="84"/>
      <c r="AL76" s="84" t="s">
        <v>94</v>
      </c>
      <c r="AM76" s="84"/>
      <c r="AN76" s="84" t="s">
        <v>94</v>
      </c>
      <c r="AO76" s="84"/>
      <c r="AP76" s="84" t="s">
        <v>94</v>
      </c>
      <c r="AQ76" s="84"/>
      <c r="AR76" s="84" t="s">
        <v>94</v>
      </c>
      <c r="AS76" s="84"/>
      <c r="AT76" s="84" t="s">
        <v>94</v>
      </c>
      <c r="AU76" s="84"/>
      <c r="AV76" s="84" t="s">
        <v>94</v>
      </c>
      <c r="AW76" s="84"/>
      <c r="AX76" s="84" t="s">
        <v>94</v>
      </c>
      <c r="AY76" s="84"/>
      <c r="AZ76" s="84" t="s">
        <v>94</v>
      </c>
      <c r="BA76" s="84"/>
      <c r="BB76" s="84" t="s">
        <v>94</v>
      </c>
      <c r="BC76" s="84"/>
      <c r="BD76" s="84" t="s">
        <v>94</v>
      </c>
      <c r="BE76" s="84"/>
      <c r="BF76" s="84" t="s">
        <v>94</v>
      </c>
      <c r="BG76" s="84"/>
      <c r="BH76" s="84" t="s">
        <v>94</v>
      </c>
      <c r="BI76" s="84"/>
      <c r="BJ76" s="84" t="s">
        <v>94</v>
      </c>
      <c r="BK76" s="84"/>
      <c r="BL76" s="84" t="s">
        <v>94</v>
      </c>
      <c r="BM76" s="84"/>
      <c r="BN76" s="84" t="s">
        <v>94</v>
      </c>
      <c r="BO76" s="84"/>
      <c r="BP76" s="84" t="s">
        <v>94</v>
      </c>
      <c r="BQ76" s="86"/>
      <c r="BR76" s="84" t="s">
        <v>94</v>
      </c>
      <c r="BS76" s="84"/>
      <c r="BT76" s="84" t="s">
        <v>94</v>
      </c>
      <c r="BU76" s="84"/>
      <c r="BV76" s="84" t="s">
        <v>94</v>
      </c>
      <c r="BW76" s="84"/>
      <c r="BX76" s="84" t="s">
        <v>94</v>
      </c>
      <c r="BY76" s="84"/>
      <c r="BZ76" s="84" t="s">
        <v>94</v>
      </c>
      <c r="CA76" s="84"/>
      <c r="CB76" s="84" t="s">
        <v>94</v>
      </c>
      <c r="CC76" s="84"/>
      <c r="CD76" s="84" t="s">
        <v>94</v>
      </c>
      <c r="CE76" s="84"/>
      <c r="CF76" s="84" t="s">
        <v>94</v>
      </c>
      <c r="CG76" s="84"/>
      <c r="CH76" s="84" t="s">
        <v>94</v>
      </c>
      <c r="CI76" s="84"/>
      <c r="CJ76" s="84" t="s">
        <v>94</v>
      </c>
      <c r="CK76" s="84"/>
      <c r="CL76" s="84" t="s">
        <v>94</v>
      </c>
      <c r="CM76" s="84"/>
      <c r="CN76" s="84" t="s">
        <v>94</v>
      </c>
      <c r="CO76" s="84"/>
      <c r="CP76" s="84" t="s">
        <v>94</v>
      </c>
      <c r="CQ76" s="84"/>
      <c r="CR76" s="84" t="s">
        <v>94</v>
      </c>
      <c r="CS76" s="84"/>
      <c r="CT76" s="84" t="s">
        <v>94</v>
      </c>
      <c r="CU76" s="84"/>
      <c r="CV76" s="84" t="s">
        <v>94</v>
      </c>
      <c r="CW76" s="84"/>
      <c r="CX76" s="84" t="s">
        <v>94</v>
      </c>
      <c r="CY76" s="84"/>
      <c r="CZ76" s="84" t="s">
        <v>94</v>
      </c>
      <c r="DA76" s="84"/>
      <c r="DB76" s="84" t="s">
        <v>94</v>
      </c>
      <c r="DC76" s="84"/>
      <c r="DD76" s="84" t="s">
        <v>94</v>
      </c>
    </row>
    <row r="77" spans="1:108" s="9" customFormat="1" ht="33" customHeight="1" x14ac:dyDescent="0.35">
      <c r="A77" s="82">
        <f t="shared" si="1"/>
        <v>9</v>
      </c>
      <c r="B77" s="13">
        <v>150000054</v>
      </c>
      <c r="C77" s="89"/>
      <c r="D77" s="90" t="s">
        <v>263</v>
      </c>
      <c r="E77" s="84">
        <v>16000</v>
      </c>
      <c r="F77" s="84">
        <v>16000</v>
      </c>
      <c r="G77" s="84">
        <v>16000</v>
      </c>
      <c r="H77" s="84">
        <v>15909.242216565499</v>
      </c>
      <c r="I77" s="84">
        <v>16000</v>
      </c>
      <c r="J77" s="84">
        <v>16000</v>
      </c>
      <c r="K77" s="84">
        <v>16000</v>
      </c>
      <c r="L77" s="84">
        <v>15804.476827642777</v>
      </c>
      <c r="M77" s="84">
        <v>16000</v>
      </c>
      <c r="N77" s="84" t="s">
        <v>94</v>
      </c>
      <c r="O77" s="84">
        <v>16000</v>
      </c>
      <c r="P77" s="84" t="s">
        <v>94</v>
      </c>
      <c r="Q77" s="84">
        <v>16000</v>
      </c>
      <c r="R77" s="84">
        <v>16000</v>
      </c>
      <c r="S77" s="84">
        <v>16000</v>
      </c>
      <c r="T77" s="84">
        <v>15876.390605686032</v>
      </c>
      <c r="U77" s="84">
        <v>16000</v>
      </c>
      <c r="V77" s="84">
        <v>15606.444350640213</v>
      </c>
      <c r="W77" s="84">
        <v>16000</v>
      </c>
      <c r="X77" s="84">
        <v>16000</v>
      </c>
      <c r="Y77" s="84">
        <v>16000</v>
      </c>
      <c r="Z77" s="84" t="s">
        <v>94</v>
      </c>
      <c r="AA77" s="84">
        <v>16000</v>
      </c>
      <c r="AB77" s="84">
        <v>15442.220545268086</v>
      </c>
      <c r="AC77" s="84">
        <v>16000</v>
      </c>
      <c r="AD77" s="84">
        <v>16112.798284647131</v>
      </c>
      <c r="AE77" s="84">
        <v>16000</v>
      </c>
      <c r="AF77" s="84">
        <v>16000</v>
      </c>
      <c r="AG77" s="84">
        <v>16000</v>
      </c>
      <c r="AH77" s="84" t="s">
        <v>94</v>
      </c>
      <c r="AI77" s="84">
        <v>16000</v>
      </c>
      <c r="AJ77" s="84">
        <v>15836.767399267399</v>
      </c>
      <c r="AK77" s="84">
        <v>16000</v>
      </c>
      <c r="AL77" s="84">
        <v>16000</v>
      </c>
      <c r="AM77" s="84">
        <v>16000</v>
      </c>
      <c r="AN77" s="84">
        <v>16035.146028399578</v>
      </c>
      <c r="AO77" s="84">
        <v>16000</v>
      </c>
      <c r="AP77" s="84">
        <v>16000</v>
      </c>
      <c r="AQ77" s="84">
        <v>16000</v>
      </c>
      <c r="AR77" s="84">
        <v>16000</v>
      </c>
      <c r="AS77" s="84">
        <v>16000</v>
      </c>
      <c r="AT77" s="84">
        <v>15925.394224861766</v>
      </c>
      <c r="AU77" s="84">
        <v>16000</v>
      </c>
      <c r="AV77" s="84">
        <v>16000</v>
      </c>
      <c r="AW77" s="84">
        <v>16000</v>
      </c>
      <c r="AX77" s="84">
        <v>16000</v>
      </c>
      <c r="AY77" s="84">
        <v>16000</v>
      </c>
      <c r="AZ77" s="84">
        <v>16000</v>
      </c>
      <c r="BA77" s="84">
        <v>16000</v>
      </c>
      <c r="BB77" s="84">
        <v>15474.957880226681</v>
      </c>
      <c r="BC77" s="84">
        <v>16000</v>
      </c>
      <c r="BD77" s="84">
        <v>16000</v>
      </c>
      <c r="BE77" s="84">
        <v>16000</v>
      </c>
      <c r="BF77" s="84">
        <v>16000</v>
      </c>
      <c r="BG77" s="84">
        <v>16000</v>
      </c>
      <c r="BH77" s="84">
        <v>16000</v>
      </c>
      <c r="BI77" s="84">
        <v>16000</v>
      </c>
      <c r="BJ77" s="84" t="s">
        <v>94</v>
      </c>
      <c r="BK77" s="84">
        <v>16000</v>
      </c>
      <c r="BL77" s="84">
        <v>16400</v>
      </c>
      <c r="BM77" s="84">
        <v>16000</v>
      </c>
      <c r="BN77" s="84" t="s">
        <v>94</v>
      </c>
      <c r="BO77" s="84">
        <v>16000</v>
      </c>
      <c r="BP77" s="84" t="s">
        <v>94</v>
      </c>
      <c r="BQ77" s="86">
        <v>16000</v>
      </c>
      <c r="BR77" s="84">
        <v>15000</v>
      </c>
      <c r="BS77" s="84">
        <v>16000</v>
      </c>
      <c r="BT77" s="84">
        <v>15000</v>
      </c>
      <c r="BU77" s="84"/>
      <c r="BV77" s="84" t="s">
        <v>94</v>
      </c>
      <c r="BW77" s="84"/>
      <c r="BX77" s="84" t="s">
        <v>94</v>
      </c>
      <c r="BY77" s="84"/>
      <c r="BZ77" s="84" t="s">
        <v>94</v>
      </c>
      <c r="CA77" s="84"/>
      <c r="CB77" s="84" t="s">
        <v>94</v>
      </c>
      <c r="CC77" s="84">
        <v>16000</v>
      </c>
      <c r="CD77" s="84" t="s">
        <v>94</v>
      </c>
      <c r="CE77" s="84">
        <v>16000</v>
      </c>
      <c r="CF77" s="84" t="s">
        <v>94</v>
      </c>
      <c r="CG77" s="84">
        <v>16000</v>
      </c>
      <c r="CH77" s="84" t="s">
        <v>94</v>
      </c>
      <c r="CI77" s="84">
        <v>16000</v>
      </c>
      <c r="CJ77" s="84" t="s">
        <v>94</v>
      </c>
      <c r="CK77" s="84">
        <v>16000</v>
      </c>
      <c r="CL77" s="84" t="s">
        <v>94</v>
      </c>
      <c r="CM77" s="84">
        <v>16000</v>
      </c>
      <c r="CN77" s="84" t="s">
        <v>94</v>
      </c>
      <c r="CO77" s="84">
        <v>16000</v>
      </c>
      <c r="CP77" s="84" t="s">
        <v>94</v>
      </c>
      <c r="CQ77" s="84">
        <v>16000</v>
      </c>
      <c r="CR77" s="84" t="s">
        <v>94</v>
      </c>
      <c r="CS77" s="84">
        <v>16000</v>
      </c>
      <c r="CT77" s="84" t="s">
        <v>94</v>
      </c>
      <c r="CU77" s="84">
        <v>16000</v>
      </c>
      <c r="CV77" s="84" t="s">
        <v>94</v>
      </c>
      <c r="CW77" s="84">
        <v>16000</v>
      </c>
      <c r="CX77" s="84" t="s">
        <v>94</v>
      </c>
      <c r="CY77" s="84">
        <v>16000</v>
      </c>
      <c r="CZ77" s="84" t="s">
        <v>94</v>
      </c>
      <c r="DA77" s="84">
        <v>16000</v>
      </c>
      <c r="DB77" s="84" t="s">
        <v>94</v>
      </c>
      <c r="DC77" s="84">
        <v>16000</v>
      </c>
      <c r="DD77" s="84" t="s">
        <v>94</v>
      </c>
    </row>
    <row r="78" spans="1:108" s="9" customFormat="1" ht="33" customHeight="1" x14ac:dyDescent="0.35">
      <c r="A78" s="82">
        <f t="shared" si="1"/>
        <v>10</v>
      </c>
      <c r="B78" s="13">
        <v>150000056</v>
      </c>
      <c r="C78" s="89"/>
      <c r="D78" s="90" t="s">
        <v>267</v>
      </c>
      <c r="E78" s="84">
        <v>15500</v>
      </c>
      <c r="F78" s="84" t="s">
        <v>94</v>
      </c>
      <c r="G78" s="84">
        <v>15500</v>
      </c>
      <c r="H78" s="84" t="s">
        <v>94</v>
      </c>
      <c r="I78" s="84">
        <v>15500</v>
      </c>
      <c r="J78" s="84" t="s">
        <v>94</v>
      </c>
      <c r="K78" s="84">
        <v>15500</v>
      </c>
      <c r="L78" s="84" t="s">
        <v>94</v>
      </c>
      <c r="M78" s="84">
        <v>15500</v>
      </c>
      <c r="N78" s="84" t="s">
        <v>94</v>
      </c>
      <c r="O78" s="84">
        <v>15500</v>
      </c>
      <c r="P78" s="84" t="s">
        <v>94</v>
      </c>
      <c r="Q78" s="84">
        <v>15500</v>
      </c>
      <c r="R78" s="84">
        <v>15500</v>
      </c>
      <c r="S78" s="84">
        <v>15500</v>
      </c>
      <c r="T78" s="84">
        <v>14857.402597402597</v>
      </c>
      <c r="U78" s="84">
        <v>15500</v>
      </c>
      <c r="V78" s="84">
        <v>15139.298892988931</v>
      </c>
      <c r="W78" s="84">
        <v>15500</v>
      </c>
      <c r="X78" s="84">
        <v>15063.272329109965</v>
      </c>
      <c r="Y78" s="84">
        <v>15500</v>
      </c>
      <c r="Z78" s="84" t="s">
        <v>94</v>
      </c>
      <c r="AA78" s="84">
        <v>15500</v>
      </c>
      <c r="AB78" s="84">
        <v>14850.718123496392</v>
      </c>
      <c r="AC78" s="84">
        <v>15500</v>
      </c>
      <c r="AD78" s="84">
        <v>15500</v>
      </c>
      <c r="AE78" s="84">
        <v>15500</v>
      </c>
      <c r="AF78" s="84">
        <v>15289.457218833099</v>
      </c>
      <c r="AG78" s="84">
        <v>15500</v>
      </c>
      <c r="AH78" s="84" t="s">
        <v>94</v>
      </c>
      <c r="AI78" s="84">
        <v>15500</v>
      </c>
      <c r="AJ78" s="84">
        <v>15000.74235375631</v>
      </c>
      <c r="AK78" s="84">
        <v>15500</v>
      </c>
      <c r="AL78" s="84" t="s">
        <v>94</v>
      </c>
      <c r="AM78" s="84">
        <v>15500</v>
      </c>
      <c r="AN78" s="84">
        <v>15515.399450601497</v>
      </c>
      <c r="AO78" s="84">
        <v>15500</v>
      </c>
      <c r="AP78" s="84">
        <v>15388.334153716334</v>
      </c>
      <c r="AQ78" s="84">
        <v>15500</v>
      </c>
      <c r="AR78" s="84">
        <v>15500</v>
      </c>
      <c r="AS78" s="84">
        <v>15500</v>
      </c>
      <c r="AT78" s="84">
        <v>14886.82252922423</v>
      </c>
      <c r="AU78" s="84">
        <v>15500</v>
      </c>
      <c r="AV78" s="84" t="s">
        <v>94</v>
      </c>
      <c r="AW78" s="84">
        <v>15500</v>
      </c>
      <c r="AX78" s="84">
        <v>15500</v>
      </c>
      <c r="AY78" s="84">
        <v>15500</v>
      </c>
      <c r="AZ78" s="84">
        <v>15500</v>
      </c>
      <c r="BA78" s="84">
        <v>15500</v>
      </c>
      <c r="BB78" s="84">
        <v>15554.868686868687</v>
      </c>
      <c r="BC78" s="84">
        <v>15500</v>
      </c>
      <c r="BD78" s="84">
        <v>15500</v>
      </c>
      <c r="BE78" s="84">
        <v>15500</v>
      </c>
      <c r="BF78" s="84">
        <v>15500</v>
      </c>
      <c r="BG78" s="84">
        <v>15500</v>
      </c>
      <c r="BH78" s="84" t="s">
        <v>94</v>
      </c>
      <c r="BI78" s="84">
        <v>15500</v>
      </c>
      <c r="BJ78" s="84" t="s">
        <v>94</v>
      </c>
      <c r="BK78" s="84">
        <v>15500</v>
      </c>
      <c r="BL78" s="84" t="s">
        <v>94</v>
      </c>
      <c r="BM78" s="84">
        <v>15500</v>
      </c>
      <c r="BN78" s="84" t="s">
        <v>94</v>
      </c>
      <c r="BO78" s="84">
        <v>15500</v>
      </c>
      <c r="BP78" s="84" t="s">
        <v>94</v>
      </c>
      <c r="BQ78" s="86">
        <v>15500</v>
      </c>
      <c r="BR78" s="84" t="s">
        <v>94</v>
      </c>
      <c r="BS78" s="84">
        <v>15500</v>
      </c>
      <c r="BT78" s="84" t="s">
        <v>94</v>
      </c>
      <c r="BU78" s="84"/>
      <c r="BV78" s="84" t="s">
        <v>94</v>
      </c>
      <c r="BW78" s="84"/>
      <c r="BX78" s="84" t="s">
        <v>94</v>
      </c>
      <c r="BY78" s="84"/>
      <c r="BZ78" s="84" t="s">
        <v>94</v>
      </c>
      <c r="CA78" s="84"/>
      <c r="CB78" s="84" t="s">
        <v>94</v>
      </c>
      <c r="CC78" s="84"/>
      <c r="CD78" s="84" t="s">
        <v>94</v>
      </c>
      <c r="CE78" s="84"/>
      <c r="CF78" s="84" t="s">
        <v>94</v>
      </c>
      <c r="CG78" s="84"/>
      <c r="CH78" s="84" t="s">
        <v>94</v>
      </c>
      <c r="CI78" s="84"/>
      <c r="CJ78" s="84" t="s">
        <v>94</v>
      </c>
      <c r="CK78" s="84"/>
      <c r="CL78" s="84" t="s">
        <v>94</v>
      </c>
      <c r="CM78" s="84"/>
      <c r="CN78" s="84" t="s">
        <v>94</v>
      </c>
      <c r="CO78" s="84"/>
      <c r="CP78" s="84" t="s">
        <v>94</v>
      </c>
      <c r="CQ78" s="84"/>
      <c r="CR78" s="84" t="s">
        <v>94</v>
      </c>
      <c r="CS78" s="84"/>
      <c r="CT78" s="84" t="s">
        <v>94</v>
      </c>
      <c r="CU78" s="84"/>
      <c r="CV78" s="84" t="s">
        <v>94</v>
      </c>
      <c r="CW78" s="84"/>
      <c r="CX78" s="84" t="s">
        <v>94</v>
      </c>
      <c r="CY78" s="84"/>
      <c r="CZ78" s="84" t="s">
        <v>94</v>
      </c>
      <c r="DA78" s="84"/>
      <c r="DB78" s="84" t="s">
        <v>94</v>
      </c>
      <c r="DC78" s="84"/>
      <c r="DD78" s="84" t="s">
        <v>94</v>
      </c>
    </row>
    <row r="79" spans="1:108" s="9" customFormat="1" ht="33" customHeight="1" x14ac:dyDescent="0.35">
      <c r="A79" s="82">
        <f t="shared" si="1"/>
        <v>11</v>
      </c>
      <c r="B79" s="13">
        <v>150000076</v>
      </c>
      <c r="C79" s="89"/>
      <c r="D79" s="90" t="s">
        <v>256</v>
      </c>
      <c r="E79" s="84">
        <v>17500</v>
      </c>
      <c r="F79" s="84" t="s">
        <v>94</v>
      </c>
      <c r="G79" s="84">
        <v>17500</v>
      </c>
      <c r="H79" s="84" t="s">
        <v>94</v>
      </c>
      <c r="I79" s="84">
        <v>17500</v>
      </c>
      <c r="J79" s="84" t="s">
        <v>94</v>
      </c>
      <c r="K79" s="84">
        <v>17500</v>
      </c>
      <c r="L79" s="84" t="s">
        <v>94</v>
      </c>
      <c r="M79" s="84">
        <v>17500</v>
      </c>
      <c r="N79" s="84" t="s">
        <v>94</v>
      </c>
      <c r="O79" s="84">
        <v>17500</v>
      </c>
      <c r="P79" s="84" t="s">
        <v>94</v>
      </c>
      <c r="Q79" s="84">
        <v>17500</v>
      </c>
      <c r="R79" s="84" t="s">
        <v>94</v>
      </c>
      <c r="S79" s="84">
        <v>17500</v>
      </c>
      <c r="T79" s="84" t="s">
        <v>94</v>
      </c>
      <c r="U79" s="84"/>
      <c r="V79" s="84" t="s">
        <v>94</v>
      </c>
      <c r="W79" s="84"/>
      <c r="X79" s="84" t="s">
        <v>94</v>
      </c>
      <c r="Y79" s="84"/>
      <c r="Z79" s="84" t="s">
        <v>94</v>
      </c>
      <c r="AA79" s="84"/>
      <c r="AB79" s="84" t="s">
        <v>94</v>
      </c>
      <c r="AC79" s="84">
        <v>19500</v>
      </c>
      <c r="AD79" s="84" t="s">
        <v>94</v>
      </c>
      <c r="AE79" s="84">
        <v>19500</v>
      </c>
      <c r="AF79" s="84">
        <v>18500</v>
      </c>
      <c r="AG79" s="84">
        <v>19500</v>
      </c>
      <c r="AH79" s="84" t="s">
        <v>94</v>
      </c>
      <c r="AI79" s="84">
        <v>19500</v>
      </c>
      <c r="AJ79" s="84" t="s">
        <v>94</v>
      </c>
      <c r="AK79" s="84">
        <v>19500</v>
      </c>
      <c r="AL79" s="84" t="s">
        <v>94</v>
      </c>
      <c r="AM79" s="84">
        <v>19500</v>
      </c>
      <c r="AN79" s="84" t="s">
        <v>94</v>
      </c>
      <c r="AO79" s="84">
        <v>19500</v>
      </c>
      <c r="AP79" s="84" t="s">
        <v>94</v>
      </c>
      <c r="AQ79" s="84">
        <v>19500</v>
      </c>
      <c r="AR79" s="84" t="s">
        <v>94</v>
      </c>
      <c r="AS79" s="84">
        <v>19500</v>
      </c>
      <c r="AT79" s="84" t="s">
        <v>94</v>
      </c>
      <c r="AU79" s="84">
        <v>19500</v>
      </c>
      <c r="AV79" s="84" t="s">
        <v>94</v>
      </c>
      <c r="AW79" s="84">
        <v>19500</v>
      </c>
      <c r="AX79" s="84">
        <v>17507.591057873113</v>
      </c>
      <c r="AY79" s="84">
        <v>19500</v>
      </c>
      <c r="AZ79" s="84">
        <v>17599.552203629508</v>
      </c>
      <c r="BA79" s="84">
        <v>19500</v>
      </c>
      <c r="BB79" s="84" t="s">
        <v>94</v>
      </c>
      <c r="BC79" s="84">
        <v>19000</v>
      </c>
      <c r="BD79" s="84" t="s">
        <v>94</v>
      </c>
      <c r="BE79" s="84">
        <v>19000</v>
      </c>
      <c r="BF79" s="84" t="s">
        <v>94</v>
      </c>
      <c r="BG79" s="84">
        <v>19000</v>
      </c>
      <c r="BH79" s="84" t="s">
        <v>94</v>
      </c>
      <c r="BI79" s="84">
        <v>19000</v>
      </c>
      <c r="BJ79" s="84" t="s">
        <v>94</v>
      </c>
      <c r="BK79" s="84">
        <v>19000</v>
      </c>
      <c r="BL79" s="84" t="s">
        <v>94</v>
      </c>
      <c r="BM79" s="84">
        <v>19000</v>
      </c>
      <c r="BN79" s="84">
        <v>17782.215841918594</v>
      </c>
      <c r="BO79" s="84">
        <v>19000</v>
      </c>
      <c r="BP79" s="84">
        <v>17000</v>
      </c>
      <c r="BQ79" s="84">
        <v>19000</v>
      </c>
      <c r="BR79" s="84" t="s">
        <v>94</v>
      </c>
      <c r="BS79" s="84">
        <v>19000</v>
      </c>
      <c r="BT79" s="84" t="s">
        <v>94</v>
      </c>
      <c r="BU79" s="84">
        <v>19000</v>
      </c>
      <c r="BV79" s="84" t="s">
        <v>94</v>
      </c>
      <c r="BW79" s="84">
        <v>19000</v>
      </c>
      <c r="BX79" s="84" t="s">
        <v>94</v>
      </c>
      <c r="BY79" s="84">
        <v>19000</v>
      </c>
      <c r="BZ79" s="84" t="s">
        <v>94</v>
      </c>
      <c r="CA79" s="84">
        <v>19000</v>
      </c>
      <c r="CB79" s="84" t="s">
        <v>94</v>
      </c>
      <c r="CC79" s="84">
        <v>19000</v>
      </c>
      <c r="CD79" s="84" t="s">
        <v>94</v>
      </c>
      <c r="CE79" s="84">
        <v>19000</v>
      </c>
      <c r="CF79" s="84">
        <v>17000</v>
      </c>
      <c r="CG79" s="84">
        <v>19000</v>
      </c>
      <c r="CH79" s="84" t="s">
        <v>94</v>
      </c>
      <c r="CI79" s="84">
        <v>19000</v>
      </c>
      <c r="CJ79" s="84" t="s">
        <v>94</v>
      </c>
      <c r="CK79" s="84">
        <v>19000</v>
      </c>
      <c r="CL79" s="84" t="s">
        <v>94</v>
      </c>
      <c r="CM79" s="84">
        <v>19000</v>
      </c>
      <c r="CN79" s="84" t="s">
        <v>94</v>
      </c>
      <c r="CO79" s="84">
        <v>19000</v>
      </c>
      <c r="CP79" s="84" t="s">
        <v>94</v>
      </c>
      <c r="CQ79" s="84">
        <v>19000</v>
      </c>
      <c r="CR79" s="84" t="s">
        <v>94</v>
      </c>
      <c r="CS79" s="84">
        <v>19000</v>
      </c>
      <c r="CT79" s="84" t="s">
        <v>94</v>
      </c>
      <c r="CU79" s="84">
        <v>19000</v>
      </c>
      <c r="CV79" s="84" t="s">
        <v>94</v>
      </c>
      <c r="CW79" s="84">
        <v>19000</v>
      </c>
      <c r="CX79" s="84" t="s">
        <v>94</v>
      </c>
      <c r="CY79" s="84">
        <v>19000</v>
      </c>
      <c r="CZ79" s="84" t="s">
        <v>94</v>
      </c>
      <c r="DA79" s="84">
        <v>19000</v>
      </c>
      <c r="DB79" s="84" t="s">
        <v>94</v>
      </c>
      <c r="DC79" s="84">
        <v>19000</v>
      </c>
      <c r="DD79" s="84" t="s">
        <v>94</v>
      </c>
    </row>
    <row r="80" spans="1:108" s="9" customFormat="1" ht="33" customHeight="1" x14ac:dyDescent="0.35">
      <c r="A80" s="82">
        <f t="shared" si="1"/>
        <v>12</v>
      </c>
      <c r="B80" s="13" t="s">
        <v>401</v>
      </c>
      <c r="C80" s="89"/>
      <c r="D80" s="90" t="s">
        <v>400</v>
      </c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  <c r="AL80" s="84"/>
      <c r="AM80" s="84"/>
      <c r="AN80" s="84"/>
      <c r="AO80" s="84"/>
      <c r="AP80" s="84"/>
      <c r="AQ80" s="84"/>
      <c r="AR80" s="84"/>
      <c r="AS80" s="84"/>
      <c r="AT80" s="84"/>
      <c r="AU80" s="84"/>
      <c r="AV80" s="84"/>
      <c r="AW80" s="84"/>
      <c r="AX80" s="84"/>
      <c r="AY80" s="84"/>
      <c r="AZ80" s="84"/>
      <c r="BA80" s="84"/>
      <c r="BB80" s="84"/>
      <c r="BC80" s="84"/>
      <c r="BD80" s="84"/>
      <c r="BE80" s="84"/>
      <c r="BF80" s="84"/>
      <c r="BG80" s="84"/>
      <c r="BH80" s="84"/>
      <c r="BI80" s="84"/>
      <c r="BJ80" s="84"/>
      <c r="BK80" s="84"/>
      <c r="BL80" s="84"/>
      <c r="BM80" s="84"/>
      <c r="BN80" s="84"/>
      <c r="BO80" s="84"/>
      <c r="BP80" s="84"/>
      <c r="BQ80" s="84"/>
      <c r="BR80" s="84"/>
      <c r="BS80" s="84"/>
      <c r="BT80" s="84"/>
      <c r="BU80" s="84"/>
      <c r="BV80" s="84"/>
      <c r="BW80" s="84"/>
      <c r="BX80" s="84"/>
      <c r="BY80" s="84"/>
      <c r="BZ80" s="84"/>
      <c r="CA80" s="84"/>
      <c r="CB80" s="84"/>
      <c r="CC80" s="84"/>
      <c r="CD80" s="84"/>
      <c r="CE80" s="84"/>
      <c r="CF80" s="84"/>
      <c r="CG80" s="84"/>
      <c r="CH80" s="84"/>
      <c r="CI80" s="84"/>
      <c r="CJ80" s="84"/>
      <c r="CK80" s="84"/>
      <c r="CL80" s="84"/>
      <c r="CM80" s="84"/>
      <c r="CN80" s="84"/>
      <c r="CO80" s="84"/>
      <c r="CP80" s="84"/>
      <c r="CQ80" s="84">
        <v>18500</v>
      </c>
      <c r="CR80" s="84">
        <v>18200</v>
      </c>
      <c r="CS80" s="84">
        <v>18500</v>
      </c>
      <c r="CT80" s="84">
        <v>18200</v>
      </c>
      <c r="CU80" s="84">
        <v>18500</v>
      </c>
      <c r="CV80" s="84">
        <v>18200</v>
      </c>
      <c r="CW80" s="84">
        <v>18500</v>
      </c>
      <c r="CX80" s="84">
        <v>18200</v>
      </c>
      <c r="CY80" s="84">
        <v>18500</v>
      </c>
      <c r="CZ80" s="84" t="s">
        <v>94</v>
      </c>
      <c r="DA80" s="84">
        <v>18500</v>
      </c>
      <c r="DB80" s="84" t="s">
        <v>94</v>
      </c>
      <c r="DC80" s="84">
        <v>18500</v>
      </c>
      <c r="DD80" s="84" t="s">
        <v>94</v>
      </c>
    </row>
    <row r="81" spans="1:108" s="9" customFormat="1" ht="33" customHeight="1" x14ac:dyDescent="0.35">
      <c r="A81" s="82">
        <f t="shared" si="1"/>
        <v>13</v>
      </c>
      <c r="B81" s="13" t="s">
        <v>371</v>
      </c>
      <c r="C81" s="89"/>
      <c r="D81" s="90" t="s">
        <v>287</v>
      </c>
      <c r="E81" s="84"/>
      <c r="F81" s="84" t="s">
        <v>94</v>
      </c>
      <c r="G81" s="84"/>
      <c r="H81" s="84" t="s">
        <v>94</v>
      </c>
      <c r="I81" s="84"/>
      <c r="J81" s="84" t="s">
        <v>94</v>
      </c>
      <c r="K81" s="84"/>
      <c r="L81" s="84" t="s">
        <v>94</v>
      </c>
      <c r="M81" s="84"/>
      <c r="N81" s="84" t="s">
        <v>94</v>
      </c>
      <c r="O81" s="84"/>
      <c r="P81" s="84" t="s">
        <v>94</v>
      </c>
      <c r="Q81" s="84"/>
      <c r="R81" s="84" t="s">
        <v>94</v>
      </c>
      <c r="S81" s="84"/>
      <c r="T81" s="84" t="s">
        <v>94</v>
      </c>
      <c r="U81" s="84">
        <v>16000</v>
      </c>
      <c r="V81" s="84" t="s">
        <v>94</v>
      </c>
      <c r="W81" s="84">
        <v>16000</v>
      </c>
      <c r="X81" s="84" t="s">
        <v>94</v>
      </c>
      <c r="Y81" s="84">
        <v>16000</v>
      </c>
      <c r="Z81" s="84" t="s">
        <v>94</v>
      </c>
      <c r="AA81" s="84"/>
      <c r="AB81" s="84">
        <v>16400</v>
      </c>
      <c r="AC81" s="84">
        <v>15500</v>
      </c>
      <c r="AD81" s="84" t="s">
        <v>94</v>
      </c>
      <c r="AE81" s="84"/>
      <c r="AF81" s="84" t="s">
        <v>94</v>
      </c>
      <c r="AG81" s="84"/>
      <c r="AH81" s="84" t="s">
        <v>94</v>
      </c>
      <c r="AI81" s="84"/>
      <c r="AJ81" s="84" t="s">
        <v>94</v>
      </c>
      <c r="AK81" s="84"/>
      <c r="AL81" s="84" t="s">
        <v>94</v>
      </c>
      <c r="AM81" s="84"/>
      <c r="AN81" s="84" t="s">
        <v>94</v>
      </c>
      <c r="AO81" s="84"/>
      <c r="AP81" s="84" t="s">
        <v>94</v>
      </c>
      <c r="AQ81" s="84"/>
      <c r="AR81" s="84" t="s">
        <v>94</v>
      </c>
      <c r="AS81" s="84"/>
      <c r="AT81" s="84" t="s">
        <v>94</v>
      </c>
      <c r="AU81" s="84"/>
      <c r="AV81" s="84" t="s">
        <v>94</v>
      </c>
      <c r="AW81" s="84"/>
      <c r="AX81" s="84" t="s">
        <v>94</v>
      </c>
      <c r="AY81" s="84"/>
      <c r="AZ81" s="84" t="s">
        <v>94</v>
      </c>
      <c r="BA81" s="84"/>
      <c r="BB81" s="84" t="s">
        <v>94</v>
      </c>
      <c r="BC81" s="84"/>
      <c r="BD81" s="84" t="s">
        <v>94</v>
      </c>
      <c r="BE81" s="84"/>
      <c r="BF81" s="84" t="s">
        <v>94</v>
      </c>
      <c r="BG81" s="84"/>
      <c r="BH81" s="84" t="s">
        <v>94</v>
      </c>
      <c r="BI81" s="84"/>
      <c r="BJ81" s="84" t="s">
        <v>94</v>
      </c>
      <c r="BK81" s="84"/>
      <c r="BL81" s="84" t="s">
        <v>94</v>
      </c>
      <c r="BM81" s="84"/>
      <c r="BN81" s="84" t="s">
        <v>94</v>
      </c>
      <c r="BO81" s="84"/>
      <c r="BP81" s="84" t="s">
        <v>94</v>
      </c>
      <c r="BQ81" s="86"/>
      <c r="BR81" s="84" t="s">
        <v>94</v>
      </c>
      <c r="BS81" s="84"/>
      <c r="BT81" s="84" t="s">
        <v>94</v>
      </c>
      <c r="BU81" s="84"/>
      <c r="BV81" s="84" t="s">
        <v>94</v>
      </c>
      <c r="BW81" s="84"/>
      <c r="BX81" s="84" t="s">
        <v>94</v>
      </c>
      <c r="BY81" s="84"/>
      <c r="BZ81" s="84" t="s">
        <v>94</v>
      </c>
      <c r="CA81" s="84"/>
      <c r="CB81" s="84" t="s">
        <v>94</v>
      </c>
      <c r="CC81" s="84"/>
      <c r="CD81" s="84" t="s">
        <v>94</v>
      </c>
      <c r="CE81" s="84"/>
      <c r="CF81" s="84" t="s">
        <v>94</v>
      </c>
      <c r="CG81" s="84"/>
      <c r="CH81" s="84" t="s">
        <v>94</v>
      </c>
      <c r="CI81" s="84"/>
      <c r="CJ81" s="84" t="s">
        <v>94</v>
      </c>
      <c r="CK81" s="84"/>
      <c r="CL81" s="84" t="s">
        <v>94</v>
      </c>
      <c r="CM81" s="84"/>
      <c r="CN81" s="84" t="s">
        <v>94</v>
      </c>
      <c r="CO81" s="84"/>
      <c r="CP81" s="84" t="s">
        <v>94</v>
      </c>
      <c r="CQ81" s="84"/>
      <c r="CR81" s="84" t="s">
        <v>94</v>
      </c>
      <c r="CS81" s="84"/>
      <c r="CT81" s="84" t="s">
        <v>94</v>
      </c>
      <c r="CU81" s="84"/>
      <c r="CV81" s="84" t="s">
        <v>94</v>
      </c>
      <c r="CW81" s="84"/>
      <c r="CX81" s="84" t="s">
        <v>94</v>
      </c>
      <c r="CY81" s="84"/>
      <c r="CZ81" s="84" t="s">
        <v>94</v>
      </c>
      <c r="DA81" s="84"/>
      <c r="DB81" s="84" t="s">
        <v>94</v>
      </c>
      <c r="DC81" s="84"/>
      <c r="DD81" s="84" t="s">
        <v>94</v>
      </c>
    </row>
    <row r="82" spans="1:108" s="9" customFormat="1" ht="33" customHeight="1" x14ac:dyDescent="0.35">
      <c r="A82" s="82">
        <f t="shared" si="1"/>
        <v>14</v>
      </c>
      <c r="B82" s="13">
        <v>150000108</v>
      </c>
      <c r="C82" s="89"/>
      <c r="D82" s="90" t="s">
        <v>286</v>
      </c>
      <c r="E82" s="84"/>
      <c r="F82" s="84" t="s">
        <v>94</v>
      </c>
      <c r="G82" s="84"/>
      <c r="H82" s="84" t="s">
        <v>94</v>
      </c>
      <c r="I82" s="84"/>
      <c r="J82" s="84" t="s">
        <v>94</v>
      </c>
      <c r="K82" s="84"/>
      <c r="L82" s="84" t="s">
        <v>94</v>
      </c>
      <c r="M82" s="84"/>
      <c r="N82" s="84" t="s">
        <v>94</v>
      </c>
      <c r="O82" s="84"/>
      <c r="P82" s="84" t="s">
        <v>94</v>
      </c>
      <c r="Q82" s="84"/>
      <c r="R82" s="84" t="s">
        <v>94</v>
      </c>
      <c r="S82" s="84"/>
      <c r="T82" s="84" t="s">
        <v>94</v>
      </c>
      <c r="U82" s="84">
        <v>15500</v>
      </c>
      <c r="V82" s="84" t="s">
        <v>94</v>
      </c>
      <c r="W82" s="84">
        <v>15500</v>
      </c>
      <c r="X82" s="84" t="s">
        <v>94</v>
      </c>
      <c r="Y82" s="84">
        <v>15500</v>
      </c>
      <c r="Z82" s="84" t="s">
        <v>94</v>
      </c>
      <c r="AA82" s="84"/>
      <c r="AB82" s="84" t="s">
        <v>94</v>
      </c>
      <c r="AC82" s="84">
        <v>15500</v>
      </c>
      <c r="AD82" s="84" t="s">
        <v>94</v>
      </c>
      <c r="AE82" s="84"/>
      <c r="AF82" s="84" t="s">
        <v>94</v>
      </c>
      <c r="AG82" s="84"/>
      <c r="AH82" s="84" t="s">
        <v>94</v>
      </c>
      <c r="AI82" s="84"/>
      <c r="AJ82" s="84" t="s">
        <v>94</v>
      </c>
      <c r="AK82" s="84"/>
      <c r="AL82" s="84" t="s">
        <v>94</v>
      </c>
      <c r="AM82" s="84"/>
      <c r="AN82" s="84" t="s">
        <v>94</v>
      </c>
      <c r="AO82" s="84"/>
      <c r="AP82" s="84" t="s">
        <v>94</v>
      </c>
      <c r="AQ82" s="84"/>
      <c r="AR82" s="84" t="s">
        <v>94</v>
      </c>
      <c r="AS82" s="84"/>
      <c r="AT82" s="84" t="s">
        <v>94</v>
      </c>
      <c r="AU82" s="84"/>
      <c r="AV82" s="84" t="s">
        <v>94</v>
      </c>
      <c r="AW82" s="84"/>
      <c r="AX82" s="84" t="s">
        <v>94</v>
      </c>
      <c r="AY82" s="84"/>
      <c r="AZ82" s="84" t="s">
        <v>94</v>
      </c>
      <c r="BA82" s="84"/>
      <c r="BB82" s="84" t="s">
        <v>94</v>
      </c>
      <c r="BC82" s="84"/>
      <c r="BD82" s="84" t="s">
        <v>94</v>
      </c>
      <c r="BE82" s="84"/>
      <c r="BF82" s="84" t="s">
        <v>94</v>
      </c>
      <c r="BG82" s="84"/>
      <c r="BH82" s="84" t="s">
        <v>94</v>
      </c>
      <c r="BI82" s="84"/>
      <c r="BJ82" s="84" t="s">
        <v>94</v>
      </c>
      <c r="BK82" s="84"/>
      <c r="BL82" s="84" t="s">
        <v>94</v>
      </c>
      <c r="BM82" s="84"/>
      <c r="BN82" s="84" t="s">
        <v>94</v>
      </c>
      <c r="BO82" s="84"/>
      <c r="BP82" s="84" t="s">
        <v>94</v>
      </c>
      <c r="BQ82" s="86"/>
      <c r="BR82" s="84" t="s">
        <v>94</v>
      </c>
      <c r="BS82" s="84"/>
      <c r="BT82" s="84" t="s">
        <v>94</v>
      </c>
      <c r="BU82" s="84"/>
      <c r="BV82" s="84" t="s">
        <v>94</v>
      </c>
      <c r="BW82" s="84"/>
      <c r="BX82" s="84" t="s">
        <v>94</v>
      </c>
      <c r="BY82" s="84"/>
      <c r="BZ82" s="84" t="s">
        <v>94</v>
      </c>
      <c r="CA82" s="84"/>
      <c r="CB82" s="84" t="s">
        <v>94</v>
      </c>
      <c r="CC82" s="84"/>
      <c r="CD82" s="84" t="s">
        <v>94</v>
      </c>
      <c r="CE82" s="84"/>
      <c r="CF82" s="84" t="s">
        <v>94</v>
      </c>
      <c r="CG82" s="84"/>
      <c r="CH82" s="84" t="s">
        <v>94</v>
      </c>
      <c r="CI82" s="84"/>
      <c r="CJ82" s="84" t="s">
        <v>94</v>
      </c>
      <c r="CK82" s="84"/>
      <c r="CL82" s="84" t="s">
        <v>94</v>
      </c>
      <c r="CM82" s="84"/>
      <c r="CN82" s="84" t="s">
        <v>94</v>
      </c>
      <c r="CO82" s="84"/>
      <c r="CP82" s="84" t="s">
        <v>94</v>
      </c>
      <c r="CQ82" s="84"/>
      <c r="CR82" s="84" t="s">
        <v>94</v>
      </c>
      <c r="CS82" s="84"/>
      <c r="CT82" s="84" t="s">
        <v>94</v>
      </c>
      <c r="CU82" s="84"/>
      <c r="CV82" s="84" t="s">
        <v>94</v>
      </c>
      <c r="CW82" s="84"/>
      <c r="CX82" s="84" t="s">
        <v>94</v>
      </c>
      <c r="CY82" s="84"/>
      <c r="CZ82" s="84" t="s">
        <v>94</v>
      </c>
      <c r="DA82" s="84"/>
      <c r="DB82" s="84" t="s">
        <v>94</v>
      </c>
      <c r="DC82" s="84"/>
      <c r="DD82" s="84" t="s">
        <v>94</v>
      </c>
    </row>
    <row r="83" spans="1:108" s="9" customFormat="1" ht="33" customHeight="1" x14ac:dyDescent="0.35">
      <c r="A83" s="82">
        <f t="shared" si="1"/>
        <v>15</v>
      </c>
      <c r="B83" s="13" t="s">
        <v>372</v>
      </c>
      <c r="C83" s="89"/>
      <c r="D83" s="90" t="s">
        <v>288</v>
      </c>
      <c r="E83" s="84"/>
      <c r="F83" s="84" t="s">
        <v>94</v>
      </c>
      <c r="G83" s="84"/>
      <c r="H83" s="84" t="s">
        <v>94</v>
      </c>
      <c r="I83" s="84"/>
      <c r="J83" s="84" t="s">
        <v>94</v>
      </c>
      <c r="K83" s="84"/>
      <c r="L83" s="84" t="s">
        <v>94</v>
      </c>
      <c r="M83" s="84"/>
      <c r="N83" s="84" t="s">
        <v>94</v>
      </c>
      <c r="O83" s="84"/>
      <c r="P83" s="84" t="s">
        <v>94</v>
      </c>
      <c r="Q83" s="84"/>
      <c r="R83" s="84" t="s">
        <v>94</v>
      </c>
      <c r="S83" s="84"/>
      <c r="T83" s="84" t="s">
        <v>94</v>
      </c>
      <c r="U83" s="84">
        <v>15500</v>
      </c>
      <c r="V83" s="84" t="s">
        <v>94</v>
      </c>
      <c r="W83" s="84">
        <v>15500</v>
      </c>
      <c r="X83" s="84">
        <v>15500</v>
      </c>
      <c r="Y83" s="84">
        <v>15500</v>
      </c>
      <c r="Z83" s="84">
        <v>15098.293636686811</v>
      </c>
      <c r="AA83" s="84">
        <v>15500</v>
      </c>
      <c r="AB83" s="84">
        <v>15253.255269014269</v>
      </c>
      <c r="AC83" s="84"/>
      <c r="AD83" s="84">
        <v>15500</v>
      </c>
      <c r="AE83" s="84"/>
      <c r="AF83" s="84" t="s">
        <v>94</v>
      </c>
      <c r="AG83" s="84"/>
      <c r="AH83" s="84" t="s">
        <v>94</v>
      </c>
      <c r="AI83" s="84"/>
      <c r="AJ83" s="84" t="s">
        <v>94</v>
      </c>
      <c r="AK83" s="84"/>
      <c r="AL83" s="84" t="s">
        <v>94</v>
      </c>
      <c r="AM83" s="84"/>
      <c r="AN83" s="84" t="s">
        <v>94</v>
      </c>
      <c r="AO83" s="84"/>
      <c r="AP83" s="84" t="s">
        <v>94</v>
      </c>
      <c r="AQ83" s="84"/>
      <c r="AR83" s="84" t="s">
        <v>94</v>
      </c>
      <c r="AS83" s="84"/>
      <c r="AT83" s="84" t="s">
        <v>94</v>
      </c>
      <c r="AU83" s="84"/>
      <c r="AV83" s="84" t="s">
        <v>94</v>
      </c>
      <c r="AW83" s="84"/>
      <c r="AX83" s="84" t="s">
        <v>94</v>
      </c>
      <c r="AY83" s="84"/>
      <c r="AZ83" s="84" t="s">
        <v>94</v>
      </c>
      <c r="BA83" s="84"/>
      <c r="BB83" s="84" t="s">
        <v>94</v>
      </c>
      <c r="BC83" s="84"/>
      <c r="BD83" s="84" t="s">
        <v>94</v>
      </c>
      <c r="BE83" s="84"/>
      <c r="BF83" s="84" t="s">
        <v>94</v>
      </c>
      <c r="BG83" s="84"/>
      <c r="BH83" s="84" t="s">
        <v>94</v>
      </c>
      <c r="BI83" s="84"/>
      <c r="BJ83" s="84" t="s">
        <v>94</v>
      </c>
      <c r="BK83" s="84"/>
      <c r="BL83" s="84" t="s">
        <v>94</v>
      </c>
      <c r="BM83" s="84"/>
      <c r="BN83" s="84" t="s">
        <v>94</v>
      </c>
      <c r="BO83" s="84"/>
      <c r="BP83" s="84" t="s">
        <v>94</v>
      </c>
      <c r="BQ83" s="86"/>
      <c r="BR83" s="84" t="s">
        <v>94</v>
      </c>
      <c r="BS83" s="84"/>
      <c r="BT83" s="84" t="s">
        <v>94</v>
      </c>
      <c r="BU83" s="84"/>
      <c r="BV83" s="84" t="s">
        <v>94</v>
      </c>
      <c r="BW83" s="84"/>
      <c r="BX83" s="84" t="s">
        <v>94</v>
      </c>
      <c r="BY83" s="84"/>
      <c r="BZ83" s="84" t="s">
        <v>94</v>
      </c>
      <c r="CA83" s="84"/>
      <c r="CB83" s="84" t="s">
        <v>94</v>
      </c>
      <c r="CC83" s="84"/>
      <c r="CD83" s="84" t="s">
        <v>94</v>
      </c>
      <c r="CE83" s="84"/>
      <c r="CF83" s="84" t="s">
        <v>94</v>
      </c>
      <c r="CG83" s="84"/>
      <c r="CH83" s="84" t="s">
        <v>94</v>
      </c>
      <c r="CI83" s="84"/>
      <c r="CJ83" s="84" t="s">
        <v>94</v>
      </c>
      <c r="CK83" s="84"/>
      <c r="CL83" s="84" t="s">
        <v>94</v>
      </c>
      <c r="CM83" s="84"/>
      <c r="CN83" s="84" t="s">
        <v>94</v>
      </c>
      <c r="CO83" s="84"/>
      <c r="CP83" s="84" t="s">
        <v>94</v>
      </c>
      <c r="CQ83" s="84"/>
      <c r="CR83" s="84" t="s">
        <v>94</v>
      </c>
      <c r="CS83" s="84"/>
      <c r="CT83" s="84" t="s">
        <v>94</v>
      </c>
      <c r="CU83" s="84"/>
      <c r="CV83" s="84" t="s">
        <v>94</v>
      </c>
      <c r="CW83" s="84"/>
      <c r="CX83" s="84" t="s">
        <v>94</v>
      </c>
      <c r="CY83" s="84"/>
      <c r="CZ83" s="84" t="s">
        <v>94</v>
      </c>
      <c r="DA83" s="84"/>
      <c r="DB83" s="84" t="s">
        <v>94</v>
      </c>
      <c r="DC83" s="84"/>
      <c r="DD83" s="84" t="s">
        <v>94</v>
      </c>
    </row>
    <row r="84" spans="1:108" s="9" customFormat="1" ht="33" customHeight="1" x14ac:dyDescent="0.35">
      <c r="A84" s="82">
        <f t="shared" si="1"/>
        <v>16</v>
      </c>
      <c r="B84" s="13">
        <v>150000110</v>
      </c>
      <c r="C84" s="89"/>
      <c r="D84" s="90" t="s">
        <v>264</v>
      </c>
      <c r="E84" s="84">
        <v>15500</v>
      </c>
      <c r="F84" s="84">
        <v>15500</v>
      </c>
      <c r="G84" s="84">
        <v>15500</v>
      </c>
      <c r="H84" s="84" t="s">
        <v>94</v>
      </c>
      <c r="I84" s="84">
        <v>15500</v>
      </c>
      <c r="J84" s="84">
        <v>13050</v>
      </c>
      <c r="K84" s="84">
        <v>15500</v>
      </c>
      <c r="L84" s="84">
        <v>15135.281385281385</v>
      </c>
      <c r="M84" s="84">
        <v>15500</v>
      </c>
      <c r="N84" s="84" t="s">
        <v>94</v>
      </c>
      <c r="O84" s="84">
        <v>15500</v>
      </c>
      <c r="P84" s="84" t="s">
        <v>94</v>
      </c>
      <c r="Q84" s="84">
        <v>15500</v>
      </c>
      <c r="R84" s="84" t="s">
        <v>94</v>
      </c>
      <c r="S84" s="84">
        <v>15500</v>
      </c>
      <c r="T84" s="84" t="s">
        <v>94</v>
      </c>
      <c r="U84" s="84"/>
      <c r="V84" s="84" t="s">
        <v>94</v>
      </c>
      <c r="W84" s="84"/>
      <c r="X84" s="84" t="s">
        <v>94</v>
      </c>
      <c r="Y84" s="84"/>
      <c r="Z84" s="84" t="s">
        <v>94</v>
      </c>
      <c r="AA84" s="84"/>
      <c r="AB84" s="84" t="s">
        <v>94</v>
      </c>
      <c r="AC84" s="84"/>
      <c r="AD84" s="84" t="s">
        <v>94</v>
      </c>
      <c r="AE84" s="84"/>
      <c r="AF84" s="84" t="s">
        <v>94</v>
      </c>
      <c r="AG84" s="84"/>
      <c r="AH84" s="84" t="s">
        <v>94</v>
      </c>
      <c r="AI84" s="84"/>
      <c r="AJ84" s="84" t="s">
        <v>94</v>
      </c>
      <c r="AK84" s="84"/>
      <c r="AL84" s="84" t="s">
        <v>94</v>
      </c>
      <c r="AM84" s="84"/>
      <c r="AN84" s="84" t="s">
        <v>94</v>
      </c>
      <c r="AO84" s="84"/>
      <c r="AP84" s="84" t="s">
        <v>94</v>
      </c>
      <c r="AQ84" s="84"/>
      <c r="AR84" s="84" t="s">
        <v>94</v>
      </c>
      <c r="AS84" s="84"/>
      <c r="AT84" s="84" t="s">
        <v>94</v>
      </c>
      <c r="AU84" s="84"/>
      <c r="AV84" s="84" t="s">
        <v>94</v>
      </c>
      <c r="AW84" s="84"/>
      <c r="AX84" s="84" t="s">
        <v>94</v>
      </c>
      <c r="AY84" s="84"/>
      <c r="AZ84" s="84" t="s">
        <v>94</v>
      </c>
      <c r="BA84" s="84"/>
      <c r="BB84" s="84" t="s">
        <v>94</v>
      </c>
      <c r="BC84" s="84"/>
      <c r="BD84" s="84" t="s">
        <v>94</v>
      </c>
      <c r="BE84" s="84"/>
      <c r="BF84" s="84" t="s">
        <v>94</v>
      </c>
      <c r="BG84" s="84"/>
      <c r="BH84" s="84" t="s">
        <v>94</v>
      </c>
      <c r="BI84" s="84"/>
      <c r="BJ84" s="84" t="s">
        <v>94</v>
      </c>
      <c r="BK84" s="84"/>
      <c r="BL84" s="84" t="s">
        <v>94</v>
      </c>
      <c r="BM84" s="84"/>
      <c r="BN84" s="84" t="s">
        <v>94</v>
      </c>
      <c r="BO84" s="84"/>
      <c r="BP84" s="84" t="s">
        <v>94</v>
      </c>
      <c r="BQ84" s="86"/>
      <c r="BR84" s="84" t="s">
        <v>94</v>
      </c>
      <c r="BS84" s="84"/>
      <c r="BT84" s="84" t="s">
        <v>94</v>
      </c>
      <c r="BU84" s="84"/>
      <c r="BV84" s="84" t="s">
        <v>94</v>
      </c>
      <c r="BW84" s="84"/>
      <c r="BX84" s="84" t="s">
        <v>94</v>
      </c>
      <c r="BY84" s="84"/>
      <c r="BZ84" s="84" t="s">
        <v>94</v>
      </c>
      <c r="CA84" s="84"/>
      <c r="CB84" s="84" t="s">
        <v>94</v>
      </c>
      <c r="CC84" s="84"/>
      <c r="CD84" s="84" t="s">
        <v>94</v>
      </c>
      <c r="CE84" s="84"/>
      <c r="CF84" s="84" t="s">
        <v>94</v>
      </c>
      <c r="CG84" s="84"/>
      <c r="CH84" s="84" t="s">
        <v>94</v>
      </c>
      <c r="CI84" s="84"/>
      <c r="CJ84" s="84" t="s">
        <v>94</v>
      </c>
      <c r="CK84" s="84"/>
      <c r="CL84" s="84" t="s">
        <v>94</v>
      </c>
      <c r="CM84" s="84"/>
      <c r="CN84" s="84" t="s">
        <v>94</v>
      </c>
      <c r="CO84" s="84"/>
      <c r="CP84" s="84" t="s">
        <v>94</v>
      </c>
      <c r="CQ84" s="84"/>
      <c r="CR84" s="84" t="s">
        <v>94</v>
      </c>
      <c r="CS84" s="84"/>
      <c r="CT84" s="84" t="s">
        <v>94</v>
      </c>
      <c r="CU84" s="84"/>
      <c r="CV84" s="84" t="s">
        <v>94</v>
      </c>
      <c r="CW84" s="84"/>
      <c r="CX84" s="84" t="s">
        <v>94</v>
      </c>
      <c r="CY84" s="84"/>
      <c r="CZ84" s="84" t="s">
        <v>94</v>
      </c>
      <c r="DA84" s="84"/>
      <c r="DB84" s="84" t="s">
        <v>94</v>
      </c>
      <c r="DC84" s="84"/>
      <c r="DD84" s="84" t="s">
        <v>94</v>
      </c>
    </row>
    <row r="85" spans="1:108" s="9" customFormat="1" ht="33" customHeight="1" x14ac:dyDescent="0.35">
      <c r="A85" s="82">
        <f t="shared" si="1"/>
        <v>17</v>
      </c>
      <c r="B85" s="13">
        <v>150000063</v>
      </c>
      <c r="C85" s="89"/>
      <c r="D85" s="90" t="s">
        <v>376</v>
      </c>
      <c r="E85" s="84">
        <v>15500</v>
      </c>
      <c r="F85" s="84">
        <v>15500</v>
      </c>
      <c r="G85" s="84">
        <v>15500</v>
      </c>
      <c r="H85" s="84" t="s">
        <v>94</v>
      </c>
      <c r="I85" s="84">
        <v>15500</v>
      </c>
      <c r="J85" s="84">
        <v>13050</v>
      </c>
      <c r="K85" s="84">
        <v>15500</v>
      </c>
      <c r="L85" s="84">
        <v>15135.281385281385</v>
      </c>
      <c r="M85" s="84">
        <v>15500</v>
      </c>
      <c r="N85" s="84" t="s">
        <v>94</v>
      </c>
      <c r="O85" s="84">
        <v>15500</v>
      </c>
      <c r="P85" s="84" t="s">
        <v>94</v>
      </c>
      <c r="Q85" s="84">
        <v>15500</v>
      </c>
      <c r="R85" s="84" t="s">
        <v>94</v>
      </c>
      <c r="S85" s="84">
        <v>15500</v>
      </c>
      <c r="T85" s="84" t="s">
        <v>94</v>
      </c>
      <c r="U85" s="84"/>
      <c r="V85" s="84" t="s">
        <v>94</v>
      </c>
      <c r="W85" s="84"/>
      <c r="X85" s="84" t="s">
        <v>94</v>
      </c>
      <c r="Y85" s="84"/>
      <c r="Z85" s="84" t="s">
        <v>94</v>
      </c>
      <c r="AA85" s="84"/>
      <c r="AB85" s="84" t="s">
        <v>94</v>
      </c>
      <c r="AC85" s="84"/>
      <c r="AD85" s="84" t="s">
        <v>94</v>
      </c>
      <c r="AE85" s="84"/>
      <c r="AF85" s="84" t="s">
        <v>94</v>
      </c>
      <c r="AG85" s="84"/>
      <c r="AH85" s="84" t="s">
        <v>94</v>
      </c>
      <c r="AI85" s="84"/>
      <c r="AJ85" s="84" t="s">
        <v>94</v>
      </c>
      <c r="AK85" s="84"/>
      <c r="AL85" s="84" t="s">
        <v>94</v>
      </c>
      <c r="AM85" s="84"/>
      <c r="AN85" s="84" t="s">
        <v>94</v>
      </c>
      <c r="AO85" s="84"/>
      <c r="AP85" s="84" t="s">
        <v>94</v>
      </c>
      <c r="AQ85" s="84"/>
      <c r="AR85" s="84" t="s">
        <v>94</v>
      </c>
      <c r="AS85" s="84"/>
      <c r="AT85" s="84" t="s">
        <v>94</v>
      </c>
      <c r="AU85" s="84"/>
      <c r="AV85" s="84" t="s">
        <v>94</v>
      </c>
      <c r="AW85" s="84"/>
      <c r="AX85" s="84" t="s">
        <v>94</v>
      </c>
      <c r="AY85" s="84"/>
      <c r="AZ85" s="84" t="s">
        <v>94</v>
      </c>
      <c r="BA85" s="84"/>
      <c r="BB85" s="84" t="s">
        <v>94</v>
      </c>
      <c r="BC85" s="84"/>
      <c r="BD85" s="84" t="s">
        <v>94</v>
      </c>
      <c r="BE85" s="84"/>
      <c r="BF85" s="84" t="s">
        <v>94</v>
      </c>
      <c r="BG85" s="84"/>
      <c r="BH85" s="84" t="s">
        <v>94</v>
      </c>
      <c r="BI85" s="84"/>
      <c r="BJ85" s="84" t="s">
        <v>94</v>
      </c>
      <c r="BK85" s="84"/>
      <c r="BL85" s="84" t="s">
        <v>94</v>
      </c>
      <c r="BM85" s="84"/>
      <c r="BN85" s="84" t="s">
        <v>94</v>
      </c>
      <c r="BO85" s="84"/>
      <c r="BP85" s="84" t="s">
        <v>94</v>
      </c>
      <c r="BQ85" s="86"/>
      <c r="BR85" s="84" t="s">
        <v>94</v>
      </c>
      <c r="BS85" s="84"/>
      <c r="BT85" s="84" t="s">
        <v>94</v>
      </c>
      <c r="BU85" s="84"/>
      <c r="BV85" s="84" t="s">
        <v>94</v>
      </c>
      <c r="BW85" s="84">
        <v>20000</v>
      </c>
      <c r="BX85" s="84">
        <v>19500</v>
      </c>
      <c r="BY85" s="84">
        <v>20000</v>
      </c>
      <c r="BZ85" s="84" t="s">
        <v>94</v>
      </c>
      <c r="CA85" s="84">
        <v>20000</v>
      </c>
      <c r="CB85" s="84" t="s">
        <v>94</v>
      </c>
      <c r="CC85" s="84">
        <v>20000</v>
      </c>
      <c r="CD85" s="84" t="s">
        <v>94</v>
      </c>
      <c r="CE85" s="84">
        <v>20000</v>
      </c>
      <c r="CF85" s="84" t="s">
        <v>94</v>
      </c>
      <c r="CG85" s="84">
        <v>20000</v>
      </c>
      <c r="CH85" s="84" t="s">
        <v>94</v>
      </c>
      <c r="CI85" s="84">
        <v>20000</v>
      </c>
      <c r="CJ85" s="84" t="s">
        <v>94</v>
      </c>
      <c r="CK85" s="84">
        <v>20000</v>
      </c>
      <c r="CL85" s="84" t="s">
        <v>94</v>
      </c>
      <c r="CM85" s="84">
        <v>20000</v>
      </c>
      <c r="CN85" s="84" t="s">
        <v>94</v>
      </c>
      <c r="CO85" s="84">
        <v>20000</v>
      </c>
      <c r="CP85" s="84" t="s">
        <v>94</v>
      </c>
      <c r="CQ85" s="84">
        <v>20000</v>
      </c>
      <c r="CR85" s="84" t="s">
        <v>94</v>
      </c>
      <c r="CS85" s="84">
        <v>20000</v>
      </c>
      <c r="CT85" s="84" t="s">
        <v>94</v>
      </c>
      <c r="CU85" s="84">
        <v>20000</v>
      </c>
      <c r="CV85" s="84" t="s">
        <v>94</v>
      </c>
      <c r="CW85" s="84">
        <v>20000</v>
      </c>
      <c r="CX85" s="84" t="s">
        <v>94</v>
      </c>
      <c r="CY85" s="84">
        <v>20000</v>
      </c>
      <c r="CZ85" s="84" t="s">
        <v>94</v>
      </c>
      <c r="DA85" s="84">
        <v>20000</v>
      </c>
      <c r="DB85" s="84" t="s">
        <v>94</v>
      </c>
      <c r="DC85" s="84">
        <v>20000</v>
      </c>
      <c r="DD85" s="84" t="s">
        <v>94</v>
      </c>
    </row>
  </sheetData>
  <mergeCells count="52">
    <mergeCell ref="CY3:CZ3"/>
    <mergeCell ref="CO3:CP3"/>
    <mergeCell ref="AQ3:AR3"/>
    <mergeCell ref="AS3:AT3"/>
    <mergeCell ref="AU3:AV3"/>
    <mergeCell ref="AW3:AX3"/>
    <mergeCell ref="BQ3:BR3"/>
    <mergeCell ref="BS3:BT3"/>
    <mergeCell ref="BU3:BV3"/>
    <mergeCell ref="CM3:CN3"/>
    <mergeCell ref="CW3:CX3"/>
    <mergeCell ref="CU3:CV3"/>
    <mergeCell ref="CS3:CT3"/>
    <mergeCell ref="CK3:CL3"/>
    <mergeCell ref="AY3:AZ3"/>
    <mergeCell ref="CQ3:CR3"/>
    <mergeCell ref="CI3:CJ3"/>
    <mergeCell ref="CG3:CH3"/>
    <mergeCell ref="CE3:CF3"/>
    <mergeCell ref="CC3:CD3"/>
    <mergeCell ref="CA3:CB3"/>
    <mergeCell ref="BA3:BB3"/>
    <mergeCell ref="BC3:BD3"/>
    <mergeCell ref="BG3:BH3"/>
    <mergeCell ref="BY3:BZ3"/>
    <mergeCell ref="BW3:BX3"/>
    <mergeCell ref="BM3:BN3"/>
    <mergeCell ref="BO3:BP3"/>
    <mergeCell ref="BI3:BJ3"/>
    <mergeCell ref="BE3:BF3"/>
    <mergeCell ref="BK3:BL3"/>
    <mergeCell ref="E3:F3"/>
    <mergeCell ref="G3:H3"/>
    <mergeCell ref="I3:J3"/>
    <mergeCell ref="K3:L3"/>
    <mergeCell ref="M3:N3"/>
    <mergeCell ref="DC3:DD3"/>
    <mergeCell ref="O3:P3"/>
    <mergeCell ref="AM3:AN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O3:AP3"/>
    <mergeCell ref="DA3:DB3"/>
  </mergeCells>
  <conditionalFormatting sqref="B80">
    <cfRule type="duplicateValues" dxfId="2" priority="1"/>
  </conditionalFormatting>
  <conditionalFormatting sqref="B81:B1048576 B1:B79">
    <cfRule type="duplicateValues" dxfId="1" priority="2"/>
  </conditionalFormatting>
  <pageMargins left="0.7" right="0.7" top="0.75" bottom="0.75" header="0.3" footer="0.3"/>
  <pageSetup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AA570-8269-4E0E-B789-8227C84334A1}">
  <sheetPr codeName="Sheet21">
    <pageSetUpPr fitToPage="1"/>
  </sheetPr>
  <dimension ref="A1:CH30"/>
  <sheetViews>
    <sheetView showGridLines="0" zoomScaleNormal="100" workbookViewId="0">
      <pane xSplit="78" ySplit="6" topLeftCell="CD7" activePane="bottomRight" state="frozen"/>
      <selection activeCell="Z13" sqref="Z13"/>
      <selection pane="topRight" activeCell="Z13" sqref="Z13"/>
      <selection pane="bottomLeft" activeCell="Z13" sqref="Z13"/>
      <selection pane="bottomRight" activeCell="Z13" sqref="Z13"/>
    </sheetView>
  </sheetViews>
  <sheetFormatPr defaultColWidth="7.54296875" defaultRowHeight="15.5" x14ac:dyDescent="0.35"/>
  <cols>
    <col min="1" max="1" width="6.453125" style="6" customWidth="1"/>
    <col min="2" max="2" width="14.54296875" style="6" customWidth="1"/>
    <col min="3" max="3" width="10.1796875" style="6" customWidth="1"/>
    <col min="4" max="4" width="45.453125" style="6" customWidth="1"/>
    <col min="5" max="5" width="11.54296875" style="6" hidden="1" customWidth="1"/>
    <col min="6" max="6" width="8.81640625" style="6" hidden="1" customWidth="1"/>
    <col min="7" max="7" width="11.54296875" style="6" hidden="1" customWidth="1"/>
    <col min="8" max="8" width="8.81640625" style="6" hidden="1" customWidth="1"/>
    <col min="9" max="9" width="11.54296875" style="6" hidden="1" customWidth="1"/>
    <col min="10" max="10" width="8.81640625" style="6" hidden="1" customWidth="1"/>
    <col min="11" max="11" width="11.54296875" style="6" hidden="1" customWidth="1"/>
    <col min="12" max="12" width="8.81640625" style="6" hidden="1" customWidth="1"/>
    <col min="13" max="20" width="9.1796875" style="6" hidden="1" customWidth="1"/>
    <col min="21" max="21" width="12.81640625" style="6" hidden="1" customWidth="1"/>
    <col min="22" max="27" width="9.1796875" style="6" hidden="1" customWidth="1"/>
    <col min="28" max="28" width="10.54296875" style="6" hidden="1" customWidth="1"/>
    <col min="29" max="29" width="9.1796875" style="6" hidden="1" customWidth="1"/>
    <col min="30" max="30" width="10.81640625" style="6" hidden="1" customWidth="1"/>
    <col min="31" max="31" width="9.1796875" style="6" hidden="1" customWidth="1"/>
    <col min="32" max="32" width="11.453125" style="6" hidden="1" customWidth="1"/>
    <col min="33" max="33" width="9.1796875" style="6" hidden="1" customWidth="1"/>
    <col min="34" max="34" width="12.54296875" style="6" hidden="1" customWidth="1"/>
    <col min="35" max="35" width="9.1796875" style="6" hidden="1" customWidth="1"/>
    <col min="36" max="36" width="13.1796875" style="6" hidden="1" customWidth="1"/>
    <col min="37" max="37" width="9.1796875" style="6" hidden="1" customWidth="1"/>
    <col min="38" max="38" width="13.1796875" style="6" hidden="1" customWidth="1"/>
    <col min="39" max="39" width="9.1796875" style="6" hidden="1" customWidth="1"/>
    <col min="40" max="40" width="12.1796875" style="6" hidden="1" customWidth="1"/>
    <col min="41" max="41" width="10.54296875" style="6" hidden="1" customWidth="1"/>
    <col min="42" max="42" width="9.1796875" style="6" hidden="1" customWidth="1"/>
    <col min="43" max="43" width="12.1796875" style="6" hidden="1" customWidth="1"/>
    <col min="44" max="44" width="9.1796875" style="6" hidden="1" customWidth="1"/>
    <col min="45" max="45" width="12.1796875" style="6" hidden="1" customWidth="1"/>
    <col min="46" max="46" width="9.1796875" style="6" hidden="1" customWidth="1"/>
    <col min="47" max="47" width="10.81640625" style="6" hidden="1" customWidth="1"/>
    <col min="48" max="48" width="9.1796875" style="6" hidden="1" customWidth="1"/>
    <col min="49" max="49" width="12.1796875" style="6" hidden="1" customWidth="1"/>
    <col min="50" max="50" width="9.1796875" style="6" hidden="1" customWidth="1"/>
    <col min="51" max="51" width="12.1796875" style="6" hidden="1" customWidth="1"/>
    <col min="52" max="52" width="9.1796875" style="6" hidden="1" customWidth="1"/>
    <col min="53" max="53" width="12.1796875" style="6" hidden="1" customWidth="1"/>
    <col min="54" max="54" width="10.81640625" style="6" hidden="1" customWidth="1"/>
    <col min="55" max="56" width="9.81640625" style="6" hidden="1" customWidth="1"/>
    <col min="57" max="57" width="10.81640625" style="6" hidden="1" customWidth="1"/>
    <col min="58" max="58" width="9.453125" style="6" hidden="1" customWidth="1"/>
    <col min="59" max="59" width="10.81640625" style="6" hidden="1" customWidth="1"/>
    <col min="60" max="60" width="9.453125" style="6" hidden="1" customWidth="1"/>
    <col min="61" max="61" width="10.54296875" style="6" hidden="1" customWidth="1"/>
    <col min="62" max="63" width="9.81640625" style="6" hidden="1" customWidth="1"/>
    <col min="64" max="64" width="9" style="6" hidden="1" customWidth="1"/>
    <col min="65" max="67" width="9.81640625" style="6" hidden="1" customWidth="1"/>
    <col min="68" max="68" width="9.1796875" style="6" hidden="1" customWidth="1"/>
    <col min="69" max="69" width="9.81640625" style="6" hidden="1" customWidth="1"/>
    <col min="70" max="70" width="8.54296875" style="6" hidden="1" customWidth="1"/>
    <col min="71" max="71" width="9.81640625" style="6" hidden="1" customWidth="1"/>
    <col min="72" max="72" width="11.1796875" style="6" hidden="1" customWidth="1"/>
    <col min="73" max="73" width="9.81640625" style="6" hidden="1" customWidth="1"/>
    <col min="74" max="74" width="11.1796875" style="6" hidden="1" customWidth="1"/>
    <col min="75" max="75" width="9.81640625" style="6" hidden="1" customWidth="1"/>
    <col min="76" max="76" width="11.1796875" style="6" hidden="1" customWidth="1"/>
    <col min="77" max="77" width="9.81640625" style="6" hidden="1" customWidth="1"/>
    <col min="78" max="78" width="11.1796875" style="6" hidden="1" customWidth="1"/>
    <col min="79" max="79" width="14.54296875" style="6" customWidth="1"/>
    <col min="80" max="80" width="13.81640625" style="6" customWidth="1"/>
    <col min="81" max="81" width="13.1796875" style="6" customWidth="1"/>
    <col min="82" max="82" width="13.453125" style="6" customWidth="1"/>
    <col min="83" max="83" width="13.90625" style="6" customWidth="1"/>
    <col min="84" max="84" width="15.54296875" style="6" customWidth="1"/>
    <col min="85" max="85" width="13.90625" style="6" customWidth="1"/>
    <col min="86" max="86" width="15.54296875" style="6" customWidth="1"/>
    <col min="87" max="16384" width="7.54296875" style="6"/>
  </cols>
  <sheetData>
    <row r="1" spans="1:86" x14ac:dyDescent="0.35">
      <c r="B1" s="98"/>
    </row>
    <row r="2" spans="1:86" ht="35.5" customHeight="1" x14ac:dyDescent="0.35">
      <c r="B2" s="284" t="s">
        <v>270</v>
      </c>
      <c r="C2" s="284"/>
      <c r="D2" s="284"/>
      <c r="AQ2" s="6" t="s">
        <v>309</v>
      </c>
      <c r="BC2" s="192" t="s">
        <v>310</v>
      </c>
    </row>
    <row r="3" spans="1:86" s="98" customFormat="1" ht="15" customHeight="1" x14ac:dyDescent="0.35">
      <c r="A3" s="99"/>
      <c r="B3" s="180"/>
      <c r="C3" s="285"/>
      <c r="D3" s="180" t="s">
        <v>471</v>
      </c>
      <c r="E3" s="446" t="s">
        <v>271</v>
      </c>
      <c r="F3" s="446"/>
      <c r="G3" s="446" t="s">
        <v>272</v>
      </c>
      <c r="H3" s="446"/>
      <c r="I3" s="446" t="s">
        <v>273</v>
      </c>
      <c r="J3" s="446"/>
      <c r="K3" s="446" t="s">
        <v>274</v>
      </c>
      <c r="L3" s="446"/>
      <c r="M3" s="446" t="s">
        <v>275</v>
      </c>
      <c r="N3" s="446"/>
      <c r="O3" s="446" t="s">
        <v>276</v>
      </c>
      <c r="P3" s="446"/>
      <c r="Q3" s="446" t="s">
        <v>277</v>
      </c>
      <c r="R3" s="446"/>
      <c r="S3" s="446" t="s">
        <v>278</v>
      </c>
      <c r="T3" s="446"/>
      <c r="U3" s="446" t="s">
        <v>279</v>
      </c>
      <c r="V3" s="446"/>
      <c r="W3" s="446" t="s">
        <v>280</v>
      </c>
      <c r="X3" s="446"/>
      <c r="Y3" s="446" t="s">
        <v>281</v>
      </c>
      <c r="Z3" s="446"/>
      <c r="AA3" s="446" t="s">
        <v>282</v>
      </c>
      <c r="AB3" s="446"/>
      <c r="AC3" s="446"/>
      <c r="AD3" s="446" t="s">
        <v>132</v>
      </c>
      <c r="AE3" s="446"/>
      <c r="AF3" s="446" t="s">
        <v>133</v>
      </c>
      <c r="AG3" s="446"/>
      <c r="AH3" s="446" t="s">
        <v>134</v>
      </c>
      <c r="AI3" s="446"/>
      <c r="AJ3" s="446" t="s">
        <v>135</v>
      </c>
      <c r="AK3" s="446"/>
      <c r="AL3" s="446" t="s">
        <v>136</v>
      </c>
      <c r="AM3" s="446"/>
      <c r="AN3" s="446" t="s">
        <v>137</v>
      </c>
      <c r="AO3" s="446"/>
      <c r="AP3" s="446"/>
      <c r="AQ3" s="446" t="s">
        <v>181</v>
      </c>
      <c r="AR3" s="446"/>
      <c r="AS3" s="446" t="s">
        <v>213</v>
      </c>
      <c r="AT3" s="446"/>
      <c r="AU3" s="446" t="s">
        <v>236</v>
      </c>
      <c r="AV3" s="446"/>
      <c r="AW3" s="446" t="s">
        <v>238</v>
      </c>
      <c r="AX3" s="446"/>
      <c r="AY3" s="446" t="s">
        <v>249</v>
      </c>
      <c r="AZ3" s="446"/>
      <c r="BA3" s="446" t="s">
        <v>258</v>
      </c>
      <c r="BB3" s="446"/>
      <c r="BC3" s="446" t="s">
        <v>261</v>
      </c>
      <c r="BD3" s="446"/>
      <c r="BE3" s="446" t="s">
        <v>266</v>
      </c>
      <c r="BF3" s="446"/>
      <c r="BG3" s="446" t="s">
        <v>269</v>
      </c>
      <c r="BH3" s="446"/>
      <c r="BI3" s="446" t="s">
        <v>285</v>
      </c>
      <c r="BJ3" s="446"/>
      <c r="BK3" s="446" t="s">
        <v>305</v>
      </c>
      <c r="BL3" s="446"/>
      <c r="BM3" s="446" t="s">
        <v>307</v>
      </c>
      <c r="BN3" s="446"/>
      <c r="BO3" s="446" t="s">
        <v>311</v>
      </c>
      <c r="BP3" s="446"/>
      <c r="BQ3" s="446" t="s">
        <v>315</v>
      </c>
      <c r="BR3" s="446"/>
      <c r="BS3" s="446" t="s">
        <v>379</v>
      </c>
      <c r="BT3" s="446"/>
      <c r="BU3" s="446" t="s">
        <v>383</v>
      </c>
      <c r="BV3" s="446"/>
      <c r="BW3" s="446" t="s">
        <v>385</v>
      </c>
      <c r="BX3" s="446"/>
      <c r="BY3" s="446" t="s">
        <v>403</v>
      </c>
      <c r="BZ3" s="446"/>
      <c r="CA3" s="446" t="s">
        <v>416</v>
      </c>
      <c r="CB3" s="446"/>
      <c r="CC3" s="446" t="s">
        <v>444</v>
      </c>
      <c r="CD3" s="446"/>
      <c r="CE3" s="446" t="s">
        <v>477</v>
      </c>
      <c r="CF3" s="446"/>
      <c r="CG3" s="446" t="s">
        <v>479</v>
      </c>
      <c r="CH3" s="446"/>
    </row>
    <row r="4" spans="1:86" s="102" customFormat="1" ht="60" x14ac:dyDescent="0.35">
      <c r="A4" s="92" t="s">
        <v>0</v>
      </c>
      <c r="B4" s="92" t="s">
        <v>1</v>
      </c>
      <c r="C4" s="92" t="s">
        <v>3</v>
      </c>
      <c r="D4" s="92" t="s">
        <v>4</v>
      </c>
      <c r="E4" s="100" t="s">
        <v>138</v>
      </c>
      <c r="F4" s="100" t="s">
        <v>139</v>
      </c>
      <c r="G4" s="100" t="s">
        <v>138</v>
      </c>
      <c r="H4" s="100" t="s">
        <v>139</v>
      </c>
      <c r="I4" s="100" t="s">
        <v>138</v>
      </c>
      <c r="J4" s="100" t="s">
        <v>139</v>
      </c>
      <c r="K4" s="100" t="s">
        <v>138</v>
      </c>
      <c r="L4" s="100" t="s">
        <v>139</v>
      </c>
      <c r="M4" s="100" t="s">
        <v>138</v>
      </c>
      <c r="N4" s="100" t="s">
        <v>139</v>
      </c>
      <c r="O4" s="100" t="s">
        <v>138</v>
      </c>
      <c r="P4" s="100" t="s">
        <v>139</v>
      </c>
      <c r="Q4" s="100" t="s">
        <v>138</v>
      </c>
      <c r="R4" s="100" t="s">
        <v>139</v>
      </c>
      <c r="S4" s="100" t="s">
        <v>138</v>
      </c>
      <c r="T4" s="100" t="s">
        <v>139</v>
      </c>
      <c r="U4" s="101" t="s">
        <v>138</v>
      </c>
      <c r="V4" s="101" t="s">
        <v>139</v>
      </c>
      <c r="W4" s="101" t="s">
        <v>138</v>
      </c>
      <c r="X4" s="101" t="s">
        <v>139</v>
      </c>
      <c r="Y4" s="101" t="s">
        <v>138</v>
      </c>
      <c r="Z4" s="101" t="s">
        <v>139</v>
      </c>
      <c r="AA4" s="100" t="s">
        <v>140</v>
      </c>
      <c r="AB4" s="100" t="s">
        <v>141</v>
      </c>
      <c r="AC4" s="101" t="s">
        <v>139</v>
      </c>
      <c r="AD4" s="101" t="s">
        <v>138</v>
      </c>
      <c r="AE4" s="101" t="s">
        <v>139</v>
      </c>
      <c r="AF4" s="101" t="s">
        <v>138</v>
      </c>
      <c r="AG4" s="101" t="s">
        <v>139</v>
      </c>
      <c r="AH4" s="101" t="s">
        <v>138</v>
      </c>
      <c r="AI4" s="101" t="s">
        <v>139</v>
      </c>
      <c r="AJ4" s="101" t="s">
        <v>138</v>
      </c>
      <c r="AK4" s="101" t="s">
        <v>139</v>
      </c>
      <c r="AL4" s="101" t="s">
        <v>138</v>
      </c>
      <c r="AM4" s="101" t="s">
        <v>139</v>
      </c>
      <c r="AN4" s="101" t="s">
        <v>138</v>
      </c>
      <c r="AO4" s="100" t="s">
        <v>142</v>
      </c>
      <c r="AP4" s="101" t="s">
        <v>139</v>
      </c>
      <c r="AQ4" s="101" t="s">
        <v>138</v>
      </c>
      <c r="AR4" s="101" t="s">
        <v>139</v>
      </c>
      <c r="AS4" s="101" t="s">
        <v>138</v>
      </c>
      <c r="AT4" s="101" t="s">
        <v>139</v>
      </c>
      <c r="AU4" s="101" t="s">
        <v>138</v>
      </c>
      <c r="AV4" s="101" t="s">
        <v>139</v>
      </c>
      <c r="AW4" s="101" t="s">
        <v>138</v>
      </c>
      <c r="AX4" s="101" t="s">
        <v>139</v>
      </c>
      <c r="AY4" s="101" t="s">
        <v>138</v>
      </c>
      <c r="AZ4" s="101" t="s">
        <v>139</v>
      </c>
      <c r="BA4" s="101" t="s">
        <v>138</v>
      </c>
      <c r="BB4" s="101" t="s">
        <v>139</v>
      </c>
      <c r="BC4" s="101" t="s">
        <v>138</v>
      </c>
      <c r="BD4" s="101" t="s">
        <v>139</v>
      </c>
      <c r="BE4" s="101" t="s">
        <v>138</v>
      </c>
      <c r="BF4" s="101" t="s">
        <v>139</v>
      </c>
      <c r="BG4" s="101" t="s">
        <v>138</v>
      </c>
      <c r="BH4" s="101" t="s">
        <v>139</v>
      </c>
      <c r="BI4" s="101" t="s">
        <v>138</v>
      </c>
      <c r="BJ4" s="101" t="s">
        <v>139</v>
      </c>
      <c r="BK4" s="101" t="s">
        <v>138</v>
      </c>
      <c r="BL4" s="101" t="s">
        <v>139</v>
      </c>
      <c r="BM4" s="101" t="s">
        <v>138</v>
      </c>
      <c r="BN4" s="101" t="s">
        <v>139</v>
      </c>
      <c r="BO4" s="101" t="s">
        <v>138</v>
      </c>
      <c r="BP4" s="101" t="s">
        <v>139</v>
      </c>
      <c r="BQ4" s="101" t="s">
        <v>138</v>
      </c>
      <c r="BR4" s="101" t="s">
        <v>139</v>
      </c>
      <c r="BS4" s="101" t="s">
        <v>138</v>
      </c>
      <c r="BT4" s="101" t="s">
        <v>139</v>
      </c>
      <c r="BU4" s="101" t="s">
        <v>138</v>
      </c>
      <c r="BV4" s="101" t="s">
        <v>139</v>
      </c>
      <c r="BW4" s="101" t="s">
        <v>138</v>
      </c>
      <c r="BX4" s="101" t="s">
        <v>139</v>
      </c>
      <c r="BY4" s="101" t="s">
        <v>138</v>
      </c>
      <c r="BZ4" s="101" t="s">
        <v>139</v>
      </c>
      <c r="CA4" s="101" t="s">
        <v>138</v>
      </c>
      <c r="CB4" s="101" t="s">
        <v>139</v>
      </c>
      <c r="CC4" s="101" t="s">
        <v>138</v>
      </c>
      <c r="CD4" s="101" t="s">
        <v>139</v>
      </c>
      <c r="CE4" s="101" t="s">
        <v>138</v>
      </c>
      <c r="CF4" s="101" t="s">
        <v>139</v>
      </c>
      <c r="CG4" s="101" t="s">
        <v>138</v>
      </c>
      <c r="CH4" s="101" t="s">
        <v>139</v>
      </c>
    </row>
    <row r="5" spans="1:86" s="102" customFormat="1" ht="17.5" x14ac:dyDescent="0.35">
      <c r="A5" s="94" t="s">
        <v>174</v>
      </c>
      <c r="B5" s="104"/>
      <c r="C5" s="104"/>
      <c r="D5" s="104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6"/>
      <c r="V5" s="106"/>
      <c r="W5" s="106"/>
      <c r="X5" s="106"/>
      <c r="Y5" s="106"/>
      <c r="Z5" s="106"/>
      <c r="AA5" s="105"/>
      <c r="AB5" s="105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5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</row>
    <row r="6" spans="1:86" ht="17.5" customHeight="1" x14ac:dyDescent="0.35">
      <c r="A6" s="82">
        <v>1</v>
      </c>
      <c r="B6" s="7">
        <v>150000001</v>
      </c>
      <c r="C6" s="82" t="s">
        <v>5</v>
      </c>
      <c r="D6" s="83" t="s">
        <v>93</v>
      </c>
      <c r="E6" s="86">
        <v>11500</v>
      </c>
      <c r="F6" s="86">
        <v>14255.823889188703</v>
      </c>
      <c r="G6" s="86">
        <v>11500</v>
      </c>
      <c r="H6" s="86"/>
      <c r="I6" s="86">
        <v>11500</v>
      </c>
      <c r="J6" s="86"/>
      <c r="K6" s="86">
        <v>12000</v>
      </c>
      <c r="L6" s="86"/>
      <c r="M6" s="103">
        <v>12500</v>
      </c>
      <c r="N6" s="103"/>
      <c r="O6" s="103">
        <v>12500</v>
      </c>
      <c r="P6" s="86"/>
      <c r="Q6" s="103">
        <v>12500</v>
      </c>
      <c r="R6" s="86"/>
      <c r="S6" s="86">
        <v>12500</v>
      </c>
      <c r="T6" s="86"/>
      <c r="U6" s="86">
        <v>10500</v>
      </c>
      <c r="V6" s="86"/>
      <c r="W6" s="86">
        <v>10500</v>
      </c>
      <c r="X6" s="86"/>
      <c r="Y6" s="86">
        <v>11000</v>
      </c>
      <c r="Z6" s="86"/>
      <c r="AA6" s="86"/>
      <c r="AB6" s="86"/>
      <c r="AC6" s="86"/>
      <c r="AD6" s="86">
        <v>8800</v>
      </c>
      <c r="AE6" s="86">
        <v>8944</v>
      </c>
      <c r="AF6" s="103">
        <v>9500</v>
      </c>
      <c r="AG6" s="103">
        <v>9286</v>
      </c>
      <c r="AH6" s="103">
        <v>10500</v>
      </c>
      <c r="AI6" s="103">
        <v>10342.700000000001</v>
      </c>
      <c r="AJ6" s="103">
        <v>11000</v>
      </c>
      <c r="AK6" s="103">
        <v>10628.7</v>
      </c>
      <c r="AL6" s="103">
        <v>10000</v>
      </c>
      <c r="AM6" s="103">
        <v>9962.3330000000005</v>
      </c>
      <c r="AN6" s="103">
        <v>9500</v>
      </c>
      <c r="AO6" s="103">
        <v>9500</v>
      </c>
      <c r="AP6" s="103"/>
      <c r="AQ6" s="103">
        <v>9000</v>
      </c>
      <c r="AR6" s="103"/>
      <c r="AS6" s="103"/>
      <c r="AT6" s="103"/>
      <c r="AU6" s="103"/>
      <c r="AV6" s="103"/>
      <c r="AW6" s="103"/>
      <c r="AX6" s="103"/>
      <c r="AY6" s="103">
        <v>11000</v>
      </c>
      <c r="AZ6" s="103"/>
      <c r="BA6" s="103">
        <v>11000</v>
      </c>
      <c r="BB6" s="103"/>
      <c r="BC6" s="103">
        <v>11000</v>
      </c>
      <c r="BD6" s="103"/>
      <c r="BE6" s="103">
        <v>11000</v>
      </c>
      <c r="BF6" s="103"/>
      <c r="BG6" s="103">
        <v>11000</v>
      </c>
      <c r="BH6" s="103"/>
      <c r="BI6" s="103">
        <v>12500</v>
      </c>
      <c r="BJ6" s="103">
        <v>12209</v>
      </c>
      <c r="BK6" s="103">
        <v>13000</v>
      </c>
      <c r="BL6" s="103">
        <v>12760</v>
      </c>
      <c r="BM6" s="103">
        <v>13000</v>
      </c>
      <c r="BN6" s="103">
        <v>12670</v>
      </c>
      <c r="BO6" s="84">
        <v>11500</v>
      </c>
      <c r="BP6" s="103">
        <v>11271</v>
      </c>
      <c r="BQ6" s="84">
        <v>11500</v>
      </c>
      <c r="BR6" s="103">
        <v>11449</v>
      </c>
      <c r="BS6" s="84">
        <v>12000</v>
      </c>
      <c r="BT6" s="103">
        <v>11669</v>
      </c>
      <c r="BU6" s="84">
        <v>11700</v>
      </c>
      <c r="BV6" s="103">
        <v>11469.02</v>
      </c>
      <c r="BW6" s="84">
        <v>12000</v>
      </c>
      <c r="BX6" s="103">
        <v>12048</v>
      </c>
      <c r="BY6" s="84">
        <v>12000</v>
      </c>
      <c r="BZ6" s="103">
        <v>11779</v>
      </c>
      <c r="CA6" s="84">
        <v>12300</v>
      </c>
      <c r="CB6" s="103">
        <v>11893</v>
      </c>
      <c r="CC6" s="84">
        <v>12300</v>
      </c>
      <c r="CD6" s="103">
        <v>12104</v>
      </c>
      <c r="CE6" s="84">
        <v>12500</v>
      </c>
      <c r="CF6" s="103"/>
      <c r="CG6" s="84">
        <v>13500</v>
      </c>
      <c r="CH6" s="103"/>
    </row>
    <row r="7" spans="1:86" ht="17.5" customHeight="1" x14ac:dyDescent="0.35">
      <c r="A7" s="82">
        <v>2</v>
      </c>
      <c r="B7" s="7">
        <v>150000003</v>
      </c>
      <c r="C7" s="82" t="s">
        <v>6</v>
      </c>
      <c r="D7" s="83" t="s">
        <v>314</v>
      </c>
      <c r="E7" s="86">
        <v>16000</v>
      </c>
      <c r="F7" s="86">
        <v>15974.445552538909</v>
      </c>
      <c r="G7" s="86">
        <v>16000</v>
      </c>
      <c r="H7" s="86">
        <v>15997.372131823971</v>
      </c>
      <c r="I7" s="86">
        <v>16700</v>
      </c>
      <c r="J7" s="86">
        <v>16512.109054957247</v>
      </c>
      <c r="K7" s="86">
        <v>17500</v>
      </c>
      <c r="L7" s="86">
        <v>17231.73178104543</v>
      </c>
      <c r="M7" s="86">
        <v>18000</v>
      </c>
      <c r="N7" s="86">
        <v>17844.953670814586</v>
      </c>
      <c r="O7" s="86">
        <v>18000</v>
      </c>
      <c r="P7" s="86">
        <v>17949.169032610425</v>
      </c>
      <c r="Q7" s="86">
        <v>18000</v>
      </c>
      <c r="R7" s="86">
        <v>18008.203162882339</v>
      </c>
      <c r="S7" s="86">
        <v>18000</v>
      </c>
      <c r="T7" s="86">
        <v>17690.190476190477</v>
      </c>
      <c r="U7" s="86">
        <v>16500</v>
      </c>
      <c r="V7" s="86">
        <v>16436.762504587903</v>
      </c>
      <c r="W7" s="86">
        <v>16500</v>
      </c>
      <c r="X7" s="86">
        <v>16498.897358725313</v>
      </c>
      <c r="Y7" s="86">
        <v>16500</v>
      </c>
      <c r="Z7" s="86">
        <v>16968.76284621219</v>
      </c>
      <c r="AA7" s="86">
        <v>18000</v>
      </c>
      <c r="AB7" s="86">
        <v>15500</v>
      </c>
      <c r="AC7" s="86">
        <v>16873.811691626808</v>
      </c>
      <c r="AD7" s="86">
        <v>14500</v>
      </c>
      <c r="AE7" s="86">
        <v>14486.456197440659</v>
      </c>
      <c r="AF7" s="86">
        <v>14500</v>
      </c>
      <c r="AG7" s="86">
        <v>14337.016338214797</v>
      </c>
      <c r="AH7" s="86">
        <v>15500</v>
      </c>
      <c r="AI7" s="86">
        <v>15026.1244163548</v>
      </c>
      <c r="AJ7" s="86">
        <v>15500</v>
      </c>
      <c r="AK7" s="86">
        <v>14967.788142213756</v>
      </c>
      <c r="AL7" s="86">
        <v>15500</v>
      </c>
      <c r="AM7" s="86">
        <v>14928.983739547253</v>
      </c>
      <c r="AN7" s="86">
        <v>13500</v>
      </c>
      <c r="AO7" s="86">
        <v>14000</v>
      </c>
      <c r="AP7" s="86">
        <v>13867.306020348295</v>
      </c>
      <c r="AQ7" s="86">
        <v>13000</v>
      </c>
      <c r="AR7" s="86">
        <v>13867.306020348295</v>
      </c>
      <c r="AS7" s="86">
        <v>13000</v>
      </c>
      <c r="AT7" s="86">
        <f>14477.3636167707-1500</f>
        <v>12977.363616770701</v>
      </c>
      <c r="AU7" s="86">
        <v>13500</v>
      </c>
      <c r="AV7" s="86">
        <v>13498.820223077044</v>
      </c>
      <c r="AW7" s="86">
        <v>14500</v>
      </c>
      <c r="AX7" s="86">
        <v>14413.010778809772</v>
      </c>
      <c r="AY7" s="103">
        <v>15000</v>
      </c>
      <c r="AZ7" s="103">
        <v>14972.882203326792</v>
      </c>
      <c r="BA7" s="103">
        <v>15000</v>
      </c>
      <c r="BB7" s="103">
        <v>14996.526764691002</v>
      </c>
      <c r="BC7" s="103">
        <v>15000</v>
      </c>
      <c r="BD7" s="103">
        <v>15136.383528571672</v>
      </c>
      <c r="BE7" s="103">
        <v>15000</v>
      </c>
      <c r="BF7" s="103">
        <v>15362.646815198692</v>
      </c>
      <c r="BG7" s="103">
        <v>15000</v>
      </c>
      <c r="BH7" s="103">
        <v>15024.498854641351</v>
      </c>
      <c r="BI7" s="103">
        <v>16000</v>
      </c>
      <c r="BJ7" s="103">
        <v>16178.925572299551</v>
      </c>
      <c r="BK7" s="103">
        <v>16500</v>
      </c>
      <c r="BL7" s="103">
        <v>17000</v>
      </c>
      <c r="BM7" s="103">
        <v>16800</v>
      </c>
      <c r="BN7" s="103">
        <v>16751.643985298499</v>
      </c>
      <c r="BO7" s="103">
        <v>15000</v>
      </c>
      <c r="BP7" s="103" t="s">
        <v>94</v>
      </c>
      <c r="BQ7" s="103">
        <v>15000</v>
      </c>
      <c r="BR7" s="103">
        <v>14000</v>
      </c>
      <c r="BS7" s="103">
        <v>16000</v>
      </c>
      <c r="BT7" s="103">
        <v>16400</v>
      </c>
      <c r="BU7" s="103">
        <v>15700</v>
      </c>
      <c r="BV7" s="103">
        <v>16030.120868295297</v>
      </c>
      <c r="BW7" s="103">
        <v>16500</v>
      </c>
      <c r="BX7" s="103">
        <v>16715.368170271555</v>
      </c>
      <c r="BY7" s="103">
        <v>16500</v>
      </c>
      <c r="BZ7" s="103">
        <v>16767.265601497082</v>
      </c>
      <c r="CA7" s="103">
        <v>16800</v>
      </c>
      <c r="CB7" s="103">
        <v>16839.281424895464</v>
      </c>
      <c r="CC7" s="84">
        <v>16800</v>
      </c>
      <c r="CD7" s="103">
        <v>16800</v>
      </c>
      <c r="CE7" s="84">
        <v>17200</v>
      </c>
      <c r="CF7" s="103">
        <v>16890.797644310118</v>
      </c>
      <c r="CG7" s="84">
        <v>18000</v>
      </c>
      <c r="CH7" s="103"/>
    </row>
    <row r="8" spans="1:86" ht="17.5" customHeight="1" x14ac:dyDescent="0.35">
      <c r="A8" s="82">
        <v>3</v>
      </c>
      <c r="B8" s="7">
        <v>150000003</v>
      </c>
      <c r="C8" s="82" t="s">
        <v>6</v>
      </c>
      <c r="D8" s="83" t="s">
        <v>312</v>
      </c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103"/>
      <c r="AZ8" s="103"/>
      <c r="BA8" s="103"/>
      <c r="BB8" s="103"/>
      <c r="BC8" s="103">
        <v>16500</v>
      </c>
      <c r="BD8" s="103">
        <v>16500</v>
      </c>
      <c r="BE8" s="103">
        <v>16500</v>
      </c>
      <c r="BF8" s="103">
        <v>16500</v>
      </c>
      <c r="BG8" s="103">
        <v>16500</v>
      </c>
      <c r="BH8" s="103">
        <v>16500</v>
      </c>
      <c r="BI8" s="103">
        <v>17500</v>
      </c>
      <c r="BJ8" s="103">
        <v>17500</v>
      </c>
      <c r="BK8" s="103">
        <v>18000</v>
      </c>
      <c r="BL8" s="103" t="s">
        <v>94</v>
      </c>
      <c r="BM8" s="103">
        <v>17000</v>
      </c>
      <c r="BN8" s="103" t="s">
        <v>94</v>
      </c>
      <c r="BO8" s="103">
        <f>(16000+16500)/2</f>
        <v>16250</v>
      </c>
      <c r="BP8" s="103" t="s">
        <v>94</v>
      </c>
      <c r="BQ8" s="103">
        <f>(16500+17000)/2</f>
        <v>16750</v>
      </c>
      <c r="BR8" s="103" t="s">
        <v>94</v>
      </c>
      <c r="BS8" s="103">
        <v>17700</v>
      </c>
      <c r="BT8" s="103">
        <v>17609.208475967076</v>
      </c>
      <c r="BU8" s="103">
        <v>17400</v>
      </c>
      <c r="BV8" s="103">
        <v>17323.129190840649</v>
      </c>
      <c r="BW8" s="103">
        <f>BW7+1200</f>
        <v>17700</v>
      </c>
      <c r="BX8" s="103">
        <v>17609.340879504391</v>
      </c>
      <c r="BY8" s="103">
        <f>BY7+1200</f>
        <v>17700</v>
      </c>
      <c r="BZ8" s="103">
        <v>17607.477761768103</v>
      </c>
      <c r="CA8" s="103">
        <f>CA7+1200</f>
        <v>18000</v>
      </c>
      <c r="CB8" s="103">
        <v>17571.820267370855</v>
      </c>
      <c r="CC8" s="84">
        <f>(17522+17030)/2</f>
        <v>17276</v>
      </c>
      <c r="CD8" s="103">
        <v>17826.736043303627</v>
      </c>
      <c r="CE8" s="84">
        <f>(17750+17250+19300+18800)/4</f>
        <v>18275</v>
      </c>
      <c r="CF8" s="103">
        <v>18661.112998164517</v>
      </c>
      <c r="CG8" s="84">
        <f>(17750+17250+19300+18800)/4</f>
        <v>18275</v>
      </c>
      <c r="CH8" s="103"/>
    </row>
    <row r="9" spans="1:86" ht="17.5" customHeight="1" x14ac:dyDescent="0.35">
      <c r="A9" s="82">
        <v>4</v>
      </c>
      <c r="B9" s="7">
        <v>150000113</v>
      </c>
      <c r="C9" s="82" t="s">
        <v>316</v>
      </c>
      <c r="D9" s="83" t="s">
        <v>374</v>
      </c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86"/>
      <c r="AS9" s="86"/>
      <c r="AT9" s="86"/>
      <c r="AU9" s="86">
        <v>13500</v>
      </c>
      <c r="AV9" s="86">
        <v>13643.393839194479</v>
      </c>
      <c r="AW9" s="86">
        <v>14500</v>
      </c>
      <c r="AX9" s="86">
        <v>14399.918599296854</v>
      </c>
      <c r="AY9" s="103">
        <v>15000</v>
      </c>
      <c r="AZ9" s="103"/>
      <c r="BA9" s="103">
        <v>15000</v>
      </c>
      <c r="BB9" s="103">
        <v>14980.88636970046</v>
      </c>
      <c r="BC9" s="103">
        <v>15000</v>
      </c>
      <c r="BD9" s="103" t="s">
        <v>94</v>
      </c>
      <c r="BE9" s="103">
        <v>15000</v>
      </c>
      <c r="BF9" s="103" t="s">
        <v>94</v>
      </c>
      <c r="BG9" s="103">
        <v>15000</v>
      </c>
      <c r="BH9" s="103" t="s">
        <v>94</v>
      </c>
      <c r="BI9" s="103">
        <v>16000</v>
      </c>
      <c r="BJ9" s="103" t="s">
        <v>94</v>
      </c>
      <c r="BK9" s="103">
        <v>16500</v>
      </c>
      <c r="BL9" s="103">
        <v>16934.845649576138</v>
      </c>
      <c r="BM9" s="103">
        <v>16800</v>
      </c>
      <c r="BN9" s="103">
        <v>16626.820108385273</v>
      </c>
      <c r="BO9" s="103">
        <v>15000</v>
      </c>
      <c r="BP9" s="103" t="s">
        <v>94</v>
      </c>
      <c r="BQ9" s="103">
        <v>15000</v>
      </c>
      <c r="BR9" s="103">
        <v>15834.622935755557</v>
      </c>
      <c r="BS9" s="84">
        <v>15500</v>
      </c>
      <c r="BT9" s="103">
        <v>15736.354964174043</v>
      </c>
      <c r="BU9" s="84">
        <v>15200</v>
      </c>
      <c r="BV9" s="103">
        <v>15142.877524222948</v>
      </c>
      <c r="BW9" s="84">
        <v>15500</v>
      </c>
      <c r="BX9" s="103">
        <v>15388.660011701764</v>
      </c>
      <c r="BY9" s="84">
        <v>15500</v>
      </c>
      <c r="BZ9" s="103">
        <v>15426.978928616752</v>
      </c>
      <c r="CA9" s="84">
        <v>15800</v>
      </c>
      <c r="CB9" s="103">
        <v>15758.759798976707</v>
      </c>
      <c r="CC9" s="84">
        <v>15800</v>
      </c>
      <c r="CD9" s="103">
        <v>16078.36418797298</v>
      </c>
      <c r="CE9" s="84">
        <v>16000</v>
      </c>
      <c r="CF9" s="103">
        <v>16048.501334027462</v>
      </c>
      <c r="CG9" s="84">
        <v>16500</v>
      </c>
      <c r="CH9" s="103"/>
    </row>
    <row r="10" spans="1:86" ht="17.5" customHeight="1" x14ac:dyDescent="0.35">
      <c r="A10" s="82">
        <v>5</v>
      </c>
      <c r="B10" s="7">
        <v>150000113</v>
      </c>
      <c r="C10" s="82" t="s">
        <v>316</v>
      </c>
      <c r="D10" s="83" t="s">
        <v>313</v>
      </c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86"/>
      <c r="AS10" s="86"/>
      <c r="AT10" s="86"/>
      <c r="AU10" s="86"/>
      <c r="AV10" s="86"/>
      <c r="AW10" s="86"/>
      <c r="AX10" s="86"/>
      <c r="AY10" s="103"/>
      <c r="AZ10" s="103"/>
      <c r="BA10" s="103"/>
      <c r="BB10" s="103"/>
      <c r="BC10" s="103">
        <v>16500</v>
      </c>
      <c r="BD10" s="103">
        <v>16468.716414593451</v>
      </c>
      <c r="BE10" s="103">
        <v>16500</v>
      </c>
      <c r="BF10" s="103">
        <v>16420.591799801834</v>
      </c>
      <c r="BG10" s="103">
        <v>16500</v>
      </c>
      <c r="BH10" s="103">
        <v>16415.14122153417</v>
      </c>
      <c r="BI10" s="103">
        <v>17500</v>
      </c>
      <c r="BJ10" s="103">
        <v>17467.198947961675</v>
      </c>
      <c r="BK10" s="103">
        <v>18000</v>
      </c>
      <c r="BL10" s="103">
        <v>17386.758544664881</v>
      </c>
      <c r="BM10" s="103">
        <v>17000</v>
      </c>
      <c r="BN10" s="103">
        <v>17375.265828321048</v>
      </c>
      <c r="BO10" s="103">
        <f>(16000+16500)/2</f>
        <v>16250</v>
      </c>
      <c r="BP10" s="103">
        <v>16215.032660924704</v>
      </c>
      <c r="BQ10" s="103">
        <f>(16500+17000)/2</f>
        <v>16750</v>
      </c>
      <c r="BR10" s="103">
        <v>16758.8039780898</v>
      </c>
      <c r="BS10" s="84">
        <v>17000</v>
      </c>
      <c r="BT10" s="103" t="s">
        <v>94</v>
      </c>
      <c r="BU10" s="84">
        <v>15200</v>
      </c>
      <c r="BV10" s="103" t="s">
        <v>94</v>
      </c>
      <c r="BW10" s="84"/>
      <c r="BX10" s="103" t="s">
        <v>94</v>
      </c>
      <c r="BY10" s="84"/>
      <c r="BZ10" s="103" t="s">
        <v>94</v>
      </c>
      <c r="CA10" s="84"/>
      <c r="CB10" s="103"/>
      <c r="CC10" s="84"/>
      <c r="CD10" s="103"/>
      <c r="CE10" s="84"/>
      <c r="CF10" s="103">
        <v>17190</v>
      </c>
      <c r="CG10" s="84"/>
      <c r="CH10" s="103"/>
    </row>
    <row r="11" spans="1:86" ht="17.5" customHeight="1" x14ac:dyDescent="0.35">
      <c r="A11" s="82">
        <v>6</v>
      </c>
      <c r="B11" s="7">
        <v>150000004</v>
      </c>
      <c r="C11" s="82" t="s">
        <v>251</v>
      </c>
      <c r="D11" s="83" t="s">
        <v>95</v>
      </c>
      <c r="E11" s="86"/>
      <c r="F11" s="86"/>
      <c r="G11" s="86"/>
      <c r="H11" s="86"/>
      <c r="I11" s="86">
        <v>16700</v>
      </c>
      <c r="J11" s="86">
        <v>16835.728155339806</v>
      </c>
      <c r="K11" s="86">
        <v>14000</v>
      </c>
      <c r="L11" s="86">
        <v>13393.427939351428</v>
      </c>
      <c r="M11" s="103">
        <v>14000</v>
      </c>
      <c r="N11" s="103">
        <v>15353.032873806998</v>
      </c>
      <c r="O11" s="103">
        <v>14000</v>
      </c>
      <c r="P11" s="86">
        <v>16373.817527949339</v>
      </c>
      <c r="Q11" s="103">
        <v>14000</v>
      </c>
      <c r="R11" s="86">
        <v>15233.147304057809</v>
      </c>
      <c r="S11" s="86">
        <v>14000</v>
      </c>
      <c r="T11" s="86">
        <v>15286.578947368422</v>
      </c>
      <c r="U11" s="86">
        <v>12500</v>
      </c>
      <c r="V11" s="86">
        <v>12500</v>
      </c>
      <c r="W11" s="86">
        <v>12500</v>
      </c>
      <c r="X11" s="86">
        <v>12500</v>
      </c>
      <c r="Y11" s="86">
        <v>12500</v>
      </c>
      <c r="Z11" s="86">
        <v>13038.404129610049</v>
      </c>
      <c r="AA11" s="86">
        <v>13500</v>
      </c>
      <c r="AB11" s="86">
        <v>11500</v>
      </c>
      <c r="AC11" s="86">
        <v>12953.996910366737</v>
      </c>
      <c r="AD11" s="86">
        <v>10500</v>
      </c>
      <c r="AE11" s="86">
        <v>10500</v>
      </c>
      <c r="AF11" s="103">
        <v>10500</v>
      </c>
      <c r="AG11" s="103">
        <v>10500</v>
      </c>
      <c r="AH11" s="103">
        <v>11500</v>
      </c>
      <c r="AI11" s="103">
        <v>11000</v>
      </c>
      <c r="AJ11" s="103">
        <v>11500</v>
      </c>
      <c r="AK11" s="103">
        <v>11000</v>
      </c>
      <c r="AL11" s="103">
        <v>11500</v>
      </c>
      <c r="AM11" s="103">
        <v>11000.245754121759</v>
      </c>
      <c r="AN11" s="86">
        <v>9500</v>
      </c>
      <c r="AO11" s="86">
        <v>10000</v>
      </c>
      <c r="AP11" s="103">
        <v>9980.5578196131446</v>
      </c>
      <c r="AQ11" s="103">
        <v>9000</v>
      </c>
      <c r="AR11" s="103">
        <v>9000</v>
      </c>
      <c r="AS11" s="103">
        <v>9000</v>
      </c>
      <c r="AT11" s="103">
        <v>9000</v>
      </c>
      <c r="AU11" s="103">
        <v>9500</v>
      </c>
      <c r="AV11" s="103">
        <v>9394.7875672636728</v>
      </c>
      <c r="AW11" s="103">
        <v>10500</v>
      </c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>
        <v>11000</v>
      </c>
      <c r="BY11" s="103">
        <v>12000</v>
      </c>
      <c r="BZ11" s="103">
        <v>11709.60458452722</v>
      </c>
      <c r="CA11" s="103">
        <v>12300</v>
      </c>
      <c r="CB11" s="103">
        <v>12300</v>
      </c>
      <c r="CC11" s="84">
        <f>(17522+17030)/2</f>
        <v>17276</v>
      </c>
      <c r="CD11" s="103">
        <v>16394</v>
      </c>
      <c r="CE11" s="103">
        <v>12300</v>
      </c>
      <c r="CF11" s="103" t="s">
        <v>94</v>
      </c>
      <c r="CG11" s="103">
        <v>12300</v>
      </c>
      <c r="CH11" s="103"/>
    </row>
    <row r="12" spans="1:86" ht="17.5" customHeight="1" x14ac:dyDescent="0.35">
      <c r="A12" s="82">
        <v>7</v>
      </c>
      <c r="B12" s="7" t="s">
        <v>259</v>
      </c>
      <c r="C12" s="82" t="s">
        <v>252</v>
      </c>
      <c r="D12" s="83" t="s">
        <v>469</v>
      </c>
      <c r="E12" s="86"/>
      <c r="F12" s="86"/>
      <c r="G12" s="86"/>
      <c r="H12" s="86"/>
      <c r="I12" s="86"/>
      <c r="J12" s="86"/>
      <c r="K12" s="86"/>
      <c r="L12" s="86"/>
      <c r="M12" s="103"/>
      <c r="N12" s="103"/>
      <c r="O12" s="103"/>
      <c r="P12" s="86"/>
      <c r="Q12" s="103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103"/>
      <c r="AG12" s="103"/>
      <c r="AH12" s="103"/>
      <c r="AI12" s="103"/>
      <c r="AJ12" s="103"/>
      <c r="AK12" s="103"/>
      <c r="AL12" s="103"/>
      <c r="AM12" s="103"/>
      <c r="AN12" s="86"/>
      <c r="AO12" s="86"/>
      <c r="AP12" s="103"/>
      <c r="AQ12" s="103"/>
      <c r="AR12" s="103"/>
      <c r="AS12" s="103"/>
      <c r="AT12" s="103"/>
      <c r="AU12" s="103"/>
      <c r="AV12" s="103"/>
      <c r="AW12" s="103"/>
      <c r="AX12" s="103"/>
      <c r="AY12" s="103">
        <v>12500</v>
      </c>
      <c r="AZ12" s="103">
        <v>12500</v>
      </c>
      <c r="BA12" s="103">
        <v>12500</v>
      </c>
      <c r="BB12" s="103">
        <v>12500</v>
      </c>
      <c r="BC12" s="103">
        <v>13000</v>
      </c>
      <c r="BD12" s="103">
        <v>13000</v>
      </c>
      <c r="BE12" s="103">
        <v>13000</v>
      </c>
      <c r="BF12" s="103">
        <v>13000</v>
      </c>
      <c r="BG12" s="103">
        <v>13000</v>
      </c>
      <c r="BH12" s="103">
        <v>13000</v>
      </c>
      <c r="BI12" s="103">
        <v>13000</v>
      </c>
      <c r="BJ12" s="103"/>
      <c r="BK12" s="103">
        <v>13500</v>
      </c>
      <c r="BL12" s="103">
        <v>13500</v>
      </c>
      <c r="BM12" s="103">
        <v>15000</v>
      </c>
      <c r="BN12" s="103">
        <v>14890.17873669132</v>
      </c>
      <c r="BO12" s="103">
        <v>12000</v>
      </c>
      <c r="BP12" s="103">
        <v>12000</v>
      </c>
      <c r="BQ12" s="103">
        <v>12000</v>
      </c>
      <c r="BR12" s="103">
        <v>11996.599943004825</v>
      </c>
      <c r="BS12" s="103">
        <f>12000+2000</f>
        <v>14000</v>
      </c>
      <c r="BT12" s="103">
        <v>14000</v>
      </c>
      <c r="BU12" s="103">
        <f>12000+1700</f>
        <v>13700</v>
      </c>
      <c r="BV12" s="103">
        <v>13700</v>
      </c>
      <c r="BW12" s="103">
        <f>12000+2000</f>
        <v>14000</v>
      </c>
      <c r="BX12" s="103">
        <v>13909.495533200905</v>
      </c>
      <c r="BY12" s="103">
        <f>12000+2000</f>
        <v>14000</v>
      </c>
      <c r="BZ12" s="103">
        <v>13892.979517470392</v>
      </c>
      <c r="CA12" s="103">
        <f>12300+2000</f>
        <v>14300</v>
      </c>
      <c r="CB12" s="103">
        <v>15469.628043102301</v>
      </c>
      <c r="CC12" s="84">
        <f>(17522+17030)/2</f>
        <v>17276</v>
      </c>
      <c r="CD12" s="103">
        <v>16866.231983166756</v>
      </c>
      <c r="CE12" s="84">
        <f>(17750+17250+19300+18800)/4</f>
        <v>18275</v>
      </c>
      <c r="CF12" s="103">
        <v>17274.018343481202</v>
      </c>
      <c r="CG12" s="84">
        <f>(17750+17250+19300+18800)/4</f>
        <v>18275</v>
      </c>
      <c r="CH12" s="103"/>
    </row>
    <row r="13" spans="1:86" ht="17.5" customHeight="1" x14ac:dyDescent="0.35">
      <c r="A13" s="82">
        <v>8</v>
      </c>
      <c r="B13" s="7">
        <v>150000005</v>
      </c>
      <c r="C13" s="82" t="s">
        <v>8</v>
      </c>
      <c r="D13" s="83" t="s">
        <v>9</v>
      </c>
      <c r="E13" s="86"/>
      <c r="F13" s="86"/>
      <c r="G13" s="86"/>
      <c r="H13" s="86"/>
      <c r="I13" s="86">
        <v>15500</v>
      </c>
      <c r="J13" s="86">
        <v>15735.683904186255</v>
      </c>
      <c r="K13" s="86">
        <v>17500</v>
      </c>
      <c r="L13" s="86">
        <v>16788.097693879536</v>
      </c>
      <c r="M13" s="103">
        <v>18000</v>
      </c>
      <c r="N13" s="103">
        <v>17702.693984615929</v>
      </c>
      <c r="O13" s="103">
        <v>18000</v>
      </c>
      <c r="P13" s="86">
        <v>17974.765589321847</v>
      </c>
      <c r="Q13" s="103">
        <v>18000</v>
      </c>
      <c r="R13" s="86">
        <v>17968.952357158916</v>
      </c>
      <c r="S13" s="103">
        <v>18000</v>
      </c>
      <c r="T13" s="86">
        <v>17793.396226415094</v>
      </c>
      <c r="U13" s="86">
        <v>16500</v>
      </c>
      <c r="V13" s="86">
        <v>16462.973596811691</v>
      </c>
      <c r="W13" s="86">
        <v>16500</v>
      </c>
      <c r="X13" s="86">
        <v>16500</v>
      </c>
      <c r="Y13" s="86">
        <v>16500</v>
      </c>
      <c r="Z13" s="86">
        <v>16945.252975449428</v>
      </c>
      <c r="AA13" s="86">
        <v>17500</v>
      </c>
      <c r="AB13" s="86">
        <v>15500</v>
      </c>
      <c r="AC13" s="86">
        <v>16534.626952125953</v>
      </c>
      <c r="AD13" s="86">
        <v>14500</v>
      </c>
      <c r="AE13" s="86">
        <v>14465.460942178455</v>
      </c>
      <c r="AF13" s="103">
        <v>14500</v>
      </c>
      <c r="AG13" s="103">
        <v>14509.576053349499</v>
      </c>
      <c r="AH13" s="103">
        <v>15000</v>
      </c>
      <c r="AI13" s="103">
        <v>15025.379353965638</v>
      </c>
      <c r="AJ13" s="103">
        <v>15000</v>
      </c>
      <c r="AK13" s="103">
        <v>14910.678301970647</v>
      </c>
      <c r="AL13" s="103">
        <v>15000</v>
      </c>
      <c r="AM13" s="103">
        <v>14831.035909967355</v>
      </c>
      <c r="AN13" s="86">
        <v>14500</v>
      </c>
      <c r="AO13" s="86">
        <v>15000</v>
      </c>
      <c r="AP13" s="103">
        <v>14808.45006473676</v>
      </c>
      <c r="AQ13" s="86">
        <v>14500</v>
      </c>
      <c r="AR13" s="103">
        <f>15519.2770426906-1500</f>
        <v>14019.277042690601</v>
      </c>
      <c r="AS13" s="86">
        <v>14500</v>
      </c>
      <c r="AT13" s="103">
        <f>15979.3954889592-1500</f>
        <v>14479.395488959201</v>
      </c>
      <c r="AU13" s="86">
        <v>15000</v>
      </c>
      <c r="AV13" s="103">
        <v>14998.538825334661</v>
      </c>
      <c r="AW13" s="86">
        <v>14500</v>
      </c>
      <c r="AX13" s="103">
        <v>14535.256313245962</v>
      </c>
      <c r="AY13" s="103">
        <v>15000</v>
      </c>
      <c r="AZ13" s="103">
        <v>14855.14784201781</v>
      </c>
      <c r="BA13" s="103">
        <v>15000</v>
      </c>
      <c r="BB13" s="103">
        <v>15392.891160782321</v>
      </c>
      <c r="BC13" s="103">
        <v>16500</v>
      </c>
      <c r="BD13" s="103">
        <v>15365.225970719288</v>
      </c>
      <c r="BE13" s="103">
        <v>16500</v>
      </c>
      <c r="BF13" s="103">
        <v>15345.865349432857</v>
      </c>
      <c r="BG13" s="103">
        <v>16500</v>
      </c>
      <c r="BH13" s="103">
        <v>15465.2092644124</v>
      </c>
      <c r="BI13" s="103">
        <v>16500</v>
      </c>
      <c r="BJ13" s="103">
        <v>16635.283993115318</v>
      </c>
      <c r="BK13" s="103">
        <v>16000</v>
      </c>
      <c r="BL13" s="103">
        <v>16000</v>
      </c>
      <c r="BM13" s="103"/>
      <c r="BN13" s="103"/>
      <c r="BO13" s="103"/>
      <c r="BP13" s="103"/>
      <c r="BQ13" s="103"/>
      <c r="BR13" s="103"/>
      <c r="BS13" s="103">
        <v>16000</v>
      </c>
      <c r="BT13" s="103">
        <v>16000</v>
      </c>
      <c r="BU13" s="103">
        <v>15700</v>
      </c>
      <c r="BV13" s="103">
        <v>16447.587409896623</v>
      </c>
      <c r="BW13" s="103">
        <v>16500</v>
      </c>
      <c r="BX13" s="103">
        <v>16464.667351656819</v>
      </c>
      <c r="BY13" s="103">
        <v>16000</v>
      </c>
      <c r="BZ13" s="103">
        <v>16000</v>
      </c>
      <c r="CA13" s="103">
        <v>16800</v>
      </c>
      <c r="CB13" s="103"/>
      <c r="CC13" s="103">
        <v>16800</v>
      </c>
      <c r="CD13" s="103">
        <v>17008.321948860546</v>
      </c>
      <c r="CE13" s="103">
        <v>17200</v>
      </c>
      <c r="CF13" s="103" t="s">
        <v>94</v>
      </c>
      <c r="CG13" s="103">
        <v>18000</v>
      </c>
      <c r="CH13" s="103"/>
    </row>
    <row r="14" spans="1:86" ht="17.5" customHeight="1" x14ac:dyDescent="0.35">
      <c r="A14" s="82">
        <v>9</v>
      </c>
      <c r="B14" s="87">
        <v>150000014</v>
      </c>
      <c r="C14" s="82" t="s">
        <v>214</v>
      </c>
      <c r="D14" s="83" t="s">
        <v>215</v>
      </c>
      <c r="E14" s="86"/>
      <c r="F14" s="86"/>
      <c r="G14" s="86"/>
      <c r="H14" s="86"/>
      <c r="I14" s="86"/>
      <c r="J14" s="86"/>
      <c r="K14" s="86"/>
      <c r="L14" s="86"/>
      <c r="M14" s="103"/>
      <c r="N14" s="103"/>
      <c r="O14" s="103"/>
      <c r="P14" s="86"/>
      <c r="Q14" s="103"/>
      <c r="R14" s="86"/>
      <c r="S14" s="103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103"/>
      <c r="AG14" s="103"/>
      <c r="AH14" s="103"/>
      <c r="AI14" s="103"/>
      <c r="AJ14" s="103"/>
      <c r="AK14" s="103"/>
      <c r="AL14" s="103"/>
      <c r="AM14" s="103"/>
      <c r="AN14" s="86"/>
      <c r="AO14" s="86"/>
      <c r="AP14" s="103"/>
      <c r="AQ14" s="86">
        <v>9000</v>
      </c>
      <c r="AR14" s="103">
        <v>9000</v>
      </c>
      <c r="AS14" s="86">
        <v>9000</v>
      </c>
      <c r="AT14" s="103">
        <v>9000</v>
      </c>
      <c r="AU14" s="103">
        <v>9500</v>
      </c>
      <c r="AV14" s="103">
        <v>9594.9788263762857</v>
      </c>
      <c r="AW14" s="103">
        <v>10500</v>
      </c>
      <c r="AX14" s="103">
        <v>10500</v>
      </c>
      <c r="AY14" s="103">
        <v>12500</v>
      </c>
      <c r="AZ14" s="103">
        <v>12341.137363910122</v>
      </c>
      <c r="BA14" s="103">
        <v>12500</v>
      </c>
      <c r="BB14" s="103">
        <v>12441.933603836223</v>
      </c>
      <c r="BC14" s="103">
        <v>13000</v>
      </c>
      <c r="BD14" s="103"/>
      <c r="BE14" s="103">
        <v>13000</v>
      </c>
      <c r="BF14" s="103">
        <v>13000</v>
      </c>
      <c r="BG14" s="103">
        <v>13000</v>
      </c>
      <c r="BH14" s="103">
        <v>12851.445001474491</v>
      </c>
      <c r="BI14" s="103">
        <v>13000</v>
      </c>
      <c r="BJ14" s="103">
        <v>13162.541583499667</v>
      </c>
      <c r="BK14" s="103">
        <v>13500</v>
      </c>
      <c r="BL14" s="103">
        <v>13500</v>
      </c>
      <c r="BM14" s="103">
        <v>13500</v>
      </c>
      <c r="BN14" s="103">
        <v>13500</v>
      </c>
      <c r="BO14" s="103">
        <v>12000</v>
      </c>
      <c r="BP14" s="103">
        <v>12000</v>
      </c>
      <c r="BQ14" s="103">
        <v>12000</v>
      </c>
      <c r="BR14" s="103">
        <v>12000</v>
      </c>
      <c r="BS14" s="103">
        <f t="shared" ref="BS14:BS15" si="0">12000+2000</f>
        <v>14000</v>
      </c>
      <c r="BT14" s="103">
        <v>14000</v>
      </c>
      <c r="BU14" s="103">
        <f t="shared" ref="BU14:BU15" si="1">12000+1700</f>
        <v>13700</v>
      </c>
      <c r="BV14" s="103">
        <v>13700</v>
      </c>
      <c r="BW14" s="103">
        <f t="shared" ref="BW14:BY15" si="2">12000+2000</f>
        <v>14000</v>
      </c>
      <c r="BX14" s="103">
        <v>14000</v>
      </c>
      <c r="BY14" s="103">
        <f t="shared" si="2"/>
        <v>14000</v>
      </c>
      <c r="BZ14" s="103">
        <v>13970.906163753451</v>
      </c>
      <c r="CA14" s="103">
        <f>12300+2000</f>
        <v>14300</v>
      </c>
      <c r="CB14" s="103">
        <v>14300</v>
      </c>
      <c r="CC14" s="84">
        <f>(17522+17030)/2</f>
        <v>17276</v>
      </c>
      <c r="CD14" s="103">
        <v>17098.761629644388</v>
      </c>
      <c r="CE14" s="84">
        <f>(17750+17250+19300+18800)/4</f>
        <v>18275</v>
      </c>
      <c r="CF14" s="103">
        <v>17143.564650803612</v>
      </c>
      <c r="CG14" s="84">
        <f t="shared" ref="CG14:CG15" si="3">(17750+17250+19300+18800)/4</f>
        <v>18275</v>
      </c>
      <c r="CH14" s="103"/>
    </row>
    <row r="15" spans="1:86" ht="17.5" customHeight="1" x14ac:dyDescent="0.35">
      <c r="A15" s="82">
        <v>10</v>
      </c>
      <c r="B15" s="87">
        <v>150000015</v>
      </c>
      <c r="C15" s="82" t="s">
        <v>10</v>
      </c>
      <c r="D15" s="83" t="s">
        <v>96</v>
      </c>
      <c r="E15" s="86">
        <v>15500</v>
      </c>
      <c r="F15" s="86"/>
      <c r="G15" s="86">
        <v>15500</v>
      </c>
      <c r="H15" s="86"/>
      <c r="I15" s="86">
        <v>15500</v>
      </c>
      <c r="J15" s="86">
        <v>15635.40159878188</v>
      </c>
      <c r="K15" s="86">
        <v>17500</v>
      </c>
      <c r="L15" s="86">
        <v>16665.109158348063</v>
      </c>
      <c r="M15" s="103">
        <v>18000</v>
      </c>
      <c r="N15" s="103">
        <v>17764.022236756049</v>
      </c>
      <c r="O15" s="103">
        <v>18000</v>
      </c>
      <c r="P15" s="86">
        <v>15399.915756630266</v>
      </c>
      <c r="Q15" s="103">
        <v>14000</v>
      </c>
      <c r="R15" s="86">
        <v>14015.530772408096</v>
      </c>
      <c r="S15" s="103">
        <v>14000</v>
      </c>
      <c r="T15" s="86">
        <v>13856.551724137931</v>
      </c>
      <c r="U15" s="86">
        <v>12500</v>
      </c>
      <c r="V15" s="86">
        <v>12498.653165161342</v>
      </c>
      <c r="W15" s="86">
        <v>12500</v>
      </c>
      <c r="X15" s="86">
        <v>12498.577797638844</v>
      </c>
      <c r="Y15" s="86">
        <v>12500</v>
      </c>
      <c r="Z15" s="86">
        <v>12623.742989092456</v>
      </c>
      <c r="AA15" s="86">
        <v>13000</v>
      </c>
      <c r="AB15" s="86">
        <v>11500</v>
      </c>
      <c r="AC15" s="86">
        <v>12187.368300604103</v>
      </c>
      <c r="AD15" s="86">
        <v>10500</v>
      </c>
      <c r="AE15" s="86">
        <v>10563.824965132497</v>
      </c>
      <c r="AF15" s="103">
        <v>10500</v>
      </c>
      <c r="AG15" s="103">
        <v>10507.26778217939</v>
      </c>
      <c r="AH15" s="103">
        <v>11500</v>
      </c>
      <c r="AI15" s="103">
        <v>10891.883029655908</v>
      </c>
      <c r="AJ15" s="103">
        <v>11500</v>
      </c>
      <c r="AK15" s="103">
        <v>11017.156022207953</v>
      </c>
      <c r="AL15" s="103">
        <v>11500</v>
      </c>
      <c r="AM15" s="103">
        <v>11015.531143914253</v>
      </c>
      <c r="AN15" s="86">
        <v>9500</v>
      </c>
      <c r="AO15" s="86">
        <v>10000</v>
      </c>
      <c r="AP15" s="103">
        <v>9991.5837104072398</v>
      </c>
      <c r="AQ15" s="86">
        <v>9000</v>
      </c>
      <c r="AR15" s="103">
        <v>9000</v>
      </c>
      <c r="AS15" s="86">
        <v>9000</v>
      </c>
      <c r="AT15" s="103">
        <v>9000</v>
      </c>
      <c r="AU15" s="103">
        <v>9500</v>
      </c>
      <c r="AV15" s="103">
        <v>9837.9698135543058</v>
      </c>
      <c r="AW15" s="103">
        <v>10500</v>
      </c>
      <c r="AX15" s="103">
        <v>10500</v>
      </c>
      <c r="AY15" s="103">
        <v>12500</v>
      </c>
      <c r="AZ15" s="103">
        <v>12500</v>
      </c>
      <c r="BA15" s="103">
        <v>12500</v>
      </c>
      <c r="BB15" s="103">
        <v>12500</v>
      </c>
      <c r="BC15" s="103">
        <v>13000</v>
      </c>
      <c r="BD15" s="103">
        <v>13000</v>
      </c>
      <c r="BE15" s="103">
        <v>13000</v>
      </c>
      <c r="BF15" s="103">
        <v>13000</v>
      </c>
      <c r="BG15" s="103">
        <v>13000</v>
      </c>
      <c r="BH15" s="103">
        <v>13000</v>
      </c>
      <c r="BI15" s="103">
        <v>13000</v>
      </c>
      <c r="BJ15" s="103">
        <v>13264.877652103201</v>
      </c>
      <c r="BK15" s="103">
        <v>13500</v>
      </c>
      <c r="BL15" s="103">
        <v>13391.563712227402</v>
      </c>
      <c r="BM15" s="103">
        <v>13500</v>
      </c>
      <c r="BN15" s="103">
        <v>13500</v>
      </c>
      <c r="BO15" s="103">
        <v>12000</v>
      </c>
      <c r="BP15" s="103">
        <v>12000</v>
      </c>
      <c r="BQ15" s="103">
        <v>12000</v>
      </c>
      <c r="BR15" s="103">
        <v>12000</v>
      </c>
      <c r="BS15" s="103">
        <f t="shared" si="0"/>
        <v>14000</v>
      </c>
      <c r="BT15" s="103">
        <v>14000</v>
      </c>
      <c r="BU15" s="103">
        <f t="shared" si="1"/>
        <v>13700</v>
      </c>
      <c r="BV15" s="103">
        <v>13700</v>
      </c>
      <c r="BW15" s="103">
        <f t="shared" si="2"/>
        <v>14000</v>
      </c>
      <c r="BX15" s="103">
        <v>13943.331751305173</v>
      </c>
      <c r="BY15" s="103">
        <f t="shared" si="2"/>
        <v>14000</v>
      </c>
      <c r="BZ15" s="103">
        <v>13949.370319945541</v>
      </c>
      <c r="CA15" s="103">
        <f>12300+2000</f>
        <v>14300</v>
      </c>
      <c r="CB15" s="103">
        <v>15373.678800856531</v>
      </c>
      <c r="CC15" s="84">
        <f>(17522+17030)/2</f>
        <v>17276</v>
      </c>
      <c r="CD15" s="103">
        <v>17075.291661900948</v>
      </c>
      <c r="CE15" s="84">
        <f>(17750+17250+19300+18800)/4</f>
        <v>18275</v>
      </c>
      <c r="CF15" s="103">
        <v>17383.623888852308</v>
      </c>
      <c r="CG15" s="84">
        <f t="shared" si="3"/>
        <v>18275</v>
      </c>
      <c r="CH15" s="103"/>
    </row>
    <row r="16" spans="1:86" ht="17.5" customHeight="1" x14ac:dyDescent="0.35">
      <c r="A16" s="82">
        <v>11</v>
      </c>
      <c r="B16" s="87">
        <v>150000016</v>
      </c>
      <c r="C16" s="82" t="s">
        <v>11</v>
      </c>
      <c r="D16" s="83" t="s">
        <v>478</v>
      </c>
      <c r="E16" s="86"/>
      <c r="F16" s="86"/>
      <c r="G16" s="86"/>
      <c r="H16" s="86"/>
      <c r="I16" s="86"/>
      <c r="J16" s="86"/>
      <c r="K16" s="103">
        <v>12500</v>
      </c>
      <c r="L16" s="103">
        <v>11500</v>
      </c>
      <c r="M16" s="103">
        <v>12500</v>
      </c>
      <c r="N16" s="103">
        <v>12669.593189128977</v>
      </c>
      <c r="O16" s="103">
        <v>12500</v>
      </c>
      <c r="P16" s="86">
        <v>13057.47546460639</v>
      </c>
      <c r="Q16" s="103">
        <v>12500</v>
      </c>
      <c r="R16" s="86"/>
      <c r="S16" s="103">
        <v>12500</v>
      </c>
      <c r="T16" s="86">
        <v>12500</v>
      </c>
      <c r="U16" s="86">
        <v>11000</v>
      </c>
      <c r="V16" s="86"/>
      <c r="W16" s="86">
        <v>11000</v>
      </c>
      <c r="X16" s="86"/>
      <c r="Y16" s="86">
        <v>11000</v>
      </c>
      <c r="Z16" s="86"/>
      <c r="AA16" s="86">
        <v>10000</v>
      </c>
      <c r="AB16" s="86"/>
      <c r="AC16" s="86">
        <v>10000</v>
      </c>
      <c r="AD16" s="86"/>
      <c r="AE16" s="86"/>
      <c r="AF16" s="103"/>
      <c r="AG16" s="103"/>
      <c r="AH16" s="103"/>
      <c r="AI16" s="103"/>
      <c r="AJ16" s="103"/>
      <c r="AK16" s="103"/>
      <c r="AL16" s="103"/>
      <c r="AM16" s="103"/>
      <c r="AN16" s="86"/>
      <c r="AO16" s="86"/>
      <c r="AP16" s="103"/>
      <c r="AQ16" s="86"/>
      <c r="AR16" s="103"/>
      <c r="AS16" s="86"/>
      <c r="AT16" s="103"/>
      <c r="AU16" s="86"/>
      <c r="AV16" s="103"/>
      <c r="AW16" s="86">
        <v>12000</v>
      </c>
      <c r="AX16" s="103"/>
      <c r="AY16" s="103"/>
      <c r="AZ16" s="103"/>
      <c r="BA16" s="103"/>
      <c r="BB16" s="103"/>
      <c r="BC16" s="103"/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3">
        <v>12000</v>
      </c>
      <c r="BX16" s="103">
        <v>12000</v>
      </c>
      <c r="BY16" s="103">
        <v>12000</v>
      </c>
      <c r="BZ16" s="103" t="s">
        <v>94</v>
      </c>
      <c r="CA16" s="103">
        <v>12300</v>
      </c>
      <c r="CB16" s="103"/>
      <c r="CC16" s="84">
        <v>12300</v>
      </c>
      <c r="CD16" s="103">
        <v>12300</v>
      </c>
      <c r="CE16" s="84">
        <v>12300</v>
      </c>
      <c r="CF16" s="103">
        <v>12300</v>
      </c>
      <c r="CG16" s="84">
        <v>12300</v>
      </c>
      <c r="CH16" s="103"/>
    </row>
    <row r="17" spans="1:86" ht="17.5" customHeight="1" x14ac:dyDescent="0.35">
      <c r="A17" s="82">
        <v>12</v>
      </c>
      <c r="B17" s="87">
        <v>150000114</v>
      </c>
      <c r="C17" s="82" t="s">
        <v>250</v>
      </c>
      <c r="D17" s="83" t="s">
        <v>255</v>
      </c>
      <c r="E17" s="86"/>
      <c r="F17" s="86"/>
      <c r="G17" s="86"/>
      <c r="H17" s="86"/>
      <c r="I17" s="86"/>
      <c r="J17" s="86"/>
      <c r="K17" s="103"/>
      <c r="L17" s="103"/>
      <c r="M17" s="103"/>
      <c r="N17" s="103"/>
      <c r="O17" s="103"/>
      <c r="P17" s="86"/>
      <c r="Q17" s="103"/>
      <c r="R17" s="86"/>
      <c r="S17" s="103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103"/>
      <c r="AG17" s="103"/>
      <c r="AH17" s="103"/>
      <c r="AI17" s="103"/>
      <c r="AJ17" s="103"/>
      <c r="AK17" s="103"/>
      <c r="AL17" s="103"/>
      <c r="AM17" s="103"/>
      <c r="AN17" s="86"/>
      <c r="AO17" s="86"/>
      <c r="AP17" s="103"/>
      <c r="AQ17" s="86"/>
      <c r="AR17" s="103"/>
      <c r="AS17" s="86"/>
      <c r="AT17" s="103"/>
      <c r="AU17" s="86"/>
      <c r="AV17" s="103"/>
      <c r="AW17" s="86"/>
      <c r="AX17" s="103"/>
      <c r="AY17" s="103">
        <v>12500</v>
      </c>
      <c r="AZ17" s="103"/>
      <c r="BA17" s="103">
        <v>12500</v>
      </c>
      <c r="BB17" s="103"/>
      <c r="BC17" s="103">
        <v>12500</v>
      </c>
      <c r="BD17" s="103"/>
      <c r="BE17" s="103">
        <v>12500</v>
      </c>
      <c r="BF17" s="103">
        <v>12500</v>
      </c>
      <c r="BG17" s="103">
        <v>12500</v>
      </c>
      <c r="BH17" s="103">
        <v>10000</v>
      </c>
      <c r="BI17" s="103">
        <v>10000</v>
      </c>
      <c r="BJ17" s="103">
        <v>10000</v>
      </c>
      <c r="BK17" s="103">
        <v>10000</v>
      </c>
      <c r="BL17" s="103"/>
      <c r="BM17" s="103">
        <v>10000</v>
      </c>
      <c r="BN17" s="103"/>
      <c r="BO17" s="103">
        <v>10000</v>
      </c>
      <c r="BP17" s="103" t="s">
        <v>318</v>
      </c>
      <c r="BQ17" s="103">
        <v>10000</v>
      </c>
      <c r="BR17" s="103"/>
      <c r="BS17" s="103">
        <v>10000</v>
      </c>
      <c r="BT17" s="103"/>
      <c r="BU17" s="103">
        <v>10000</v>
      </c>
      <c r="BV17" s="103" t="s">
        <v>94</v>
      </c>
      <c r="BW17" s="103">
        <v>10000</v>
      </c>
      <c r="BX17" s="103" t="s">
        <v>94</v>
      </c>
      <c r="BY17" s="103">
        <v>16000</v>
      </c>
      <c r="BZ17" s="103">
        <v>16000</v>
      </c>
      <c r="CA17" s="103">
        <v>16000</v>
      </c>
      <c r="CB17" s="103">
        <v>16000</v>
      </c>
      <c r="CC17" s="84">
        <f>(17522+17030)/2</f>
        <v>17276</v>
      </c>
      <c r="CD17" s="103">
        <v>17587.441360197077</v>
      </c>
      <c r="CE17" s="84">
        <f>(17750+17250+19300+18800)/4</f>
        <v>18275</v>
      </c>
      <c r="CF17" s="103">
        <v>18055.742870049842</v>
      </c>
      <c r="CG17" s="84">
        <f>(17750+17250+19300+18800)/4</f>
        <v>18275</v>
      </c>
      <c r="CH17" s="103"/>
    </row>
    <row r="18" spans="1:86" x14ac:dyDescent="0.35">
      <c r="A18" s="141" t="s">
        <v>173</v>
      </c>
      <c r="B18" s="87"/>
      <c r="C18" s="82"/>
      <c r="D18" s="83"/>
      <c r="E18" s="86"/>
      <c r="F18" s="86"/>
      <c r="G18" s="86"/>
      <c r="H18" s="86"/>
      <c r="I18" s="86"/>
      <c r="J18" s="86"/>
      <c r="K18" s="103"/>
      <c r="L18" s="103"/>
      <c r="M18" s="103"/>
      <c r="N18" s="103"/>
      <c r="O18" s="103"/>
      <c r="P18" s="86"/>
      <c r="Q18" s="103"/>
      <c r="R18" s="86"/>
      <c r="S18" s="103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103"/>
      <c r="AG18" s="103"/>
      <c r="AH18" s="103"/>
      <c r="AI18" s="103"/>
      <c r="AJ18" s="103"/>
      <c r="AK18" s="103"/>
      <c r="AL18" s="103"/>
      <c r="AM18" s="103"/>
      <c r="AN18" s="86"/>
      <c r="AO18" s="86"/>
      <c r="AP18" s="103"/>
      <c r="AQ18" s="86"/>
      <c r="AR18" s="103"/>
      <c r="AS18" s="86"/>
      <c r="AT18" s="103"/>
      <c r="AU18" s="86"/>
      <c r="AV18" s="103"/>
      <c r="AW18" s="86"/>
      <c r="AX18" s="103"/>
      <c r="AY18" s="103"/>
      <c r="AZ18" s="103"/>
      <c r="BA18" s="103"/>
      <c r="BB18" s="103"/>
      <c r="BC18" s="103"/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3"/>
      <c r="BX18" s="103"/>
      <c r="BY18" s="103"/>
      <c r="BZ18" s="103"/>
      <c r="CA18" s="103"/>
      <c r="CB18" s="103"/>
      <c r="CC18" s="103"/>
      <c r="CD18" s="103"/>
      <c r="CE18" s="103"/>
      <c r="CF18" s="103"/>
      <c r="CG18" s="103"/>
      <c r="CH18" s="103"/>
    </row>
    <row r="19" spans="1:86" ht="19" customHeight="1" x14ac:dyDescent="0.35">
      <c r="A19" s="82">
        <v>1</v>
      </c>
      <c r="B19" s="87">
        <v>150000019</v>
      </c>
      <c r="C19" s="82" t="s">
        <v>2</v>
      </c>
      <c r="D19" s="83" t="s">
        <v>156</v>
      </c>
      <c r="E19" s="86"/>
      <c r="F19" s="86"/>
      <c r="G19" s="86"/>
      <c r="H19" s="86"/>
      <c r="I19" s="86">
        <v>18500</v>
      </c>
      <c r="J19" s="86"/>
      <c r="K19" s="86">
        <v>20000</v>
      </c>
      <c r="L19" s="86"/>
      <c r="M19" s="103">
        <v>20500</v>
      </c>
      <c r="N19" s="103"/>
      <c r="O19" s="103">
        <v>21500</v>
      </c>
      <c r="P19" s="86">
        <v>21349.245602106035</v>
      </c>
      <c r="Q19" s="103">
        <v>21500</v>
      </c>
      <c r="R19" s="86">
        <v>21211.173081439876</v>
      </c>
      <c r="S19" s="103">
        <v>21500</v>
      </c>
      <c r="T19" s="86">
        <v>21092.423076923078</v>
      </c>
      <c r="U19" s="86">
        <v>20000</v>
      </c>
      <c r="V19" s="86">
        <v>19915.202293370923</v>
      </c>
      <c r="W19" s="86">
        <v>20000</v>
      </c>
      <c r="X19" s="86">
        <v>19299.88276211367</v>
      </c>
      <c r="Y19" s="86">
        <v>20000</v>
      </c>
      <c r="Z19" s="86">
        <v>19279.184457584277</v>
      </c>
      <c r="AA19" s="86">
        <v>20000</v>
      </c>
      <c r="AB19" s="86">
        <v>19000</v>
      </c>
      <c r="AC19" s="86"/>
      <c r="AD19" s="86">
        <v>18000</v>
      </c>
      <c r="AE19" s="86"/>
      <c r="AF19" s="103">
        <v>18000</v>
      </c>
      <c r="AG19" s="103"/>
      <c r="AH19" s="103">
        <v>19000</v>
      </c>
      <c r="AI19" s="103"/>
      <c r="AJ19" s="103">
        <v>19000</v>
      </c>
      <c r="AK19" s="103"/>
      <c r="AL19" s="103">
        <v>19000</v>
      </c>
      <c r="AM19" s="103"/>
      <c r="AN19" s="86">
        <v>18000</v>
      </c>
      <c r="AO19" s="86">
        <v>18000</v>
      </c>
      <c r="AP19" s="103"/>
      <c r="AQ19" s="86">
        <v>16500</v>
      </c>
      <c r="AR19" s="103"/>
      <c r="AS19" s="86">
        <v>16500</v>
      </c>
      <c r="AT19" s="103"/>
      <c r="AU19" s="86"/>
      <c r="AV19" s="103"/>
      <c r="AW19" s="86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3"/>
      <c r="BX19" s="103"/>
      <c r="BY19" s="103"/>
      <c r="BZ19" s="103"/>
      <c r="CA19" s="103"/>
      <c r="CB19" s="103"/>
      <c r="CC19" s="103"/>
      <c r="CD19" s="103"/>
      <c r="CE19" s="103"/>
      <c r="CF19" s="103"/>
      <c r="CG19" s="103"/>
      <c r="CH19" s="103"/>
    </row>
    <row r="20" spans="1:86" ht="19" customHeight="1" x14ac:dyDescent="0.35">
      <c r="A20" s="82">
        <f t="shared" ref="A20:A27" si="4">A19+1</f>
        <v>2</v>
      </c>
      <c r="B20" s="87">
        <v>150000051</v>
      </c>
      <c r="C20" s="82" t="s">
        <v>97</v>
      </c>
      <c r="D20" s="83" t="s">
        <v>157</v>
      </c>
      <c r="E20" s="86"/>
      <c r="F20" s="86"/>
      <c r="G20" s="86"/>
      <c r="H20" s="86"/>
      <c r="I20" s="86"/>
      <c r="J20" s="86"/>
      <c r="K20" s="86"/>
      <c r="L20" s="86"/>
      <c r="M20" s="103"/>
      <c r="N20" s="103"/>
      <c r="O20" s="103"/>
      <c r="P20" s="86"/>
      <c r="Q20" s="103"/>
      <c r="R20" s="86"/>
      <c r="S20" s="103"/>
      <c r="T20" s="86"/>
      <c r="U20" s="86"/>
      <c r="V20" s="86"/>
      <c r="W20" s="86"/>
      <c r="X20" s="86"/>
      <c r="Y20" s="86"/>
      <c r="Z20" s="86">
        <v>19500</v>
      </c>
      <c r="AA20" s="86">
        <v>20000</v>
      </c>
      <c r="AB20" s="86">
        <v>18500</v>
      </c>
      <c r="AC20" s="86">
        <v>18467.084199443889</v>
      </c>
      <c r="AD20" s="86">
        <v>17500</v>
      </c>
      <c r="AE20" s="86">
        <v>17439.4869367479</v>
      </c>
      <c r="AF20" s="103">
        <v>17500</v>
      </c>
      <c r="AG20" s="103">
        <v>17645.06592923859</v>
      </c>
      <c r="AH20" s="103">
        <v>18500</v>
      </c>
      <c r="AI20" s="103">
        <v>17973.426193214265</v>
      </c>
      <c r="AJ20" s="103">
        <v>18500</v>
      </c>
      <c r="AK20" s="103">
        <v>17990.90990565269</v>
      </c>
      <c r="AL20" s="103">
        <v>18500</v>
      </c>
      <c r="AM20" s="103">
        <v>18000</v>
      </c>
      <c r="AN20" s="86">
        <v>17500</v>
      </c>
      <c r="AO20" s="86">
        <v>17500</v>
      </c>
      <c r="AP20" s="103">
        <v>17169.676668595173</v>
      </c>
      <c r="AQ20" s="86">
        <v>16000</v>
      </c>
      <c r="AR20" s="103">
        <v>16000</v>
      </c>
      <c r="AS20" s="86">
        <v>16000</v>
      </c>
      <c r="AT20" s="103">
        <v>16000</v>
      </c>
      <c r="AU20" s="86">
        <v>16500</v>
      </c>
      <c r="AV20" s="103">
        <v>16512.641147663944</v>
      </c>
      <c r="AW20" s="86">
        <v>17500</v>
      </c>
      <c r="AX20" s="103">
        <v>16986.563472149839</v>
      </c>
      <c r="AY20" s="103">
        <v>18000</v>
      </c>
      <c r="AZ20" s="103">
        <v>17463.277160096557</v>
      </c>
      <c r="BA20" s="103">
        <v>18000</v>
      </c>
      <c r="BB20" s="103">
        <v>17515.85076498787</v>
      </c>
      <c r="BC20" s="103">
        <v>18000</v>
      </c>
      <c r="BD20" s="103">
        <v>17984.850948699437</v>
      </c>
      <c r="BE20" s="103">
        <v>18500</v>
      </c>
      <c r="BF20" s="103">
        <v>18500</v>
      </c>
      <c r="BG20" s="103">
        <v>18800</v>
      </c>
      <c r="BH20" s="103">
        <v>18802.174780677855</v>
      </c>
      <c r="BI20" s="103">
        <v>19000</v>
      </c>
      <c r="BJ20" s="103"/>
      <c r="BK20" s="103">
        <v>19500</v>
      </c>
      <c r="BL20" s="103">
        <v>19862.190901665035</v>
      </c>
      <c r="BM20" s="103">
        <v>19500</v>
      </c>
      <c r="BN20" s="103">
        <v>19502.8580668994</v>
      </c>
      <c r="BO20" s="103">
        <v>18000</v>
      </c>
      <c r="BP20" s="103">
        <v>18000</v>
      </c>
      <c r="BQ20" s="103">
        <v>18000</v>
      </c>
      <c r="BR20" s="103">
        <v>18000</v>
      </c>
      <c r="BS20" s="103">
        <v>18300</v>
      </c>
      <c r="BT20" s="103">
        <v>18300</v>
      </c>
      <c r="BU20" s="103">
        <v>18000</v>
      </c>
      <c r="BV20" s="103">
        <v>18002.191596786055</v>
      </c>
      <c r="BW20" s="103">
        <v>18200</v>
      </c>
      <c r="BX20" s="103">
        <v>18194.591833469989</v>
      </c>
      <c r="BY20" s="103">
        <v>18200</v>
      </c>
      <c r="BZ20" s="103">
        <v>18200</v>
      </c>
      <c r="CA20" s="103">
        <v>18200</v>
      </c>
      <c r="CB20" s="103">
        <v>18200</v>
      </c>
      <c r="CC20" s="103">
        <f>((18200+300)+19000)/2</f>
        <v>18750</v>
      </c>
      <c r="CD20" s="103">
        <v>18746.117798933101</v>
      </c>
      <c r="CE20" s="103">
        <v>19200</v>
      </c>
      <c r="CF20" s="103">
        <v>19197.787365012809</v>
      </c>
      <c r="CG20" s="103">
        <v>19700</v>
      </c>
      <c r="CH20" s="103"/>
    </row>
    <row r="21" spans="1:86" ht="19" customHeight="1" x14ac:dyDescent="0.35">
      <c r="A21" s="82">
        <f t="shared" si="4"/>
        <v>3</v>
      </c>
      <c r="B21" s="87">
        <v>150000052</v>
      </c>
      <c r="C21" s="82" t="s">
        <v>98</v>
      </c>
      <c r="D21" s="83" t="s">
        <v>158</v>
      </c>
      <c r="E21" s="86"/>
      <c r="F21" s="86"/>
      <c r="G21" s="86"/>
      <c r="H21" s="86"/>
      <c r="I21" s="86"/>
      <c r="J21" s="86"/>
      <c r="K21" s="86"/>
      <c r="L21" s="86"/>
      <c r="M21" s="103"/>
      <c r="N21" s="103"/>
      <c r="O21" s="103"/>
      <c r="P21" s="86"/>
      <c r="Q21" s="103"/>
      <c r="R21" s="86"/>
      <c r="S21" s="103"/>
      <c r="T21" s="86"/>
      <c r="U21" s="86"/>
      <c r="V21" s="86"/>
      <c r="W21" s="86"/>
      <c r="X21" s="86"/>
      <c r="Y21" s="86"/>
      <c r="Z21" s="86">
        <v>19000</v>
      </c>
      <c r="AA21" s="86">
        <v>19000</v>
      </c>
      <c r="AB21" s="86">
        <v>18000</v>
      </c>
      <c r="AC21" s="86">
        <v>18000</v>
      </c>
      <c r="AD21" s="86">
        <v>17000</v>
      </c>
      <c r="AE21" s="86">
        <v>16955.378703445713</v>
      </c>
      <c r="AF21" s="103">
        <v>17000</v>
      </c>
      <c r="AG21" s="103">
        <v>17082.559186604507</v>
      </c>
      <c r="AH21" s="103">
        <v>18000</v>
      </c>
      <c r="AI21" s="103">
        <v>17500</v>
      </c>
      <c r="AJ21" s="103">
        <v>18000</v>
      </c>
      <c r="AK21" s="103">
        <v>17500</v>
      </c>
      <c r="AL21" s="103">
        <v>18000</v>
      </c>
      <c r="AM21" s="103">
        <v>17500</v>
      </c>
      <c r="AN21" s="86">
        <v>17000</v>
      </c>
      <c r="AO21" s="86">
        <v>17000</v>
      </c>
      <c r="AP21" s="103">
        <v>16603.494647053703</v>
      </c>
      <c r="AQ21" s="86">
        <v>15500</v>
      </c>
      <c r="AR21" s="103">
        <v>15500</v>
      </c>
      <c r="AS21" s="86">
        <v>15500</v>
      </c>
      <c r="AT21" s="103">
        <v>15500</v>
      </c>
      <c r="AU21" s="86">
        <v>16000</v>
      </c>
      <c r="AV21" s="103">
        <v>16000</v>
      </c>
      <c r="AW21" s="86">
        <v>16500</v>
      </c>
      <c r="AX21" s="103">
        <v>16000</v>
      </c>
      <c r="AY21" s="103">
        <v>17000</v>
      </c>
      <c r="AZ21" s="103">
        <v>16726.574166052487</v>
      </c>
      <c r="BA21" s="103">
        <v>17500</v>
      </c>
      <c r="BB21" s="103">
        <v>17000</v>
      </c>
      <c r="BC21" s="103">
        <v>17500</v>
      </c>
      <c r="BD21" s="103">
        <v>17476.901785778588</v>
      </c>
      <c r="BE21" s="103">
        <v>18000</v>
      </c>
      <c r="BF21" s="103">
        <v>18000</v>
      </c>
      <c r="BG21" s="103">
        <v>18300</v>
      </c>
      <c r="BH21" s="103">
        <v>18430.84712917127</v>
      </c>
      <c r="BI21" s="103">
        <v>18500</v>
      </c>
      <c r="BJ21" s="103"/>
      <c r="BK21" s="103">
        <v>19000</v>
      </c>
      <c r="BL21" s="103">
        <v>19376.799792316055</v>
      </c>
      <c r="BM21" s="103">
        <v>19000</v>
      </c>
      <c r="BN21" s="103">
        <v>19000</v>
      </c>
      <c r="BO21" s="103">
        <v>17500</v>
      </c>
      <c r="BP21" s="103">
        <v>17500</v>
      </c>
      <c r="BQ21" s="103">
        <v>17500</v>
      </c>
      <c r="BR21" s="103">
        <v>17500</v>
      </c>
      <c r="BS21" s="103">
        <v>17800</v>
      </c>
      <c r="BT21" s="103">
        <v>17800</v>
      </c>
      <c r="BU21" s="103">
        <v>17500</v>
      </c>
      <c r="BV21" s="103">
        <v>17500</v>
      </c>
      <c r="BW21" s="103">
        <v>17700</v>
      </c>
      <c r="BX21" s="103">
        <v>17700</v>
      </c>
      <c r="BY21" s="103">
        <v>17700</v>
      </c>
      <c r="BZ21" s="103">
        <v>17700</v>
      </c>
      <c r="CA21" s="103">
        <v>17700</v>
      </c>
      <c r="CB21" s="103">
        <v>17700</v>
      </c>
      <c r="CC21" s="103">
        <f>17700+300</f>
        <v>18000</v>
      </c>
      <c r="CD21" s="103">
        <v>18041.536915204677</v>
      </c>
      <c r="CE21" s="103">
        <v>18700</v>
      </c>
      <c r="CF21" s="103">
        <v>18700</v>
      </c>
      <c r="CG21" s="103">
        <v>19200</v>
      </c>
      <c r="CH21" s="103"/>
    </row>
    <row r="22" spans="1:86" ht="19" customHeight="1" x14ac:dyDescent="0.35">
      <c r="A22" s="82">
        <f t="shared" si="4"/>
        <v>4</v>
      </c>
      <c r="B22" s="87">
        <v>150000053</v>
      </c>
      <c r="C22" s="82" t="s">
        <v>24</v>
      </c>
      <c r="D22" s="83" t="s">
        <v>159</v>
      </c>
      <c r="E22" s="86"/>
      <c r="F22" s="86"/>
      <c r="G22" s="86"/>
      <c r="H22" s="86"/>
      <c r="I22" s="86"/>
      <c r="J22" s="86"/>
      <c r="K22" s="86"/>
      <c r="L22" s="86"/>
      <c r="M22" s="103"/>
      <c r="N22" s="103"/>
      <c r="O22" s="103"/>
      <c r="P22" s="86"/>
      <c r="Q22" s="103"/>
      <c r="R22" s="86"/>
      <c r="S22" s="103"/>
      <c r="T22" s="86"/>
      <c r="U22" s="86"/>
      <c r="V22" s="86"/>
      <c r="W22" s="86"/>
      <c r="X22" s="86"/>
      <c r="Y22" s="86"/>
      <c r="Z22" s="86">
        <v>19000</v>
      </c>
      <c r="AA22" s="86">
        <v>19000</v>
      </c>
      <c r="AB22" s="86">
        <v>17500</v>
      </c>
      <c r="AC22" s="86">
        <v>17890.559667132773</v>
      </c>
      <c r="AD22" s="86">
        <v>16500</v>
      </c>
      <c r="AE22" s="86">
        <v>16500</v>
      </c>
      <c r="AF22" s="103">
        <v>16500</v>
      </c>
      <c r="AG22" s="103">
        <v>16830</v>
      </c>
      <c r="AH22" s="103">
        <v>17500</v>
      </c>
      <c r="AI22" s="103">
        <v>16949.308471918921</v>
      </c>
      <c r="AJ22" s="103">
        <v>17500</v>
      </c>
      <c r="AK22" s="103">
        <v>17000</v>
      </c>
      <c r="AL22" s="103">
        <v>17500</v>
      </c>
      <c r="AM22" s="103">
        <v>17000</v>
      </c>
      <c r="AN22" s="86">
        <v>16500</v>
      </c>
      <c r="AO22" s="86">
        <v>16500</v>
      </c>
      <c r="AP22" s="103">
        <v>16000</v>
      </c>
      <c r="AQ22" s="86">
        <v>15000</v>
      </c>
      <c r="AR22" s="103"/>
      <c r="AS22" s="86">
        <v>15000</v>
      </c>
      <c r="AT22" s="103"/>
      <c r="AU22" s="86">
        <v>15500</v>
      </c>
      <c r="AV22" s="103"/>
      <c r="AW22" s="86">
        <v>16000</v>
      </c>
      <c r="AX22" s="103"/>
      <c r="AY22" s="103">
        <v>16500</v>
      </c>
      <c r="AZ22" s="103"/>
      <c r="BA22" s="103">
        <v>17000</v>
      </c>
      <c r="BB22" s="103"/>
      <c r="BC22" s="103">
        <v>17000</v>
      </c>
      <c r="BD22" s="103"/>
      <c r="BE22" s="103">
        <v>17500</v>
      </c>
      <c r="BF22" s="103"/>
      <c r="BG22" s="103">
        <v>17500</v>
      </c>
      <c r="BH22" s="103"/>
      <c r="BI22" s="103">
        <v>17800</v>
      </c>
      <c r="BJ22" s="103">
        <v>17429.296755041458</v>
      </c>
      <c r="BK22" s="103">
        <v>17800</v>
      </c>
      <c r="BL22" s="103">
        <v>18069.053436736427</v>
      </c>
      <c r="BM22" s="103">
        <v>18500</v>
      </c>
      <c r="BN22" s="103">
        <v>18246.400658605169</v>
      </c>
      <c r="BO22" s="103">
        <v>17000</v>
      </c>
      <c r="BP22" s="103">
        <v>17000</v>
      </c>
      <c r="BQ22" s="103">
        <v>17000</v>
      </c>
      <c r="BR22" s="103">
        <v>16667.318802218797</v>
      </c>
      <c r="BS22" s="103">
        <v>17300</v>
      </c>
      <c r="BT22" s="103">
        <v>16200</v>
      </c>
      <c r="BU22" s="103">
        <v>17000</v>
      </c>
      <c r="BV22" s="103" t="s">
        <v>94</v>
      </c>
      <c r="BW22" s="103">
        <v>17200</v>
      </c>
      <c r="BX22" s="103" t="s">
        <v>94</v>
      </c>
      <c r="BY22" s="103">
        <v>17200</v>
      </c>
      <c r="BZ22" s="103" t="s">
        <v>94</v>
      </c>
      <c r="CA22" s="103">
        <v>17200</v>
      </c>
      <c r="CB22" s="103">
        <v>11293.478260869566</v>
      </c>
      <c r="CC22" s="103">
        <f>17200+300</f>
        <v>17500</v>
      </c>
      <c r="CD22" s="103" t="s">
        <v>94</v>
      </c>
      <c r="CE22" s="103">
        <v>18200</v>
      </c>
      <c r="CF22" s="103" t="s">
        <v>94</v>
      </c>
      <c r="CG22" s="103">
        <v>18700</v>
      </c>
      <c r="CH22" s="103"/>
    </row>
    <row r="23" spans="1:86" ht="19" customHeight="1" x14ac:dyDescent="0.35">
      <c r="A23" s="82">
        <f t="shared" si="4"/>
        <v>5</v>
      </c>
      <c r="B23" s="87">
        <v>150000078</v>
      </c>
      <c r="C23" s="82" t="s">
        <v>217</v>
      </c>
      <c r="D23" s="83" t="s">
        <v>218</v>
      </c>
      <c r="E23" s="86"/>
      <c r="F23" s="86"/>
      <c r="G23" s="86"/>
      <c r="H23" s="86"/>
      <c r="I23" s="86"/>
      <c r="J23" s="86"/>
      <c r="K23" s="86"/>
      <c r="L23" s="86"/>
      <c r="M23" s="103"/>
      <c r="N23" s="103"/>
      <c r="O23" s="103"/>
      <c r="P23" s="86"/>
      <c r="Q23" s="103"/>
      <c r="R23" s="86"/>
      <c r="S23" s="103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103"/>
      <c r="AG23" s="103"/>
      <c r="AH23" s="103"/>
      <c r="AI23" s="103"/>
      <c r="AJ23" s="103"/>
      <c r="AK23" s="103"/>
      <c r="AL23" s="103"/>
      <c r="AM23" s="103"/>
      <c r="AN23" s="86"/>
      <c r="AO23" s="86"/>
      <c r="AP23" s="103"/>
      <c r="AQ23" s="86">
        <v>17000</v>
      </c>
      <c r="AR23" s="103">
        <v>17000</v>
      </c>
      <c r="AS23" s="86">
        <v>17000</v>
      </c>
      <c r="AT23" s="103"/>
      <c r="AU23" s="86">
        <v>17500</v>
      </c>
      <c r="AV23" s="103">
        <v>17500</v>
      </c>
      <c r="AW23" s="86">
        <v>18000</v>
      </c>
      <c r="AX23" s="103">
        <v>18000</v>
      </c>
      <c r="AY23" s="103">
        <v>18000</v>
      </c>
      <c r="AZ23" s="103"/>
      <c r="BA23" s="103">
        <v>18000</v>
      </c>
      <c r="BB23" s="103"/>
      <c r="BC23" s="103">
        <v>18000</v>
      </c>
      <c r="BD23" s="103"/>
      <c r="BE23" s="103">
        <v>18500</v>
      </c>
      <c r="BF23" s="103"/>
      <c r="BG23" s="103">
        <v>18800</v>
      </c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3"/>
      <c r="BW23" s="103"/>
      <c r="BX23" s="103"/>
      <c r="BY23" s="103"/>
      <c r="BZ23" s="103"/>
      <c r="CA23" s="103"/>
      <c r="CB23" s="103"/>
      <c r="CC23" s="103"/>
      <c r="CD23" s="103"/>
      <c r="CE23" s="103"/>
      <c r="CF23" s="103"/>
      <c r="CG23" s="103"/>
      <c r="CH23" s="103"/>
    </row>
    <row r="24" spans="1:86" ht="19" customHeight="1" x14ac:dyDescent="0.35">
      <c r="A24" s="82">
        <f t="shared" si="4"/>
        <v>6</v>
      </c>
      <c r="B24" s="87">
        <v>150000079</v>
      </c>
      <c r="C24" s="82" t="s">
        <v>216</v>
      </c>
      <c r="D24" s="83" t="s">
        <v>219</v>
      </c>
      <c r="E24" s="86"/>
      <c r="F24" s="86"/>
      <c r="G24" s="86"/>
      <c r="H24" s="86"/>
      <c r="I24" s="86"/>
      <c r="J24" s="86"/>
      <c r="K24" s="86"/>
      <c r="L24" s="86"/>
      <c r="M24" s="103"/>
      <c r="N24" s="103"/>
      <c r="O24" s="103"/>
      <c r="P24" s="86"/>
      <c r="Q24" s="103"/>
      <c r="R24" s="86"/>
      <c r="S24" s="103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103"/>
      <c r="AG24" s="103"/>
      <c r="AH24" s="103"/>
      <c r="AI24" s="103"/>
      <c r="AJ24" s="103"/>
      <c r="AK24" s="103"/>
      <c r="AL24" s="103"/>
      <c r="AM24" s="103"/>
      <c r="AN24" s="86"/>
      <c r="AO24" s="86"/>
      <c r="AP24" s="103"/>
      <c r="AQ24" s="86">
        <v>16500</v>
      </c>
      <c r="AR24" s="103"/>
      <c r="AS24" s="86">
        <v>16500</v>
      </c>
      <c r="AT24" s="103"/>
      <c r="AU24" s="86">
        <v>17000</v>
      </c>
      <c r="AV24" s="103"/>
      <c r="AW24" s="86">
        <v>17500</v>
      </c>
      <c r="AX24" s="103"/>
      <c r="AY24" s="103">
        <v>17500</v>
      </c>
      <c r="AZ24" s="103"/>
      <c r="BA24" s="103">
        <v>17500</v>
      </c>
      <c r="BB24" s="103"/>
      <c r="BC24" s="103">
        <v>17500</v>
      </c>
      <c r="BD24" s="103"/>
      <c r="BE24" s="103">
        <v>18000</v>
      </c>
      <c r="BF24" s="103"/>
      <c r="BG24" s="103">
        <v>18300</v>
      </c>
      <c r="BH24" s="103"/>
      <c r="BI24" s="103">
        <v>18300</v>
      </c>
      <c r="BJ24" s="103"/>
      <c r="BK24" s="103"/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3"/>
      <c r="BX24" s="103"/>
      <c r="BY24" s="103"/>
      <c r="BZ24" s="103"/>
      <c r="CA24" s="103"/>
      <c r="CB24" s="103"/>
      <c r="CC24" s="103"/>
      <c r="CD24" s="103"/>
      <c r="CE24" s="103"/>
      <c r="CF24" s="103"/>
      <c r="CG24" s="103"/>
      <c r="CH24" s="103"/>
    </row>
    <row r="25" spans="1:86" ht="19" customHeight="1" x14ac:dyDescent="0.35">
      <c r="A25" s="82">
        <f t="shared" si="4"/>
        <v>7</v>
      </c>
      <c r="B25" s="87">
        <v>150000018</v>
      </c>
      <c r="C25" s="89" t="s">
        <v>24</v>
      </c>
      <c r="D25" s="83" t="s">
        <v>160</v>
      </c>
      <c r="E25" s="103"/>
      <c r="F25" s="103"/>
      <c r="G25" s="103"/>
      <c r="H25" s="103"/>
      <c r="I25" s="103"/>
      <c r="J25" s="103"/>
      <c r="K25" s="103"/>
      <c r="L25" s="103"/>
      <c r="M25" s="103">
        <v>20500</v>
      </c>
      <c r="N25" s="103">
        <v>19294.238944229426</v>
      </c>
      <c r="O25" s="103">
        <v>20500</v>
      </c>
      <c r="P25" s="103">
        <v>20500</v>
      </c>
      <c r="Q25" s="103">
        <v>20500</v>
      </c>
      <c r="R25" s="103">
        <v>19800</v>
      </c>
      <c r="S25" s="103">
        <v>20500</v>
      </c>
      <c r="T25" s="103">
        <v>19600</v>
      </c>
      <c r="U25" s="103">
        <v>19000</v>
      </c>
      <c r="V25" s="103"/>
      <c r="W25" s="103">
        <v>19000</v>
      </c>
      <c r="X25" s="103"/>
      <c r="Y25" s="103">
        <v>19000</v>
      </c>
      <c r="Z25" s="103">
        <v>17800</v>
      </c>
      <c r="AA25" s="103">
        <v>19000</v>
      </c>
      <c r="AB25" s="103">
        <v>17500</v>
      </c>
      <c r="AC25" s="103"/>
      <c r="AD25" s="103">
        <v>16500</v>
      </c>
      <c r="AE25" s="103">
        <v>16000</v>
      </c>
      <c r="AF25" s="103">
        <v>16500</v>
      </c>
      <c r="AG25" s="103">
        <v>16320</v>
      </c>
      <c r="AH25" s="103">
        <v>17200</v>
      </c>
      <c r="AI25" s="103">
        <v>16323.885525591635</v>
      </c>
      <c r="AJ25" s="103">
        <v>17200</v>
      </c>
      <c r="AK25" s="103"/>
      <c r="AL25" s="103">
        <v>17200</v>
      </c>
      <c r="AM25" s="103"/>
      <c r="AN25" s="86">
        <v>16200</v>
      </c>
      <c r="AO25" s="86">
        <v>16200</v>
      </c>
      <c r="AP25" s="103">
        <v>16000</v>
      </c>
      <c r="AQ25" s="86">
        <v>16000</v>
      </c>
      <c r="AR25" s="103">
        <v>16000</v>
      </c>
      <c r="AS25" s="86">
        <v>16000</v>
      </c>
      <c r="AT25" s="103">
        <v>16000</v>
      </c>
      <c r="AU25" s="86">
        <v>16500</v>
      </c>
      <c r="AV25" s="103">
        <v>16344.566285152949</v>
      </c>
      <c r="AW25" s="86">
        <v>17000</v>
      </c>
      <c r="AX25" s="103">
        <v>16500</v>
      </c>
      <c r="AY25" s="103">
        <v>17000</v>
      </c>
      <c r="AZ25" s="103">
        <v>16800</v>
      </c>
      <c r="BA25" s="103">
        <v>17300</v>
      </c>
      <c r="BB25" s="103">
        <v>16800</v>
      </c>
      <c r="BC25" s="103">
        <v>17300</v>
      </c>
      <c r="BD25" s="103">
        <v>17300</v>
      </c>
      <c r="BE25" s="103">
        <v>17500</v>
      </c>
      <c r="BF25" s="103"/>
      <c r="BG25" s="103">
        <v>17500</v>
      </c>
      <c r="BH25" s="103"/>
      <c r="BI25" s="103">
        <v>17800</v>
      </c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3"/>
      <c r="BX25" s="103"/>
      <c r="BY25" s="103"/>
      <c r="BZ25" s="103"/>
      <c r="CA25" s="103"/>
      <c r="CB25" s="103"/>
      <c r="CC25" s="103"/>
      <c r="CD25" s="103"/>
      <c r="CE25" s="103"/>
      <c r="CF25" s="103"/>
      <c r="CG25" s="103"/>
      <c r="CH25" s="103"/>
    </row>
    <row r="26" spans="1:86" ht="19" customHeight="1" x14ac:dyDescent="0.35">
      <c r="A26" s="82">
        <f t="shared" si="4"/>
        <v>8</v>
      </c>
      <c r="B26" s="87">
        <v>150000171</v>
      </c>
      <c r="C26" s="89" t="s">
        <v>7</v>
      </c>
      <c r="D26" s="83" t="s">
        <v>262</v>
      </c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86"/>
      <c r="AO26" s="86"/>
      <c r="AP26" s="103"/>
      <c r="AQ26" s="86"/>
      <c r="AR26" s="103"/>
      <c r="AS26" s="86"/>
      <c r="AT26" s="103"/>
      <c r="AU26" s="86"/>
      <c r="AV26" s="103"/>
      <c r="AW26" s="86"/>
      <c r="AX26" s="103"/>
      <c r="AY26" s="103"/>
      <c r="AZ26" s="103"/>
      <c r="BA26" s="103">
        <v>17000</v>
      </c>
      <c r="BB26" s="103">
        <v>17000</v>
      </c>
      <c r="BC26" s="103">
        <v>17000</v>
      </c>
      <c r="BD26" s="103">
        <v>18750</v>
      </c>
      <c r="BE26" s="103">
        <v>18750</v>
      </c>
      <c r="BF26" s="103">
        <v>18750</v>
      </c>
      <c r="BG26" s="103">
        <v>17000</v>
      </c>
      <c r="BH26" s="103"/>
      <c r="BI26" s="103">
        <v>17000</v>
      </c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3"/>
      <c r="BX26" s="103"/>
      <c r="BY26" s="103"/>
      <c r="BZ26" s="103"/>
      <c r="CA26" s="103"/>
      <c r="CB26" s="103"/>
      <c r="CC26" s="103"/>
      <c r="CD26" s="103"/>
      <c r="CE26" s="103"/>
      <c r="CF26" s="103"/>
      <c r="CG26" s="103"/>
      <c r="CH26" s="103"/>
    </row>
    <row r="27" spans="1:86" ht="19" customHeight="1" x14ac:dyDescent="0.35">
      <c r="A27" s="82">
        <f t="shared" si="4"/>
        <v>9</v>
      </c>
      <c r="B27" s="87">
        <v>150000061</v>
      </c>
      <c r="C27" s="89" t="s">
        <v>11</v>
      </c>
      <c r="D27" s="83" t="s">
        <v>254</v>
      </c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86"/>
      <c r="AO27" s="86"/>
      <c r="AP27" s="103"/>
      <c r="AQ27" s="86"/>
      <c r="AR27" s="103"/>
      <c r="AS27" s="86"/>
      <c r="AT27" s="103"/>
      <c r="AU27" s="86"/>
      <c r="AV27" s="103"/>
      <c r="AW27" s="103">
        <v>16000</v>
      </c>
      <c r="AX27" s="103">
        <v>16000</v>
      </c>
      <c r="AY27" s="103">
        <v>16000</v>
      </c>
      <c r="AZ27" s="103">
        <v>16000</v>
      </c>
      <c r="BA27" s="103">
        <v>17000</v>
      </c>
      <c r="BB27" s="103">
        <v>17000</v>
      </c>
      <c r="BC27" s="103">
        <v>17000</v>
      </c>
      <c r="BD27" s="103"/>
      <c r="BE27" s="103">
        <v>18750</v>
      </c>
      <c r="BF27" s="103"/>
      <c r="BG27" s="103">
        <v>18750</v>
      </c>
      <c r="BH27" s="103">
        <v>18750</v>
      </c>
      <c r="BI27" s="103">
        <v>18750</v>
      </c>
      <c r="BJ27" s="103">
        <v>18750</v>
      </c>
      <c r="BK27" s="103">
        <v>18750</v>
      </c>
      <c r="BL27" s="103">
        <v>18750</v>
      </c>
      <c r="BM27" s="103">
        <v>18250</v>
      </c>
      <c r="BN27" s="103">
        <v>18250</v>
      </c>
      <c r="BO27" s="103">
        <v>18250</v>
      </c>
      <c r="BP27" s="103">
        <v>18250</v>
      </c>
      <c r="BQ27" s="103">
        <v>18250</v>
      </c>
      <c r="BR27" s="103">
        <v>18250</v>
      </c>
      <c r="BS27" s="103">
        <v>18250</v>
      </c>
      <c r="BT27" s="103">
        <v>18250</v>
      </c>
      <c r="BU27" s="103">
        <v>18250</v>
      </c>
      <c r="BV27" s="103">
        <v>18250</v>
      </c>
      <c r="BW27" s="103">
        <v>18250</v>
      </c>
      <c r="BX27" s="103">
        <v>18250</v>
      </c>
      <c r="BY27" s="103">
        <v>18250</v>
      </c>
      <c r="BZ27" s="103">
        <v>18250</v>
      </c>
      <c r="CA27" s="103">
        <v>18250</v>
      </c>
      <c r="CB27" s="103">
        <v>18250</v>
      </c>
      <c r="CC27" s="103">
        <v>18250</v>
      </c>
      <c r="CD27" s="103" t="s">
        <v>94</v>
      </c>
      <c r="CE27" s="103">
        <v>18250</v>
      </c>
      <c r="CF27" s="103">
        <v>19674.730444049732</v>
      </c>
      <c r="CG27" s="103">
        <f>13500+6500</f>
        <v>20000</v>
      </c>
      <c r="CH27" s="103"/>
    </row>
    <row r="28" spans="1:86" ht="17.5" x14ac:dyDescent="0.35">
      <c r="A28" s="94" t="s">
        <v>28</v>
      </c>
      <c r="B28" s="87"/>
      <c r="C28" s="89"/>
      <c r="D28" s="88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86"/>
      <c r="T28" s="103"/>
      <c r="U28" s="103"/>
      <c r="V28" s="103"/>
      <c r="W28" s="86"/>
      <c r="X28" s="103"/>
      <c r="Y28" s="86"/>
      <c r="Z28" s="103"/>
      <c r="AA28" s="103"/>
      <c r="AB28" s="103"/>
      <c r="AC28" s="103"/>
      <c r="AD28" s="86"/>
      <c r="AE28" s="103"/>
      <c r="AF28" s="103"/>
      <c r="AG28" s="103"/>
      <c r="AH28" s="103"/>
      <c r="AI28" s="103"/>
      <c r="AJ28" s="103"/>
      <c r="AK28" s="103"/>
      <c r="AL28" s="103"/>
      <c r="AM28" s="103"/>
      <c r="AN28" s="86"/>
      <c r="AO28" s="86"/>
      <c r="AP28" s="103"/>
      <c r="AQ28" s="86"/>
      <c r="AR28" s="103"/>
      <c r="AS28" s="86"/>
      <c r="AT28" s="103"/>
      <c r="AU28" s="86"/>
      <c r="AV28" s="103"/>
      <c r="AW28" s="86"/>
      <c r="AX28" s="103"/>
      <c r="AY28" s="103"/>
      <c r="AZ28" s="103"/>
      <c r="BA28" s="103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</row>
    <row r="29" spans="1:86" x14ac:dyDescent="0.35">
      <c r="A29" s="82">
        <v>1</v>
      </c>
      <c r="B29" s="87">
        <v>150000010</v>
      </c>
      <c r="C29" s="89" t="s">
        <v>13</v>
      </c>
      <c r="D29" s="83" t="s">
        <v>14</v>
      </c>
      <c r="E29" s="103">
        <v>11300</v>
      </c>
      <c r="F29" s="103">
        <v>11248.573476702508</v>
      </c>
      <c r="G29" s="103">
        <v>11300</v>
      </c>
      <c r="H29" s="103">
        <v>11300</v>
      </c>
      <c r="I29" s="103">
        <v>11300</v>
      </c>
      <c r="J29" s="103">
        <v>11300</v>
      </c>
      <c r="K29" s="103">
        <v>11300</v>
      </c>
      <c r="L29" s="103">
        <v>11300</v>
      </c>
      <c r="M29" s="103">
        <v>11300</v>
      </c>
      <c r="N29" s="103">
        <v>11300</v>
      </c>
      <c r="O29" s="103">
        <v>11300</v>
      </c>
      <c r="P29" s="103">
        <v>11300</v>
      </c>
      <c r="Q29" s="103">
        <v>11290</v>
      </c>
      <c r="R29" s="103">
        <v>11290</v>
      </c>
      <c r="S29" s="103">
        <v>11290</v>
      </c>
      <c r="T29" s="103">
        <v>11290</v>
      </c>
      <c r="U29" s="103">
        <v>11290</v>
      </c>
      <c r="V29" s="103">
        <v>11290</v>
      </c>
      <c r="W29" s="103">
        <v>11290</v>
      </c>
      <c r="X29" s="103">
        <v>11290</v>
      </c>
      <c r="Y29" s="103">
        <v>11290</v>
      </c>
      <c r="Z29" s="103">
        <v>11290</v>
      </c>
      <c r="AA29" s="103">
        <v>11290</v>
      </c>
      <c r="AB29" s="103"/>
      <c r="AC29" s="103">
        <v>11290</v>
      </c>
      <c r="AD29" s="103">
        <v>9355</v>
      </c>
      <c r="AE29" s="103">
        <v>9355</v>
      </c>
      <c r="AF29" s="103">
        <v>9355</v>
      </c>
      <c r="AG29" s="103">
        <v>9355</v>
      </c>
      <c r="AH29" s="103">
        <v>9355</v>
      </c>
      <c r="AI29" s="103">
        <v>9355</v>
      </c>
      <c r="AJ29" s="103">
        <v>9355</v>
      </c>
      <c r="AK29" s="103">
        <v>9354.8387096774186</v>
      </c>
      <c r="AL29" s="103">
        <v>9355</v>
      </c>
      <c r="AM29" s="103">
        <v>9354.8387096774186</v>
      </c>
      <c r="AN29" s="103">
        <v>9355</v>
      </c>
      <c r="AO29" s="103"/>
      <c r="AP29" s="103">
        <v>9355</v>
      </c>
      <c r="AQ29" s="103">
        <v>8548.3870967741932</v>
      </c>
      <c r="AR29" s="103">
        <v>8548</v>
      </c>
      <c r="AS29" s="103">
        <v>8548.3870967741932</v>
      </c>
      <c r="AT29" s="103">
        <v>8548</v>
      </c>
      <c r="AU29" s="103">
        <v>8548.3870967741932</v>
      </c>
      <c r="AV29" s="103">
        <v>8548.3870967741932</v>
      </c>
      <c r="AW29" s="103">
        <v>8548.3870967741932</v>
      </c>
      <c r="AX29" s="103">
        <v>8548.3870967741932</v>
      </c>
      <c r="AY29" s="103">
        <v>8548.3870967741932</v>
      </c>
      <c r="AZ29" s="103">
        <v>8548.3870967741932</v>
      </c>
      <c r="BA29" s="103">
        <v>8548.3870967741932</v>
      </c>
      <c r="BB29" s="103">
        <v>8548.3870967741932</v>
      </c>
      <c r="BC29" s="103">
        <v>8548.3870967741932</v>
      </c>
      <c r="BD29" s="103">
        <v>8548.3870967741932</v>
      </c>
      <c r="BE29" s="103">
        <v>8548.3870967741932</v>
      </c>
      <c r="BF29" s="103"/>
      <c r="BG29" s="103">
        <v>8548.3870967741932</v>
      </c>
      <c r="BH29" s="103"/>
      <c r="BI29" s="103">
        <v>8548.3870967741932</v>
      </c>
      <c r="BJ29" s="103">
        <v>8548.3870967741932</v>
      </c>
      <c r="BK29" s="103">
        <v>8548.3870967741932</v>
      </c>
      <c r="BL29" s="103">
        <v>8548.3870967741932</v>
      </c>
      <c r="BM29" s="103">
        <v>8548.3870967741932</v>
      </c>
      <c r="BN29" s="103">
        <v>8548.3870967741932</v>
      </c>
      <c r="BO29" s="103">
        <v>8548.3870967741932</v>
      </c>
      <c r="BP29" s="103">
        <v>8548.3870967741932</v>
      </c>
      <c r="BQ29" s="103">
        <v>8548.3870967741932</v>
      </c>
      <c r="BR29" s="103">
        <f>5300/0.62</f>
        <v>8548.3870967741932</v>
      </c>
      <c r="BS29" s="103">
        <f>5300/0.62</f>
        <v>8548.3870967741932</v>
      </c>
      <c r="BT29" s="103">
        <f>5300/0.62</f>
        <v>8548.3870967741932</v>
      </c>
      <c r="BU29" s="103">
        <f>4450/0.66</f>
        <v>6742.424242424242</v>
      </c>
      <c r="BV29" s="103">
        <f>4605.26327891469/0.66</f>
        <v>6977.6716347192269</v>
      </c>
      <c r="BW29" s="103">
        <f t="shared" ref="BW29:CC29" si="5">4450/0.66</f>
        <v>6742.424242424242</v>
      </c>
      <c r="BX29" s="103">
        <f t="shared" si="5"/>
        <v>6742.424242424242</v>
      </c>
      <c r="BY29" s="103">
        <f t="shared" si="5"/>
        <v>6742.424242424242</v>
      </c>
      <c r="BZ29" s="103">
        <f t="shared" si="5"/>
        <v>6742.424242424242</v>
      </c>
      <c r="CA29" s="103">
        <f t="shared" si="5"/>
        <v>6742.424242424242</v>
      </c>
      <c r="CB29" s="103">
        <f t="shared" si="5"/>
        <v>6742.424242424242</v>
      </c>
      <c r="CC29" s="103">
        <f t="shared" si="5"/>
        <v>6742.424242424242</v>
      </c>
      <c r="CD29" s="103">
        <v>6742.424242424242</v>
      </c>
      <c r="CE29" s="103">
        <f>4450/0.66</f>
        <v>6742.424242424242</v>
      </c>
      <c r="CF29" s="103">
        <v>6742.424242424242</v>
      </c>
      <c r="CG29" s="103">
        <f>4450/0.66</f>
        <v>6742.424242424242</v>
      </c>
      <c r="CH29" s="103">
        <v>6742.424242424242</v>
      </c>
    </row>
    <row r="30" spans="1:86" x14ac:dyDescent="0.35">
      <c r="BP30" s="206"/>
    </row>
  </sheetData>
  <mergeCells count="40">
    <mergeCell ref="AN3:AP3"/>
    <mergeCell ref="AW3:AX3"/>
    <mergeCell ref="AY3:AZ3"/>
    <mergeCell ref="AS3:AT3"/>
    <mergeCell ref="AQ3:AR3"/>
    <mergeCell ref="AU3:AV3"/>
    <mergeCell ref="Q3:R3"/>
    <mergeCell ref="S3:T3"/>
    <mergeCell ref="U3:V3"/>
    <mergeCell ref="W3:X3"/>
    <mergeCell ref="Y3:Z3"/>
    <mergeCell ref="BW3:BX3"/>
    <mergeCell ref="BO3:BP3"/>
    <mergeCell ref="BM3:BN3"/>
    <mergeCell ref="CE3:CF3"/>
    <mergeCell ref="BA3:BB3"/>
    <mergeCell ref="CC3:CD3"/>
    <mergeCell ref="BY3:BZ3"/>
    <mergeCell ref="BG3:BH3"/>
    <mergeCell ref="BU3:BV3"/>
    <mergeCell ref="BS3:BT3"/>
    <mergeCell ref="BQ3:BR3"/>
    <mergeCell ref="BK3:BL3"/>
    <mergeCell ref="BI3:BJ3"/>
    <mergeCell ref="CG3:CH3"/>
    <mergeCell ref="E3:F3"/>
    <mergeCell ref="G3:H3"/>
    <mergeCell ref="I3:J3"/>
    <mergeCell ref="K3:L3"/>
    <mergeCell ref="AL3:AM3"/>
    <mergeCell ref="M3:N3"/>
    <mergeCell ref="AD3:AE3"/>
    <mergeCell ref="O3:P3"/>
    <mergeCell ref="AF3:AG3"/>
    <mergeCell ref="AH3:AI3"/>
    <mergeCell ref="AJ3:AK3"/>
    <mergeCell ref="AA3:AC3"/>
    <mergeCell ref="BE3:BF3"/>
    <mergeCell ref="BC3:BD3"/>
    <mergeCell ref="CA3:CB3"/>
  </mergeCells>
  <pageMargins left="0.7" right="0.7" top="0.31" bottom="0.75" header="0.3" footer="0.3"/>
  <pageSetup paperSize="8" fitToHeight="0" orientation="landscape" horizontalDpi="200" verticalDpi="200" r:id="rId1"/>
  <ignoredErrors>
    <ignoredError sqref="BV29" formula="1"/>
  </ignoredErrors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2478B-FEB3-4D76-8E24-5AD212BC184A}">
  <sheetPr codeName="Sheet22"/>
  <dimension ref="A1:CK40"/>
  <sheetViews>
    <sheetView showGridLines="0" topLeftCell="A2" zoomScaleNormal="100" workbookViewId="0">
      <pane xSplit="4" ySplit="3" topLeftCell="CD5" activePane="bottomRight" state="frozen"/>
      <selection activeCell="Z13" sqref="Z13"/>
      <selection pane="topRight" activeCell="Z13" sqref="Z13"/>
      <selection pane="bottomLeft" activeCell="Z13" sqref="Z13"/>
      <selection pane="bottomRight" activeCell="Z13" sqref="Z13"/>
    </sheetView>
  </sheetViews>
  <sheetFormatPr defaultColWidth="7.54296875" defaultRowHeight="15.5" x14ac:dyDescent="0.35"/>
  <cols>
    <col min="1" max="1" width="4.1796875" style="6" bestFit="1" customWidth="1"/>
    <col min="2" max="2" width="13.81640625" style="6" customWidth="1"/>
    <col min="3" max="3" width="9.54296875" style="6" customWidth="1"/>
    <col min="4" max="4" width="33.54296875" style="6" customWidth="1"/>
    <col min="5" max="5" width="11.54296875" style="6" hidden="1" customWidth="1"/>
    <col min="6" max="6" width="8.81640625" style="6" hidden="1" customWidth="1"/>
    <col min="7" max="7" width="11.54296875" style="6" hidden="1" customWidth="1"/>
    <col min="8" max="8" width="8.81640625" style="6" hidden="1" customWidth="1"/>
    <col min="9" max="9" width="11.54296875" style="6" hidden="1" customWidth="1"/>
    <col min="10" max="10" width="8.81640625" style="6" hidden="1" customWidth="1"/>
    <col min="11" max="11" width="11.54296875" style="6" hidden="1" customWidth="1"/>
    <col min="12" max="12" width="8.81640625" style="6" hidden="1" customWidth="1"/>
    <col min="13" max="20" width="9.1796875" style="6" hidden="1" customWidth="1"/>
    <col min="21" max="21" width="12.81640625" style="6" hidden="1" customWidth="1"/>
    <col min="22" max="27" width="9.1796875" style="6" hidden="1" customWidth="1"/>
    <col min="28" max="28" width="10.54296875" style="6" hidden="1" customWidth="1"/>
    <col min="29" max="29" width="9.1796875" style="6" hidden="1" customWidth="1"/>
    <col min="30" max="30" width="10.81640625" style="6" hidden="1" customWidth="1"/>
    <col min="31" max="31" width="9.1796875" style="6" hidden="1" customWidth="1"/>
    <col min="32" max="32" width="11.453125" style="6" hidden="1" customWidth="1"/>
    <col min="33" max="33" width="9.1796875" style="6" hidden="1" customWidth="1"/>
    <col min="34" max="34" width="12.54296875" style="6" hidden="1" customWidth="1"/>
    <col min="35" max="35" width="9.1796875" style="6" hidden="1" customWidth="1"/>
    <col min="36" max="36" width="13.1796875" style="6" hidden="1" customWidth="1"/>
    <col min="37" max="37" width="9.1796875" style="6" hidden="1" customWidth="1"/>
    <col min="38" max="38" width="13.1796875" style="6" hidden="1" customWidth="1"/>
    <col min="39" max="39" width="9.1796875" style="6" hidden="1" customWidth="1"/>
    <col min="40" max="40" width="12.1796875" style="6" hidden="1" customWidth="1"/>
    <col min="41" max="41" width="10.54296875" style="6" hidden="1" customWidth="1"/>
    <col min="42" max="42" width="9.1796875" style="6" hidden="1" customWidth="1"/>
    <col min="43" max="43" width="12.1796875" style="6" hidden="1" customWidth="1"/>
    <col min="44" max="44" width="10.54296875" style="6" hidden="1" customWidth="1"/>
    <col min="45" max="45" width="9.1796875" style="6" hidden="1" customWidth="1"/>
    <col min="46" max="46" width="12.1796875" style="6" hidden="1" customWidth="1"/>
    <col min="47" max="47" width="10.54296875" style="6" hidden="1" customWidth="1"/>
    <col min="48" max="48" width="9.1796875" style="6" hidden="1" customWidth="1"/>
    <col min="49" max="49" width="12.1796875" style="6" hidden="1" customWidth="1"/>
    <col min="50" max="50" width="10.54296875" style="6" hidden="1" customWidth="1"/>
    <col min="51" max="51" width="9.1796875" style="6" hidden="1" customWidth="1"/>
    <col min="52" max="52" width="12.1796875" style="6" hidden="1" customWidth="1"/>
    <col min="53" max="53" width="9.1796875" style="6" hidden="1" customWidth="1"/>
    <col min="54" max="54" width="12.1796875" style="6" hidden="1" customWidth="1"/>
    <col min="55" max="55" width="9.1796875" style="6" hidden="1" customWidth="1"/>
    <col min="56" max="56" width="12.1796875" style="6" hidden="1" customWidth="1"/>
    <col min="57" max="57" width="9.1796875" style="6" hidden="1" customWidth="1"/>
    <col min="58" max="58" width="9.81640625" style="6" hidden="1" customWidth="1"/>
    <col min="59" max="59" width="8.453125" style="6" hidden="1" customWidth="1"/>
    <col min="60" max="60" width="9.81640625" style="6" hidden="1" customWidth="1"/>
    <col min="61" max="61" width="9.54296875" style="6" hidden="1" customWidth="1"/>
    <col min="62" max="62" width="9.81640625" style="6" hidden="1" customWidth="1"/>
    <col min="63" max="63" width="8.81640625" style="6" hidden="1" customWidth="1"/>
    <col min="64" max="64" width="10" style="6" hidden="1" customWidth="1"/>
    <col min="65" max="65" width="9.453125" style="6" hidden="1" customWidth="1"/>
    <col min="66" max="66" width="9.81640625" style="6" hidden="1" customWidth="1"/>
    <col min="67" max="67" width="9.1796875" style="6" hidden="1" customWidth="1"/>
    <col min="68" max="68" width="9.81640625" style="6" hidden="1" customWidth="1"/>
    <col min="69" max="69" width="9.54296875" style="6" hidden="1" customWidth="1"/>
    <col min="70" max="70" width="9.81640625" style="6" hidden="1" customWidth="1"/>
    <col min="71" max="71" width="8.453125" style="6" hidden="1" customWidth="1"/>
    <col min="72" max="72" width="9.81640625" style="6" hidden="1" customWidth="1"/>
    <col min="73" max="73" width="8.453125" style="6" hidden="1" customWidth="1"/>
    <col min="74" max="74" width="9.81640625" style="6" hidden="1" customWidth="1"/>
    <col min="75" max="75" width="8.453125" style="6" hidden="1" customWidth="1"/>
    <col min="76" max="76" width="9.81640625" style="6" hidden="1" customWidth="1"/>
    <col min="77" max="77" width="10.81640625" style="6" hidden="1" customWidth="1"/>
    <col min="78" max="78" width="9.81640625" style="6" hidden="1" customWidth="1"/>
    <col min="79" max="79" width="11.1796875" style="6" hidden="1" customWidth="1"/>
    <col min="80" max="80" width="9.81640625" style="6" hidden="1" customWidth="1"/>
    <col min="81" max="81" width="11.453125" style="6" hidden="1" customWidth="1"/>
    <col min="82" max="82" width="9.81640625" style="6" bestFit="1" customWidth="1"/>
    <col min="83" max="83" width="11.453125" style="6" customWidth="1"/>
    <col min="84" max="84" width="9.81640625" style="6" bestFit="1" customWidth="1"/>
    <col min="85" max="85" width="11.453125" style="6" customWidth="1"/>
    <col min="86" max="86" width="9.81640625" style="6" bestFit="1" customWidth="1"/>
    <col min="87" max="87" width="11.453125" style="6" customWidth="1"/>
    <col min="88" max="88" width="9.81640625" style="6" bestFit="1" customWidth="1"/>
    <col min="89" max="89" width="11.453125" style="6" customWidth="1"/>
    <col min="90" max="16384" width="7.54296875" style="6"/>
  </cols>
  <sheetData>
    <row r="1" spans="1:89" x14ac:dyDescent="0.35">
      <c r="B1" s="98" t="s">
        <v>131</v>
      </c>
    </row>
    <row r="2" spans="1:89" ht="16" customHeight="1" thickBot="1" x14ac:dyDescent="0.4">
      <c r="B2" s="284" t="s">
        <v>283</v>
      </c>
      <c r="C2" s="284"/>
      <c r="D2" s="284"/>
    </row>
    <row r="3" spans="1:89" s="98" customFormat="1" ht="15" customHeight="1" x14ac:dyDescent="0.35">
      <c r="A3" s="99"/>
      <c r="B3" s="180"/>
      <c r="C3" s="285"/>
      <c r="D3" s="180" t="s">
        <v>471</v>
      </c>
      <c r="E3" s="446">
        <v>1</v>
      </c>
      <c r="F3" s="446"/>
      <c r="G3" s="446">
        <f>E3+1</f>
        <v>2</v>
      </c>
      <c r="H3" s="446"/>
      <c r="I3" s="446">
        <f>G3+1</f>
        <v>3</v>
      </c>
      <c r="J3" s="446"/>
      <c r="K3" s="446">
        <f>I3+1</f>
        <v>4</v>
      </c>
      <c r="L3" s="446"/>
      <c r="M3" s="446">
        <f>K3+1</f>
        <v>5</v>
      </c>
      <c r="N3" s="446"/>
      <c r="O3" s="446">
        <f>M3+1</f>
        <v>6</v>
      </c>
      <c r="P3" s="446"/>
      <c r="Q3" s="446">
        <f>O3+1</f>
        <v>7</v>
      </c>
      <c r="R3" s="446"/>
      <c r="S3" s="446">
        <f>Q3+1</f>
        <v>8</v>
      </c>
      <c r="T3" s="446"/>
      <c r="U3" s="446">
        <f>S3+1</f>
        <v>9</v>
      </c>
      <c r="V3" s="446"/>
      <c r="W3" s="446">
        <f>U3+1</f>
        <v>10</v>
      </c>
      <c r="X3" s="446"/>
      <c r="Y3" s="446">
        <f>W3+1</f>
        <v>11</v>
      </c>
      <c r="Z3" s="446"/>
      <c r="AA3" s="446">
        <f>Y3+1</f>
        <v>12</v>
      </c>
      <c r="AB3" s="446"/>
      <c r="AC3" s="450"/>
      <c r="AD3" s="447" t="s">
        <v>132</v>
      </c>
      <c r="AE3" s="448"/>
      <c r="AF3" s="447" t="s">
        <v>133</v>
      </c>
      <c r="AG3" s="448"/>
      <c r="AH3" s="447" t="s">
        <v>134</v>
      </c>
      <c r="AI3" s="448"/>
      <c r="AJ3" s="447" t="s">
        <v>135</v>
      </c>
      <c r="AK3" s="448"/>
      <c r="AL3" s="447" t="s">
        <v>136</v>
      </c>
      <c r="AM3" s="448"/>
      <c r="AN3" s="447" t="s">
        <v>137</v>
      </c>
      <c r="AO3" s="449"/>
      <c r="AP3" s="448"/>
      <c r="AQ3" s="447" t="s">
        <v>181</v>
      </c>
      <c r="AR3" s="449"/>
      <c r="AS3" s="448"/>
      <c r="AT3" s="447" t="s">
        <v>213</v>
      </c>
      <c r="AU3" s="449"/>
      <c r="AV3" s="448"/>
      <c r="AW3" s="447" t="s">
        <v>236</v>
      </c>
      <c r="AX3" s="449"/>
      <c r="AY3" s="448"/>
      <c r="AZ3" s="447" t="s">
        <v>238</v>
      </c>
      <c r="BA3" s="448"/>
      <c r="BB3" s="447" t="s">
        <v>249</v>
      </c>
      <c r="BC3" s="448"/>
      <c r="BD3" s="447" t="s">
        <v>258</v>
      </c>
      <c r="BE3" s="448"/>
      <c r="BF3" s="447" t="s">
        <v>261</v>
      </c>
      <c r="BG3" s="448"/>
      <c r="BH3" s="447" t="s">
        <v>266</v>
      </c>
      <c r="BI3" s="448"/>
      <c r="BJ3" s="447" t="s">
        <v>269</v>
      </c>
      <c r="BK3" s="448"/>
      <c r="BL3" s="447" t="s">
        <v>285</v>
      </c>
      <c r="BM3" s="448"/>
      <c r="BN3" s="447" t="s">
        <v>305</v>
      </c>
      <c r="BO3" s="448"/>
      <c r="BP3" s="447" t="s">
        <v>307</v>
      </c>
      <c r="BQ3" s="448"/>
      <c r="BR3" s="447" t="s">
        <v>311</v>
      </c>
      <c r="BS3" s="448"/>
      <c r="BT3" s="447" t="s">
        <v>315</v>
      </c>
      <c r="BU3" s="448"/>
      <c r="BV3" s="447" t="s">
        <v>379</v>
      </c>
      <c r="BW3" s="448"/>
      <c r="BX3" s="447" t="s">
        <v>383</v>
      </c>
      <c r="BY3" s="448"/>
      <c r="BZ3" s="447" t="s">
        <v>385</v>
      </c>
      <c r="CA3" s="448"/>
      <c r="CB3" s="447" t="s">
        <v>403</v>
      </c>
      <c r="CC3" s="448"/>
      <c r="CD3" s="447" t="s">
        <v>416</v>
      </c>
      <c r="CE3" s="448"/>
      <c r="CF3" s="447" t="s">
        <v>444</v>
      </c>
      <c r="CG3" s="448"/>
      <c r="CH3" s="447" t="s">
        <v>477</v>
      </c>
      <c r="CI3" s="448"/>
      <c r="CJ3" s="447" t="s">
        <v>479</v>
      </c>
      <c r="CK3" s="448"/>
    </row>
    <row r="4" spans="1:89" s="102" customFormat="1" ht="60" x14ac:dyDescent="0.35">
      <c r="A4" s="92" t="s">
        <v>0</v>
      </c>
      <c r="B4" s="92" t="s">
        <v>1</v>
      </c>
      <c r="C4" s="92" t="s">
        <v>3</v>
      </c>
      <c r="D4" s="92" t="s">
        <v>4</v>
      </c>
      <c r="E4" s="100" t="s">
        <v>138</v>
      </c>
      <c r="F4" s="100" t="s">
        <v>139</v>
      </c>
      <c r="G4" s="100" t="s">
        <v>138</v>
      </c>
      <c r="H4" s="100" t="s">
        <v>139</v>
      </c>
      <c r="I4" s="100" t="s">
        <v>138</v>
      </c>
      <c r="J4" s="100" t="s">
        <v>139</v>
      </c>
      <c r="K4" s="100" t="s">
        <v>138</v>
      </c>
      <c r="L4" s="100" t="s">
        <v>139</v>
      </c>
      <c r="M4" s="100" t="s">
        <v>138</v>
      </c>
      <c r="N4" s="100" t="s">
        <v>139</v>
      </c>
      <c r="O4" s="100" t="s">
        <v>138</v>
      </c>
      <c r="P4" s="100" t="s">
        <v>139</v>
      </c>
      <c r="Q4" s="100" t="s">
        <v>138</v>
      </c>
      <c r="R4" s="100" t="s">
        <v>139</v>
      </c>
      <c r="S4" s="100" t="s">
        <v>138</v>
      </c>
      <c r="T4" s="100" t="s">
        <v>139</v>
      </c>
      <c r="U4" s="101" t="s">
        <v>138</v>
      </c>
      <c r="V4" s="101" t="s">
        <v>139</v>
      </c>
      <c r="W4" s="101" t="s">
        <v>138</v>
      </c>
      <c r="X4" s="101" t="s">
        <v>139</v>
      </c>
      <c r="Y4" s="101" t="s">
        <v>138</v>
      </c>
      <c r="Z4" s="101" t="s">
        <v>139</v>
      </c>
      <c r="AA4" s="100" t="s">
        <v>140</v>
      </c>
      <c r="AB4" s="100" t="s">
        <v>141</v>
      </c>
      <c r="AC4" s="157" t="s">
        <v>139</v>
      </c>
      <c r="AD4" s="160" t="s">
        <v>138</v>
      </c>
      <c r="AE4" s="161" t="s">
        <v>139</v>
      </c>
      <c r="AF4" s="160" t="s">
        <v>138</v>
      </c>
      <c r="AG4" s="161" t="s">
        <v>139</v>
      </c>
      <c r="AH4" s="160" t="s">
        <v>138</v>
      </c>
      <c r="AI4" s="161" t="s">
        <v>139</v>
      </c>
      <c r="AJ4" s="160" t="s">
        <v>138</v>
      </c>
      <c r="AK4" s="161" t="s">
        <v>139</v>
      </c>
      <c r="AL4" s="160" t="s">
        <v>138</v>
      </c>
      <c r="AM4" s="161" t="s">
        <v>139</v>
      </c>
      <c r="AN4" s="160" t="s">
        <v>138</v>
      </c>
      <c r="AO4" s="100" t="s">
        <v>142</v>
      </c>
      <c r="AP4" s="161" t="s">
        <v>139</v>
      </c>
      <c r="AQ4" s="160" t="s">
        <v>138</v>
      </c>
      <c r="AR4" s="100" t="s">
        <v>142</v>
      </c>
      <c r="AS4" s="161" t="s">
        <v>139</v>
      </c>
      <c r="AT4" s="160" t="s">
        <v>138</v>
      </c>
      <c r="AU4" s="100" t="s">
        <v>142</v>
      </c>
      <c r="AV4" s="161" t="s">
        <v>139</v>
      </c>
      <c r="AW4" s="160" t="s">
        <v>138</v>
      </c>
      <c r="AX4" s="100" t="s">
        <v>142</v>
      </c>
      <c r="AY4" s="161" t="s">
        <v>139</v>
      </c>
      <c r="AZ4" s="160" t="s">
        <v>138</v>
      </c>
      <c r="BA4" s="161" t="s">
        <v>139</v>
      </c>
      <c r="BB4" s="160" t="s">
        <v>138</v>
      </c>
      <c r="BC4" s="161" t="s">
        <v>139</v>
      </c>
      <c r="BD4" s="160" t="s">
        <v>138</v>
      </c>
      <c r="BE4" s="161" t="s">
        <v>139</v>
      </c>
      <c r="BF4" s="160" t="s">
        <v>138</v>
      </c>
      <c r="BG4" s="161" t="s">
        <v>139</v>
      </c>
      <c r="BH4" s="160" t="s">
        <v>138</v>
      </c>
      <c r="BI4" s="161" t="s">
        <v>139</v>
      </c>
      <c r="BJ4" s="160" t="s">
        <v>138</v>
      </c>
      <c r="BK4" s="161" t="s">
        <v>139</v>
      </c>
      <c r="BL4" s="160" t="s">
        <v>138</v>
      </c>
      <c r="BM4" s="161" t="s">
        <v>139</v>
      </c>
      <c r="BN4" s="160" t="s">
        <v>138</v>
      </c>
      <c r="BO4" s="161" t="s">
        <v>139</v>
      </c>
      <c r="BP4" s="160" t="s">
        <v>138</v>
      </c>
      <c r="BQ4" s="161" t="s">
        <v>139</v>
      </c>
      <c r="BR4" s="160" t="s">
        <v>138</v>
      </c>
      <c r="BS4" s="161" t="s">
        <v>139</v>
      </c>
      <c r="BT4" s="160" t="s">
        <v>138</v>
      </c>
      <c r="BU4" s="161" t="s">
        <v>139</v>
      </c>
      <c r="BV4" s="160" t="s">
        <v>138</v>
      </c>
      <c r="BW4" s="161" t="s">
        <v>139</v>
      </c>
      <c r="BX4" s="160" t="s">
        <v>138</v>
      </c>
      <c r="BY4" s="161" t="s">
        <v>139</v>
      </c>
      <c r="BZ4" s="160" t="s">
        <v>138</v>
      </c>
      <c r="CA4" s="161" t="s">
        <v>139</v>
      </c>
      <c r="CB4" s="160" t="s">
        <v>138</v>
      </c>
      <c r="CC4" s="161" t="s">
        <v>139</v>
      </c>
      <c r="CD4" s="160" t="s">
        <v>138</v>
      </c>
      <c r="CE4" s="161" t="s">
        <v>139</v>
      </c>
      <c r="CF4" s="160" t="s">
        <v>138</v>
      </c>
      <c r="CG4" s="161" t="s">
        <v>139</v>
      </c>
      <c r="CH4" s="160" t="s">
        <v>138</v>
      </c>
      <c r="CI4" s="161" t="s">
        <v>139</v>
      </c>
      <c r="CJ4" s="160" t="s">
        <v>138</v>
      </c>
      <c r="CK4" s="161" t="s">
        <v>139</v>
      </c>
    </row>
    <row r="5" spans="1:89" x14ac:dyDescent="0.35">
      <c r="A5" s="91" t="s">
        <v>171</v>
      </c>
      <c r="B5" s="87"/>
      <c r="C5" s="82"/>
      <c r="D5" s="83"/>
      <c r="E5" s="86"/>
      <c r="F5" s="86"/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158"/>
      <c r="AD5" s="162"/>
      <c r="AE5" s="163"/>
      <c r="AF5" s="162"/>
      <c r="AG5" s="163"/>
      <c r="AH5" s="162"/>
      <c r="AI5" s="163"/>
      <c r="AJ5" s="162"/>
      <c r="AK5" s="163"/>
      <c r="AL5" s="162"/>
      <c r="AM5" s="163"/>
      <c r="AN5" s="162"/>
      <c r="AO5" s="86"/>
      <c r="AP5" s="163"/>
      <c r="AQ5" s="162"/>
      <c r="AR5" s="86"/>
      <c r="AS5" s="163"/>
      <c r="AT5" s="162"/>
      <c r="AU5" s="86"/>
      <c r="AV5" s="163"/>
      <c r="AW5" s="162"/>
      <c r="AX5" s="86"/>
      <c r="AY5" s="163"/>
      <c r="AZ5" s="162"/>
      <c r="BA5" s="163"/>
      <c r="BB5" s="166"/>
      <c r="BC5" s="164"/>
      <c r="BD5" s="166"/>
      <c r="BE5" s="164"/>
      <c r="BF5" s="166"/>
      <c r="BG5" s="164"/>
      <c r="BH5" s="166"/>
      <c r="BI5" s="164"/>
      <c r="BJ5" s="166"/>
      <c r="BK5" s="164"/>
      <c r="BL5" s="166"/>
      <c r="BM5" s="164"/>
      <c r="BN5" s="166"/>
      <c r="BO5" s="164"/>
      <c r="BP5" s="166"/>
      <c r="BQ5" s="164"/>
      <c r="BR5" s="166"/>
      <c r="BS5" s="164"/>
      <c r="BT5" s="166"/>
      <c r="BU5" s="164"/>
      <c r="BV5" s="166"/>
      <c r="BW5" s="164"/>
      <c r="BX5" s="166"/>
      <c r="BY5" s="164"/>
      <c r="BZ5" s="166"/>
      <c r="CA5" s="164"/>
      <c r="CB5" s="166"/>
      <c r="CC5" s="164"/>
      <c r="CD5" s="166"/>
      <c r="CE5" s="164"/>
      <c r="CF5" s="166"/>
      <c r="CG5" s="164"/>
      <c r="CH5" s="166"/>
      <c r="CI5" s="164"/>
      <c r="CJ5" s="166"/>
      <c r="CK5" s="164"/>
    </row>
    <row r="6" spans="1:89" x14ac:dyDescent="0.35">
      <c r="A6" s="82">
        <v>1</v>
      </c>
      <c r="B6" s="87">
        <v>150000008</v>
      </c>
      <c r="C6" s="89" t="s">
        <v>15</v>
      </c>
      <c r="D6" s="88" t="s">
        <v>16</v>
      </c>
      <c r="E6" s="86">
        <v>22500</v>
      </c>
      <c r="F6" s="86">
        <v>22500</v>
      </c>
      <c r="G6" s="86">
        <v>22500</v>
      </c>
      <c r="H6" s="86">
        <v>22500</v>
      </c>
      <c r="I6" s="86">
        <v>22500</v>
      </c>
      <c r="J6" s="86">
        <v>22433.073351903437</v>
      </c>
      <c r="K6" s="86">
        <v>22500</v>
      </c>
      <c r="L6" s="86">
        <v>22766.976162315732</v>
      </c>
      <c r="M6" s="103">
        <v>22500</v>
      </c>
      <c r="N6" s="103">
        <v>22444.410484061395</v>
      </c>
      <c r="O6" s="103">
        <v>22500</v>
      </c>
      <c r="P6" s="86">
        <v>22500</v>
      </c>
      <c r="Q6" s="103">
        <v>23500</v>
      </c>
      <c r="R6" s="86">
        <v>23500</v>
      </c>
      <c r="S6" s="103">
        <v>23500</v>
      </c>
      <c r="T6" s="86"/>
      <c r="U6" s="86">
        <v>22500</v>
      </c>
      <c r="V6" s="86">
        <v>23961.022619463725</v>
      </c>
      <c r="W6" s="86">
        <v>22500</v>
      </c>
      <c r="X6" s="86">
        <v>22121.324933881868</v>
      </c>
      <c r="Y6" s="86">
        <v>22500</v>
      </c>
      <c r="Z6" s="86">
        <v>22283.296916727362</v>
      </c>
      <c r="AA6" s="86"/>
      <c r="AB6" s="86">
        <v>22000</v>
      </c>
      <c r="AC6" s="158">
        <v>21927.562799477277</v>
      </c>
      <c r="AD6" s="162"/>
      <c r="AE6" s="163"/>
      <c r="AF6" s="166">
        <v>25000</v>
      </c>
      <c r="AG6" s="164">
        <v>21356.931992127706</v>
      </c>
      <c r="AH6" s="166">
        <v>25000</v>
      </c>
      <c r="AI6" s="164">
        <v>21051.313201434688</v>
      </c>
      <c r="AJ6" s="166">
        <v>25000</v>
      </c>
      <c r="AK6" s="164">
        <v>24718.712204112191</v>
      </c>
      <c r="AL6" s="166">
        <v>25000</v>
      </c>
      <c r="AM6" s="164">
        <v>20999.132019789948</v>
      </c>
      <c r="AN6" s="162">
        <v>21500</v>
      </c>
      <c r="AO6" s="86">
        <v>25000</v>
      </c>
      <c r="AP6" s="164">
        <v>23765.250010656891</v>
      </c>
      <c r="AQ6" s="162"/>
      <c r="AR6" s="86">
        <v>25000</v>
      </c>
      <c r="AS6" s="164"/>
      <c r="AT6" s="162"/>
      <c r="AU6" s="86">
        <v>25000</v>
      </c>
      <c r="AV6" s="164">
        <v>25000</v>
      </c>
      <c r="AW6" s="162">
        <v>22500</v>
      </c>
      <c r="AX6" s="86">
        <v>25000</v>
      </c>
      <c r="AY6" s="164">
        <v>22500</v>
      </c>
      <c r="AZ6" s="162">
        <v>22500</v>
      </c>
      <c r="BA6" s="164">
        <v>22500</v>
      </c>
      <c r="BB6" s="166">
        <v>22500</v>
      </c>
      <c r="BC6" s="164">
        <v>21972.365832290361</v>
      </c>
      <c r="BD6" s="166">
        <v>22500</v>
      </c>
      <c r="BE6" s="164">
        <v>22465.131740950506</v>
      </c>
      <c r="BF6" s="166">
        <v>22500</v>
      </c>
      <c r="BG6" s="164">
        <v>22500</v>
      </c>
      <c r="BH6" s="166">
        <v>22500</v>
      </c>
      <c r="BI6" s="164">
        <v>22500</v>
      </c>
      <c r="BJ6" s="166">
        <v>22000</v>
      </c>
      <c r="BK6" s="164">
        <v>22000</v>
      </c>
      <c r="BL6" s="162">
        <v>22000</v>
      </c>
      <c r="BM6" s="164">
        <v>22000</v>
      </c>
      <c r="BN6" s="162">
        <v>22000</v>
      </c>
      <c r="BO6" s="164">
        <v>22000</v>
      </c>
      <c r="BP6" s="162">
        <v>22000</v>
      </c>
      <c r="BQ6" s="164">
        <v>22000</v>
      </c>
      <c r="BR6" s="162">
        <v>22000</v>
      </c>
      <c r="BS6" s="164">
        <v>22000</v>
      </c>
      <c r="BT6" s="162">
        <v>22000</v>
      </c>
      <c r="BU6" s="164">
        <v>22000</v>
      </c>
      <c r="BV6" s="162">
        <v>22000</v>
      </c>
      <c r="BW6" s="164">
        <v>21892.101551480959</v>
      </c>
      <c r="BX6" s="162">
        <v>22000</v>
      </c>
      <c r="BY6" s="164">
        <v>22000</v>
      </c>
      <c r="BZ6" s="162">
        <v>21500</v>
      </c>
      <c r="CA6" s="164">
        <v>21338.837388953263</v>
      </c>
      <c r="CB6" s="162">
        <v>21500</v>
      </c>
      <c r="CC6" s="164">
        <v>21464.512997519145</v>
      </c>
      <c r="CD6" s="162">
        <v>21500</v>
      </c>
      <c r="CE6" s="164">
        <v>21500</v>
      </c>
      <c r="CF6" s="166">
        <v>21500</v>
      </c>
      <c r="CG6" s="164">
        <v>21500</v>
      </c>
      <c r="CH6" s="166">
        <v>21500</v>
      </c>
      <c r="CI6" s="164">
        <v>21500</v>
      </c>
      <c r="CJ6" s="166">
        <v>21500</v>
      </c>
      <c r="CK6" s="164"/>
    </row>
    <row r="7" spans="1:89" x14ac:dyDescent="0.35">
      <c r="A7" s="82">
        <f>+A6+1</f>
        <v>2</v>
      </c>
      <c r="B7" s="87">
        <v>150000036</v>
      </c>
      <c r="C7" s="89" t="s">
        <v>17</v>
      </c>
      <c r="D7" s="88" t="s">
        <v>18</v>
      </c>
      <c r="E7" s="103"/>
      <c r="F7" s="103"/>
      <c r="G7" s="103"/>
      <c r="H7" s="103"/>
      <c r="I7" s="103"/>
      <c r="J7" s="103"/>
      <c r="K7" s="103"/>
      <c r="L7" s="103"/>
      <c r="M7" s="103">
        <v>22500</v>
      </c>
      <c r="N7" s="103"/>
      <c r="O7" s="103">
        <v>22500</v>
      </c>
      <c r="P7" s="103">
        <v>22496.708570859577</v>
      </c>
      <c r="Q7" s="103">
        <v>23500</v>
      </c>
      <c r="R7" s="103"/>
      <c r="S7" s="103">
        <v>22500</v>
      </c>
      <c r="T7" s="103">
        <v>22500</v>
      </c>
      <c r="U7" s="103">
        <v>21000</v>
      </c>
      <c r="V7" s="103">
        <v>22500</v>
      </c>
      <c r="W7" s="103">
        <v>21000</v>
      </c>
      <c r="X7" s="103">
        <v>21197.607430880405</v>
      </c>
      <c r="Y7" s="103">
        <v>21000</v>
      </c>
      <c r="Z7" s="103">
        <v>21144.863378282469</v>
      </c>
      <c r="AA7" s="103"/>
      <c r="AB7" s="103">
        <v>21500</v>
      </c>
      <c r="AC7" s="159">
        <v>21430</v>
      </c>
      <c r="AD7" s="166"/>
      <c r="AE7" s="164"/>
      <c r="AF7" s="166">
        <v>24500</v>
      </c>
      <c r="AG7" s="164">
        <v>21755.634385715974</v>
      </c>
      <c r="AH7" s="166">
        <v>24500</v>
      </c>
      <c r="AI7" s="164">
        <v>23954.748501145343</v>
      </c>
      <c r="AJ7" s="166">
        <v>24500</v>
      </c>
      <c r="AK7" s="164">
        <v>22757.876745775953</v>
      </c>
      <c r="AL7" s="166">
        <v>24500</v>
      </c>
      <c r="AM7" s="164">
        <v>21252.026312698225</v>
      </c>
      <c r="AN7" s="162">
        <v>20000</v>
      </c>
      <c r="AO7" s="86">
        <v>24500</v>
      </c>
      <c r="AP7" s="164">
        <v>22501.748817928623</v>
      </c>
      <c r="AQ7" s="162"/>
      <c r="AR7" s="86">
        <v>24500</v>
      </c>
      <c r="AS7" s="164"/>
      <c r="AT7" s="162"/>
      <c r="AU7" s="86"/>
      <c r="AV7" s="164"/>
      <c r="AW7" s="162"/>
      <c r="AX7" s="86"/>
      <c r="AY7" s="164"/>
      <c r="AZ7" s="162"/>
      <c r="BA7" s="164"/>
      <c r="BB7" s="166"/>
      <c r="BC7" s="164"/>
      <c r="BD7" s="166"/>
      <c r="BE7" s="164"/>
      <c r="BF7" s="166"/>
      <c r="BG7" s="164">
        <v>20195.893789901336</v>
      </c>
      <c r="BH7" s="166">
        <v>21000</v>
      </c>
      <c r="BI7" s="164"/>
      <c r="BJ7" s="166">
        <v>21000</v>
      </c>
      <c r="BK7" s="164">
        <v>21000</v>
      </c>
      <c r="BL7" s="162">
        <v>21000</v>
      </c>
      <c r="BM7" s="164">
        <v>20800</v>
      </c>
      <c r="BN7" s="162">
        <v>21000</v>
      </c>
      <c r="BO7" s="164">
        <v>16924.688411561921</v>
      </c>
      <c r="BP7" s="162">
        <v>21000</v>
      </c>
      <c r="BQ7" s="164">
        <v>21000</v>
      </c>
      <c r="BR7" s="162">
        <v>21000</v>
      </c>
      <c r="BS7" s="164" t="s">
        <v>318</v>
      </c>
      <c r="BT7" s="162">
        <v>21000</v>
      </c>
      <c r="BU7" s="164"/>
      <c r="BV7" s="162">
        <v>21000</v>
      </c>
      <c r="BW7" s="164">
        <v>21000</v>
      </c>
      <c r="BX7" s="162">
        <v>21000</v>
      </c>
      <c r="BY7" s="164">
        <v>21000</v>
      </c>
      <c r="BZ7" s="162">
        <v>21000</v>
      </c>
      <c r="CA7" s="164">
        <v>20787.002003115958</v>
      </c>
      <c r="CB7" s="162">
        <v>21000</v>
      </c>
      <c r="CC7" s="164" t="s">
        <v>94</v>
      </c>
      <c r="CD7" s="162">
        <v>21000</v>
      </c>
      <c r="CE7" s="164" t="s">
        <v>94</v>
      </c>
      <c r="CF7" s="166">
        <v>21000</v>
      </c>
      <c r="CG7" s="164" t="s">
        <v>94</v>
      </c>
      <c r="CH7" s="166">
        <v>21000</v>
      </c>
      <c r="CI7" s="164" t="s">
        <v>94</v>
      </c>
      <c r="CJ7" s="166">
        <v>21000</v>
      </c>
      <c r="CK7" s="164"/>
    </row>
    <row r="8" spans="1:89" x14ac:dyDescent="0.35">
      <c r="A8" s="82">
        <f t="shared" ref="A8:A36" si="0">+A7+1</f>
        <v>3</v>
      </c>
      <c r="B8" s="87" t="s">
        <v>182</v>
      </c>
      <c r="C8" s="89" t="s">
        <v>15</v>
      </c>
      <c r="D8" s="88" t="s">
        <v>175</v>
      </c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59"/>
      <c r="AD8" s="166"/>
      <c r="AE8" s="164"/>
      <c r="AF8" s="166"/>
      <c r="AG8" s="164"/>
      <c r="AH8" s="166"/>
      <c r="AI8" s="164"/>
      <c r="AJ8" s="166"/>
      <c r="AK8" s="164"/>
      <c r="AL8" s="166"/>
      <c r="AM8" s="164"/>
      <c r="AN8" s="166">
        <v>23000</v>
      </c>
      <c r="AO8" s="86"/>
      <c r="AP8" s="164">
        <v>23000</v>
      </c>
      <c r="AQ8" s="162">
        <v>23000</v>
      </c>
      <c r="AR8" s="86"/>
      <c r="AS8" s="164">
        <v>23000</v>
      </c>
      <c r="AT8" s="162">
        <v>22500</v>
      </c>
      <c r="AU8" s="86"/>
      <c r="AV8" s="164">
        <v>22500</v>
      </c>
      <c r="AW8" s="162">
        <v>22500</v>
      </c>
      <c r="AX8" s="86"/>
      <c r="AY8" s="164">
        <v>22500</v>
      </c>
      <c r="AZ8" s="162">
        <v>22500</v>
      </c>
      <c r="BA8" s="164">
        <v>22500</v>
      </c>
      <c r="BB8" s="166">
        <v>22500</v>
      </c>
      <c r="BC8" s="164">
        <v>22500</v>
      </c>
      <c r="BD8" s="166"/>
      <c r="BE8" s="164"/>
      <c r="BF8" s="166"/>
      <c r="BG8" s="164"/>
      <c r="BH8" s="166"/>
      <c r="BI8" s="164"/>
      <c r="BJ8" s="166"/>
      <c r="BK8" s="164"/>
      <c r="BL8" s="162"/>
      <c r="BM8" s="164"/>
      <c r="BN8" s="162"/>
      <c r="BO8" s="164"/>
      <c r="BP8" s="162"/>
      <c r="BQ8" s="164"/>
      <c r="BR8" s="162"/>
      <c r="BS8" s="164"/>
      <c r="BT8" s="162"/>
      <c r="BU8" s="164"/>
      <c r="BV8" s="162"/>
      <c r="BW8" s="164"/>
      <c r="BX8" s="162"/>
      <c r="BY8" s="164"/>
      <c r="BZ8" s="162"/>
      <c r="CA8" s="164"/>
      <c r="CB8" s="162"/>
      <c r="CC8" s="164"/>
      <c r="CD8" s="162"/>
      <c r="CE8" s="164"/>
      <c r="CF8" s="166"/>
      <c r="CG8" s="164"/>
      <c r="CH8" s="166"/>
      <c r="CI8" s="164"/>
      <c r="CJ8" s="166"/>
      <c r="CK8" s="164"/>
    </row>
    <row r="9" spans="1:89" x14ac:dyDescent="0.35">
      <c r="A9" s="82">
        <f t="shared" si="0"/>
        <v>4</v>
      </c>
      <c r="B9" s="87" t="s">
        <v>183</v>
      </c>
      <c r="C9" s="89" t="s">
        <v>15</v>
      </c>
      <c r="D9" s="88" t="s">
        <v>176</v>
      </c>
      <c r="E9" s="103"/>
      <c r="F9" s="103"/>
      <c r="G9" s="103"/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59"/>
      <c r="AD9" s="166"/>
      <c r="AE9" s="164"/>
      <c r="AF9" s="166"/>
      <c r="AG9" s="164"/>
      <c r="AH9" s="166"/>
      <c r="AI9" s="164"/>
      <c r="AJ9" s="166"/>
      <c r="AK9" s="164"/>
      <c r="AL9" s="166"/>
      <c r="AM9" s="164"/>
      <c r="AN9" s="166">
        <v>21200</v>
      </c>
      <c r="AO9" s="86"/>
      <c r="AP9" s="164">
        <v>21200</v>
      </c>
      <c r="AQ9" s="162">
        <v>21200</v>
      </c>
      <c r="AR9" s="86"/>
      <c r="AS9" s="164">
        <v>21200</v>
      </c>
      <c r="AT9" s="162">
        <v>20000</v>
      </c>
      <c r="AU9" s="86"/>
      <c r="AV9" s="164">
        <v>21200</v>
      </c>
      <c r="AW9" s="162"/>
      <c r="AX9" s="86"/>
      <c r="AY9" s="164"/>
      <c r="AZ9" s="162"/>
      <c r="BA9" s="164"/>
      <c r="BB9" s="166">
        <v>21200</v>
      </c>
      <c r="BC9" s="164">
        <v>21200</v>
      </c>
      <c r="BD9" s="166">
        <v>21200</v>
      </c>
      <c r="BE9" s="164">
        <v>21200</v>
      </c>
      <c r="BF9" s="166">
        <v>21200</v>
      </c>
      <c r="BG9" s="164">
        <v>21200</v>
      </c>
      <c r="BH9" s="166">
        <v>20200</v>
      </c>
      <c r="BI9" s="164">
        <v>20200</v>
      </c>
      <c r="BJ9" s="166">
        <v>20200</v>
      </c>
      <c r="BK9" s="164">
        <v>20200</v>
      </c>
      <c r="BL9" s="162">
        <v>20200</v>
      </c>
      <c r="BM9" s="164">
        <v>20200</v>
      </c>
      <c r="BN9" s="162">
        <v>20200</v>
      </c>
      <c r="BO9" s="164">
        <v>20700</v>
      </c>
      <c r="BP9" s="162">
        <v>21200</v>
      </c>
      <c r="BQ9" s="164">
        <v>21200</v>
      </c>
      <c r="BR9" s="162">
        <v>21200</v>
      </c>
      <c r="BS9" s="164">
        <v>21200</v>
      </c>
      <c r="BT9" s="162">
        <v>21200</v>
      </c>
      <c r="BU9" s="164">
        <v>21200</v>
      </c>
      <c r="BV9" s="162">
        <v>21200</v>
      </c>
      <c r="BW9" s="164"/>
      <c r="BX9" s="162">
        <v>21200</v>
      </c>
      <c r="BY9" s="164" t="s">
        <v>94</v>
      </c>
      <c r="BZ9" s="162">
        <v>21200</v>
      </c>
      <c r="CA9" s="164" t="s">
        <v>94</v>
      </c>
      <c r="CB9" s="162">
        <v>21200</v>
      </c>
      <c r="CC9" s="164" t="s">
        <v>94</v>
      </c>
      <c r="CD9" s="162">
        <v>21200</v>
      </c>
      <c r="CE9" s="164" t="s">
        <v>94</v>
      </c>
      <c r="CF9" s="166">
        <v>21200</v>
      </c>
      <c r="CG9" s="164" t="s">
        <v>94</v>
      </c>
      <c r="CH9" s="166">
        <v>21200</v>
      </c>
      <c r="CI9" s="164" t="s">
        <v>94</v>
      </c>
      <c r="CJ9" s="166">
        <v>21200</v>
      </c>
      <c r="CK9" s="164"/>
    </row>
    <row r="10" spans="1:89" x14ac:dyDescent="0.35">
      <c r="A10" s="82">
        <f t="shared" si="0"/>
        <v>5</v>
      </c>
      <c r="B10" s="87">
        <v>150000105</v>
      </c>
      <c r="C10" s="89" t="s">
        <v>15</v>
      </c>
      <c r="D10" s="88" t="s">
        <v>237</v>
      </c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59"/>
      <c r="AD10" s="166"/>
      <c r="AE10" s="164"/>
      <c r="AF10" s="166"/>
      <c r="AG10" s="164"/>
      <c r="AH10" s="166"/>
      <c r="AI10" s="164"/>
      <c r="AJ10" s="166"/>
      <c r="AK10" s="164"/>
      <c r="AL10" s="166"/>
      <c r="AM10" s="164"/>
      <c r="AN10" s="166"/>
      <c r="AO10" s="86"/>
      <c r="AP10" s="164"/>
      <c r="AQ10" s="162"/>
      <c r="AR10" s="86"/>
      <c r="AS10" s="164"/>
      <c r="AT10" s="162">
        <v>19500</v>
      </c>
      <c r="AU10" s="86"/>
      <c r="AV10" s="164">
        <v>19500</v>
      </c>
      <c r="AW10" s="162">
        <v>21000</v>
      </c>
      <c r="AX10" s="86"/>
      <c r="AY10" s="164">
        <v>21000</v>
      </c>
      <c r="AZ10" s="162">
        <v>21000</v>
      </c>
      <c r="BA10" s="164">
        <v>21000</v>
      </c>
      <c r="BB10" s="166">
        <v>21000</v>
      </c>
      <c r="BC10" s="164">
        <v>21000</v>
      </c>
      <c r="BD10" s="166">
        <v>21000</v>
      </c>
      <c r="BE10" s="164">
        <v>21000</v>
      </c>
      <c r="BF10" s="166">
        <v>21000</v>
      </c>
      <c r="BG10" s="164">
        <v>20078.369589876736</v>
      </c>
      <c r="BH10" s="166">
        <v>21000</v>
      </c>
      <c r="BI10" s="164">
        <v>21000</v>
      </c>
      <c r="BJ10" s="166"/>
      <c r="BK10" s="164"/>
      <c r="BL10" s="162"/>
      <c r="BM10" s="164"/>
      <c r="BN10" s="162"/>
      <c r="BO10" s="164"/>
      <c r="BP10" s="162"/>
      <c r="BQ10" s="164"/>
      <c r="BR10" s="162"/>
      <c r="BS10" s="164"/>
      <c r="BT10" s="162"/>
      <c r="BU10" s="164"/>
      <c r="BV10" s="162"/>
      <c r="BW10" s="164"/>
      <c r="BX10" s="162"/>
      <c r="BY10" s="164"/>
      <c r="BZ10" s="162"/>
      <c r="CA10" s="164"/>
      <c r="CB10" s="162"/>
      <c r="CC10" s="164"/>
      <c r="CD10" s="162"/>
      <c r="CE10" s="164"/>
      <c r="CF10" s="166"/>
      <c r="CG10" s="164"/>
      <c r="CH10" s="166"/>
      <c r="CI10" s="164"/>
      <c r="CJ10" s="166"/>
      <c r="CK10" s="164"/>
    </row>
    <row r="11" spans="1:89" x14ac:dyDescent="0.35">
      <c r="A11" s="82">
        <f t="shared" si="0"/>
        <v>6</v>
      </c>
      <c r="B11" s="87">
        <v>150000047</v>
      </c>
      <c r="C11" s="89" t="s">
        <v>34</v>
      </c>
      <c r="D11" s="88" t="s">
        <v>35</v>
      </c>
      <c r="E11" s="103"/>
      <c r="F11" s="103"/>
      <c r="G11" s="103"/>
      <c r="H11" s="103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>
        <v>19500</v>
      </c>
      <c r="X11" s="103"/>
      <c r="Y11" s="103">
        <v>19500</v>
      </c>
      <c r="Z11" s="103"/>
      <c r="AA11" s="103"/>
      <c r="AB11" s="103"/>
      <c r="AC11" s="159"/>
      <c r="AD11" s="166"/>
      <c r="AE11" s="164"/>
      <c r="AF11" s="166">
        <v>23000</v>
      </c>
      <c r="AG11" s="164">
        <v>23000</v>
      </c>
      <c r="AH11" s="166"/>
      <c r="AI11" s="164"/>
      <c r="AJ11" s="166"/>
      <c r="AK11" s="164"/>
      <c r="AL11" s="166"/>
      <c r="AM11" s="164"/>
      <c r="AN11" s="162">
        <v>21600</v>
      </c>
      <c r="AO11" s="86"/>
      <c r="AP11" s="164">
        <v>21600</v>
      </c>
      <c r="AQ11" s="162"/>
      <c r="AR11" s="86"/>
      <c r="AS11" s="164"/>
      <c r="AT11" s="162"/>
      <c r="AU11" s="86"/>
      <c r="AV11" s="164"/>
      <c r="AW11" s="162">
        <v>19000</v>
      </c>
      <c r="AX11" s="86"/>
      <c r="AY11" s="164">
        <v>19000</v>
      </c>
      <c r="AZ11" s="162">
        <v>18500</v>
      </c>
      <c r="BA11" s="164">
        <v>18000</v>
      </c>
      <c r="BB11" s="166">
        <v>18500</v>
      </c>
      <c r="BC11" s="164">
        <v>18500</v>
      </c>
      <c r="BD11" s="166"/>
      <c r="BE11" s="164"/>
      <c r="BF11" s="166"/>
      <c r="BG11" s="164"/>
      <c r="BH11" s="166"/>
      <c r="BI11" s="164"/>
      <c r="BJ11" s="166">
        <v>21000</v>
      </c>
      <c r="BK11" s="164">
        <v>21000</v>
      </c>
      <c r="BL11" s="162">
        <v>21000</v>
      </c>
      <c r="BM11" s="164"/>
      <c r="BN11" s="162"/>
      <c r="BO11" s="164"/>
      <c r="BP11" s="162"/>
      <c r="BQ11" s="164"/>
      <c r="BR11" s="162">
        <v>22000</v>
      </c>
      <c r="BS11" s="164" t="s">
        <v>318</v>
      </c>
      <c r="BT11" s="162">
        <v>22000</v>
      </c>
      <c r="BU11" s="164">
        <v>21756.644315580295</v>
      </c>
      <c r="BV11" s="162">
        <v>22000</v>
      </c>
      <c r="BW11" s="164"/>
      <c r="BX11" s="162">
        <v>22000</v>
      </c>
      <c r="BY11" s="164" t="s">
        <v>94</v>
      </c>
      <c r="BZ11" s="162">
        <v>22000</v>
      </c>
      <c r="CA11" s="164">
        <v>22000</v>
      </c>
      <c r="CB11" s="162">
        <v>22000</v>
      </c>
      <c r="CC11" s="164" t="s">
        <v>94</v>
      </c>
      <c r="CD11" s="162">
        <v>22000</v>
      </c>
      <c r="CE11" s="164" t="s">
        <v>94</v>
      </c>
      <c r="CF11" s="166">
        <v>22000</v>
      </c>
      <c r="CG11" s="164" t="s">
        <v>94</v>
      </c>
      <c r="CH11" s="166">
        <v>22000</v>
      </c>
      <c r="CI11" s="164" t="s">
        <v>94</v>
      </c>
      <c r="CJ11" s="166">
        <v>22000</v>
      </c>
      <c r="CK11" s="164"/>
    </row>
    <row r="12" spans="1:89" x14ac:dyDescent="0.35">
      <c r="A12" s="82">
        <f t="shared" si="0"/>
        <v>7</v>
      </c>
      <c r="B12" s="87" t="s">
        <v>100</v>
      </c>
      <c r="C12" s="89" t="s">
        <v>30</v>
      </c>
      <c r="D12" s="88" t="s">
        <v>32</v>
      </c>
      <c r="E12" s="103"/>
      <c r="F12" s="103"/>
      <c r="G12" s="103"/>
      <c r="H12" s="103"/>
      <c r="I12" s="103"/>
      <c r="J12" s="103"/>
      <c r="K12" s="103"/>
      <c r="L12" s="103"/>
      <c r="M12" s="103">
        <v>20500</v>
      </c>
      <c r="N12" s="103">
        <v>20500</v>
      </c>
      <c r="O12" s="103">
        <v>20500</v>
      </c>
      <c r="P12" s="103">
        <v>19394.456028455785</v>
      </c>
      <c r="Q12" s="103">
        <v>20500</v>
      </c>
      <c r="R12" s="103">
        <v>18500</v>
      </c>
      <c r="S12" s="103">
        <v>19500</v>
      </c>
      <c r="T12" s="103">
        <v>18500</v>
      </c>
      <c r="U12" s="103">
        <v>20500</v>
      </c>
      <c r="V12" s="103">
        <v>20500</v>
      </c>
      <c r="W12" s="103">
        <v>20500</v>
      </c>
      <c r="X12" s="103">
        <v>19897.127566622981</v>
      </c>
      <c r="Y12" s="103">
        <v>20500</v>
      </c>
      <c r="Z12" s="103">
        <v>20105.859270010213</v>
      </c>
      <c r="AA12" s="103"/>
      <c r="AB12" s="103"/>
      <c r="AC12" s="159"/>
      <c r="AD12" s="166"/>
      <c r="AE12" s="164"/>
      <c r="AF12" s="166"/>
      <c r="AG12" s="164"/>
      <c r="AH12" s="166"/>
      <c r="AI12" s="164"/>
      <c r="AJ12" s="166"/>
      <c r="AK12" s="164"/>
      <c r="AL12" s="166"/>
      <c r="AM12" s="164"/>
      <c r="AN12" s="166">
        <v>18000</v>
      </c>
      <c r="AO12" s="103"/>
      <c r="AP12" s="164">
        <v>18000</v>
      </c>
      <c r="AQ12" s="162">
        <v>19500</v>
      </c>
      <c r="AR12" s="86">
        <v>21000</v>
      </c>
      <c r="AS12" s="164">
        <v>18000</v>
      </c>
      <c r="AT12" s="162">
        <v>19500</v>
      </c>
      <c r="AU12" s="86">
        <v>22000</v>
      </c>
      <c r="AV12" s="164">
        <v>18000</v>
      </c>
      <c r="AW12" s="162">
        <v>19500</v>
      </c>
      <c r="AX12" s="86">
        <v>22000</v>
      </c>
      <c r="AY12" s="164"/>
      <c r="AZ12" s="162">
        <v>19500</v>
      </c>
      <c r="BA12" s="164">
        <v>19500</v>
      </c>
      <c r="BB12" s="166">
        <v>19500</v>
      </c>
      <c r="BC12" s="164">
        <v>19500</v>
      </c>
      <c r="BD12" s="166">
        <v>19500</v>
      </c>
      <c r="BE12" s="164">
        <v>19500</v>
      </c>
      <c r="BF12" s="166">
        <v>19500</v>
      </c>
      <c r="BG12" s="164"/>
      <c r="BH12" s="166">
        <v>19500</v>
      </c>
      <c r="BI12" s="164"/>
      <c r="BJ12" s="166">
        <v>19500</v>
      </c>
      <c r="BK12" s="164"/>
      <c r="BL12" s="162">
        <v>19500</v>
      </c>
      <c r="BM12" s="164"/>
      <c r="BN12" s="162">
        <v>19500</v>
      </c>
      <c r="BO12" s="164">
        <v>19500</v>
      </c>
      <c r="BP12" s="162">
        <v>19500</v>
      </c>
      <c r="BQ12" s="164"/>
      <c r="BR12" s="162">
        <v>19500</v>
      </c>
      <c r="BS12" s="164" t="s">
        <v>318</v>
      </c>
      <c r="BT12" s="162">
        <v>19500</v>
      </c>
      <c r="BU12" s="164"/>
      <c r="BV12" s="162">
        <v>19500</v>
      </c>
      <c r="BW12" s="164">
        <v>19104.722792607801</v>
      </c>
      <c r="BX12" s="162">
        <v>19500</v>
      </c>
      <c r="BY12" s="164" t="s">
        <v>94</v>
      </c>
      <c r="BZ12" s="162">
        <v>19500</v>
      </c>
      <c r="CA12" s="164" t="s">
        <v>94</v>
      </c>
      <c r="CB12" s="162">
        <v>19500</v>
      </c>
      <c r="CC12" s="164" t="s">
        <v>94</v>
      </c>
      <c r="CD12" s="162">
        <v>19500</v>
      </c>
      <c r="CE12" s="164" t="s">
        <v>94</v>
      </c>
      <c r="CF12" s="166">
        <v>19500</v>
      </c>
      <c r="CG12" s="164" t="s">
        <v>94</v>
      </c>
      <c r="CH12" s="166">
        <v>19500</v>
      </c>
      <c r="CI12" s="164" t="s">
        <v>94</v>
      </c>
      <c r="CJ12" s="166">
        <v>19500</v>
      </c>
      <c r="CK12" s="164"/>
    </row>
    <row r="13" spans="1:89" x14ac:dyDescent="0.35">
      <c r="A13" s="82">
        <f t="shared" si="0"/>
        <v>8</v>
      </c>
      <c r="B13" s="87">
        <v>150000048</v>
      </c>
      <c r="C13" s="89" t="s">
        <v>31</v>
      </c>
      <c r="D13" s="88" t="s">
        <v>33</v>
      </c>
      <c r="E13" s="103"/>
      <c r="F13" s="103"/>
      <c r="G13" s="103"/>
      <c r="H13" s="103"/>
      <c r="I13" s="103"/>
      <c r="J13" s="103"/>
      <c r="K13" s="103"/>
      <c r="L13" s="103"/>
      <c r="M13" s="103">
        <v>20500</v>
      </c>
      <c r="N13" s="103"/>
      <c r="O13" s="103">
        <v>20500</v>
      </c>
      <c r="P13" s="103"/>
      <c r="Q13" s="103">
        <v>20500</v>
      </c>
      <c r="R13" s="103"/>
      <c r="S13" s="103">
        <v>19500</v>
      </c>
      <c r="T13" s="103">
        <v>18666.666666666668</v>
      </c>
      <c r="U13" s="103">
        <v>18500</v>
      </c>
      <c r="V13" s="103">
        <v>18027.854233182868</v>
      </c>
      <c r="W13" s="103">
        <v>19000</v>
      </c>
      <c r="X13" s="103"/>
      <c r="Y13" s="103">
        <v>19000</v>
      </c>
      <c r="Z13" s="103">
        <v>18800</v>
      </c>
      <c r="AA13" s="103"/>
      <c r="AB13" s="103">
        <v>18000</v>
      </c>
      <c r="AC13" s="159">
        <v>17869.672350682973</v>
      </c>
      <c r="AD13" s="166"/>
      <c r="AE13" s="164"/>
      <c r="AF13" s="166"/>
      <c r="AG13" s="164"/>
      <c r="AH13" s="166"/>
      <c r="AI13" s="164"/>
      <c r="AJ13" s="166"/>
      <c r="AK13" s="164"/>
      <c r="AL13" s="166"/>
      <c r="AM13" s="164"/>
      <c r="AN13" s="162"/>
      <c r="AO13" s="86"/>
      <c r="AP13" s="164"/>
      <c r="AQ13" s="162">
        <v>18000</v>
      </c>
      <c r="AR13" s="86">
        <v>20500</v>
      </c>
      <c r="AS13" s="164">
        <v>17000</v>
      </c>
      <c r="AT13" s="162">
        <v>18000</v>
      </c>
      <c r="AU13" s="86"/>
      <c r="AV13" s="164">
        <v>17000</v>
      </c>
      <c r="AW13" s="162">
        <v>18000</v>
      </c>
      <c r="AX13" s="86"/>
      <c r="AY13" s="164">
        <v>17476.650236292495</v>
      </c>
      <c r="AZ13" s="162">
        <v>18000</v>
      </c>
      <c r="BA13" s="164">
        <v>18000</v>
      </c>
      <c r="BB13" s="166">
        <v>18000</v>
      </c>
      <c r="BC13" s="164">
        <v>18000</v>
      </c>
      <c r="BD13" s="166">
        <v>18000</v>
      </c>
      <c r="BE13" s="164">
        <v>18000</v>
      </c>
      <c r="BF13" s="166">
        <v>18000</v>
      </c>
      <c r="BG13" s="164">
        <v>16809.413355523197</v>
      </c>
      <c r="BH13" s="166">
        <v>18000</v>
      </c>
      <c r="BI13" s="164">
        <v>16649.448867115738</v>
      </c>
      <c r="BJ13" s="166">
        <v>18000</v>
      </c>
      <c r="BK13" s="164">
        <v>18000</v>
      </c>
      <c r="BL13" s="162">
        <v>18000</v>
      </c>
      <c r="BM13" s="164">
        <v>18000</v>
      </c>
      <c r="BN13" s="162">
        <v>18500</v>
      </c>
      <c r="BO13" s="164">
        <v>18500</v>
      </c>
      <c r="BP13" s="162">
        <v>18000</v>
      </c>
      <c r="BQ13" s="164">
        <v>17943.08530093063</v>
      </c>
      <c r="BR13" s="162">
        <v>18000</v>
      </c>
      <c r="BS13" s="164" t="s">
        <v>318</v>
      </c>
      <c r="BT13" s="162">
        <v>18000</v>
      </c>
      <c r="BU13" s="164">
        <v>18000</v>
      </c>
      <c r="BV13" s="162">
        <v>18000</v>
      </c>
      <c r="BW13" s="164">
        <v>17500</v>
      </c>
      <c r="BX13" s="162">
        <v>18000</v>
      </c>
      <c r="BY13" s="164" t="s">
        <v>94</v>
      </c>
      <c r="BZ13" s="162">
        <v>18000</v>
      </c>
      <c r="CA13" s="164">
        <v>17352.283086102594</v>
      </c>
      <c r="CB13" s="162">
        <v>18000</v>
      </c>
      <c r="CC13" s="164" t="s">
        <v>94</v>
      </c>
      <c r="CD13" s="162">
        <v>18000</v>
      </c>
      <c r="CE13" s="164" t="s">
        <v>94</v>
      </c>
      <c r="CF13" s="166">
        <v>18000</v>
      </c>
      <c r="CG13" s="164" t="s">
        <v>94</v>
      </c>
      <c r="CH13" s="166">
        <v>18000</v>
      </c>
      <c r="CI13" s="164" t="s">
        <v>94</v>
      </c>
      <c r="CJ13" s="166">
        <v>18000</v>
      </c>
      <c r="CK13" s="164"/>
    </row>
    <row r="14" spans="1:89" x14ac:dyDescent="0.35">
      <c r="A14" s="82">
        <f t="shared" si="0"/>
        <v>9</v>
      </c>
      <c r="B14" s="87">
        <v>150000012</v>
      </c>
      <c r="C14" s="89" t="s">
        <v>19</v>
      </c>
      <c r="D14" s="88" t="s">
        <v>38</v>
      </c>
      <c r="E14" s="86">
        <v>19500</v>
      </c>
      <c r="F14" s="86">
        <v>19206.460227655418</v>
      </c>
      <c r="G14" s="86">
        <v>19500</v>
      </c>
      <c r="H14" s="86">
        <v>19122.626561031288</v>
      </c>
      <c r="I14" s="86">
        <v>19500</v>
      </c>
      <c r="J14" s="86">
        <v>19411.441664242073</v>
      </c>
      <c r="K14" s="86">
        <v>19500</v>
      </c>
      <c r="L14" s="86">
        <v>19500</v>
      </c>
      <c r="M14" s="103">
        <v>20000</v>
      </c>
      <c r="N14" s="103"/>
      <c r="O14" s="103">
        <v>20000</v>
      </c>
      <c r="P14" s="86">
        <v>19500</v>
      </c>
      <c r="Q14" s="103">
        <v>18500</v>
      </c>
      <c r="R14" s="86"/>
      <c r="S14" s="86">
        <v>19500</v>
      </c>
      <c r="T14" s="86">
        <v>19000</v>
      </c>
      <c r="U14" s="86">
        <v>19000</v>
      </c>
      <c r="V14" s="86"/>
      <c r="W14" s="86">
        <v>19000</v>
      </c>
      <c r="X14" s="86"/>
      <c r="Y14" s="86">
        <v>19000</v>
      </c>
      <c r="Z14" s="86">
        <v>18951.687551449741</v>
      </c>
      <c r="AA14" s="86"/>
      <c r="AB14" s="86"/>
      <c r="AC14" s="158"/>
      <c r="AD14" s="162"/>
      <c r="AE14" s="163"/>
      <c r="AF14" s="166"/>
      <c r="AG14" s="164"/>
      <c r="AH14" s="166"/>
      <c r="AI14" s="164"/>
      <c r="AJ14" s="166"/>
      <c r="AK14" s="164"/>
      <c r="AL14" s="166"/>
      <c r="AM14" s="164"/>
      <c r="AN14" s="162"/>
      <c r="AO14" s="86"/>
      <c r="AP14" s="164"/>
      <c r="AQ14" s="162">
        <v>18000</v>
      </c>
      <c r="AR14" s="86">
        <v>21000</v>
      </c>
      <c r="AS14" s="164">
        <v>17841.476510067114</v>
      </c>
      <c r="AT14" s="162">
        <v>16500</v>
      </c>
      <c r="AU14" s="86">
        <v>21000</v>
      </c>
      <c r="AV14" s="164">
        <v>21000</v>
      </c>
      <c r="AW14" s="162"/>
      <c r="AX14" s="86">
        <v>21000</v>
      </c>
      <c r="AY14" s="164"/>
      <c r="AZ14" s="162"/>
      <c r="BA14" s="164"/>
      <c r="BB14" s="166"/>
      <c r="BC14" s="164"/>
      <c r="BD14" s="166"/>
      <c r="BE14" s="164"/>
      <c r="BF14" s="166"/>
      <c r="BG14" s="164"/>
      <c r="BH14" s="166"/>
      <c r="BI14" s="164"/>
      <c r="BJ14" s="166">
        <v>18000</v>
      </c>
      <c r="BK14" s="164">
        <v>17828.61169837914</v>
      </c>
      <c r="BL14" s="162">
        <v>19000</v>
      </c>
      <c r="BM14" s="164">
        <v>19000</v>
      </c>
      <c r="BN14" s="162">
        <v>19000</v>
      </c>
      <c r="BO14" s="164">
        <v>19034.382924767538</v>
      </c>
      <c r="BP14" s="162">
        <v>19000</v>
      </c>
      <c r="BQ14" s="164">
        <v>19085.361134995699</v>
      </c>
      <c r="BR14" s="162">
        <v>19000</v>
      </c>
      <c r="BS14" s="164">
        <v>19237.5</v>
      </c>
      <c r="BT14" s="162">
        <v>19000</v>
      </c>
      <c r="BU14" s="164">
        <v>19064.541381858489</v>
      </c>
      <c r="BV14" s="162">
        <v>19000</v>
      </c>
      <c r="BW14" s="164">
        <v>18723.443480479713</v>
      </c>
      <c r="BX14" s="162">
        <v>19000</v>
      </c>
      <c r="BY14" s="164">
        <v>18787.876017949144</v>
      </c>
      <c r="BZ14" s="162">
        <v>19000</v>
      </c>
      <c r="CA14" s="164">
        <v>18898.02101576182</v>
      </c>
      <c r="CB14" s="162">
        <v>19000</v>
      </c>
      <c r="CC14" s="164">
        <v>18708.911155230177</v>
      </c>
      <c r="CD14" s="162">
        <v>19000</v>
      </c>
      <c r="CE14" s="164">
        <v>19000</v>
      </c>
      <c r="CF14" s="166">
        <v>19000</v>
      </c>
      <c r="CG14" s="164">
        <v>19475</v>
      </c>
      <c r="CH14" s="166">
        <v>19000</v>
      </c>
      <c r="CI14" s="164" t="s">
        <v>94</v>
      </c>
      <c r="CJ14" s="166">
        <v>19500</v>
      </c>
      <c r="CK14" s="164"/>
    </row>
    <row r="15" spans="1:89" x14ac:dyDescent="0.35">
      <c r="A15" s="82">
        <f t="shared" si="0"/>
        <v>10</v>
      </c>
      <c r="B15" s="87">
        <v>150000179</v>
      </c>
      <c r="C15" s="89" t="s">
        <v>454</v>
      </c>
      <c r="D15" s="88" t="s">
        <v>456</v>
      </c>
      <c r="E15" s="86"/>
      <c r="F15" s="86"/>
      <c r="G15" s="86"/>
      <c r="H15" s="86"/>
      <c r="I15" s="86"/>
      <c r="J15" s="86"/>
      <c r="K15" s="86"/>
      <c r="L15" s="86"/>
      <c r="M15" s="103"/>
      <c r="N15" s="103"/>
      <c r="O15" s="103"/>
      <c r="P15" s="86"/>
      <c r="Q15" s="103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158"/>
      <c r="AD15" s="162"/>
      <c r="AE15" s="163"/>
      <c r="AF15" s="166"/>
      <c r="AG15" s="164"/>
      <c r="AH15" s="166"/>
      <c r="AI15" s="164"/>
      <c r="AJ15" s="166"/>
      <c r="AK15" s="164"/>
      <c r="AL15" s="166"/>
      <c r="AM15" s="164"/>
      <c r="AN15" s="162"/>
      <c r="AO15" s="86"/>
      <c r="AP15" s="164"/>
      <c r="AQ15" s="162"/>
      <c r="AR15" s="86"/>
      <c r="AS15" s="164"/>
      <c r="AT15" s="162"/>
      <c r="AU15" s="86"/>
      <c r="AV15" s="164"/>
      <c r="AW15" s="162"/>
      <c r="AX15" s="86"/>
      <c r="AY15" s="164"/>
      <c r="AZ15" s="162"/>
      <c r="BA15" s="164"/>
      <c r="BB15" s="166"/>
      <c r="BC15" s="164"/>
      <c r="BD15" s="166"/>
      <c r="BE15" s="164"/>
      <c r="BF15" s="166"/>
      <c r="BG15" s="164"/>
      <c r="BH15" s="166"/>
      <c r="BI15" s="164"/>
      <c r="BJ15" s="166"/>
      <c r="BK15" s="164"/>
      <c r="BL15" s="162"/>
      <c r="BM15" s="164"/>
      <c r="BN15" s="162"/>
      <c r="BO15" s="164"/>
      <c r="BP15" s="162"/>
      <c r="BQ15" s="164"/>
      <c r="BR15" s="162"/>
      <c r="BS15" s="164"/>
      <c r="BT15" s="162"/>
      <c r="BU15" s="164"/>
      <c r="BV15" s="162"/>
      <c r="BW15" s="164"/>
      <c r="BX15" s="162"/>
      <c r="BY15" s="164"/>
      <c r="BZ15" s="162"/>
      <c r="CA15" s="164"/>
      <c r="CB15" s="162"/>
      <c r="CC15" s="164"/>
      <c r="CD15" s="166">
        <v>19000</v>
      </c>
      <c r="CE15" s="164" t="s">
        <v>94</v>
      </c>
      <c r="CF15" s="166">
        <v>19000</v>
      </c>
      <c r="CG15" s="164" t="s">
        <v>94</v>
      </c>
      <c r="CH15" s="166">
        <v>19000</v>
      </c>
      <c r="CI15" s="164" t="s">
        <v>94</v>
      </c>
      <c r="CJ15" s="166">
        <v>19500</v>
      </c>
      <c r="CK15" s="164"/>
    </row>
    <row r="16" spans="1:89" x14ac:dyDescent="0.35">
      <c r="A16" s="82">
        <f t="shared" si="0"/>
        <v>11</v>
      </c>
      <c r="B16" s="87">
        <v>150000038</v>
      </c>
      <c r="C16" s="89" t="s">
        <v>29</v>
      </c>
      <c r="D16" s="88" t="s">
        <v>39</v>
      </c>
      <c r="E16" s="86">
        <v>19500</v>
      </c>
      <c r="F16" s="86"/>
      <c r="G16" s="86">
        <v>19500</v>
      </c>
      <c r="H16" s="86"/>
      <c r="I16" s="86">
        <v>19500</v>
      </c>
      <c r="J16" s="86"/>
      <c r="K16" s="86">
        <v>19500</v>
      </c>
      <c r="L16" s="86"/>
      <c r="M16" s="103">
        <v>20000</v>
      </c>
      <c r="N16" s="103"/>
      <c r="O16" s="103">
        <v>20000</v>
      </c>
      <c r="P16" s="86"/>
      <c r="Q16" s="103">
        <v>18500</v>
      </c>
      <c r="R16" s="86"/>
      <c r="S16" s="86">
        <v>19500</v>
      </c>
      <c r="T16" s="86">
        <v>19083.333333333332</v>
      </c>
      <c r="U16" s="86"/>
      <c r="V16" s="86"/>
      <c r="W16" s="86">
        <v>19000</v>
      </c>
      <c r="X16" s="86"/>
      <c r="Y16" s="86">
        <v>18000</v>
      </c>
      <c r="Z16" s="86"/>
      <c r="AA16" s="86"/>
      <c r="AB16" s="86"/>
      <c r="AC16" s="158"/>
      <c r="AD16" s="162"/>
      <c r="AE16" s="163"/>
      <c r="AF16" s="166"/>
      <c r="AG16" s="164"/>
      <c r="AH16" s="166"/>
      <c r="AI16" s="164"/>
      <c r="AJ16" s="166"/>
      <c r="AK16" s="164"/>
      <c r="AL16" s="166"/>
      <c r="AM16" s="164"/>
      <c r="AN16" s="162"/>
      <c r="AO16" s="86"/>
      <c r="AP16" s="164"/>
      <c r="AQ16" s="162">
        <v>16500</v>
      </c>
      <c r="AR16" s="86">
        <v>21000</v>
      </c>
      <c r="AS16" s="164"/>
      <c r="AT16" s="162">
        <v>16000</v>
      </c>
      <c r="AU16" s="86"/>
      <c r="AV16" s="164"/>
      <c r="AW16" s="162"/>
      <c r="AX16" s="86"/>
      <c r="AY16" s="164"/>
      <c r="AZ16" s="162"/>
      <c r="BA16" s="164"/>
      <c r="BB16" s="166"/>
      <c r="BC16" s="164"/>
      <c r="BD16" s="166"/>
      <c r="BE16" s="164"/>
      <c r="BF16" s="166"/>
      <c r="BG16" s="164"/>
      <c r="BH16" s="166"/>
      <c r="BI16" s="164"/>
      <c r="BJ16" s="166">
        <v>17000</v>
      </c>
      <c r="BK16" s="164">
        <v>17425</v>
      </c>
      <c r="BL16" s="162">
        <v>18000</v>
      </c>
      <c r="BM16" s="164">
        <v>18000</v>
      </c>
      <c r="BN16" s="162">
        <v>18000</v>
      </c>
      <c r="BO16" s="164">
        <v>18000</v>
      </c>
      <c r="BP16" s="162">
        <v>18000</v>
      </c>
      <c r="BQ16" s="164">
        <v>18000</v>
      </c>
      <c r="BR16" s="162">
        <v>18000</v>
      </c>
      <c r="BS16" s="164" t="s">
        <v>318</v>
      </c>
      <c r="BT16" s="162">
        <v>18000</v>
      </c>
      <c r="BU16" s="164">
        <v>18000</v>
      </c>
      <c r="BV16" s="162">
        <v>18000</v>
      </c>
      <c r="BW16" s="164"/>
      <c r="BX16" s="162">
        <v>18000</v>
      </c>
      <c r="BY16" s="164" t="s">
        <v>94</v>
      </c>
      <c r="BZ16" s="162">
        <v>18000</v>
      </c>
      <c r="CA16" s="164">
        <v>17747.877758913412</v>
      </c>
      <c r="CB16" s="162">
        <v>18000</v>
      </c>
      <c r="CC16" s="164">
        <v>18000</v>
      </c>
      <c r="CD16" s="162">
        <v>18000</v>
      </c>
      <c r="CE16" s="164" t="s">
        <v>94</v>
      </c>
      <c r="CF16" s="166">
        <v>18000</v>
      </c>
      <c r="CG16" s="164" t="s">
        <v>94</v>
      </c>
      <c r="CH16" s="166">
        <v>18000</v>
      </c>
      <c r="CI16" s="164" t="s">
        <v>94</v>
      </c>
      <c r="CJ16" s="166">
        <v>18500</v>
      </c>
      <c r="CK16" s="164"/>
    </row>
    <row r="17" spans="1:89" x14ac:dyDescent="0.35">
      <c r="A17" s="82">
        <f t="shared" si="0"/>
        <v>12</v>
      </c>
      <c r="B17" s="87" t="s">
        <v>101</v>
      </c>
      <c r="C17" s="89" t="s">
        <v>21</v>
      </c>
      <c r="D17" s="88" t="s">
        <v>37</v>
      </c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>
        <v>20000</v>
      </c>
      <c r="P17" s="103">
        <v>18500</v>
      </c>
      <c r="Q17" s="103">
        <v>18500</v>
      </c>
      <c r="R17" s="103"/>
      <c r="S17" s="86">
        <v>19500</v>
      </c>
      <c r="T17" s="103">
        <v>19000</v>
      </c>
      <c r="U17" s="103">
        <v>19000</v>
      </c>
      <c r="V17" s="103">
        <v>18000</v>
      </c>
      <c r="W17" s="86">
        <v>19000</v>
      </c>
      <c r="X17" s="103">
        <v>17500</v>
      </c>
      <c r="Y17" s="86">
        <v>19000</v>
      </c>
      <c r="Z17" s="103">
        <v>18762.913690638459</v>
      </c>
      <c r="AA17" s="103"/>
      <c r="AB17" s="103"/>
      <c r="AC17" s="159"/>
      <c r="AD17" s="162"/>
      <c r="AE17" s="164"/>
      <c r="AF17" s="166"/>
      <c r="AG17" s="164"/>
      <c r="AH17" s="166"/>
      <c r="AI17" s="164"/>
      <c r="AJ17" s="166"/>
      <c r="AK17" s="164"/>
      <c r="AL17" s="166"/>
      <c r="AM17" s="164"/>
      <c r="AN17" s="162"/>
      <c r="AO17" s="86"/>
      <c r="AP17" s="164"/>
      <c r="AQ17" s="162">
        <v>18000</v>
      </c>
      <c r="AR17" s="86">
        <v>21000</v>
      </c>
      <c r="AS17" s="164"/>
      <c r="AT17" s="162">
        <v>16500</v>
      </c>
      <c r="AU17" s="86">
        <v>21000</v>
      </c>
      <c r="AV17" s="164"/>
      <c r="AW17" s="162"/>
      <c r="AX17" s="86">
        <v>21000</v>
      </c>
      <c r="AY17" s="164"/>
      <c r="AZ17" s="162"/>
      <c r="BA17" s="164"/>
      <c r="BB17" s="166"/>
      <c r="BC17" s="164"/>
      <c r="BD17" s="166"/>
      <c r="BE17" s="164"/>
      <c r="BF17" s="166"/>
      <c r="BG17" s="164"/>
      <c r="BH17" s="166"/>
      <c r="BI17" s="164"/>
      <c r="BJ17" s="166"/>
      <c r="BK17" s="164"/>
      <c r="BL17" s="162"/>
      <c r="BM17" s="164"/>
      <c r="BN17" s="162"/>
      <c r="BO17" s="164"/>
      <c r="BP17" s="162"/>
      <c r="BQ17" s="164"/>
      <c r="BR17" s="162"/>
      <c r="BS17" s="164" t="s">
        <v>318</v>
      </c>
      <c r="BT17" s="162"/>
      <c r="BU17" s="164"/>
      <c r="BV17" s="162"/>
      <c r="BW17" s="164"/>
      <c r="BX17" s="162"/>
      <c r="BY17" s="164"/>
      <c r="BZ17" s="162"/>
      <c r="CA17" s="164"/>
      <c r="CB17" s="162"/>
      <c r="CC17" s="164"/>
      <c r="CD17" s="162"/>
      <c r="CE17" s="164"/>
      <c r="CF17" s="166"/>
      <c r="CG17" s="164"/>
      <c r="CH17" s="166"/>
      <c r="CI17" s="164"/>
      <c r="CJ17" s="166"/>
      <c r="CK17" s="164"/>
    </row>
    <row r="18" spans="1:89" x14ac:dyDescent="0.35">
      <c r="A18" s="82">
        <f t="shared" si="0"/>
        <v>13</v>
      </c>
      <c r="B18" s="87" t="s">
        <v>103</v>
      </c>
      <c r="C18" s="89" t="s">
        <v>20</v>
      </c>
      <c r="D18" s="88" t="s">
        <v>40</v>
      </c>
      <c r="E18" s="103"/>
      <c r="F18" s="103"/>
      <c r="G18" s="103"/>
      <c r="H18" s="103"/>
      <c r="I18" s="103"/>
      <c r="J18" s="103"/>
      <c r="K18" s="103">
        <v>19500</v>
      </c>
      <c r="L18" s="103">
        <v>19054.023453295591</v>
      </c>
      <c r="M18" s="103">
        <v>20000</v>
      </c>
      <c r="N18" s="103">
        <v>18500</v>
      </c>
      <c r="O18" s="103">
        <v>20000</v>
      </c>
      <c r="P18" s="103">
        <v>19353.979210320886</v>
      </c>
      <c r="Q18" s="103">
        <v>18500</v>
      </c>
      <c r="R18" s="103"/>
      <c r="S18" s="86">
        <v>19500</v>
      </c>
      <c r="T18" s="103"/>
      <c r="U18" s="103"/>
      <c r="V18" s="103"/>
      <c r="W18" s="86">
        <v>19000</v>
      </c>
      <c r="X18" s="103"/>
      <c r="Y18" s="86">
        <v>18000</v>
      </c>
      <c r="Z18" s="103"/>
      <c r="AA18" s="103"/>
      <c r="AB18" s="103"/>
      <c r="AC18" s="159"/>
      <c r="AD18" s="162"/>
      <c r="AE18" s="164"/>
      <c r="AF18" s="166"/>
      <c r="AG18" s="164"/>
      <c r="AH18" s="166"/>
      <c r="AI18" s="164"/>
      <c r="AJ18" s="166"/>
      <c r="AK18" s="164"/>
      <c r="AL18" s="166"/>
      <c r="AM18" s="164"/>
      <c r="AN18" s="162"/>
      <c r="AO18" s="86"/>
      <c r="AP18" s="164"/>
      <c r="AQ18" s="162">
        <v>16500</v>
      </c>
      <c r="AR18" s="86">
        <v>21000</v>
      </c>
      <c r="AS18" s="164"/>
      <c r="AT18" s="162">
        <v>16000</v>
      </c>
      <c r="AU18" s="86"/>
      <c r="AV18" s="164"/>
      <c r="AW18" s="162"/>
      <c r="AX18" s="86"/>
      <c r="AY18" s="164"/>
      <c r="AZ18" s="162"/>
      <c r="BA18" s="164"/>
      <c r="BB18" s="166"/>
      <c r="BC18" s="164"/>
      <c r="BD18" s="166"/>
      <c r="BE18" s="164"/>
      <c r="BF18" s="166"/>
      <c r="BG18" s="164"/>
      <c r="BH18" s="166"/>
      <c r="BI18" s="164"/>
      <c r="BJ18" s="166"/>
      <c r="BK18" s="164"/>
      <c r="BL18" s="162"/>
      <c r="BM18" s="164"/>
      <c r="BN18" s="162"/>
      <c r="BO18" s="164"/>
      <c r="BP18" s="162"/>
      <c r="BQ18" s="164"/>
      <c r="BR18" s="162"/>
      <c r="BS18" s="164" t="s">
        <v>318</v>
      </c>
      <c r="BT18" s="162"/>
      <c r="BU18" s="164"/>
      <c r="BV18" s="162"/>
      <c r="BW18" s="164"/>
      <c r="BX18" s="162"/>
      <c r="BY18" s="164"/>
      <c r="BZ18" s="162"/>
      <c r="CA18" s="164"/>
      <c r="CB18" s="162"/>
      <c r="CC18" s="164"/>
      <c r="CD18" s="162"/>
      <c r="CE18" s="164"/>
      <c r="CF18" s="166"/>
      <c r="CG18" s="164"/>
      <c r="CH18" s="166"/>
      <c r="CI18" s="164"/>
      <c r="CJ18" s="166"/>
      <c r="CK18" s="164"/>
    </row>
    <row r="19" spans="1:89" x14ac:dyDescent="0.35">
      <c r="A19" s="82">
        <f t="shared" si="0"/>
        <v>14</v>
      </c>
      <c r="B19" s="87" t="s">
        <v>109</v>
      </c>
      <c r="C19" s="89" t="s">
        <v>23</v>
      </c>
      <c r="D19" s="88" t="s">
        <v>41</v>
      </c>
      <c r="E19" s="103"/>
      <c r="F19" s="103"/>
      <c r="G19" s="103"/>
      <c r="H19" s="103"/>
      <c r="I19" s="103"/>
      <c r="J19" s="103"/>
      <c r="K19" s="103">
        <v>19500</v>
      </c>
      <c r="L19" s="103">
        <v>18500</v>
      </c>
      <c r="M19" s="103">
        <v>19500</v>
      </c>
      <c r="N19" s="103"/>
      <c r="O19" s="103">
        <v>19500</v>
      </c>
      <c r="P19" s="103"/>
      <c r="Q19" s="103">
        <v>18500</v>
      </c>
      <c r="R19" s="103"/>
      <c r="S19" s="86">
        <v>19500</v>
      </c>
      <c r="T19" s="103"/>
      <c r="U19" s="103"/>
      <c r="V19" s="103"/>
      <c r="W19" s="86">
        <v>19000</v>
      </c>
      <c r="X19" s="103"/>
      <c r="Y19" s="86">
        <v>19000</v>
      </c>
      <c r="Z19" s="103"/>
      <c r="AA19" s="103"/>
      <c r="AB19" s="103"/>
      <c r="AC19" s="159"/>
      <c r="AD19" s="162"/>
      <c r="AE19" s="164"/>
      <c r="AF19" s="166"/>
      <c r="AG19" s="164"/>
      <c r="AH19" s="166"/>
      <c r="AI19" s="164"/>
      <c r="AJ19" s="166"/>
      <c r="AK19" s="164"/>
      <c r="AL19" s="166"/>
      <c r="AM19" s="164"/>
      <c r="AN19" s="162"/>
      <c r="AO19" s="86"/>
      <c r="AP19" s="164"/>
      <c r="AQ19" s="162"/>
      <c r="AR19" s="86">
        <v>21000</v>
      </c>
      <c r="AS19" s="164"/>
      <c r="AT19" s="162"/>
      <c r="AU19" s="86"/>
      <c r="AV19" s="164"/>
      <c r="AW19" s="162"/>
      <c r="AX19" s="86"/>
      <c r="AY19" s="164"/>
      <c r="AZ19" s="162"/>
      <c r="BA19" s="164"/>
      <c r="BB19" s="166"/>
      <c r="BC19" s="164"/>
      <c r="BD19" s="166"/>
      <c r="BE19" s="164"/>
      <c r="BF19" s="166"/>
      <c r="BG19" s="164"/>
      <c r="BH19" s="166"/>
      <c r="BI19" s="164"/>
      <c r="BJ19" s="166"/>
      <c r="BK19" s="164"/>
      <c r="BL19" s="166"/>
      <c r="BM19" s="164"/>
      <c r="BN19" s="166"/>
      <c r="BO19" s="164"/>
      <c r="BP19" s="166"/>
      <c r="BQ19" s="164"/>
      <c r="BR19" s="166"/>
      <c r="BS19" s="164" t="s">
        <v>318</v>
      </c>
      <c r="BT19" s="166"/>
      <c r="BU19" s="164"/>
      <c r="BV19" s="166"/>
      <c r="BW19" s="164"/>
      <c r="BX19" s="166"/>
      <c r="BY19" s="164"/>
      <c r="BZ19" s="166"/>
      <c r="CA19" s="164"/>
      <c r="CB19" s="166"/>
      <c r="CC19" s="164"/>
      <c r="CD19" s="166"/>
      <c r="CE19" s="164"/>
      <c r="CF19" s="166"/>
      <c r="CG19" s="164"/>
      <c r="CH19" s="166"/>
      <c r="CI19" s="164"/>
      <c r="CJ19" s="166"/>
      <c r="CK19" s="164"/>
    </row>
    <row r="20" spans="1:89" x14ac:dyDescent="0.35">
      <c r="A20" s="82">
        <f t="shared" si="0"/>
        <v>15</v>
      </c>
      <c r="B20" s="87" t="s">
        <v>105</v>
      </c>
      <c r="C20" s="89" t="s">
        <v>22</v>
      </c>
      <c r="D20" s="88" t="s">
        <v>42</v>
      </c>
      <c r="E20" s="103"/>
      <c r="F20" s="103"/>
      <c r="G20" s="103"/>
      <c r="H20" s="103"/>
      <c r="I20" s="103"/>
      <c r="J20" s="103"/>
      <c r="K20" s="103"/>
      <c r="L20" s="103"/>
      <c r="M20" s="103">
        <v>19500</v>
      </c>
      <c r="N20" s="103"/>
      <c r="O20" s="103">
        <v>19500</v>
      </c>
      <c r="P20" s="103"/>
      <c r="Q20" s="103">
        <v>18500</v>
      </c>
      <c r="R20" s="103"/>
      <c r="S20" s="86">
        <v>19500</v>
      </c>
      <c r="T20" s="103"/>
      <c r="U20" s="103">
        <v>19000</v>
      </c>
      <c r="V20" s="103"/>
      <c r="W20" s="86">
        <v>19000</v>
      </c>
      <c r="X20" s="103"/>
      <c r="Y20" s="86">
        <v>19000</v>
      </c>
      <c r="Z20" s="103"/>
      <c r="AA20" s="103"/>
      <c r="AB20" s="103"/>
      <c r="AC20" s="159"/>
      <c r="AD20" s="162"/>
      <c r="AE20" s="164"/>
      <c r="AF20" s="166"/>
      <c r="AG20" s="164"/>
      <c r="AH20" s="166"/>
      <c r="AI20" s="164"/>
      <c r="AJ20" s="166"/>
      <c r="AK20" s="164"/>
      <c r="AL20" s="166"/>
      <c r="AM20" s="164"/>
      <c r="AN20" s="162"/>
      <c r="AO20" s="86"/>
      <c r="AP20" s="164"/>
      <c r="AQ20" s="162"/>
      <c r="AR20" s="86">
        <v>21000</v>
      </c>
      <c r="AS20" s="164"/>
      <c r="AT20" s="162"/>
      <c r="AU20" s="86"/>
      <c r="AV20" s="164"/>
      <c r="AW20" s="162"/>
      <c r="AX20" s="86"/>
      <c r="AY20" s="164"/>
      <c r="AZ20" s="162"/>
      <c r="BA20" s="164"/>
      <c r="BB20" s="166"/>
      <c r="BC20" s="164"/>
      <c r="BD20" s="166"/>
      <c r="BE20" s="164"/>
      <c r="BF20" s="166"/>
      <c r="BG20" s="164"/>
      <c r="BH20" s="166"/>
      <c r="BI20" s="164"/>
      <c r="BJ20" s="166"/>
      <c r="BK20" s="164"/>
      <c r="BL20" s="166"/>
      <c r="BM20" s="164"/>
      <c r="BN20" s="166"/>
      <c r="BO20" s="164"/>
      <c r="BP20" s="166"/>
      <c r="BQ20" s="164"/>
      <c r="BR20" s="166"/>
      <c r="BS20" s="164" t="s">
        <v>318</v>
      </c>
      <c r="BT20" s="166"/>
      <c r="BU20" s="164"/>
      <c r="BV20" s="166"/>
      <c r="BW20" s="164"/>
      <c r="BX20" s="166"/>
      <c r="BY20" s="164"/>
      <c r="BZ20" s="166"/>
      <c r="CA20" s="164"/>
      <c r="CB20" s="166"/>
      <c r="CC20" s="164"/>
      <c r="CD20" s="166"/>
      <c r="CE20" s="164"/>
      <c r="CF20" s="166"/>
      <c r="CG20" s="164"/>
      <c r="CH20" s="166"/>
      <c r="CI20" s="164"/>
      <c r="CJ20" s="166"/>
      <c r="CK20" s="164"/>
    </row>
    <row r="21" spans="1:89" x14ac:dyDescent="0.35">
      <c r="A21" s="82">
        <f t="shared" si="0"/>
        <v>16</v>
      </c>
      <c r="B21" s="87">
        <v>150000041</v>
      </c>
      <c r="C21" s="89" t="s">
        <v>36</v>
      </c>
      <c r="D21" s="88" t="s">
        <v>43</v>
      </c>
      <c r="E21" s="103" t="s">
        <v>143</v>
      </c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86"/>
      <c r="T21" s="103"/>
      <c r="U21" s="103"/>
      <c r="V21" s="103"/>
      <c r="W21" s="86">
        <v>19000</v>
      </c>
      <c r="X21" s="103"/>
      <c r="Y21" s="86">
        <v>18000</v>
      </c>
      <c r="Z21" s="103"/>
      <c r="AA21" s="103"/>
      <c r="AB21" s="103"/>
      <c r="AC21" s="159"/>
      <c r="AD21" s="162"/>
      <c r="AE21" s="164"/>
      <c r="AF21" s="166"/>
      <c r="AG21" s="164"/>
      <c r="AH21" s="166"/>
      <c r="AI21" s="164"/>
      <c r="AJ21" s="166"/>
      <c r="AK21" s="164"/>
      <c r="AL21" s="166"/>
      <c r="AM21" s="164"/>
      <c r="AN21" s="162"/>
      <c r="AO21" s="86"/>
      <c r="AP21" s="164"/>
      <c r="AQ21" s="162"/>
      <c r="AR21" s="86">
        <v>21000</v>
      </c>
      <c r="AS21" s="164"/>
      <c r="AT21" s="162"/>
      <c r="AU21" s="86"/>
      <c r="AV21" s="164"/>
      <c r="AW21" s="162"/>
      <c r="AX21" s="86"/>
      <c r="AY21" s="164"/>
      <c r="AZ21" s="162"/>
      <c r="BA21" s="164"/>
      <c r="BB21" s="166"/>
      <c r="BC21" s="164"/>
      <c r="BD21" s="166"/>
      <c r="BE21" s="164"/>
      <c r="BF21" s="166"/>
      <c r="BG21" s="164"/>
      <c r="BH21" s="166"/>
      <c r="BI21" s="164"/>
      <c r="BJ21" s="166"/>
      <c r="BK21" s="164"/>
      <c r="BL21" s="166"/>
      <c r="BM21" s="164"/>
      <c r="BN21" s="166"/>
      <c r="BO21" s="164"/>
      <c r="BP21" s="166"/>
      <c r="BQ21" s="164"/>
      <c r="BR21" s="166"/>
      <c r="BS21" s="164" t="s">
        <v>318</v>
      </c>
      <c r="BT21" s="166"/>
      <c r="BU21" s="164"/>
      <c r="BV21" s="166"/>
      <c r="BW21" s="164"/>
      <c r="BX21" s="166"/>
      <c r="BY21" s="164"/>
      <c r="BZ21" s="166"/>
      <c r="CA21" s="164"/>
      <c r="CB21" s="166"/>
      <c r="CC21" s="164"/>
      <c r="CD21" s="166"/>
      <c r="CE21" s="164"/>
      <c r="CF21" s="166"/>
      <c r="CG21" s="164"/>
      <c r="CH21" s="166"/>
      <c r="CI21" s="164"/>
      <c r="CJ21" s="166"/>
      <c r="CK21" s="164"/>
    </row>
    <row r="22" spans="1:89" x14ac:dyDescent="0.35">
      <c r="A22" s="82">
        <f t="shared" si="0"/>
        <v>17</v>
      </c>
      <c r="B22" s="87">
        <v>150000021</v>
      </c>
      <c r="C22" s="89"/>
      <c r="D22" s="88" t="s">
        <v>111</v>
      </c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86"/>
      <c r="T22" s="103"/>
      <c r="U22" s="103"/>
      <c r="V22" s="103"/>
      <c r="W22" s="86"/>
      <c r="X22" s="103"/>
      <c r="Y22" s="86"/>
      <c r="Z22" s="103"/>
      <c r="AA22" s="103"/>
      <c r="AB22" s="103"/>
      <c r="AC22" s="159"/>
      <c r="AD22" s="162"/>
      <c r="AE22" s="164"/>
      <c r="AF22" s="166"/>
      <c r="AG22" s="164"/>
      <c r="AH22" s="166">
        <v>16500</v>
      </c>
      <c r="AI22" s="164">
        <v>15494.704121574949</v>
      </c>
      <c r="AJ22" s="166">
        <v>18000</v>
      </c>
      <c r="AK22" s="164">
        <v>18360</v>
      </c>
      <c r="AL22" s="166">
        <v>17000</v>
      </c>
      <c r="AM22" s="164"/>
      <c r="AN22" s="162">
        <v>17500</v>
      </c>
      <c r="AO22" s="86"/>
      <c r="AP22" s="164"/>
      <c r="AQ22" s="162"/>
      <c r="AR22" s="86"/>
      <c r="AS22" s="164"/>
      <c r="AT22" s="162"/>
      <c r="AU22" s="86"/>
      <c r="AV22" s="164"/>
      <c r="AW22" s="162"/>
      <c r="AX22" s="86"/>
      <c r="AY22" s="164"/>
      <c r="AZ22" s="162"/>
      <c r="BA22" s="164"/>
      <c r="BB22" s="166">
        <v>15000</v>
      </c>
      <c r="BC22" s="164"/>
      <c r="BD22" s="166"/>
      <c r="BE22" s="164"/>
      <c r="BF22" s="166"/>
      <c r="BG22" s="164"/>
      <c r="BH22" s="166"/>
      <c r="BI22" s="164"/>
      <c r="BJ22" s="166"/>
      <c r="BK22" s="164"/>
      <c r="BL22" s="166"/>
      <c r="BM22" s="164"/>
      <c r="BN22" s="166"/>
      <c r="BO22" s="164"/>
      <c r="BP22" s="166"/>
      <c r="BQ22" s="164"/>
      <c r="BR22" s="166"/>
      <c r="BS22" s="164" t="s">
        <v>318</v>
      </c>
      <c r="BT22" s="166"/>
      <c r="BU22" s="164"/>
      <c r="BV22" s="166"/>
      <c r="BW22" s="164"/>
      <c r="BX22" s="166"/>
      <c r="BY22" s="164"/>
      <c r="BZ22" s="166"/>
      <c r="CA22" s="164"/>
      <c r="CB22" s="166"/>
      <c r="CC22" s="164"/>
      <c r="CD22" s="166"/>
      <c r="CE22" s="164"/>
      <c r="CF22" s="166"/>
      <c r="CG22" s="164"/>
      <c r="CH22" s="166"/>
      <c r="CI22" s="164"/>
      <c r="CJ22" s="166"/>
      <c r="CK22" s="164"/>
    </row>
    <row r="23" spans="1:89" x14ac:dyDescent="0.35">
      <c r="A23" s="82">
        <f t="shared" si="0"/>
        <v>18</v>
      </c>
      <c r="B23" s="87" t="s">
        <v>112</v>
      </c>
      <c r="C23" s="89"/>
      <c r="D23" s="88" t="s">
        <v>113</v>
      </c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86"/>
      <c r="T23" s="103"/>
      <c r="U23" s="103"/>
      <c r="V23" s="103"/>
      <c r="W23" s="86"/>
      <c r="X23" s="103"/>
      <c r="Y23" s="86"/>
      <c r="Z23" s="103"/>
      <c r="AA23" s="103"/>
      <c r="AB23" s="103"/>
      <c r="AC23" s="159"/>
      <c r="AD23" s="162"/>
      <c r="AE23" s="164"/>
      <c r="AF23" s="166"/>
      <c r="AG23" s="164"/>
      <c r="AH23" s="166">
        <v>14000</v>
      </c>
      <c r="AI23" s="164">
        <v>13672.819626987108</v>
      </c>
      <c r="AJ23" s="166">
        <v>14000</v>
      </c>
      <c r="AK23" s="164">
        <v>12732.504597278412</v>
      </c>
      <c r="AL23" s="166">
        <v>14000</v>
      </c>
      <c r="AM23" s="164"/>
      <c r="AN23" s="162">
        <v>13500</v>
      </c>
      <c r="AO23" s="86"/>
      <c r="AP23" s="164"/>
      <c r="AQ23" s="162"/>
      <c r="AR23" s="86"/>
      <c r="AS23" s="164"/>
      <c r="AT23" s="162"/>
      <c r="AU23" s="86"/>
      <c r="AV23" s="164"/>
      <c r="AW23" s="162"/>
      <c r="AX23" s="86"/>
      <c r="AY23" s="164"/>
      <c r="AZ23" s="162"/>
      <c r="BA23" s="164"/>
      <c r="BB23" s="166">
        <v>12500</v>
      </c>
      <c r="BC23" s="164"/>
      <c r="BD23" s="166"/>
      <c r="BE23" s="164"/>
      <c r="BF23" s="166"/>
      <c r="BG23" s="164"/>
      <c r="BH23" s="166"/>
      <c r="BI23" s="164"/>
      <c r="BJ23" s="166"/>
      <c r="BK23" s="164"/>
      <c r="BL23" s="166"/>
      <c r="BM23" s="164"/>
      <c r="BN23" s="166"/>
      <c r="BO23" s="164"/>
      <c r="BP23" s="166"/>
      <c r="BQ23" s="164"/>
      <c r="BR23" s="166"/>
      <c r="BS23" s="164" t="s">
        <v>318</v>
      </c>
      <c r="BT23" s="166"/>
      <c r="BU23" s="164"/>
      <c r="BV23" s="166"/>
      <c r="BW23" s="164"/>
      <c r="BX23" s="166"/>
      <c r="BY23" s="164"/>
      <c r="BZ23" s="166"/>
      <c r="CA23" s="164"/>
      <c r="CB23" s="166"/>
      <c r="CC23" s="164"/>
      <c r="CD23" s="166"/>
      <c r="CE23" s="164"/>
      <c r="CF23" s="166"/>
      <c r="CG23" s="164"/>
      <c r="CH23" s="166"/>
      <c r="CI23" s="164"/>
      <c r="CJ23" s="166"/>
      <c r="CK23" s="164"/>
    </row>
    <row r="24" spans="1:89" x14ac:dyDescent="0.35">
      <c r="A24" s="82">
        <f t="shared" si="0"/>
        <v>19</v>
      </c>
      <c r="B24" s="87" t="s">
        <v>114</v>
      </c>
      <c r="C24" s="89"/>
      <c r="D24" s="88" t="s">
        <v>115</v>
      </c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86"/>
      <c r="T24" s="103"/>
      <c r="U24" s="103"/>
      <c r="V24" s="103"/>
      <c r="W24" s="86"/>
      <c r="X24" s="103"/>
      <c r="Y24" s="86"/>
      <c r="Z24" s="103"/>
      <c r="AA24" s="103"/>
      <c r="AB24" s="103"/>
      <c r="AC24" s="159"/>
      <c r="AD24" s="162"/>
      <c r="AE24" s="164"/>
      <c r="AF24" s="166"/>
      <c r="AG24" s="164"/>
      <c r="AH24" s="166">
        <v>14000</v>
      </c>
      <c r="AI24" s="164">
        <v>14000</v>
      </c>
      <c r="AJ24" s="166">
        <v>14000</v>
      </c>
      <c r="AK24" s="164">
        <v>11730</v>
      </c>
      <c r="AL24" s="166">
        <v>14000</v>
      </c>
      <c r="AM24" s="164"/>
      <c r="AN24" s="162">
        <v>13500</v>
      </c>
      <c r="AO24" s="86"/>
      <c r="AP24" s="164"/>
      <c r="AQ24" s="162"/>
      <c r="AR24" s="86"/>
      <c r="AS24" s="164"/>
      <c r="AT24" s="162"/>
      <c r="AU24" s="86"/>
      <c r="AV24" s="164"/>
      <c r="AW24" s="162"/>
      <c r="AX24" s="86"/>
      <c r="AY24" s="164"/>
      <c r="AZ24" s="162"/>
      <c r="BA24" s="164"/>
      <c r="BB24" s="166"/>
      <c r="BC24" s="164"/>
      <c r="BD24" s="166"/>
      <c r="BE24" s="164"/>
      <c r="BF24" s="166"/>
      <c r="BG24" s="164"/>
      <c r="BH24" s="166"/>
      <c r="BI24" s="164"/>
      <c r="BJ24" s="166"/>
      <c r="BK24" s="164"/>
      <c r="BL24" s="166"/>
      <c r="BM24" s="164"/>
      <c r="BN24" s="166"/>
      <c r="BO24" s="164"/>
      <c r="BP24" s="166"/>
      <c r="BQ24" s="164"/>
      <c r="BR24" s="166"/>
      <c r="BS24" s="164" t="s">
        <v>318</v>
      </c>
      <c r="BT24" s="166"/>
      <c r="BU24" s="164"/>
      <c r="BV24" s="166"/>
      <c r="BW24" s="164"/>
      <c r="BX24" s="166"/>
      <c r="BY24" s="164"/>
      <c r="BZ24" s="166"/>
      <c r="CA24" s="164"/>
      <c r="CB24" s="166"/>
      <c r="CC24" s="164"/>
      <c r="CD24" s="166"/>
      <c r="CE24" s="164"/>
      <c r="CF24" s="166"/>
      <c r="CG24" s="164"/>
      <c r="CH24" s="166"/>
      <c r="CI24" s="164"/>
      <c r="CJ24" s="166"/>
      <c r="CK24" s="164"/>
    </row>
    <row r="25" spans="1:89" x14ac:dyDescent="0.35">
      <c r="A25" s="82">
        <f t="shared" si="0"/>
        <v>20</v>
      </c>
      <c r="B25" s="87" t="s">
        <v>116</v>
      </c>
      <c r="C25" s="89"/>
      <c r="D25" s="88" t="s">
        <v>117</v>
      </c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86"/>
      <c r="T25" s="103"/>
      <c r="U25" s="103"/>
      <c r="V25" s="103"/>
      <c r="W25" s="86"/>
      <c r="X25" s="103"/>
      <c r="Y25" s="86"/>
      <c r="Z25" s="103"/>
      <c r="AA25" s="103"/>
      <c r="AB25" s="103"/>
      <c r="AC25" s="159"/>
      <c r="AD25" s="162"/>
      <c r="AE25" s="164"/>
      <c r="AF25" s="166"/>
      <c r="AG25" s="164"/>
      <c r="AH25" s="166">
        <v>14000</v>
      </c>
      <c r="AI25" s="164">
        <v>13807.80430984275</v>
      </c>
      <c r="AJ25" s="166">
        <v>14000</v>
      </c>
      <c r="AK25" s="164">
        <v>11730</v>
      </c>
      <c r="AL25" s="166">
        <v>14000</v>
      </c>
      <c r="AM25" s="164"/>
      <c r="AN25" s="162">
        <v>13500</v>
      </c>
      <c r="AO25" s="86"/>
      <c r="AP25" s="164"/>
      <c r="AQ25" s="162"/>
      <c r="AR25" s="86"/>
      <c r="AS25" s="164"/>
      <c r="AT25" s="162"/>
      <c r="AU25" s="86"/>
      <c r="AV25" s="164"/>
      <c r="AW25" s="162"/>
      <c r="AX25" s="86"/>
      <c r="AY25" s="164"/>
      <c r="AZ25" s="162"/>
      <c r="BA25" s="164"/>
      <c r="BB25" s="166"/>
      <c r="BC25" s="164"/>
      <c r="BD25" s="166"/>
      <c r="BE25" s="164"/>
      <c r="BF25" s="166"/>
      <c r="BG25" s="164"/>
      <c r="BH25" s="166"/>
      <c r="BI25" s="164"/>
      <c r="BJ25" s="166"/>
      <c r="BK25" s="164"/>
      <c r="BL25" s="166"/>
      <c r="BM25" s="164"/>
      <c r="BN25" s="166"/>
      <c r="BO25" s="164"/>
      <c r="BP25" s="166"/>
      <c r="BQ25" s="164"/>
      <c r="BR25" s="166"/>
      <c r="BS25" s="164" t="s">
        <v>318</v>
      </c>
      <c r="BT25" s="166"/>
      <c r="BU25" s="164"/>
      <c r="BV25" s="166"/>
      <c r="BW25" s="164"/>
      <c r="BX25" s="166"/>
      <c r="BY25" s="164"/>
      <c r="BZ25" s="166"/>
      <c r="CA25" s="164"/>
      <c r="CB25" s="166"/>
      <c r="CC25" s="164"/>
      <c r="CD25" s="166"/>
      <c r="CE25" s="164"/>
      <c r="CF25" s="166"/>
      <c r="CG25" s="164"/>
      <c r="CH25" s="166"/>
      <c r="CI25" s="164"/>
      <c r="CJ25" s="166"/>
      <c r="CK25" s="164"/>
    </row>
    <row r="26" spans="1:89" x14ac:dyDescent="0.35">
      <c r="A26" s="82">
        <f t="shared" si="0"/>
        <v>21</v>
      </c>
      <c r="B26" s="13" t="s">
        <v>324</v>
      </c>
      <c r="C26" s="89"/>
      <c r="D26" s="88" t="s">
        <v>325</v>
      </c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86"/>
      <c r="T26" s="103"/>
      <c r="U26" s="103"/>
      <c r="V26" s="103"/>
      <c r="W26" s="86"/>
      <c r="X26" s="103"/>
      <c r="Y26" s="86"/>
      <c r="Z26" s="103"/>
      <c r="AA26" s="103"/>
      <c r="AB26" s="103"/>
      <c r="AC26" s="159"/>
      <c r="AD26" s="162"/>
      <c r="AE26" s="164"/>
      <c r="AF26" s="166"/>
      <c r="AG26" s="164"/>
      <c r="AH26" s="166"/>
      <c r="AI26" s="164"/>
      <c r="AJ26" s="166"/>
      <c r="AK26" s="164"/>
      <c r="AL26" s="166"/>
      <c r="AM26" s="164"/>
      <c r="AN26" s="162"/>
      <c r="AO26" s="86"/>
      <c r="AP26" s="164"/>
      <c r="AQ26" s="162"/>
      <c r="AR26" s="86"/>
      <c r="AS26" s="164"/>
      <c r="AT26" s="162"/>
      <c r="AU26" s="86"/>
      <c r="AV26" s="164"/>
      <c r="AW26" s="162"/>
      <c r="AX26" s="86"/>
      <c r="AY26" s="164"/>
      <c r="AZ26" s="162"/>
      <c r="BA26" s="164"/>
      <c r="BB26" s="166"/>
      <c r="BC26" s="164"/>
      <c r="BD26" s="166"/>
      <c r="BE26" s="164"/>
      <c r="BF26" s="166"/>
      <c r="BG26" s="164"/>
      <c r="BH26" s="166"/>
      <c r="BI26" s="164"/>
      <c r="BJ26" s="166"/>
      <c r="BK26" s="164"/>
      <c r="BL26" s="166"/>
      <c r="BM26" s="164"/>
      <c r="BN26" s="166"/>
      <c r="BO26" s="164"/>
      <c r="BP26" s="166"/>
      <c r="BQ26" s="164"/>
      <c r="BR26" s="166"/>
      <c r="BS26" s="164"/>
      <c r="BT26" s="166">
        <v>23500</v>
      </c>
      <c r="BU26" s="164">
        <v>23473</v>
      </c>
      <c r="BV26" s="166">
        <v>23500</v>
      </c>
      <c r="BW26" s="164">
        <v>24623</v>
      </c>
      <c r="BX26" s="166">
        <v>23500</v>
      </c>
      <c r="BY26" s="164" t="s">
        <v>94</v>
      </c>
      <c r="BZ26" s="166">
        <v>24000</v>
      </c>
      <c r="CA26" s="164">
        <v>24000</v>
      </c>
      <c r="CB26" s="166">
        <v>24000</v>
      </c>
      <c r="CC26" s="164">
        <v>24000</v>
      </c>
      <c r="CD26" s="166">
        <v>24000</v>
      </c>
      <c r="CE26" s="164" t="s">
        <v>94</v>
      </c>
      <c r="CF26" s="166">
        <v>24000</v>
      </c>
      <c r="CG26" s="164">
        <v>24000</v>
      </c>
      <c r="CH26" s="166">
        <v>24000</v>
      </c>
      <c r="CI26" s="164">
        <v>24000</v>
      </c>
      <c r="CJ26" s="166">
        <v>24000</v>
      </c>
      <c r="CK26" s="164"/>
    </row>
    <row r="27" spans="1:89" x14ac:dyDescent="0.35">
      <c r="A27" s="82">
        <f t="shared" si="0"/>
        <v>22</v>
      </c>
      <c r="B27" s="13" t="s">
        <v>323</v>
      </c>
      <c r="C27" s="89"/>
      <c r="D27" s="88" t="s">
        <v>322</v>
      </c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86"/>
      <c r="T27" s="103"/>
      <c r="U27" s="103"/>
      <c r="V27" s="103"/>
      <c r="W27" s="86"/>
      <c r="X27" s="103"/>
      <c r="Y27" s="86"/>
      <c r="Z27" s="103"/>
      <c r="AA27" s="103"/>
      <c r="AB27" s="103"/>
      <c r="AC27" s="159"/>
      <c r="AD27" s="162"/>
      <c r="AE27" s="164"/>
      <c r="AF27" s="166"/>
      <c r="AG27" s="164"/>
      <c r="AH27" s="166"/>
      <c r="AI27" s="164"/>
      <c r="AJ27" s="166"/>
      <c r="AK27" s="164"/>
      <c r="AL27" s="166"/>
      <c r="AM27" s="164"/>
      <c r="AN27" s="162"/>
      <c r="AO27" s="86"/>
      <c r="AP27" s="164"/>
      <c r="AQ27" s="162"/>
      <c r="AR27" s="86"/>
      <c r="AS27" s="164"/>
      <c r="AT27" s="162"/>
      <c r="AU27" s="86"/>
      <c r="AV27" s="164"/>
      <c r="AW27" s="162"/>
      <c r="AX27" s="86"/>
      <c r="AY27" s="164"/>
      <c r="AZ27" s="162"/>
      <c r="BA27" s="164"/>
      <c r="BB27" s="166"/>
      <c r="BC27" s="164"/>
      <c r="BD27" s="166"/>
      <c r="BE27" s="164"/>
      <c r="BF27" s="166"/>
      <c r="BG27" s="164"/>
      <c r="BH27" s="166"/>
      <c r="BI27" s="164"/>
      <c r="BJ27" s="166"/>
      <c r="BK27" s="164"/>
      <c r="BL27" s="166"/>
      <c r="BM27" s="164"/>
      <c r="BN27" s="166"/>
      <c r="BO27" s="164"/>
      <c r="BP27" s="166"/>
      <c r="BQ27" s="164"/>
      <c r="BR27" s="166"/>
      <c r="BS27" s="164"/>
      <c r="BT27" s="166">
        <v>18200</v>
      </c>
      <c r="BU27" s="164">
        <v>18180</v>
      </c>
      <c r="BV27" s="166">
        <v>18200</v>
      </c>
      <c r="BW27" s="164">
        <v>18072.358715988481</v>
      </c>
      <c r="BX27" s="166">
        <v>18200</v>
      </c>
      <c r="BY27" s="164">
        <v>17648.077554568285</v>
      </c>
      <c r="BZ27" s="166">
        <v>18200</v>
      </c>
      <c r="CA27" s="164">
        <v>17660.89964526075</v>
      </c>
      <c r="CB27" s="166">
        <v>18200</v>
      </c>
      <c r="CC27" s="164">
        <v>17651.868017567645</v>
      </c>
      <c r="CD27" s="166">
        <v>18200</v>
      </c>
      <c r="CE27" s="164">
        <v>17273.513509567299</v>
      </c>
      <c r="CF27" s="166">
        <v>18200</v>
      </c>
      <c r="CG27" s="164">
        <v>16380</v>
      </c>
      <c r="CH27" s="166">
        <v>18200</v>
      </c>
      <c r="CI27" s="164">
        <v>16650</v>
      </c>
      <c r="CJ27" s="166">
        <v>18200</v>
      </c>
      <c r="CK27" s="164"/>
    </row>
    <row r="28" spans="1:89" x14ac:dyDescent="0.35">
      <c r="A28" s="82">
        <f t="shared" si="0"/>
        <v>23</v>
      </c>
      <c r="B28" s="13">
        <v>150000118</v>
      </c>
      <c r="C28" s="89"/>
      <c r="D28" s="88" t="s">
        <v>406</v>
      </c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86"/>
      <c r="T28" s="103"/>
      <c r="U28" s="103"/>
      <c r="V28" s="103"/>
      <c r="W28" s="86"/>
      <c r="X28" s="103"/>
      <c r="Y28" s="86"/>
      <c r="Z28" s="103"/>
      <c r="AA28" s="103"/>
      <c r="AB28" s="103"/>
      <c r="AC28" s="159"/>
      <c r="AD28" s="162"/>
      <c r="AE28" s="164"/>
      <c r="AF28" s="166"/>
      <c r="AG28" s="164"/>
      <c r="AH28" s="166"/>
      <c r="AI28" s="164"/>
      <c r="AJ28" s="166"/>
      <c r="AK28" s="164"/>
      <c r="AL28" s="166"/>
      <c r="AM28" s="164"/>
      <c r="AN28" s="162"/>
      <c r="AO28" s="86"/>
      <c r="AP28" s="164"/>
      <c r="AQ28" s="162"/>
      <c r="AR28" s="86"/>
      <c r="AS28" s="164"/>
      <c r="AT28" s="162"/>
      <c r="AU28" s="86"/>
      <c r="AV28" s="164"/>
      <c r="AW28" s="162"/>
      <c r="AX28" s="86"/>
      <c r="AY28" s="164"/>
      <c r="AZ28" s="162"/>
      <c r="BA28" s="164"/>
      <c r="BB28" s="166"/>
      <c r="BC28" s="164"/>
      <c r="BD28" s="166"/>
      <c r="BE28" s="164"/>
      <c r="BF28" s="166"/>
      <c r="BG28" s="164"/>
      <c r="BH28" s="166"/>
      <c r="BI28" s="164"/>
      <c r="BJ28" s="166"/>
      <c r="BK28" s="164"/>
      <c r="BL28" s="166"/>
      <c r="BM28" s="164"/>
      <c r="BN28" s="166"/>
      <c r="BO28" s="164"/>
      <c r="BP28" s="166"/>
      <c r="BQ28" s="164"/>
      <c r="BR28" s="166"/>
      <c r="BS28" s="164"/>
      <c r="BT28" s="166"/>
      <c r="BU28" s="164"/>
      <c r="BV28" s="166"/>
      <c r="BW28" s="164"/>
      <c r="BX28" s="166"/>
      <c r="BY28" s="164"/>
      <c r="BZ28" s="166"/>
      <c r="CA28" s="164"/>
      <c r="CB28" s="166">
        <v>16000</v>
      </c>
      <c r="CC28" s="164" t="s">
        <v>94</v>
      </c>
      <c r="CD28" s="166">
        <v>16000</v>
      </c>
      <c r="CE28" s="164" t="s">
        <v>94</v>
      </c>
      <c r="CF28" s="166">
        <v>16000</v>
      </c>
      <c r="CG28" s="164" t="s">
        <v>94</v>
      </c>
      <c r="CH28" s="166">
        <v>16000</v>
      </c>
      <c r="CI28" s="164" t="s">
        <v>94</v>
      </c>
      <c r="CJ28" s="166">
        <v>16000</v>
      </c>
      <c r="CK28" s="164"/>
    </row>
    <row r="29" spans="1:89" x14ac:dyDescent="0.35">
      <c r="A29" s="82">
        <f t="shared" si="0"/>
        <v>24</v>
      </c>
      <c r="B29" s="13" t="s">
        <v>378</v>
      </c>
      <c r="C29" s="89"/>
      <c r="D29" s="88" t="s">
        <v>377</v>
      </c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86"/>
      <c r="T29" s="103"/>
      <c r="U29" s="103"/>
      <c r="V29" s="103"/>
      <c r="W29" s="86"/>
      <c r="X29" s="103"/>
      <c r="Y29" s="86"/>
      <c r="Z29" s="103"/>
      <c r="AA29" s="103"/>
      <c r="AB29" s="103"/>
      <c r="AC29" s="159"/>
      <c r="AD29" s="162"/>
      <c r="AE29" s="164"/>
      <c r="AF29" s="166"/>
      <c r="AG29" s="164"/>
      <c r="AH29" s="166"/>
      <c r="AI29" s="164"/>
      <c r="AJ29" s="166"/>
      <c r="AK29" s="164"/>
      <c r="AL29" s="166"/>
      <c r="AM29" s="164"/>
      <c r="AN29" s="162"/>
      <c r="AO29" s="86"/>
      <c r="AP29" s="164"/>
      <c r="AQ29" s="162"/>
      <c r="AR29" s="86"/>
      <c r="AS29" s="164"/>
      <c r="AT29" s="162"/>
      <c r="AU29" s="86"/>
      <c r="AV29" s="164"/>
      <c r="AW29" s="162"/>
      <c r="AX29" s="86"/>
      <c r="AY29" s="164"/>
      <c r="AZ29" s="162"/>
      <c r="BA29" s="164"/>
      <c r="BB29" s="166"/>
      <c r="BC29" s="164"/>
      <c r="BD29" s="166"/>
      <c r="BE29" s="164"/>
      <c r="BF29" s="166"/>
      <c r="BG29" s="164"/>
      <c r="BH29" s="166"/>
      <c r="BI29" s="164"/>
      <c r="BJ29" s="166"/>
      <c r="BK29" s="164"/>
      <c r="BL29" s="166"/>
      <c r="BM29" s="164"/>
      <c r="BN29" s="166"/>
      <c r="BO29" s="164"/>
      <c r="BP29" s="166"/>
      <c r="BQ29" s="164"/>
      <c r="BR29" s="166"/>
      <c r="BS29" s="164"/>
      <c r="BT29" s="166">
        <v>16200</v>
      </c>
      <c r="BU29" s="164"/>
      <c r="BV29" s="166">
        <v>16200</v>
      </c>
      <c r="BW29" s="164">
        <v>16200</v>
      </c>
      <c r="BX29" s="166">
        <v>16200</v>
      </c>
      <c r="BY29" s="164">
        <v>16200</v>
      </c>
      <c r="BZ29" s="166">
        <v>16200</v>
      </c>
      <c r="CA29" s="164">
        <v>16200</v>
      </c>
      <c r="CB29" s="166">
        <v>16200</v>
      </c>
      <c r="CC29" s="164">
        <v>16200</v>
      </c>
      <c r="CD29" s="166">
        <v>16200</v>
      </c>
      <c r="CE29" s="164">
        <v>16200</v>
      </c>
      <c r="CF29" s="166">
        <v>16200</v>
      </c>
      <c r="CG29" s="164">
        <v>16200</v>
      </c>
      <c r="CH29" s="166">
        <v>16200</v>
      </c>
      <c r="CI29" s="164">
        <v>16200</v>
      </c>
      <c r="CJ29" s="166">
        <v>16200</v>
      </c>
      <c r="CK29" s="164"/>
    </row>
    <row r="30" spans="1:89" x14ac:dyDescent="0.35">
      <c r="A30" s="91" t="s">
        <v>172</v>
      </c>
      <c r="B30" s="87"/>
      <c r="C30" s="82"/>
      <c r="D30" s="83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158"/>
      <c r="AD30" s="162"/>
      <c r="AE30" s="163"/>
      <c r="AF30" s="162"/>
      <c r="AG30" s="163"/>
      <c r="AH30" s="162"/>
      <c r="AI30" s="163"/>
      <c r="AJ30" s="162"/>
      <c r="AK30" s="163"/>
      <c r="AL30" s="162"/>
      <c r="AM30" s="163"/>
      <c r="AN30" s="162"/>
      <c r="AO30" s="86"/>
      <c r="AP30" s="163"/>
      <c r="AQ30" s="162"/>
      <c r="AR30" s="86"/>
      <c r="AS30" s="163"/>
      <c r="AT30" s="162"/>
      <c r="AU30" s="86"/>
      <c r="AV30" s="163"/>
      <c r="AW30" s="162"/>
      <c r="AX30" s="86"/>
      <c r="AY30" s="163"/>
      <c r="AZ30" s="162"/>
      <c r="BA30" s="163"/>
      <c r="BB30" s="166"/>
      <c r="BC30" s="164"/>
      <c r="BD30" s="166"/>
      <c r="BE30" s="164"/>
      <c r="BF30" s="166"/>
      <c r="BG30" s="164"/>
      <c r="BH30" s="166"/>
      <c r="BI30" s="164"/>
      <c r="BJ30" s="166"/>
      <c r="BK30" s="164"/>
      <c r="BL30" s="166"/>
      <c r="BM30" s="164"/>
      <c r="BN30" s="166"/>
      <c r="BO30" s="164"/>
      <c r="BP30" s="166"/>
      <c r="BQ30" s="164"/>
      <c r="BR30" s="166"/>
      <c r="BS30" s="164" t="s">
        <v>318</v>
      </c>
      <c r="BT30" s="166"/>
      <c r="BU30" s="164"/>
      <c r="BV30" s="166"/>
      <c r="BW30" s="164"/>
      <c r="BX30" s="166"/>
      <c r="BY30" s="164"/>
      <c r="BZ30" s="166"/>
      <c r="CA30" s="164"/>
      <c r="CB30" s="166"/>
      <c r="CC30" s="164"/>
      <c r="CD30" s="166"/>
      <c r="CE30" s="164"/>
      <c r="CF30" s="166"/>
      <c r="CG30" s="164"/>
      <c r="CH30" s="166"/>
      <c r="CI30" s="164"/>
      <c r="CJ30" s="166"/>
      <c r="CK30" s="164"/>
    </row>
    <row r="31" spans="1:89" x14ac:dyDescent="0.35">
      <c r="A31" s="82">
        <v>1</v>
      </c>
      <c r="B31" s="87">
        <v>150000074</v>
      </c>
      <c r="C31" s="89"/>
      <c r="D31" s="88" t="s">
        <v>118</v>
      </c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3"/>
      <c r="Q31" s="103"/>
      <c r="R31" s="103"/>
      <c r="S31" s="86"/>
      <c r="T31" s="103"/>
      <c r="U31" s="103"/>
      <c r="V31" s="103"/>
      <c r="W31" s="86"/>
      <c r="X31" s="103"/>
      <c r="Y31" s="86"/>
      <c r="Z31" s="103"/>
      <c r="AA31" s="103"/>
      <c r="AB31" s="103"/>
      <c r="AC31" s="159"/>
      <c r="AD31" s="162"/>
      <c r="AE31" s="164"/>
      <c r="AF31" s="166"/>
      <c r="AG31" s="164"/>
      <c r="AH31" s="166"/>
      <c r="AI31" s="164"/>
      <c r="AJ31" s="166">
        <v>18000</v>
      </c>
      <c r="AK31" s="164">
        <v>17876.24750499002</v>
      </c>
      <c r="AL31" s="166">
        <v>18000</v>
      </c>
      <c r="AM31" s="164">
        <v>18000</v>
      </c>
      <c r="AN31" s="162">
        <v>18000</v>
      </c>
      <c r="AO31" s="86"/>
      <c r="AP31" s="164">
        <v>18000</v>
      </c>
      <c r="AQ31" s="162">
        <v>18000</v>
      </c>
      <c r="AR31" s="86">
        <v>18000</v>
      </c>
      <c r="AS31" s="164"/>
      <c r="AT31" s="162">
        <v>18000</v>
      </c>
      <c r="AU31" s="86"/>
      <c r="AV31" s="164"/>
      <c r="AW31" s="162"/>
      <c r="AX31" s="86"/>
      <c r="AY31" s="164"/>
      <c r="AZ31" s="162"/>
      <c r="BA31" s="164"/>
      <c r="BB31" s="166"/>
      <c r="BC31" s="164"/>
      <c r="BD31" s="166"/>
      <c r="BE31" s="164"/>
      <c r="BF31" s="166"/>
      <c r="BG31" s="164"/>
      <c r="BH31" s="166"/>
      <c r="BI31" s="164"/>
      <c r="BJ31" s="166"/>
      <c r="BK31" s="164"/>
      <c r="BL31" s="166">
        <v>17500</v>
      </c>
      <c r="BM31" s="164"/>
      <c r="BN31" s="166">
        <v>17500</v>
      </c>
      <c r="BO31" s="164">
        <v>17500</v>
      </c>
      <c r="BP31" s="166">
        <v>17500</v>
      </c>
      <c r="BQ31" s="164">
        <v>17500</v>
      </c>
      <c r="BR31" s="166">
        <v>17500</v>
      </c>
      <c r="BS31" s="164">
        <v>17500</v>
      </c>
      <c r="BT31" s="166">
        <v>17500</v>
      </c>
      <c r="BU31" s="164">
        <v>17500</v>
      </c>
      <c r="BV31" s="166">
        <v>17500</v>
      </c>
      <c r="BW31" s="164"/>
      <c r="BX31" s="166">
        <v>17500</v>
      </c>
      <c r="BY31" s="164" t="s">
        <v>94</v>
      </c>
      <c r="BZ31" s="166">
        <v>17500</v>
      </c>
      <c r="CA31" s="164" t="s">
        <v>94</v>
      </c>
      <c r="CB31" s="166">
        <v>17500</v>
      </c>
      <c r="CC31" s="164" t="s">
        <v>94</v>
      </c>
      <c r="CD31" s="166">
        <v>17500</v>
      </c>
      <c r="CE31" s="164" t="s">
        <v>94</v>
      </c>
      <c r="CF31" s="166">
        <v>17500</v>
      </c>
      <c r="CG31" s="164" t="s">
        <v>94</v>
      </c>
      <c r="CH31" s="166">
        <v>17500</v>
      </c>
      <c r="CI31" s="164" t="s">
        <v>94</v>
      </c>
      <c r="CJ31" s="166">
        <v>17500</v>
      </c>
      <c r="CK31" s="164"/>
    </row>
    <row r="32" spans="1:89" x14ac:dyDescent="0.35">
      <c r="A32" s="82">
        <f t="shared" si="0"/>
        <v>2</v>
      </c>
      <c r="B32" s="87">
        <v>150000086</v>
      </c>
      <c r="C32" s="89"/>
      <c r="D32" s="88" t="s">
        <v>184</v>
      </c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86"/>
      <c r="T32" s="103"/>
      <c r="U32" s="103"/>
      <c r="V32" s="103"/>
      <c r="W32" s="86"/>
      <c r="X32" s="103"/>
      <c r="Y32" s="86"/>
      <c r="Z32" s="103"/>
      <c r="AA32" s="103"/>
      <c r="AB32" s="103"/>
      <c r="AC32" s="159"/>
      <c r="AD32" s="162"/>
      <c r="AE32" s="164"/>
      <c r="AF32" s="166"/>
      <c r="AG32" s="164"/>
      <c r="AH32" s="166"/>
      <c r="AI32" s="164"/>
      <c r="AJ32" s="166"/>
      <c r="AK32" s="164"/>
      <c r="AL32" s="166">
        <v>17000</v>
      </c>
      <c r="AM32" s="164">
        <v>17000</v>
      </c>
      <c r="AN32" s="162">
        <v>17000</v>
      </c>
      <c r="AO32" s="86"/>
      <c r="AP32" s="164"/>
      <c r="AQ32" s="162">
        <v>16500</v>
      </c>
      <c r="AR32" s="86"/>
      <c r="AS32" s="164"/>
      <c r="AT32" s="162">
        <v>16500</v>
      </c>
      <c r="AU32" s="86"/>
      <c r="AV32" s="164"/>
      <c r="AW32" s="162"/>
      <c r="AX32" s="86"/>
      <c r="AY32" s="164"/>
      <c r="AZ32" s="162"/>
      <c r="BA32" s="164"/>
      <c r="BB32" s="166"/>
      <c r="BC32" s="164"/>
      <c r="BD32" s="166"/>
      <c r="BE32" s="164"/>
      <c r="BF32" s="166"/>
      <c r="BG32" s="164"/>
      <c r="BH32" s="166"/>
      <c r="BI32" s="164"/>
      <c r="BJ32" s="166"/>
      <c r="BK32" s="164"/>
      <c r="BL32" s="166">
        <v>17500</v>
      </c>
      <c r="BM32" s="164"/>
      <c r="BN32" s="166">
        <v>17500</v>
      </c>
      <c r="BO32" s="164">
        <v>17500</v>
      </c>
      <c r="BP32" s="166">
        <v>17500</v>
      </c>
      <c r="BQ32" s="164"/>
      <c r="BR32" s="166">
        <v>17500</v>
      </c>
      <c r="BS32" s="164">
        <v>17500</v>
      </c>
      <c r="BT32" s="166">
        <v>17500</v>
      </c>
      <c r="BU32" s="164"/>
      <c r="BV32" s="166">
        <v>17500</v>
      </c>
      <c r="BW32" s="164"/>
      <c r="BX32" s="166">
        <v>17500</v>
      </c>
      <c r="BY32" s="164" t="s">
        <v>94</v>
      </c>
      <c r="BZ32" s="166">
        <v>17500</v>
      </c>
      <c r="CA32" s="164" t="s">
        <v>94</v>
      </c>
      <c r="CB32" s="166">
        <v>17500</v>
      </c>
      <c r="CC32" s="164" t="s">
        <v>94</v>
      </c>
      <c r="CD32" s="166">
        <v>17500</v>
      </c>
      <c r="CE32" s="164" t="s">
        <v>94</v>
      </c>
      <c r="CF32" s="280">
        <v>20000</v>
      </c>
      <c r="CG32" s="164">
        <v>20000</v>
      </c>
      <c r="CH32" s="162">
        <v>20000</v>
      </c>
      <c r="CI32" s="164">
        <v>20000</v>
      </c>
      <c r="CJ32" s="162">
        <v>20000</v>
      </c>
      <c r="CK32" s="164"/>
    </row>
    <row r="33" spans="1:89" x14ac:dyDescent="0.35">
      <c r="A33" s="82">
        <f t="shared" si="0"/>
        <v>3</v>
      </c>
      <c r="B33" s="87">
        <v>150000087</v>
      </c>
      <c r="C33" s="89"/>
      <c r="D33" s="88" t="s">
        <v>185</v>
      </c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86"/>
      <c r="T33" s="103"/>
      <c r="U33" s="103"/>
      <c r="V33" s="103"/>
      <c r="W33" s="86"/>
      <c r="X33" s="103"/>
      <c r="Y33" s="86"/>
      <c r="Z33" s="103"/>
      <c r="AA33" s="103"/>
      <c r="AB33" s="103"/>
      <c r="AC33" s="159"/>
      <c r="AD33" s="162"/>
      <c r="AE33" s="164"/>
      <c r="AF33" s="166"/>
      <c r="AG33" s="164"/>
      <c r="AH33" s="166"/>
      <c r="AI33" s="164"/>
      <c r="AJ33" s="166"/>
      <c r="AK33" s="164"/>
      <c r="AL33" s="166"/>
      <c r="AM33" s="164"/>
      <c r="AN33" s="162"/>
      <c r="AO33" s="86"/>
      <c r="AP33" s="164"/>
      <c r="AQ33" s="162">
        <v>16500</v>
      </c>
      <c r="AR33" s="86"/>
      <c r="AS33" s="164"/>
      <c r="AT33" s="162">
        <v>16500</v>
      </c>
      <c r="AU33" s="86"/>
      <c r="AV33" s="164"/>
      <c r="AW33" s="162"/>
      <c r="AX33" s="86"/>
      <c r="AY33" s="164"/>
      <c r="AZ33" s="162"/>
      <c r="BA33" s="164"/>
      <c r="BB33" s="166"/>
      <c r="BC33" s="164"/>
      <c r="BD33" s="166"/>
      <c r="BE33" s="164"/>
      <c r="BF33" s="166"/>
      <c r="BG33" s="164"/>
      <c r="BH33" s="166"/>
      <c r="BI33" s="164"/>
      <c r="BJ33" s="166"/>
      <c r="BK33" s="164"/>
      <c r="BL33" s="166">
        <v>17500</v>
      </c>
      <c r="BM33" s="164"/>
      <c r="BN33" s="166">
        <v>17500</v>
      </c>
      <c r="BO33" s="164"/>
      <c r="BP33" s="166">
        <v>17500</v>
      </c>
      <c r="BQ33" s="164"/>
      <c r="BR33" s="166">
        <v>17500</v>
      </c>
      <c r="BS33" s="164" t="s">
        <v>318</v>
      </c>
      <c r="BT33" s="166">
        <v>17500</v>
      </c>
      <c r="BU33" s="164"/>
      <c r="BV33" s="166">
        <v>17500</v>
      </c>
      <c r="BW33" s="164"/>
      <c r="BX33" s="166">
        <v>17500</v>
      </c>
      <c r="BY33" s="164" t="s">
        <v>94</v>
      </c>
      <c r="BZ33" s="166">
        <v>17500</v>
      </c>
      <c r="CA33" s="164" t="s">
        <v>94</v>
      </c>
      <c r="CB33" s="166">
        <v>17500</v>
      </c>
      <c r="CC33" s="164" t="s">
        <v>94</v>
      </c>
      <c r="CD33" s="166">
        <v>17500</v>
      </c>
      <c r="CE33" s="164" t="s">
        <v>94</v>
      </c>
      <c r="CF33" s="166">
        <v>17500</v>
      </c>
      <c r="CG33" s="164" t="s">
        <v>94</v>
      </c>
      <c r="CH33" s="166">
        <v>17500</v>
      </c>
      <c r="CI33" s="164" t="s">
        <v>94</v>
      </c>
      <c r="CJ33" s="166">
        <v>17500</v>
      </c>
      <c r="CK33" s="164"/>
    </row>
    <row r="34" spans="1:89" hidden="1" x14ac:dyDescent="0.35">
      <c r="A34" s="82">
        <f t="shared" si="0"/>
        <v>4</v>
      </c>
      <c r="B34" s="87"/>
      <c r="C34" s="89"/>
      <c r="D34" s="88" t="s">
        <v>185</v>
      </c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86"/>
      <c r="T34" s="103"/>
      <c r="U34" s="103"/>
      <c r="V34" s="103"/>
      <c r="W34" s="86"/>
      <c r="X34" s="103"/>
      <c r="Y34" s="86"/>
      <c r="Z34" s="103"/>
      <c r="AA34" s="103"/>
      <c r="AB34" s="103"/>
      <c r="AC34" s="159"/>
      <c r="AD34" s="162"/>
      <c r="AE34" s="164"/>
      <c r="AF34" s="166"/>
      <c r="AG34" s="164"/>
      <c r="AH34" s="166"/>
      <c r="AI34" s="164"/>
      <c r="AJ34" s="166"/>
      <c r="AK34" s="164"/>
      <c r="AL34" s="166"/>
      <c r="AM34" s="164"/>
      <c r="AN34" s="162"/>
      <c r="AO34" s="86"/>
      <c r="AP34" s="164"/>
      <c r="AQ34" s="162">
        <v>16000</v>
      </c>
      <c r="AR34" s="86"/>
      <c r="AS34" s="164"/>
      <c r="AT34" s="162">
        <v>16000</v>
      </c>
      <c r="AU34" s="86"/>
      <c r="AV34" s="164"/>
      <c r="AW34" s="162"/>
      <c r="AX34" s="86"/>
      <c r="AY34" s="164"/>
      <c r="AZ34" s="162"/>
      <c r="BA34" s="164"/>
      <c r="BB34" s="166"/>
      <c r="BC34" s="164"/>
      <c r="BD34" s="166"/>
      <c r="BE34" s="164"/>
      <c r="BF34" s="166"/>
      <c r="BG34" s="164"/>
      <c r="BH34" s="166"/>
      <c r="BI34" s="164"/>
      <c r="BJ34" s="166"/>
      <c r="BK34" s="164"/>
      <c r="BL34" s="166"/>
      <c r="BM34" s="164"/>
      <c r="BN34" s="166"/>
      <c r="BO34" s="164"/>
      <c r="BP34" s="166"/>
      <c r="BQ34" s="164"/>
      <c r="BR34" s="166"/>
      <c r="BS34" s="207" t="s">
        <v>318</v>
      </c>
      <c r="BT34" s="166"/>
      <c r="BU34" s="164"/>
      <c r="BV34" s="166"/>
      <c r="BW34" s="164"/>
      <c r="BX34" s="166"/>
      <c r="BY34" s="164"/>
      <c r="BZ34" s="166"/>
      <c r="CA34" s="164"/>
      <c r="CB34" s="166"/>
      <c r="CC34" s="164"/>
      <c r="CD34" s="166"/>
      <c r="CE34" s="164"/>
      <c r="CF34" s="166"/>
      <c r="CG34" s="164" t="s">
        <v>94</v>
      </c>
      <c r="CH34" s="166"/>
      <c r="CI34" s="164"/>
      <c r="CJ34" s="166"/>
      <c r="CK34" s="164"/>
    </row>
    <row r="35" spans="1:89" hidden="1" x14ac:dyDescent="0.35">
      <c r="A35" s="82">
        <f t="shared" si="0"/>
        <v>5</v>
      </c>
      <c r="B35" s="87"/>
      <c r="C35" s="89"/>
      <c r="D35" s="88" t="s">
        <v>186</v>
      </c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86"/>
      <c r="T35" s="103"/>
      <c r="U35" s="103"/>
      <c r="V35" s="103"/>
      <c r="W35" s="86"/>
      <c r="X35" s="103"/>
      <c r="Y35" s="86"/>
      <c r="Z35" s="103"/>
      <c r="AA35" s="103"/>
      <c r="AB35" s="103"/>
      <c r="AC35" s="159"/>
      <c r="AD35" s="162"/>
      <c r="AE35" s="164"/>
      <c r="AF35" s="166"/>
      <c r="AG35" s="164"/>
      <c r="AH35" s="166"/>
      <c r="AI35" s="164"/>
      <c r="AJ35" s="166">
        <v>16000</v>
      </c>
      <c r="AK35" s="164">
        <v>15503.226658381234</v>
      </c>
      <c r="AL35" s="166">
        <v>16000</v>
      </c>
      <c r="AM35" s="164">
        <v>15500</v>
      </c>
      <c r="AN35" s="162">
        <v>16000</v>
      </c>
      <c r="AO35" s="86"/>
      <c r="AP35" s="164"/>
      <c r="AQ35" s="162">
        <v>15000</v>
      </c>
      <c r="AR35" s="86">
        <v>14500</v>
      </c>
      <c r="AS35" s="164"/>
      <c r="AT35" s="162">
        <v>15000</v>
      </c>
      <c r="AU35" s="86"/>
      <c r="AV35" s="164">
        <v>14507.964688572831</v>
      </c>
      <c r="AW35" s="162"/>
      <c r="AX35" s="86"/>
      <c r="AY35" s="164"/>
      <c r="AZ35" s="162"/>
      <c r="BA35" s="164"/>
      <c r="BB35" s="166"/>
      <c r="BC35" s="164"/>
      <c r="BD35" s="166"/>
      <c r="BE35" s="164"/>
      <c r="BF35" s="166"/>
      <c r="BG35" s="164"/>
      <c r="BH35" s="166"/>
      <c r="BI35" s="164"/>
      <c r="BJ35" s="166"/>
      <c r="BK35" s="164"/>
      <c r="BL35" s="166"/>
      <c r="BM35" s="164"/>
      <c r="BN35" s="166"/>
      <c r="BO35" s="164"/>
      <c r="BP35" s="166"/>
      <c r="BQ35" s="164"/>
      <c r="BR35" s="166"/>
      <c r="BS35" s="207" t="s">
        <v>318</v>
      </c>
      <c r="BT35" s="166"/>
      <c r="BU35" s="164"/>
      <c r="BV35" s="166"/>
      <c r="BW35" s="164"/>
      <c r="BX35" s="166"/>
      <c r="BY35" s="164"/>
      <c r="BZ35" s="166"/>
      <c r="CA35" s="164"/>
      <c r="CB35" s="166"/>
      <c r="CC35" s="164"/>
      <c r="CD35" s="166"/>
      <c r="CE35" s="164"/>
      <c r="CF35" s="166"/>
      <c r="CG35" s="164" t="s">
        <v>94</v>
      </c>
      <c r="CH35" s="166"/>
      <c r="CI35" s="164"/>
      <c r="CJ35" s="166"/>
      <c r="CK35" s="164"/>
    </row>
    <row r="36" spans="1:89" hidden="1" x14ac:dyDescent="0.35">
      <c r="A36" s="82">
        <f t="shared" si="0"/>
        <v>6</v>
      </c>
      <c r="B36" s="87"/>
      <c r="C36" s="89"/>
      <c r="D36" s="88" t="s">
        <v>187</v>
      </c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86"/>
      <c r="T36" s="103"/>
      <c r="U36" s="103"/>
      <c r="V36" s="103"/>
      <c r="W36" s="86"/>
      <c r="X36" s="103"/>
      <c r="Y36" s="86"/>
      <c r="Z36" s="103"/>
      <c r="AA36" s="103"/>
      <c r="AB36" s="103"/>
      <c r="AC36" s="159"/>
      <c r="AD36" s="162"/>
      <c r="AE36" s="164"/>
      <c r="AF36" s="166"/>
      <c r="AG36" s="164"/>
      <c r="AH36" s="166"/>
      <c r="AI36" s="164"/>
      <c r="AJ36" s="166"/>
      <c r="AK36" s="164"/>
      <c r="AL36" s="166"/>
      <c r="AM36" s="164"/>
      <c r="AN36" s="162"/>
      <c r="AO36" s="86"/>
      <c r="AP36" s="164"/>
      <c r="AQ36" s="162">
        <v>14500</v>
      </c>
      <c r="AR36" s="86"/>
      <c r="AS36" s="164"/>
      <c r="AT36" s="162">
        <v>14500</v>
      </c>
      <c r="AU36" s="86"/>
      <c r="AV36" s="164"/>
      <c r="AW36" s="162"/>
      <c r="AX36" s="86"/>
      <c r="AY36" s="164"/>
      <c r="AZ36" s="162"/>
      <c r="BA36" s="164"/>
      <c r="BB36" s="166"/>
      <c r="BC36" s="164"/>
      <c r="BD36" s="166"/>
      <c r="BE36" s="164"/>
      <c r="BF36" s="166"/>
      <c r="BG36" s="164"/>
      <c r="BH36" s="166"/>
      <c r="BI36" s="164"/>
      <c r="BJ36" s="166"/>
      <c r="BK36" s="164"/>
      <c r="BL36" s="166"/>
      <c r="BM36" s="164"/>
      <c r="BN36" s="166"/>
      <c r="BO36" s="164"/>
      <c r="BP36" s="166"/>
      <c r="BQ36" s="164"/>
      <c r="BR36" s="166"/>
      <c r="BS36" s="207" t="s">
        <v>318</v>
      </c>
      <c r="BT36" s="166"/>
      <c r="BU36" s="164"/>
      <c r="BV36" s="166"/>
      <c r="BW36" s="164"/>
      <c r="BX36" s="166"/>
      <c r="BY36" s="164"/>
      <c r="BZ36" s="166"/>
      <c r="CA36" s="164"/>
      <c r="CB36" s="166"/>
      <c r="CC36" s="164"/>
      <c r="CD36" s="166"/>
      <c r="CE36" s="164"/>
      <c r="CF36" s="166"/>
      <c r="CG36" s="164" t="s">
        <v>94</v>
      </c>
      <c r="CH36" s="166"/>
      <c r="CI36" s="164"/>
      <c r="CJ36" s="166"/>
      <c r="CK36" s="164"/>
    </row>
    <row r="37" spans="1:89" hidden="1" x14ac:dyDescent="0.35">
      <c r="A37" s="82">
        <f t="shared" ref="A37:A38" si="1">+A36+1</f>
        <v>7</v>
      </c>
      <c r="B37" s="87"/>
      <c r="C37" s="89"/>
      <c r="D37" s="88" t="s">
        <v>188</v>
      </c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86"/>
      <c r="T37" s="103"/>
      <c r="U37" s="103"/>
      <c r="V37" s="103"/>
      <c r="W37" s="86"/>
      <c r="X37" s="103"/>
      <c r="Y37" s="86"/>
      <c r="Z37" s="103"/>
      <c r="AA37" s="103"/>
      <c r="AB37" s="103"/>
      <c r="AC37" s="159"/>
      <c r="AD37" s="162"/>
      <c r="AE37" s="164"/>
      <c r="AF37" s="166"/>
      <c r="AG37" s="164"/>
      <c r="AH37" s="166"/>
      <c r="AI37" s="164"/>
      <c r="AJ37" s="166"/>
      <c r="AK37" s="164"/>
      <c r="AL37" s="166"/>
      <c r="AM37" s="164"/>
      <c r="AN37" s="162"/>
      <c r="AO37" s="86"/>
      <c r="AP37" s="164"/>
      <c r="AQ37" s="162">
        <v>14500</v>
      </c>
      <c r="AR37" s="86"/>
      <c r="AS37" s="164"/>
      <c r="AT37" s="162">
        <v>14500</v>
      </c>
      <c r="AU37" s="86"/>
      <c r="AV37" s="164"/>
      <c r="AW37" s="162"/>
      <c r="AX37" s="86"/>
      <c r="AY37" s="164"/>
      <c r="AZ37" s="162"/>
      <c r="BA37" s="164"/>
      <c r="BB37" s="166"/>
      <c r="BC37" s="164"/>
      <c r="BD37" s="166"/>
      <c r="BE37" s="164"/>
      <c r="BF37" s="166"/>
      <c r="BG37" s="164"/>
      <c r="BH37" s="166"/>
      <c r="BI37" s="164"/>
      <c r="BJ37" s="166"/>
      <c r="BK37" s="164"/>
      <c r="BL37" s="166"/>
      <c r="BM37" s="164"/>
      <c r="BN37" s="166"/>
      <c r="BO37" s="164"/>
      <c r="BP37" s="166"/>
      <c r="BQ37" s="164"/>
      <c r="BR37" s="166"/>
      <c r="BS37" s="207" t="s">
        <v>318</v>
      </c>
      <c r="BT37" s="166"/>
      <c r="BU37" s="164"/>
      <c r="BV37" s="166"/>
      <c r="BW37" s="164"/>
      <c r="BX37" s="166"/>
      <c r="BY37" s="164"/>
      <c r="BZ37" s="166"/>
      <c r="CA37" s="164"/>
      <c r="CB37" s="166"/>
      <c r="CC37" s="164"/>
      <c r="CD37" s="166"/>
      <c r="CE37" s="164"/>
      <c r="CF37" s="166"/>
      <c r="CG37" s="164" t="s">
        <v>94</v>
      </c>
      <c r="CH37" s="166"/>
      <c r="CI37" s="164"/>
      <c r="CJ37" s="166"/>
      <c r="CK37" s="164"/>
    </row>
    <row r="38" spans="1:89" hidden="1" x14ac:dyDescent="0.35">
      <c r="A38" s="82">
        <f t="shared" si="1"/>
        <v>8</v>
      </c>
      <c r="B38" s="87"/>
      <c r="C38" s="89"/>
      <c r="D38" s="88" t="s">
        <v>189</v>
      </c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59"/>
      <c r="AD38" s="166"/>
      <c r="AE38" s="164"/>
      <c r="AF38" s="166"/>
      <c r="AG38" s="164"/>
      <c r="AH38" s="166"/>
      <c r="AI38" s="164"/>
      <c r="AJ38" s="166"/>
      <c r="AK38" s="164"/>
      <c r="AL38" s="166"/>
      <c r="AM38" s="164"/>
      <c r="AN38" s="166"/>
      <c r="AO38" s="103"/>
      <c r="AP38" s="164"/>
      <c r="AQ38" s="166">
        <v>14000</v>
      </c>
      <c r="AR38" s="103"/>
      <c r="AS38" s="164"/>
      <c r="AT38" s="166">
        <v>14000</v>
      </c>
      <c r="AU38" s="103"/>
      <c r="AV38" s="164"/>
      <c r="AW38" s="166"/>
      <c r="AX38" s="103"/>
      <c r="AY38" s="164"/>
      <c r="AZ38" s="166"/>
      <c r="BA38" s="164"/>
      <c r="BB38" s="166"/>
      <c r="BC38" s="164"/>
      <c r="BD38" s="166"/>
      <c r="BE38" s="164"/>
      <c r="BF38" s="166"/>
      <c r="BG38" s="164"/>
      <c r="BH38" s="166"/>
      <c r="BI38" s="164"/>
      <c r="BJ38" s="166"/>
      <c r="BK38" s="164"/>
      <c r="BL38" s="166"/>
      <c r="BM38" s="164"/>
      <c r="BN38" s="166"/>
      <c r="BO38" s="164"/>
      <c r="BP38" s="166"/>
      <c r="BQ38" s="164"/>
      <c r="BR38" s="166"/>
      <c r="BS38" s="207" t="s">
        <v>318</v>
      </c>
      <c r="BT38" s="166"/>
      <c r="BU38" s="164"/>
      <c r="BV38" s="166"/>
      <c r="BW38" s="164"/>
      <c r="BX38" s="166"/>
      <c r="BY38" s="164"/>
      <c r="BZ38" s="166"/>
      <c r="CA38" s="164"/>
      <c r="CB38" s="166"/>
      <c r="CC38" s="164"/>
      <c r="CD38" s="166"/>
      <c r="CE38" s="164"/>
      <c r="CF38" s="166"/>
      <c r="CG38" s="164" t="s">
        <v>94</v>
      </c>
      <c r="CH38" s="166"/>
      <c r="CI38" s="164"/>
      <c r="CJ38" s="166"/>
      <c r="CK38" s="164"/>
    </row>
    <row r="39" spans="1:89" x14ac:dyDescent="0.35">
      <c r="A39" s="82">
        <v>4</v>
      </c>
      <c r="B39" s="87" t="s">
        <v>470</v>
      </c>
      <c r="C39" s="89"/>
      <c r="D39" s="88" t="s">
        <v>410</v>
      </c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59"/>
      <c r="AD39" s="275"/>
      <c r="AE39" s="276"/>
      <c r="AF39" s="275"/>
      <c r="AG39" s="276"/>
      <c r="AH39" s="275"/>
      <c r="AI39" s="276"/>
      <c r="AJ39" s="275"/>
      <c r="AK39" s="276"/>
      <c r="AL39" s="275"/>
      <c r="AM39" s="276"/>
      <c r="AN39" s="275"/>
      <c r="AO39" s="277"/>
      <c r="AP39" s="276"/>
      <c r="AQ39" s="275"/>
      <c r="AR39" s="277"/>
      <c r="AS39" s="276"/>
      <c r="AT39" s="275"/>
      <c r="AU39" s="277"/>
      <c r="AV39" s="276"/>
      <c r="AW39" s="275"/>
      <c r="AX39" s="277"/>
      <c r="AY39" s="276"/>
      <c r="AZ39" s="275"/>
      <c r="BA39" s="276"/>
      <c r="BB39" s="275"/>
      <c r="BC39" s="276"/>
      <c r="BD39" s="275"/>
      <c r="BE39" s="276"/>
      <c r="BF39" s="275"/>
      <c r="BG39" s="276"/>
      <c r="BH39" s="275"/>
      <c r="BI39" s="276"/>
      <c r="BJ39" s="275"/>
      <c r="BK39" s="276"/>
      <c r="BL39" s="275"/>
      <c r="BM39" s="276"/>
      <c r="BN39" s="275"/>
      <c r="BO39" s="276"/>
      <c r="BP39" s="275"/>
      <c r="BQ39" s="278"/>
      <c r="BR39" s="275"/>
      <c r="BS39" s="279"/>
      <c r="BT39" s="275"/>
      <c r="BU39" s="276"/>
      <c r="BV39" s="275"/>
      <c r="BW39" s="276"/>
      <c r="BX39" s="275"/>
      <c r="BY39" s="276"/>
      <c r="BZ39" s="275"/>
      <c r="CA39" s="276"/>
      <c r="CB39" s="275"/>
      <c r="CC39" s="276"/>
      <c r="CD39" s="275">
        <v>19000</v>
      </c>
      <c r="CE39" s="276">
        <v>19000</v>
      </c>
      <c r="CF39" s="275">
        <v>19000</v>
      </c>
      <c r="CG39" s="164" t="s">
        <v>94</v>
      </c>
      <c r="CH39" s="275">
        <v>19000</v>
      </c>
      <c r="CI39" s="276">
        <v>19000</v>
      </c>
      <c r="CJ39" s="275">
        <v>19000</v>
      </c>
      <c r="CK39" s="276"/>
    </row>
    <row r="40" spans="1:89" ht="16" thickBot="1" x14ac:dyDescent="0.4">
      <c r="A40" s="82">
        <v>5</v>
      </c>
      <c r="B40" s="87">
        <v>150000072</v>
      </c>
      <c r="C40" s="89"/>
      <c r="D40" s="88" t="s">
        <v>257</v>
      </c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59"/>
      <c r="AD40" s="167"/>
      <c r="AE40" s="165"/>
      <c r="AF40" s="167"/>
      <c r="AG40" s="165"/>
      <c r="AH40" s="167"/>
      <c r="AI40" s="165"/>
      <c r="AJ40" s="167"/>
      <c r="AK40" s="165"/>
      <c r="AL40" s="167"/>
      <c r="AM40" s="165"/>
      <c r="AN40" s="167"/>
      <c r="AO40" s="168"/>
      <c r="AP40" s="165"/>
      <c r="AQ40" s="167"/>
      <c r="AR40" s="168"/>
      <c r="AS40" s="165"/>
      <c r="AT40" s="167"/>
      <c r="AU40" s="168"/>
      <c r="AV40" s="165"/>
      <c r="AW40" s="167"/>
      <c r="AX40" s="168"/>
      <c r="AY40" s="165"/>
      <c r="AZ40" s="167"/>
      <c r="BA40" s="165"/>
      <c r="BB40" s="167">
        <v>13000</v>
      </c>
      <c r="BC40" s="165">
        <v>13000</v>
      </c>
      <c r="BD40" s="167">
        <v>13000</v>
      </c>
      <c r="BE40" s="165">
        <v>13000</v>
      </c>
      <c r="BF40" s="167">
        <v>13000</v>
      </c>
      <c r="BG40" s="165"/>
      <c r="BH40" s="167">
        <v>13000</v>
      </c>
      <c r="BI40" s="165"/>
      <c r="BJ40" s="167">
        <v>13000</v>
      </c>
      <c r="BK40" s="165">
        <v>13000</v>
      </c>
      <c r="BL40" s="167">
        <v>13000</v>
      </c>
      <c r="BM40" s="165">
        <v>13000</v>
      </c>
      <c r="BN40" s="167">
        <v>13000</v>
      </c>
      <c r="BO40" s="165">
        <v>13000</v>
      </c>
      <c r="BP40" s="167">
        <v>13000</v>
      </c>
      <c r="BQ40" s="167">
        <v>13000</v>
      </c>
      <c r="BR40" s="167">
        <v>13000</v>
      </c>
      <c r="BS40" s="167">
        <v>13000</v>
      </c>
      <c r="BT40" s="167">
        <v>13000</v>
      </c>
      <c r="BU40" s="165">
        <v>13000</v>
      </c>
      <c r="BV40" s="167">
        <f>13000+1000</f>
        <v>14000</v>
      </c>
      <c r="BW40" s="165">
        <v>14000</v>
      </c>
      <c r="BX40" s="167">
        <f>13000+700</f>
        <v>13700</v>
      </c>
      <c r="BY40" s="165">
        <v>13700</v>
      </c>
      <c r="BZ40" s="167">
        <f>13000+1000</f>
        <v>14000</v>
      </c>
      <c r="CA40" s="165">
        <v>14000</v>
      </c>
      <c r="CB40" s="167">
        <f>13000+1000</f>
        <v>14000</v>
      </c>
      <c r="CC40" s="165">
        <v>13813.270400998596</v>
      </c>
      <c r="CD40" s="167">
        <f>13300+1000</f>
        <v>14300</v>
      </c>
      <c r="CE40" s="165">
        <v>14300</v>
      </c>
      <c r="CF40" s="167">
        <v>1500</v>
      </c>
      <c r="CG40" s="165">
        <v>1500</v>
      </c>
      <c r="CH40" s="167">
        <v>10000</v>
      </c>
      <c r="CI40" s="165">
        <v>7557.9272920461444</v>
      </c>
      <c r="CJ40" s="167">
        <v>10000</v>
      </c>
      <c r="CK40" s="165"/>
    </row>
  </sheetData>
  <mergeCells count="40">
    <mergeCell ref="BF3:BG3"/>
    <mergeCell ref="AJ3:AK3"/>
    <mergeCell ref="AL3:AM3"/>
    <mergeCell ref="AQ3:AS3"/>
    <mergeCell ref="BD3:BE3"/>
    <mergeCell ref="BB3:BC3"/>
    <mergeCell ref="AZ3:BA3"/>
    <mergeCell ref="E3:F3"/>
    <mergeCell ref="AD3:AE3"/>
    <mergeCell ref="M3:N3"/>
    <mergeCell ref="O3:P3"/>
    <mergeCell ref="I3:J3"/>
    <mergeCell ref="W3:X3"/>
    <mergeCell ref="AA3:AC3"/>
    <mergeCell ref="Q3:R3"/>
    <mergeCell ref="S3:T3"/>
    <mergeCell ref="U3:V3"/>
    <mergeCell ref="Y3:Z3"/>
    <mergeCell ref="BJ3:BK3"/>
    <mergeCell ref="BX3:BY3"/>
    <mergeCell ref="BV3:BW3"/>
    <mergeCell ref="AW3:AY3"/>
    <mergeCell ref="G3:H3"/>
    <mergeCell ref="K3:L3"/>
    <mergeCell ref="AT3:AV3"/>
    <mergeCell ref="AN3:AP3"/>
    <mergeCell ref="AF3:AG3"/>
    <mergeCell ref="AH3:AI3"/>
    <mergeCell ref="BT3:BU3"/>
    <mergeCell ref="BN3:BO3"/>
    <mergeCell ref="BL3:BM3"/>
    <mergeCell ref="BR3:BS3"/>
    <mergeCell ref="BP3:BQ3"/>
    <mergeCell ref="BH3:BI3"/>
    <mergeCell ref="CJ3:CK3"/>
    <mergeCell ref="CF3:CG3"/>
    <mergeCell ref="CD3:CE3"/>
    <mergeCell ref="CB3:CC3"/>
    <mergeCell ref="BZ3:CA3"/>
    <mergeCell ref="CH3:CI3"/>
  </mergeCells>
  <conditionalFormatting sqref="B26:B29">
    <cfRule type="duplicateValues" dxfId="0" priority="1"/>
  </conditionalFormatting>
  <pageMargins left="0.7" right="0.7" top="0.75" bottom="0.75" header="0.3" footer="0.3"/>
  <pageSetup orientation="portrait" horizontalDpi="200" verticalDpi="200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8FD4-CB90-4CBA-8B48-144BE5F437A7}">
  <sheetPr codeName="Sheet23"/>
  <dimension ref="A1:CG22"/>
  <sheetViews>
    <sheetView showGridLines="0" topLeftCell="A2" zoomScaleNormal="100" workbookViewId="0">
      <pane xSplit="4" ySplit="3" topLeftCell="BY5" activePane="bottomRight" state="frozen"/>
      <selection activeCell="Z13" sqref="Z13"/>
      <selection pane="topRight" activeCell="Z13" sqref="Z13"/>
      <selection pane="bottomLeft" activeCell="Z13" sqref="Z13"/>
      <selection pane="bottomRight" activeCell="Z13" sqref="Z13"/>
    </sheetView>
  </sheetViews>
  <sheetFormatPr defaultColWidth="7.54296875" defaultRowHeight="15.5" x14ac:dyDescent="0.35"/>
  <cols>
    <col min="1" max="1" width="4.1796875" style="6" bestFit="1" customWidth="1"/>
    <col min="2" max="2" width="12.54296875" style="6" customWidth="1"/>
    <col min="3" max="3" width="9.54296875" style="6" hidden="1" customWidth="1"/>
    <col min="4" max="4" width="33.54296875" style="6" customWidth="1"/>
    <col min="5" max="5" width="11.54296875" style="6" hidden="1" customWidth="1"/>
    <col min="6" max="6" width="8.81640625" style="6" hidden="1" customWidth="1"/>
    <col min="7" max="7" width="11.54296875" style="6" hidden="1" customWidth="1"/>
    <col min="8" max="8" width="8.81640625" style="6" hidden="1" customWidth="1"/>
    <col min="9" max="9" width="11.54296875" style="6" hidden="1" customWidth="1"/>
    <col min="10" max="10" width="8.81640625" style="6" hidden="1" customWidth="1"/>
    <col min="11" max="11" width="11.54296875" style="6" hidden="1" customWidth="1"/>
    <col min="12" max="12" width="8.81640625" style="6" hidden="1" customWidth="1"/>
    <col min="13" max="20" width="9.1796875" style="6" hidden="1" customWidth="1"/>
    <col min="21" max="21" width="12.81640625" style="6" hidden="1" customWidth="1"/>
    <col min="22" max="27" width="9.1796875" style="6" hidden="1" customWidth="1"/>
    <col min="28" max="28" width="10.54296875" style="6" hidden="1" customWidth="1"/>
    <col min="29" max="29" width="9.1796875" style="6" hidden="1" customWidth="1"/>
    <col min="30" max="30" width="10.81640625" style="6" hidden="1" customWidth="1"/>
    <col min="31" max="31" width="9.1796875" style="6" hidden="1" customWidth="1"/>
    <col min="32" max="32" width="11.453125" style="6" hidden="1" customWidth="1"/>
    <col min="33" max="33" width="9.1796875" style="6" hidden="1" customWidth="1"/>
    <col min="34" max="34" width="12.54296875" style="6" hidden="1" customWidth="1"/>
    <col min="35" max="35" width="9.1796875" style="6" hidden="1" customWidth="1"/>
    <col min="36" max="36" width="13.1796875" style="6" hidden="1" customWidth="1"/>
    <col min="37" max="37" width="9.1796875" style="6" hidden="1" customWidth="1"/>
    <col min="38" max="38" width="13.1796875" style="6" hidden="1" customWidth="1"/>
    <col min="39" max="39" width="9.1796875" style="6" hidden="1" customWidth="1"/>
    <col min="40" max="40" width="12.1796875" style="6" hidden="1" customWidth="1"/>
    <col min="41" max="41" width="9.1796875" style="6" hidden="1" customWidth="1"/>
    <col min="42" max="42" width="12.1796875" style="6" hidden="1" customWidth="1"/>
    <col min="43" max="43" width="9.1796875" style="6" hidden="1" customWidth="1"/>
    <col min="44" max="44" width="12.1796875" style="6" hidden="1" customWidth="1"/>
    <col min="45" max="45" width="9.1796875" style="6" hidden="1" customWidth="1"/>
    <col min="46" max="46" width="12.1796875" style="6" hidden="1" customWidth="1"/>
    <col min="47" max="47" width="9.1796875" style="6" hidden="1" customWidth="1"/>
    <col min="48" max="48" width="12.1796875" style="6" hidden="1" customWidth="1"/>
    <col min="49" max="49" width="9.1796875" style="6" hidden="1" customWidth="1"/>
    <col min="50" max="50" width="12.1796875" style="6" hidden="1" customWidth="1"/>
    <col min="51" max="51" width="9.1796875" style="6" hidden="1" customWidth="1"/>
    <col min="52" max="52" width="9.81640625" style="6" hidden="1" customWidth="1"/>
    <col min="53" max="53" width="8.453125" style="6" hidden="1" customWidth="1"/>
    <col min="54" max="54" width="9.81640625" style="6" hidden="1" customWidth="1"/>
    <col min="55" max="55" width="8.453125" style="6" hidden="1" customWidth="1"/>
    <col min="56" max="56" width="9.81640625" style="6" hidden="1" customWidth="1"/>
    <col min="57" max="57" width="8.54296875" style="6" hidden="1" customWidth="1"/>
    <col min="58" max="58" width="10.1796875" style="6" hidden="1" customWidth="1"/>
    <col min="59" max="60" width="10.54296875" style="6" hidden="1" customWidth="1"/>
    <col min="61" max="61" width="9.54296875" style="6" hidden="1" customWidth="1"/>
    <col min="62" max="62" width="9.81640625" style="6" hidden="1" customWidth="1"/>
    <col min="63" max="63" width="9.54296875" style="6" hidden="1" customWidth="1"/>
    <col min="64" max="64" width="9.81640625" style="6" hidden="1" customWidth="1"/>
    <col min="65" max="65" width="8.453125" style="6" hidden="1" customWidth="1"/>
    <col min="66" max="66" width="9.81640625" style="6" hidden="1" customWidth="1"/>
    <col min="67" max="67" width="8.453125" style="6" hidden="1" customWidth="1"/>
    <col min="68" max="68" width="9.81640625" style="6" hidden="1" customWidth="1"/>
    <col min="69" max="69" width="8.453125" style="6" hidden="1" customWidth="1"/>
    <col min="70" max="70" width="9.81640625" style="6" hidden="1" customWidth="1"/>
    <col min="71" max="71" width="8.453125" style="6" hidden="1" customWidth="1"/>
    <col min="72" max="72" width="9.81640625" style="6" hidden="1" customWidth="1"/>
    <col min="73" max="73" width="10.81640625" style="6" hidden="1" customWidth="1"/>
    <col min="74" max="74" width="9.81640625" style="6" hidden="1" customWidth="1"/>
    <col min="75" max="75" width="10.81640625" style="6" hidden="1" customWidth="1"/>
    <col min="76" max="76" width="9.81640625" style="6" hidden="1" customWidth="1"/>
    <col min="77" max="77" width="10.81640625" style="6" hidden="1" customWidth="1"/>
    <col min="78" max="78" width="9.81640625" style="6" bestFit="1" customWidth="1"/>
    <col min="79" max="79" width="10.81640625" style="6" bestFit="1" customWidth="1"/>
    <col min="80" max="80" width="9.81640625" style="6" bestFit="1" customWidth="1"/>
    <col min="81" max="81" width="10.81640625" style="6" bestFit="1" customWidth="1"/>
    <col min="82" max="82" width="9.81640625" style="6" bestFit="1" customWidth="1"/>
    <col min="83" max="83" width="10.81640625" style="6" bestFit="1" customWidth="1"/>
    <col min="84" max="84" width="9.81640625" style="6" bestFit="1" customWidth="1"/>
    <col min="85" max="85" width="10.81640625" style="6" bestFit="1" customWidth="1"/>
    <col min="86" max="16384" width="7.54296875" style="6"/>
  </cols>
  <sheetData>
    <row r="1" spans="1:85" x14ac:dyDescent="0.35">
      <c r="B1" s="98" t="s">
        <v>131</v>
      </c>
    </row>
    <row r="2" spans="1:85" ht="15.65" customHeight="1" x14ac:dyDescent="0.35">
      <c r="B2" s="284" t="s">
        <v>284</v>
      </c>
      <c r="C2" s="284"/>
      <c r="D2" s="284"/>
    </row>
    <row r="3" spans="1:85" s="98" customFormat="1" ht="15" customHeight="1" x14ac:dyDescent="0.35">
      <c r="A3" s="99"/>
      <c r="B3" s="180"/>
      <c r="C3" s="285"/>
      <c r="D3" s="180" t="s">
        <v>471</v>
      </c>
      <c r="E3" s="446">
        <v>1</v>
      </c>
      <c r="F3" s="446"/>
      <c r="G3" s="446">
        <f>E3+1</f>
        <v>2</v>
      </c>
      <c r="H3" s="446"/>
      <c r="I3" s="446">
        <f>G3+1</f>
        <v>3</v>
      </c>
      <c r="J3" s="446"/>
      <c r="K3" s="446">
        <f>I3+1</f>
        <v>4</v>
      </c>
      <c r="L3" s="446"/>
      <c r="M3" s="446">
        <f>K3+1</f>
        <v>5</v>
      </c>
      <c r="N3" s="446"/>
      <c r="O3" s="446">
        <f>M3+1</f>
        <v>6</v>
      </c>
      <c r="P3" s="446"/>
      <c r="Q3" s="446">
        <f>O3+1</f>
        <v>7</v>
      </c>
      <c r="R3" s="446"/>
      <c r="S3" s="446">
        <f>Q3+1</f>
        <v>8</v>
      </c>
      <c r="T3" s="446"/>
      <c r="U3" s="446">
        <f>S3+1</f>
        <v>9</v>
      </c>
      <c r="V3" s="446"/>
      <c r="W3" s="446">
        <f>U3+1</f>
        <v>10</v>
      </c>
      <c r="X3" s="446"/>
      <c r="Y3" s="446">
        <f>W3+1</f>
        <v>11</v>
      </c>
      <c r="Z3" s="446"/>
      <c r="AA3" s="446">
        <f>Y3+1</f>
        <v>12</v>
      </c>
      <c r="AB3" s="446"/>
      <c r="AC3" s="446"/>
      <c r="AD3" s="446" t="s">
        <v>132</v>
      </c>
      <c r="AE3" s="446"/>
      <c r="AF3" s="446" t="s">
        <v>133</v>
      </c>
      <c r="AG3" s="446"/>
      <c r="AH3" s="446" t="s">
        <v>134</v>
      </c>
      <c r="AI3" s="446"/>
      <c r="AJ3" s="446" t="s">
        <v>135</v>
      </c>
      <c r="AK3" s="446"/>
      <c r="AL3" s="446" t="s">
        <v>136</v>
      </c>
      <c r="AM3" s="446"/>
      <c r="AN3" s="446" t="s">
        <v>137</v>
      </c>
      <c r="AO3" s="446"/>
      <c r="AP3" s="446" t="s">
        <v>181</v>
      </c>
      <c r="AQ3" s="446"/>
      <c r="AR3" s="446" t="s">
        <v>213</v>
      </c>
      <c r="AS3" s="446"/>
      <c r="AT3" s="446" t="s">
        <v>236</v>
      </c>
      <c r="AU3" s="446"/>
      <c r="AV3" s="446" t="s">
        <v>238</v>
      </c>
      <c r="AW3" s="446"/>
      <c r="AX3" s="446" t="s">
        <v>249</v>
      </c>
      <c r="AY3" s="446"/>
      <c r="AZ3" s="446" t="s">
        <v>258</v>
      </c>
      <c r="BA3" s="446"/>
      <c r="BB3" s="446" t="s">
        <v>261</v>
      </c>
      <c r="BC3" s="446"/>
      <c r="BD3" s="446" t="s">
        <v>266</v>
      </c>
      <c r="BE3" s="446"/>
      <c r="BF3" s="446" t="s">
        <v>269</v>
      </c>
      <c r="BG3" s="446"/>
      <c r="BH3" s="446" t="s">
        <v>285</v>
      </c>
      <c r="BI3" s="446"/>
      <c r="BJ3" s="446" t="s">
        <v>305</v>
      </c>
      <c r="BK3" s="446"/>
      <c r="BL3" s="446" t="s">
        <v>307</v>
      </c>
      <c r="BM3" s="446"/>
      <c r="BN3" s="446" t="s">
        <v>311</v>
      </c>
      <c r="BO3" s="446"/>
      <c r="BP3" s="446" t="s">
        <v>315</v>
      </c>
      <c r="BQ3" s="446"/>
      <c r="BR3" s="446" t="s">
        <v>379</v>
      </c>
      <c r="BS3" s="446"/>
      <c r="BT3" s="446" t="s">
        <v>383</v>
      </c>
      <c r="BU3" s="446"/>
      <c r="BV3" s="446" t="s">
        <v>385</v>
      </c>
      <c r="BW3" s="446"/>
      <c r="BX3" s="446" t="s">
        <v>403</v>
      </c>
      <c r="BY3" s="446"/>
      <c r="BZ3" s="446" t="s">
        <v>416</v>
      </c>
      <c r="CA3" s="446"/>
      <c r="CB3" s="446" t="s">
        <v>444</v>
      </c>
      <c r="CC3" s="446"/>
      <c r="CD3" s="446" t="s">
        <v>477</v>
      </c>
      <c r="CE3" s="446"/>
      <c r="CF3" s="446" t="s">
        <v>479</v>
      </c>
      <c r="CG3" s="446"/>
    </row>
    <row r="4" spans="1:85" s="102" customFormat="1" ht="60" x14ac:dyDescent="0.35">
      <c r="A4" s="92" t="s">
        <v>0</v>
      </c>
      <c r="B4" s="92" t="s">
        <v>1</v>
      </c>
      <c r="C4" s="92" t="s">
        <v>3</v>
      </c>
      <c r="D4" s="92" t="s">
        <v>4</v>
      </c>
      <c r="E4" s="100" t="s">
        <v>138</v>
      </c>
      <c r="F4" s="100" t="s">
        <v>139</v>
      </c>
      <c r="G4" s="100" t="s">
        <v>138</v>
      </c>
      <c r="H4" s="100" t="s">
        <v>139</v>
      </c>
      <c r="I4" s="100" t="s">
        <v>138</v>
      </c>
      <c r="J4" s="100" t="s">
        <v>139</v>
      </c>
      <c r="K4" s="100" t="s">
        <v>138</v>
      </c>
      <c r="L4" s="100" t="s">
        <v>139</v>
      </c>
      <c r="M4" s="100" t="s">
        <v>138</v>
      </c>
      <c r="N4" s="100" t="s">
        <v>139</v>
      </c>
      <c r="O4" s="100" t="s">
        <v>138</v>
      </c>
      <c r="P4" s="100" t="s">
        <v>139</v>
      </c>
      <c r="Q4" s="100" t="s">
        <v>138</v>
      </c>
      <c r="R4" s="100" t="s">
        <v>139</v>
      </c>
      <c r="S4" s="100" t="s">
        <v>138</v>
      </c>
      <c r="T4" s="100" t="s">
        <v>139</v>
      </c>
      <c r="U4" s="101" t="s">
        <v>138</v>
      </c>
      <c r="V4" s="101" t="s">
        <v>139</v>
      </c>
      <c r="W4" s="101" t="s">
        <v>138</v>
      </c>
      <c r="X4" s="101" t="s">
        <v>139</v>
      </c>
      <c r="Y4" s="101" t="s">
        <v>138</v>
      </c>
      <c r="Z4" s="101" t="s">
        <v>139</v>
      </c>
      <c r="AA4" s="100" t="s">
        <v>140</v>
      </c>
      <c r="AB4" s="100" t="s">
        <v>141</v>
      </c>
      <c r="AC4" s="101" t="s">
        <v>139</v>
      </c>
      <c r="AD4" s="101" t="s">
        <v>138</v>
      </c>
      <c r="AE4" s="101" t="s">
        <v>139</v>
      </c>
      <c r="AF4" s="101" t="s">
        <v>138</v>
      </c>
      <c r="AG4" s="101" t="s">
        <v>139</v>
      </c>
      <c r="AH4" s="101" t="s">
        <v>138</v>
      </c>
      <c r="AI4" s="101" t="s">
        <v>139</v>
      </c>
      <c r="AJ4" s="101" t="s">
        <v>138</v>
      </c>
      <c r="AK4" s="101" t="s">
        <v>139</v>
      </c>
      <c r="AL4" s="101" t="s">
        <v>138</v>
      </c>
      <c r="AM4" s="101" t="s">
        <v>139</v>
      </c>
      <c r="AN4" s="101" t="s">
        <v>138</v>
      </c>
      <c r="AO4" s="101" t="s">
        <v>139</v>
      </c>
      <c r="AP4" s="101" t="s">
        <v>138</v>
      </c>
      <c r="AQ4" s="101" t="s">
        <v>139</v>
      </c>
      <c r="AR4" s="101" t="s">
        <v>138</v>
      </c>
      <c r="AS4" s="101" t="s">
        <v>139</v>
      </c>
      <c r="AT4" s="101" t="s">
        <v>138</v>
      </c>
      <c r="AU4" s="101" t="s">
        <v>139</v>
      </c>
      <c r="AV4" s="101" t="s">
        <v>138</v>
      </c>
      <c r="AW4" s="101" t="s">
        <v>139</v>
      </c>
      <c r="AX4" s="101" t="s">
        <v>138</v>
      </c>
      <c r="AY4" s="101" t="s">
        <v>139</v>
      </c>
      <c r="AZ4" s="101" t="s">
        <v>138</v>
      </c>
      <c r="BA4" s="101" t="s">
        <v>139</v>
      </c>
      <c r="BB4" s="101" t="s">
        <v>138</v>
      </c>
      <c r="BC4" s="101" t="s">
        <v>139</v>
      </c>
      <c r="BD4" s="101" t="s">
        <v>138</v>
      </c>
      <c r="BE4" s="101" t="s">
        <v>139</v>
      </c>
      <c r="BF4" s="101" t="s">
        <v>138</v>
      </c>
      <c r="BG4" s="101" t="s">
        <v>139</v>
      </c>
      <c r="BH4" s="101" t="s">
        <v>138</v>
      </c>
      <c r="BI4" s="101" t="s">
        <v>139</v>
      </c>
      <c r="BJ4" s="101" t="s">
        <v>138</v>
      </c>
      <c r="BK4" s="101" t="s">
        <v>139</v>
      </c>
      <c r="BL4" s="101" t="s">
        <v>138</v>
      </c>
      <c r="BM4" s="101" t="s">
        <v>139</v>
      </c>
      <c r="BN4" s="101" t="s">
        <v>138</v>
      </c>
      <c r="BO4" s="101" t="s">
        <v>139</v>
      </c>
      <c r="BP4" s="101" t="s">
        <v>138</v>
      </c>
      <c r="BQ4" s="101" t="s">
        <v>139</v>
      </c>
      <c r="BR4" s="101" t="s">
        <v>138</v>
      </c>
      <c r="BS4" s="101" t="s">
        <v>139</v>
      </c>
      <c r="BT4" s="101" t="s">
        <v>138</v>
      </c>
      <c r="BU4" s="101" t="s">
        <v>139</v>
      </c>
      <c r="BV4" s="101" t="s">
        <v>138</v>
      </c>
      <c r="BW4" s="101" t="s">
        <v>139</v>
      </c>
      <c r="BX4" s="101" t="s">
        <v>138</v>
      </c>
      <c r="BY4" s="101" t="s">
        <v>139</v>
      </c>
      <c r="BZ4" s="101" t="s">
        <v>138</v>
      </c>
      <c r="CA4" s="101" t="s">
        <v>139</v>
      </c>
      <c r="CB4" s="101" t="s">
        <v>138</v>
      </c>
      <c r="CC4" s="101" t="s">
        <v>139</v>
      </c>
      <c r="CD4" s="101" t="s">
        <v>138</v>
      </c>
      <c r="CE4" s="101" t="s">
        <v>139</v>
      </c>
      <c r="CF4" s="101" t="s">
        <v>138</v>
      </c>
      <c r="CG4" s="101" t="s">
        <v>139</v>
      </c>
    </row>
    <row r="5" spans="1:85" x14ac:dyDescent="0.35">
      <c r="A5" s="82">
        <v>1</v>
      </c>
      <c r="B5" s="87" t="s">
        <v>121</v>
      </c>
      <c r="C5" s="89"/>
      <c r="D5" s="88" t="s">
        <v>239</v>
      </c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86"/>
      <c r="T5" s="103"/>
      <c r="U5" s="103"/>
      <c r="V5" s="103"/>
      <c r="W5" s="86"/>
      <c r="X5" s="103"/>
      <c r="Y5" s="86"/>
      <c r="Z5" s="103"/>
      <c r="AA5" s="103"/>
      <c r="AB5" s="103"/>
      <c r="AC5" s="103"/>
      <c r="AD5" s="86"/>
      <c r="AE5" s="103"/>
      <c r="AF5" s="103"/>
      <c r="AG5" s="103"/>
      <c r="AH5" s="103">
        <v>16000</v>
      </c>
      <c r="AI5" s="103">
        <v>14240.335846470185</v>
      </c>
      <c r="AJ5" s="103">
        <v>16000</v>
      </c>
      <c r="AK5" s="103">
        <v>14788.885829030407</v>
      </c>
      <c r="AL5" s="103">
        <v>16000</v>
      </c>
      <c r="AM5" s="103"/>
      <c r="AN5" s="86">
        <v>16000</v>
      </c>
      <c r="AO5" s="103">
        <v>14617.066105471651</v>
      </c>
      <c r="AP5" s="86">
        <v>16000</v>
      </c>
      <c r="AQ5" s="103">
        <v>14051.465497694808</v>
      </c>
      <c r="AR5" s="86">
        <v>16000</v>
      </c>
      <c r="AS5" s="103">
        <v>14424.010735807971</v>
      </c>
      <c r="AT5" s="86">
        <v>16000</v>
      </c>
      <c r="AU5" s="103">
        <v>14832.68226624256</v>
      </c>
      <c r="AV5" s="86">
        <v>16000</v>
      </c>
      <c r="AW5" s="103">
        <v>16000</v>
      </c>
      <c r="AX5" s="103">
        <v>16000</v>
      </c>
      <c r="AY5" s="103">
        <v>14504.47518307567</v>
      </c>
      <c r="AZ5" s="103">
        <v>16000</v>
      </c>
      <c r="BA5" s="103"/>
      <c r="BB5" s="103">
        <v>16000</v>
      </c>
      <c r="BC5" s="103">
        <v>14886.787054409006</v>
      </c>
      <c r="BD5" s="103">
        <v>16000</v>
      </c>
      <c r="BE5" s="103"/>
      <c r="BF5" s="103">
        <v>16000</v>
      </c>
      <c r="BG5" s="103">
        <v>14000</v>
      </c>
      <c r="BH5" s="103">
        <v>16000</v>
      </c>
      <c r="BI5" s="103">
        <v>16061.776061776061</v>
      </c>
      <c r="BJ5" s="103">
        <v>16000</v>
      </c>
      <c r="BK5" s="103">
        <v>16000</v>
      </c>
      <c r="BL5" s="103"/>
      <c r="BM5" s="103"/>
      <c r="BN5" s="103"/>
      <c r="BO5" s="103"/>
      <c r="BP5" s="103"/>
      <c r="BQ5" s="103"/>
      <c r="BR5" s="103"/>
      <c r="BS5" s="103"/>
      <c r="BT5" s="103"/>
      <c r="BU5" s="103"/>
      <c r="BV5" s="103"/>
      <c r="BW5" s="103"/>
      <c r="BX5" s="103"/>
      <c r="BY5" s="103"/>
      <c r="BZ5" s="103"/>
      <c r="CA5" s="103"/>
      <c r="CB5" s="103"/>
      <c r="CC5" s="103"/>
      <c r="CD5" s="103"/>
      <c r="CE5" s="103"/>
      <c r="CF5" s="103"/>
      <c r="CG5" s="103"/>
    </row>
    <row r="6" spans="1:85" x14ac:dyDescent="0.35">
      <c r="A6" s="82">
        <f>+A5+1</f>
        <v>2</v>
      </c>
      <c r="B6" s="87" t="s">
        <v>123</v>
      </c>
      <c r="C6" s="89"/>
      <c r="D6" s="88" t="s">
        <v>240</v>
      </c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86"/>
      <c r="T6" s="103"/>
      <c r="U6" s="103"/>
      <c r="V6" s="103"/>
      <c r="W6" s="86"/>
      <c r="X6" s="103"/>
      <c r="Y6" s="86"/>
      <c r="Z6" s="103"/>
      <c r="AA6" s="103"/>
      <c r="AB6" s="103"/>
      <c r="AC6" s="103"/>
      <c r="AD6" s="86"/>
      <c r="AE6" s="103"/>
      <c r="AF6" s="103"/>
      <c r="AG6" s="103"/>
      <c r="AH6" s="103">
        <v>16000</v>
      </c>
      <c r="AI6" s="103">
        <v>14000</v>
      </c>
      <c r="AJ6" s="103">
        <v>16000</v>
      </c>
      <c r="AK6" s="103">
        <v>15057</v>
      </c>
      <c r="AL6" s="103">
        <v>16000</v>
      </c>
      <c r="AM6" s="103"/>
      <c r="AN6" s="86">
        <v>16000</v>
      </c>
      <c r="AO6" s="103"/>
      <c r="AP6" s="86">
        <v>16000</v>
      </c>
      <c r="AQ6" s="103">
        <v>14231.21387283237</v>
      </c>
      <c r="AR6" s="86">
        <v>16000</v>
      </c>
      <c r="AS6" s="103">
        <v>13000</v>
      </c>
      <c r="AT6" s="86"/>
      <c r="AU6" s="103"/>
      <c r="AV6" s="86"/>
      <c r="AW6" s="103"/>
      <c r="AX6" s="103"/>
      <c r="AY6" s="103"/>
      <c r="AZ6" s="103"/>
      <c r="BA6" s="103"/>
      <c r="BB6" s="103"/>
      <c r="BC6" s="103"/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3"/>
      <c r="BS6" s="103"/>
      <c r="BT6" s="103"/>
      <c r="BU6" s="103"/>
      <c r="BV6" s="103"/>
      <c r="BW6" s="103"/>
      <c r="BX6" s="103"/>
      <c r="BY6" s="103"/>
      <c r="BZ6" s="103"/>
      <c r="CA6" s="103"/>
      <c r="CB6" s="103"/>
      <c r="CC6" s="103"/>
      <c r="CD6" s="103"/>
      <c r="CE6" s="103"/>
      <c r="CF6" s="103"/>
      <c r="CG6" s="103"/>
    </row>
    <row r="7" spans="1:85" x14ac:dyDescent="0.35">
      <c r="A7" s="82">
        <f t="shared" ref="A7:A22" si="0">+A6+1</f>
        <v>3</v>
      </c>
      <c r="B7" s="87" t="s">
        <v>125</v>
      </c>
      <c r="C7" s="89"/>
      <c r="D7" s="88" t="s">
        <v>241</v>
      </c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3"/>
      <c r="Q7" s="103"/>
      <c r="R7" s="103"/>
      <c r="S7" s="86"/>
      <c r="T7" s="103"/>
      <c r="U7" s="103"/>
      <c r="V7" s="103"/>
      <c r="W7" s="86"/>
      <c r="X7" s="103"/>
      <c r="Y7" s="86"/>
      <c r="Z7" s="103"/>
      <c r="AA7" s="103"/>
      <c r="AB7" s="103"/>
      <c r="AC7" s="103"/>
      <c r="AD7" s="86"/>
      <c r="AE7" s="103"/>
      <c r="AF7" s="103"/>
      <c r="AG7" s="103"/>
      <c r="AH7" s="103">
        <v>16000</v>
      </c>
      <c r="AI7" s="103">
        <v>13825.995545657015</v>
      </c>
      <c r="AJ7" s="103">
        <v>16000</v>
      </c>
      <c r="AK7" s="103"/>
      <c r="AL7" s="103">
        <v>16000</v>
      </c>
      <c r="AM7" s="103"/>
      <c r="AN7" s="86">
        <v>16000</v>
      </c>
      <c r="AO7" s="103">
        <v>15018.783026421137</v>
      </c>
      <c r="AP7" s="86">
        <v>16000</v>
      </c>
      <c r="AQ7" s="103">
        <v>14358.731068868807</v>
      </c>
      <c r="AR7" s="86">
        <v>16000</v>
      </c>
      <c r="AS7" s="103">
        <v>14630.413712644709</v>
      </c>
      <c r="AT7" s="86">
        <v>16000</v>
      </c>
      <c r="AU7" s="103">
        <v>14651.238959644757</v>
      </c>
      <c r="AV7" s="86">
        <v>16000</v>
      </c>
      <c r="AW7" s="103">
        <v>15055.649241146712</v>
      </c>
      <c r="AX7" s="103">
        <v>16000</v>
      </c>
      <c r="AY7" s="103">
        <v>14618.637992831542</v>
      </c>
      <c r="AZ7" s="103">
        <v>16000</v>
      </c>
      <c r="BA7" s="103"/>
      <c r="BB7" s="103">
        <v>16000</v>
      </c>
      <c r="BC7" s="103">
        <v>14977.252273815222</v>
      </c>
      <c r="BD7" s="103">
        <v>16000</v>
      </c>
      <c r="BE7" s="103"/>
      <c r="BF7" s="103">
        <v>16000</v>
      </c>
      <c r="BG7" s="103">
        <v>15000</v>
      </c>
      <c r="BH7" s="103">
        <v>16000</v>
      </c>
      <c r="BI7" s="103">
        <v>16126.801152737753</v>
      </c>
      <c r="BJ7" s="103">
        <v>16000</v>
      </c>
      <c r="BK7" s="103">
        <v>16000</v>
      </c>
      <c r="BL7" s="103"/>
      <c r="BM7" s="103"/>
      <c r="BN7" s="103"/>
      <c r="BO7" s="103"/>
      <c r="BP7" s="103"/>
      <c r="BQ7" s="103"/>
      <c r="BR7" s="103"/>
      <c r="BS7" s="103"/>
      <c r="BT7" s="103"/>
      <c r="BU7" s="103"/>
      <c r="BV7" s="103"/>
      <c r="BW7" s="103"/>
      <c r="BX7" s="103"/>
      <c r="BY7" s="103"/>
      <c r="BZ7" s="103"/>
      <c r="CA7" s="103"/>
      <c r="CB7" s="103"/>
      <c r="CC7" s="103"/>
      <c r="CD7" s="103"/>
      <c r="CE7" s="103"/>
      <c r="CF7" s="103"/>
      <c r="CG7" s="103"/>
    </row>
    <row r="8" spans="1:85" x14ac:dyDescent="0.35">
      <c r="A8" s="82">
        <f t="shared" si="0"/>
        <v>4</v>
      </c>
      <c r="B8" s="87" t="s">
        <v>127</v>
      </c>
      <c r="C8" s="89"/>
      <c r="D8" s="88" t="s">
        <v>242</v>
      </c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86"/>
      <c r="T8" s="103"/>
      <c r="U8" s="103"/>
      <c r="V8" s="103"/>
      <c r="W8" s="86"/>
      <c r="X8" s="103"/>
      <c r="Y8" s="86"/>
      <c r="Z8" s="103"/>
      <c r="AA8" s="103"/>
      <c r="AB8" s="103"/>
      <c r="AC8" s="103"/>
      <c r="AD8" s="86"/>
      <c r="AE8" s="103"/>
      <c r="AF8" s="103"/>
      <c r="AG8" s="103"/>
      <c r="AH8" s="103">
        <v>16000</v>
      </c>
      <c r="AI8" s="103">
        <v>14058.145265888457</v>
      </c>
      <c r="AJ8" s="103">
        <v>16000</v>
      </c>
      <c r="AK8" s="103">
        <v>14657.04887218045</v>
      </c>
      <c r="AL8" s="103">
        <v>16000</v>
      </c>
      <c r="AM8" s="103"/>
      <c r="AN8" s="86">
        <v>16000</v>
      </c>
      <c r="AO8" s="103">
        <v>14782.458410351201</v>
      </c>
      <c r="AP8" s="86">
        <v>16000</v>
      </c>
      <c r="AQ8" s="103">
        <v>14247.426394180811</v>
      </c>
      <c r="AR8" s="86">
        <v>16000</v>
      </c>
      <c r="AS8" s="103">
        <v>15385.242025429399</v>
      </c>
      <c r="AT8" s="86"/>
      <c r="AU8" s="103"/>
      <c r="AV8" s="86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3"/>
      <c r="BW8" s="103"/>
      <c r="BX8" s="103"/>
      <c r="BY8" s="103"/>
      <c r="BZ8" s="103"/>
      <c r="CA8" s="103"/>
      <c r="CB8" s="103"/>
      <c r="CC8" s="103"/>
      <c r="CD8" s="103"/>
      <c r="CE8" s="103"/>
      <c r="CF8" s="103"/>
      <c r="CG8" s="103"/>
    </row>
    <row r="9" spans="1:85" x14ac:dyDescent="0.35">
      <c r="A9" s="82">
        <f t="shared" si="0"/>
        <v>5</v>
      </c>
      <c r="B9" s="87" t="s">
        <v>129</v>
      </c>
      <c r="C9" s="89"/>
      <c r="D9" s="88" t="s">
        <v>243</v>
      </c>
      <c r="E9" s="103"/>
      <c r="F9" s="103"/>
      <c r="G9" s="103"/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86"/>
      <c r="T9" s="103"/>
      <c r="U9" s="103"/>
      <c r="V9" s="103"/>
      <c r="W9" s="86"/>
      <c r="X9" s="103"/>
      <c r="Y9" s="86"/>
      <c r="Z9" s="103"/>
      <c r="AA9" s="103"/>
      <c r="AB9" s="103"/>
      <c r="AC9" s="103"/>
      <c r="AD9" s="86"/>
      <c r="AE9" s="103"/>
      <c r="AF9" s="103"/>
      <c r="AG9" s="103"/>
      <c r="AH9" s="103">
        <v>16000</v>
      </c>
      <c r="AI9" s="103">
        <v>14036.735688185139</v>
      </c>
      <c r="AJ9" s="103">
        <v>16000</v>
      </c>
      <c r="AK9" s="103">
        <v>14973.688034188035</v>
      </c>
      <c r="AL9" s="103">
        <v>16000</v>
      </c>
      <c r="AM9" s="103"/>
      <c r="AN9" s="86">
        <v>16000</v>
      </c>
      <c r="AO9" s="103">
        <v>14621.69163545568</v>
      </c>
      <c r="AP9" s="86">
        <v>16000</v>
      </c>
      <c r="AQ9" s="103">
        <v>14200.457964231991</v>
      </c>
      <c r="AR9" s="86">
        <v>16000</v>
      </c>
      <c r="AS9" s="103">
        <v>14721.249117854622</v>
      </c>
      <c r="AT9" s="86"/>
      <c r="AU9" s="103"/>
      <c r="AV9" s="86"/>
      <c r="AW9" s="103"/>
      <c r="AX9" s="103"/>
      <c r="AY9" s="103"/>
      <c r="AZ9" s="103"/>
      <c r="BA9" s="103"/>
      <c r="BB9" s="103"/>
      <c r="BC9" s="103"/>
      <c r="BD9" s="103"/>
      <c r="BE9" s="103"/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3"/>
      <c r="BX9" s="103"/>
      <c r="BY9" s="103"/>
      <c r="BZ9" s="103"/>
      <c r="CA9" s="103"/>
      <c r="CB9" s="103"/>
      <c r="CC9" s="103"/>
      <c r="CD9" s="103"/>
      <c r="CE9" s="103"/>
      <c r="CF9" s="103"/>
      <c r="CG9" s="103"/>
    </row>
    <row r="10" spans="1:85" x14ac:dyDescent="0.35">
      <c r="A10" s="82">
        <f t="shared" si="0"/>
        <v>6</v>
      </c>
      <c r="B10" s="87" t="s">
        <v>145</v>
      </c>
      <c r="C10" s="89"/>
      <c r="D10" s="88" t="s">
        <v>244</v>
      </c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>
        <v>16000</v>
      </c>
      <c r="AK10" s="103">
        <v>10681.725888324872</v>
      </c>
      <c r="AL10" s="103">
        <v>16000</v>
      </c>
      <c r="AM10" s="103"/>
      <c r="AN10" s="86">
        <v>16000</v>
      </c>
      <c r="AO10" s="103">
        <v>14546.055846422338</v>
      </c>
      <c r="AP10" s="86">
        <v>16000</v>
      </c>
      <c r="AQ10" s="103">
        <v>13548.015717092338</v>
      </c>
      <c r="AR10" s="86">
        <v>16000</v>
      </c>
      <c r="AS10" s="103">
        <v>15524.44041137326</v>
      </c>
      <c r="AT10" s="86"/>
      <c r="AU10" s="103"/>
      <c r="AV10" s="86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3"/>
      <c r="BX10" s="103">
        <v>17000</v>
      </c>
      <c r="BY10" s="103" t="s">
        <v>94</v>
      </c>
      <c r="BZ10" s="103">
        <v>17000</v>
      </c>
      <c r="CA10" s="103" t="s">
        <v>94</v>
      </c>
      <c r="CB10" s="103"/>
      <c r="CC10" s="103"/>
      <c r="CD10" s="103"/>
      <c r="CE10" s="103"/>
      <c r="CF10" s="103"/>
      <c r="CG10" s="103"/>
    </row>
    <row r="11" spans="1:85" x14ac:dyDescent="0.35">
      <c r="A11" s="82">
        <f t="shared" si="0"/>
        <v>7</v>
      </c>
      <c r="B11" s="87">
        <v>150000065</v>
      </c>
      <c r="C11" s="89"/>
      <c r="D11" s="88" t="s">
        <v>245</v>
      </c>
      <c r="E11" s="103"/>
      <c r="F11" s="103"/>
      <c r="G11" s="103"/>
      <c r="H11" s="103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86"/>
      <c r="AO11" s="103"/>
      <c r="AP11" s="86">
        <v>18000</v>
      </c>
      <c r="AQ11" s="103">
        <v>15743.963963963964</v>
      </c>
      <c r="AR11" s="86">
        <v>18000</v>
      </c>
      <c r="AS11" s="103">
        <v>16895.054969710567</v>
      </c>
      <c r="AT11" s="86"/>
      <c r="AU11" s="103"/>
      <c r="AV11" s="86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</row>
    <row r="12" spans="1:85" x14ac:dyDescent="0.35">
      <c r="A12" s="82">
        <f t="shared" si="0"/>
        <v>8</v>
      </c>
      <c r="B12" s="87" t="s">
        <v>147</v>
      </c>
      <c r="C12" s="89"/>
      <c r="D12" s="88" t="s">
        <v>246</v>
      </c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>
        <v>16000</v>
      </c>
      <c r="AK12" s="103">
        <v>15057</v>
      </c>
      <c r="AL12" s="103">
        <v>16000</v>
      </c>
      <c r="AM12" s="103"/>
      <c r="AN12" s="86">
        <v>16000</v>
      </c>
      <c r="AO12" s="103"/>
      <c r="AP12" s="86">
        <v>16000</v>
      </c>
      <c r="AQ12" s="103">
        <v>13000</v>
      </c>
      <c r="AR12" s="86">
        <v>16000</v>
      </c>
      <c r="AS12" s="103">
        <v>14038.051948051949</v>
      </c>
      <c r="AT12" s="86"/>
      <c r="AU12" s="103"/>
      <c r="AV12" s="86"/>
      <c r="AW12" s="103"/>
      <c r="AX12" s="103"/>
      <c r="AY12" s="103"/>
      <c r="AZ12" s="103"/>
      <c r="BA12" s="103"/>
      <c r="BB12" s="103"/>
      <c r="BC12" s="103"/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3"/>
      <c r="BX12" s="103"/>
      <c r="BY12" s="103"/>
      <c r="BZ12" s="103"/>
      <c r="CA12" s="103"/>
      <c r="CB12" s="103"/>
      <c r="CC12" s="103"/>
      <c r="CD12" s="103"/>
      <c r="CE12" s="103"/>
      <c r="CF12" s="103"/>
      <c r="CG12" s="103"/>
    </row>
    <row r="13" spans="1:85" x14ac:dyDescent="0.35">
      <c r="A13" s="82">
        <f t="shared" si="0"/>
        <v>9</v>
      </c>
      <c r="B13" s="87">
        <v>150000112</v>
      </c>
      <c r="C13" s="89"/>
      <c r="D13" s="88" t="s">
        <v>247</v>
      </c>
      <c r="E13" s="103"/>
      <c r="F13" s="103"/>
      <c r="G13" s="103"/>
      <c r="H13" s="103"/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86"/>
      <c r="AO13" s="103"/>
      <c r="AP13" s="86">
        <v>16000</v>
      </c>
      <c r="AQ13" s="103">
        <v>13105.359477124182</v>
      </c>
      <c r="AR13" s="86">
        <v>16000</v>
      </c>
      <c r="AS13" s="103">
        <v>14633.334925943622</v>
      </c>
      <c r="AT13" s="86"/>
      <c r="AU13" s="103"/>
      <c r="AV13" s="86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3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</row>
    <row r="14" spans="1:85" x14ac:dyDescent="0.35">
      <c r="A14" s="82">
        <f t="shared" si="0"/>
        <v>10</v>
      </c>
      <c r="B14" s="87" t="s">
        <v>401</v>
      </c>
      <c r="C14" s="89"/>
      <c r="D14" s="88" t="s">
        <v>407</v>
      </c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86"/>
      <c r="AO14" s="103"/>
      <c r="AP14" s="86"/>
      <c r="AQ14" s="103"/>
      <c r="AR14" s="86"/>
      <c r="AS14" s="103"/>
      <c r="AT14" s="86"/>
      <c r="AU14" s="103"/>
      <c r="AV14" s="86"/>
      <c r="AW14" s="103"/>
      <c r="AX14" s="103"/>
      <c r="AY14" s="103"/>
      <c r="AZ14" s="103"/>
      <c r="BA14" s="103"/>
      <c r="BB14" s="103"/>
      <c r="BC14" s="103"/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>
        <v>18500</v>
      </c>
      <c r="BW14" s="103">
        <v>18200</v>
      </c>
      <c r="BX14" s="103">
        <v>18500</v>
      </c>
      <c r="BY14" s="103">
        <v>18200</v>
      </c>
      <c r="BZ14" s="103">
        <v>18500</v>
      </c>
      <c r="CA14" s="103" t="s">
        <v>94</v>
      </c>
      <c r="CB14" s="103">
        <v>19000</v>
      </c>
      <c r="CC14" s="103">
        <v>18500</v>
      </c>
      <c r="CD14" s="103">
        <v>19000</v>
      </c>
      <c r="CE14" s="103">
        <v>19000</v>
      </c>
      <c r="CF14" s="103">
        <v>19000</v>
      </c>
      <c r="CG14" s="103"/>
    </row>
    <row r="15" spans="1:85" x14ac:dyDescent="0.35">
      <c r="A15" s="82">
        <f t="shared" si="0"/>
        <v>11</v>
      </c>
      <c r="B15" s="87">
        <v>150000076</v>
      </c>
      <c r="C15" s="89"/>
      <c r="D15" s="88" t="s">
        <v>256</v>
      </c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>
        <v>17500</v>
      </c>
      <c r="AW15" s="103">
        <v>17500</v>
      </c>
      <c r="AX15" s="103">
        <v>17500</v>
      </c>
      <c r="AY15" s="103">
        <v>17300</v>
      </c>
      <c r="AZ15" s="103">
        <v>17500</v>
      </c>
      <c r="BA15" s="103"/>
      <c r="BB15" s="103">
        <v>17500</v>
      </c>
      <c r="BC15" s="103"/>
      <c r="BD15" s="103">
        <v>17500</v>
      </c>
      <c r="BE15" s="103"/>
      <c r="BF15" s="103"/>
      <c r="BG15" s="103"/>
      <c r="BH15" s="103">
        <v>19500</v>
      </c>
      <c r="BI15" s="103">
        <v>18500</v>
      </c>
      <c r="BJ15" s="103">
        <v>19500</v>
      </c>
      <c r="BK15" s="103"/>
      <c r="BL15" s="103">
        <v>19500</v>
      </c>
      <c r="BM15" s="103">
        <v>17562.433237757912</v>
      </c>
      <c r="BN15" s="103">
        <v>19000</v>
      </c>
      <c r="BO15" s="103"/>
      <c r="BP15" s="103">
        <v>19000</v>
      </c>
      <c r="BQ15" s="103">
        <v>17644.674113512196</v>
      </c>
      <c r="BR15" s="103">
        <v>19000</v>
      </c>
      <c r="BS15" s="103"/>
      <c r="BT15" s="103">
        <v>19000</v>
      </c>
      <c r="BU15" s="103">
        <v>17000</v>
      </c>
      <c r="BV15" s="103">
        <v>19000</v>
      </c>
      <c r="BW15" s="103" t="s">
        <v>94</v>
      </c>
      <c r="BX15" s="103">
        <v>19000</v>
      </c>
      <c r="BY15" s="103" t="s">
        <v>94</v>
      </c>
      <c r="BZ15" s="103">
        <v>19000</v>
      </c>
      <c r="CA15" s="103" t="s">
        <v>94</v>
      </c>
      <c r="CB15" s="103">
        <v>19000</v>
      </c>
      <c r="CC15" s="103" t="s">
        <v>94</v>
      </c>
      <c r="CD15" s="103">
        <v>19000</v>
      </c>
      <c r="CE15" s="103" t="s">
        <v>94</v>
      </c>
      <c r="CF15" s="103">
        <v>19000</v>
      </c>
      <c r="CG15" s="103"/>
    </row>
    <row r="16" spans="1:85" x14ac:dyDescent="0.35">
      <c r="A16" s="82">
        <f t="shared" si="0"/>
        <v>12</v>
      </c>
      <c r="B16" s="87">
        <v>150000054</v>
      </c>
      <c r="C16" s="89"/>
      <c r="D16" s="88" t="s">
        <v>263</v>
      </c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  <c r="AU16" s="103"/>
      <c r="AV16" s="103"/>
      <c r="AW16" s="103"/>
      <c r="AX16" s="103"/>
      <c r="AY16" s="103"/>
      <c r="AZ16" s="103"/>
      <c r="BA16" s="103"/>
      <c r="BB16" s="103">
        <v>16000</v>
      </c>
      <c r="BC16" s="103">
        <v>15897.745655581868</v>
      </c>
      <c r="BD16" s="103">
        <v>16000</v>
      </c>
      <c r="BE16" s="103">
        <v>16016.856622928839</v>
      </c>
      <c r="BF16" s="103">
        <v>16000</v>
      </c>
      <c r="BG16" s="103">
        <v>15704.755410347101</v>
      </c>
      <c r="BH16" s="103">
        <v>16000</v>
      </c>
      <c r="BI16" s="103">
        <v>16017.42903757613</v>
      </c>
      <c r="BJ16" s="103">
        <v>16000</v>
      </c>
      <c r="BK16" s="103">
        <v>15986.126820908312</v>
      </c>
      <c r="BL16" s="103">
        <v>16000</v>
      </c>
      <c r="BM16" s="103">
        <v>15861.332470369322</v>
      </c>
      <c r="BN16" s="103">
        <v>16000</v>
      </c>
      <c r="BO16" s="103">
        <v>16100</v>
      </c>
      <c r="BP16" s="103">
        <v>16000</v>
      </c>
      <c r="BQ16" s="103">
        <v>15000</v>
      </c>
      <c r="BR16" s="103">
        <v>16000</v>
      </c>
      <c r="BS16" s="103"/>
      <c r="BT16" s="103">
        <v>16000</v>
      </c>
      <c r="BU16" s="103" t="s">
        <v>94</v>
      </c>
      <c r="BV16" s="103"/>
      <c r="BW16" s="103"/>
      <c r="BX16" s="103">
        <v>16000</v>
      </c>
      <c r="BY16" s="103" t="s">
        <v>94</v>
      </c>
      <c r="BZ16" s="103">
        <v>16000</v>
      </c>
      <c r="CA16" s="103" t="s">
        <v>94</v>
      </c>
      <c r="CB16" s="103"/>
      <c r="CC16" s="103"/>
      <c r="CD16" s="103"/>
      <c r="CE16" s="103"/>
      <c r="CF16" s="103"/>
      <c r="CG16" s="103"/>
    </row>
    <row r="17" spans="1:85" x14ac:dyDescent="0.35">
      <c r="A17" s="82">
        <f t="shared" si="0"/>
        <v>13</v>
      </c>
      <c r="B17" s="87">
        <v>150000056</v>
      </c>
      <c r="C17" s="89"/>
      <c r="D17" s="88" t="s">
        <v>267</v>
      </c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>
        <v>15500</v>
      </c>
      <c r="BE17" s="103">
        <v>15005.320653499146</v>
      </c>
      <c r="BF17" s="103">
        <v>15500</v>
      </c>
      <c r="BG17" s="103">
        <v>15015.980773589685</v>
      </c>
      <c r="BH17" s="103">
        <v>15500</v>
      </c>
      <c r="BI17" s="103"/>
      <c r="BJ17" s="103">
        <v>15500</v>
      </c>
      <c r="BK17" s="103">
        <v>15368.869855877756</v>
      </c>
      <c r="BL17" s="103">
        <v>15500</v>
      </c>
      <c r="BM17" s="103">
        <v>15509.262248493806</v>
      </c>
      <c r="BN17" s="103">
        <v>15500</v>
      </c>
      <c r="BO17" s="103">
        <v>15500</v>
      </c>
      <c r="BP17" s="103">
        <v>15500</v>
      </c>
      <c r="BQ17" s="103"/>
      <c r="BR17" s="103">
        <v>15500</v>
      </c>
      <c r="BS17" s="103"/>
      <c r="BT17" s="103"/>
      <c r="BU17" s="103"/>
      <c r="BV17" s="103"/>
      <c r="BW17" s="103"/>
      <c r="BX17" s="103">
        <v>15500</v>
      </c>
      <c r="BY17" s="103" t="s">
        <v>94</v>
      </c>
      <c r="BZ17" s="103">
        <v>15500</v>
      </c>
      <c r="CA17" s="103" t="s">
        <v>94</v>
      </c>
      <c r="CB17" s="103"/>
      <c r="CC17" s="103"/>
      <c r="CD17" s="103"/>
      <c r="CE17" s="103"/>
      <c r="CF17" s="103"/>
      <c r="CG17" s="103"/>
    </row>
    <row r="18" spans="1:85" x14ac:dyDescent="0.35">
      <c r="A18" s="82">
        <f t="shared" si="0"/>
        <v>14</v>
      </c>
      <c r="B18" s="87">
        <v>150000110</v>
      </c>
      <c r="C18" s="89"/>
      <c r="D18" s="88" t="s">
        <v>264</v>
      </c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X18" s="103"/>
      <c r="AY18" s="103"/>
      <c r="AZ18" s="103"/>
      <c r="BA18" s="103"/>
      <c r="BB18" s="103">
        <v>15500</v>
      </c>
      <c r="BC18" s="103">
        <v>14737.093617967534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3"/>
      <c r="BX18" s="103"/>
      <c r="BY18" s="103"/>
      <c r="BZ18" s="103"/>
      <c r="CA18" s="103"/>
      <c r="CB18" s="103"/>
      <c r="CC18" s="103"/>
      <c r="CD18" s="103"/>
      <c r="CE18" s="103"/>
      <c r="CF18" s="103"/>
      <c r="CG18" s="103"/>
    </row>
    <row r="19" spans="1:85" x14ac:dyDescent="0.35">
      <c r="A19" s="82">
        <f t="shared" si="0"/>
        <v>15</v>
      </c>
      <c r="B19" s="87">
        <v>150000108</v>
      </c>
      <c r="C19" s="89"/>
      <c r="D19" s="88" t="s">
        <v>286</v>
      </c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3"/>
      <c r="BX19" s="103"/>
      <c r="BY19" s="103"/>
      <c r="BZ19" s="103"/>
      <c r="CA19" s="103"/>
      <c r="CB19" s="103"/>
      <c r="CC19" s="103"/>
      <c r="CD19" s="103"/>
      <c r="CE19" s="103"/>
      <c r="CF19" s="103"/>
      <c r="CG19" s="103"/>
    </row>
    <row r="20" spans="1:85" x14ac:dyDescent="0.35">
      <c r="A20" s="82">
        <f t="shared" si="0"/>
        <v>16</v>
      </c>
      <c r="B20" s="87">
        <v>150000107</v>
      </c>
      <c r="C20" s="89"/>
      <c r="D20" s="88" t="s">
        <v>287</v>
      </c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  <c r="AU20" s="103"/>
      <c r="AV20" s="103"/>
      <c r="AW20" s="103"/>
      <c r="AX20" s="103"/>
      <c r="AY20" s="103"/>
      <c r="AZ20" s="103"/>
      <c r="BA20" s="103"/>
      <c r="BB20" s="103"/>
      <c r="BC20" s="103"/>
      <c r="BD20" s="103"/>
      <c r="BE20" s="103"/>
      <c r="BF20" s="103">
        <v>16000</v>
      </c>
      <c r="BG20" s="103">
        <v>16400</v>
      </c>
      <c r="BH20" s="103">
        <v>15500</v>
      </c>
      <c r="BI20" s="103">
        <v>15221.842822263898</v>
      </c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3"/>
      <c r="BX20" s="103"/>
      <c r="BY20" s="103"/>
      <c r="BZ20" s="103"/>
      <c r="CA20" s="103"/>
      <c r="CB20" s="103"/>
      <c r="CC20" s="103"/>
      <c r="CD20" s="103"/>
      <c r="CE20" s="103"/>
      <c r="CF20" s="103"/>
      <c r="CG20" s="103"/>
    </row>
    <row r="21" spans="1:85" x14ac:dyDescent="0.35">
      <c r="A21" s="82">
        <f t="shared" si="0"/>
        <v>17</v>
      </c>
      <c r="B21" s="87">
        <v>150000111</v>
      </c>
      <c r="C21" s="89"/>
      <c r="D21" s="88" t="s">
        <v>288</v>
      </c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3"/>
      <c r="AX21" s="103"/>
      <c r="AY21" s="103"/>
      <c r="AZ21" s="103"/>
      <c r="BA21" s="103"/>
      <c r="BB21" s="103"/>
      <c r="BC21" s="103"/>
      <c r="BD21" s="103"/>
      <c r="BE21" s="103"/>
      <c r="BF21" s="103">
        <v>15500</v>
      </c>
      <c r="BG21" s="103">
        <v>15189.063456040556</v>
      </c>
      <c r="BH21" s="103">
        <v>15500</v>
      </c>
      <c r="BI21" s="103">
        <v>15500</v>
      </c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3"/>
      <c r="BX21" s="103"/>
      <c r="BY21" s="103"/>
      <c r="BZ21" s="103"/>
      <c r="CA21" s="103"/>
      <c r="CB21" s="103"/>
      <c r="CC21" s="103"/>
      <c r="CD21" s="103"/>
      <c r="CE21" s="103"/>
      <c r="CF21" s="103"/>
      <c r="CG21" s="103"/>
    </row>
    <row r="22" spans="1:85" x14ac:dyDescent="0.35">
      <c r="A22" s="82">
        <f t="shared" si="0"/>
        <v>18</v>
      </c>
      <c r="B22" s="87">
        <v>150000063</v>
      </c>
      <c r="C22" s="89"/>
      <c r="D22" s="88" t="s">
        <v>376</v>
      </c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  <c r="AU22" s="103"/>
      <c r="AV22" s="103"/>
      <c r="AW22" s="103"/>
      <c r="AX22" s="103"/>
      <c r="AY22" s="103"/>
      <c r="AZ22" s="103"/>
      <c r="BA22" s="103"/>
      <c r="BB22" s="103"/>
      <c r="BC22" s="103"/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3">
        <v>20000</v>
      </c>
      <c r="BS22" s="103">
        <v>19500</v>
      </c>
      <c r="BT22" s="103"/>
      <c r="BU22" s="103"/>
      <c r="BV22" s="103"/>
      <c r="BW22" s="103"/>
      <c r="BX22" s="103"/>
      <c r="BY22" s="103"/>
      <c r="BZ22" s="103"/>
      <c r="CA22" s="103"/>
      <c r="CB22" s="103"/>
      <c r="CC22" s="103"/>
      <c r="CD22" s="103"/>
      <c r="CE22" s="103"/>
      <c r="CF22" s="103"/>
      <c r="CG22" s="103"/>
    </row>
  </sheetData>
  <mergeCells count="40">
    <mergeCell ref="E3:F3"/>
    <mergeCell ref="AJ3:AK3"/>
    <mergeCell ref="G3:H3"/>
    <mergeCell ref="BB3:BC3"/>
    <mergeCell ref="AZ3:BA3"/>
    <mergeCell ref="O3:P3"/>
    <mergeCell ref="AN3:AO3"/>
    <mergeCell ref="Q3:R3"/>
    <mergeCell ref="S3:T3"/>
    <mergeCell ref="U3:V3"/>
    <mergeCell ref="W3:X3"/>
    <mergeCell ref="Y3:Z3"/>
    <mergeCell ref="AX3:AY3"/>
    <mergeCell ref="AF3:AG3"/>
    <mergeCell ref="M3:N3"/>
    <mergeCell ref="I3:J3"/>
    <mergeCell ref="AA3:AC3"/>
    <mergeCell ref="BJ3:BK3"/>
    <mergeCell ref="AP3:AQ3"/>
    <mergeCell ref="BL3:BM3"/>
    <mergeCell ref="AV3:AW3"/>
    <mergeCell ref="AT3:AU3"/>
    <mergeCell ref="AR3:AS3"/>
    <mergeCell ref="AH3:AI3"/>
    <mergeCell ref="K3:L3"/>
    <mergeCell ref="AL3:AM3"/>
    <mergeCell ref="BH3:BI3"/>
    <mergeCell ref="CF3:CG3"/>
    <mergeCell ref="CB3:CC3"/>
    <mergeCell ref="BZ3:CA3"/>
    <mergeCell ref="BX3:BY3"/>
    <mergeCell ref="BF3:BG3"/>
    <mergeCell ref="BV3:BW3"/>
    <mergeCell ref="BT3:BU3"/>
    <mergeCell ref="BR3:BS3"/>
    <mergeCell ref="BP3:BQ3"/>
    <mergeCell ref="BN3:BO3"/>
    <mergeCell ref="CD3:CE3"/>
    <mergeCell ref="AD3:AE3"/>
    <mergeCell ref="BD3:BE3"/>
  </mergeCells>
  <pageMargins left="0.7" right="0.7" top="0.75" bottom="0.75" header="0.3" footer="0.3"/>
  <pageSetup orientation="portrait" horizontalDpi="200" verticalDpi="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4806-FCC8-4247-A25A-3AE38980D7D1}">
  <sheetPr codeName="Sheet24">
    <pageSetUpPr fitToPage="1"/>
  </sheetPr>
  <dimension ref="B2:AM45"/>
  <sheetViews>
    <sheetView showGridLines="0" topLeftCell="A16" zoomScale="70" zoomScaleNormal="70" workbookViewId="0">
      <selection sqref="A1:XFD1048576"/>
    </sheetView>
  </sheetViews>
  <sheetFormatPr defaultColWidth="8.81640625" defaultRowHeight="14.5" x14ac:dyDescent="0.35"/>
  <cols>
    <col min="1" max="1" width="3.453125" bestFit="1" customWidth="1"/>
    <col min="2" max="2" width="50.81640625" customWidth="1"/>
    <col min="4" max="4" width="15.1796875" customWidth="1"/>
    <col min="5" max="5" width="12.1796875" bestFit="1" customWidth="1"/>
    <col min="6" max="6" width="14.1796875" bestFit="1" customWidth="1"/>
    <col min="7" max="7" width="17.54296875" customWidth="1"/>
    <col min="12" max="12" width="12.1796875" customWidth="1"/>
    <col min="14" max="14" width="9" customWidth="1"/>
    <col min="15" max="15" width="13.453125" customWidth="1"/>
    <col min="16" max="16" width="13.81640625" customWidth="1"/>
    <col min="26" max="26" width="48.54296875" bestFit="1" customWidth="1"/>
    <col min="27" max="27" width="11.1796875" bestFit="1" customWidth="1"/>
    <col min="28" max="29" width="11" bestFit="1" customWidth="1"/>
    <col min="34" max="38" width="12" customWidth="1"/>
    <col min="39" max="49" width="11.1796875" bestFit="1" customWidth="1"/>
    <col min="50" max="50" width="11" bestFit="1" customWidth="1"/>
  </cols>
  <sheetData>
    <row r="2" spans="15:39" x14ac:dyDescent="0.35">
      <c r="AB2" t="s">
        <v>56</v>
      </c>
    </row>
    <row r="3" spans="15:39" x14ac:dyDescent="0.35">
      <c r="Z3" t="s">
        <v>26</v>
      </c>
      <c r="AA3" s="33">
        <v>13</v>
      </c>
      <c r="AB3">
        <v>1</v>
      </c>
      <c r="AC3">
        <v>2</v>
      </c>
      <c r="AD3">
        <v>3</v>
      </c>
      <c r="AE3">
        <v>4</v>
      </c>
      <c r="AF3">
        <v>5</v>
      </c>
      <c r="AG3">
        <v>6</v>
      </c>
      <c r="AH3">
        <v>7</v>
      </c>
      <c r="AI3">
        <v>8</v>
      </c>
      <c r="AJ3">
        <v>9</v>
      </c>
      <c r="AK3">
        <v>10</v>
      </c>
      <c r="AL3">
        <v>11</v>
      </c>
      <c r="AM3">
        <v>12</v>
      </c>
    </row>
    <row r="4" spans="15:39" x14ac:dyDescent="0.35">
      <c r="Z4" t="s">
        <v>54</v>
      </c>
      <c r="AA4" s="34">
        <v>23140</v>
      </c>
      <c r="AB4" s="15">
        <v>23140</v>
      </c>
      <c r="AC4" s="15">
        <v>23100</v>
      </c>
      <c r="AD4" s="15">
        <v>23170</v>
      </c>
      <c r="AE4" s="15">
        <v>23140</v>
      </c>
      <c r="AF4" s="15">
        <v>23145</v>
      </c>
      <c r="AG4" s="15">
        <v>23120</v>
      </c>
      <c r="AH4" s="15">
        <v>23050</v>
      </c>
      <c r="AI4" s="15">
        <v>22870</v>
      </c>
      <c r="AJ4" s="15">
        <v>22860</v>
      </c>
      <c r="AK4" s="15">
        <v>22850</v>
      </c>
      <c r="AL4" s="15">
        <v>22800</v>
      </c>
      <c r="AM4" s="15">
        <v>22920</v>
      </c>
    </row>
    <row r="5" spans="15:39" x14ac:dyDescent="0.35">
      <c r="Z5" t="s">
        <v>64</v>
      </c>
      <c r="AA5" s="35">
        <v>1122</v>
      </c>
      <c r="AB5" s="30">
        <v>1165</v>
      </c>
      <c r="AC5" s="30">
        <v>1272.5</v>
      </c>
      <c r="AD5" s="30">
        <v>1346</v>
      </c>
      <c r="AE5" s="30">
        <v>1297.5</v>
      </c>
      <c r="AF5" s="30">
        <v>1316.6666666666499</v>
      </c>
      <c r="AG5" s="30">
        <v>1390</v>
      </c>
      <c r="AH5" s="30">
        <v>1220</v>
      </c>
      <c r="AI5" s="30">
        <v>1270</v>
      </c>
      <c r="AJ5" s="30">
        <v>1190</v>
      </c>
      <c r="AK5" s="30">
        <v>1130</v>
      </c>
      <c r="AL5" s="30">
        <v>1040</v>
      </c>
      <c r="AM5" s="30">
        <v>1040</v>
      </c>
    </row>
    <row r="6" spans="15:39" x14ac:dyDescent="0.35">
      <c r="Z6" t="s">
        <v>58</v>
      </c>
      <c r="AA6" s="34">
        <v>681.63353500432152</v>
      </c>
      <c r="AB6" s="15">
        <v>0</v>
      </c>
      <c r="AC6" s="15">
        <v>0</v>
      </c>
      <c r="AD6" s="15">
        <v>544.75615019421662</v>
      </c>
      <c r="AE6" s="15">
        <v>543.56093344857391</v>
      </c>
      <c r="AF6" s="15">
        <v>674.18448909051631</v>
      </c>
      <c r="AG6" s="15">
        <v>616.43598615916949</v>
      </c>
      <c r="AH6" s="15">
        <v>685.46637744034706</v>
      </c>
      <c r="AI6" s="15">
        <v>690.86139046786184</v>
      </c>
      <c r="AJ6" s="15">
        <v>668.98512685914261</v>
      </c>
      <c r="AK6" s="15">
        <v>664.85776805251635</v>
      </c>
      <c r="AL6" s="15">
        <v>662.58771929824559</v>
      </c>
      <c r="AM6" s="15">
        <v>688.17626527050618</v>
      </c>
    </row>
    <row r="7" spans="15:39" x14ac:dyDescent="0.35">
      <c r="Z7" t="s">
        <v>55</v>
      </c>
      <c r="AA7" s="34">
        <v>15773</v>
      </c>
      <c r="AB7" s="15"/>
      <c r="AC7" s="15"/>
      <c r="AD7" s="15">
        <v>12622</v>
      </c>
      <c r="AE7" s="15">
        <v>12578</v>
      </c>
      <c r="AF7" s="15">
        <v>15604</v>
      </c>
      <c r="AG7" s="15">
        <v>14252</v>
      </c>
      <c r="AH7" s="15">
        <v>15800</v>
      </c>
      <c r="AI7" s="31">
        <v>15800</v>
      </c>
      <c r="AJ7" s="15">
        <v>15293</v>
      </c>
      <c r="AK7" s="15">
        <v>15192</v>
      </c>
      <c r="AL7" s="15">
        <v>15107</v>
      </c>
      <c r="AM7" s="15">
        <v>15773</v>
      </c>
    </row>
    <row r="8" spans="15:39" x14ac:dyDescent="0.35">
      <c r="Z8" t="s">
        <v>60</v>
      </c>
      <c r="AA8" s="36">
        <v>681.63353500432152</v>
      </c>
      <c r="AB8" s="32">
        <v>0</v>
      </c>
      <c r="AC8" s="32">
        <v>0</v>
      </c>
      <c r="AD8" s="32">
        <v>544.75615019421662</v>
      </c>
      <c r="AE8" s="32">
        <v>543.56093344857391</v>
      </c>
      <c r="AF8" s="32">
        <v>674.18448909051631</v>
      </c>
      <c r="AG8" s="32">
        <v>616.43598615916949</v>
      </c>
      <c r="AH8" s="32">
        <v>685.46637744034706</v>
      </c>
      <c r="AI8" s="32">
        <v>690.86139046786184</v>
      </c>
      <c r="AJ8" s="32">
        <v>668.98512685914261</v>
      </c>
      <c r="AK8" s="32">
        <v>664.85776805251635</v>
      </c>
      <c r="AL8" s="32">
        <v>662.58771929824559</v>
      </c>
      <c r="AM8" s="32">
        <v>688.17626527050618</v>
      </c>
    </row>
    <row r="9" spans="15:39" x14ac:dyDescent="0.35">
      <c r="Z9" t="s">
        <v>59</v>
      </c>
      <c r="AA9" s="37">
        <v>0.64604577442464972</v>
      </c>
      <c r="AB9" s="10" t="e">
        <v>#DIV/0!</v>
      </c>
      <c r="AC9" s="10" t="e">
        <v>#DIV/0!</v>
      </c>
      <c r="AD9" s="10">
        <v>1.470830296308034</v>
      </c>
      <c r="AE9" s="10">
        <v>1.3870368898076006</v>
      </c>
      <c r="AF9" s="10">
        <v>0.95297680082027769</v>
      </c>
      <c r="AG9" s="10">
        <v>1.2548975582374404</v>
      </c>
      <c r="AH9" s="10">
        <v>0.77981012658227855</v>
      </c>
      <c r="AI9" s="10">
        <v>0.83828481012658229</v>
      </c>
      <c r="AJ9" s="10">
        <v>0.77881383639573665</v>
      </c>
      <c r="AK9" s="10">
        <v>0.69961163770405488</v>
      </c>
      <c r="AL9" s="10">
        <v>0.56960349506851138</v>
      </c>
      <c r="AM9" s="10">
        <v>0.51124072782603158</v>
      </c>
    </row>
    <row r="10" spans="15:39" x14ac:dyDescent="0.35">
      <c r="Z10" t="s">
        <v>62</v>
      </c>
      <c r="AA10" s="37"/>
      <c r="AB10" s="10">
        <v>-1</v>
      </c>
      <c r="AC10" s="10" t="e">
        <v>#DIV/0!</v>
      </c>
      <c r="AD10" s="10" t="e">
        <v>#DIV/0!</v>
      </c>
      <c r="AE10" s="10">
        <v>-2.1940399300064417E-3</v>
      </c>
      <c r="AF10" s="10">
        <v>0.24031078689414431</v>
      </c>
      <c r="AG10" s="10">
        <v>-8.5656825195207786E-2</v>
      </c>
      <c r="AH10" s="10">
        <v>0.11198306528352697</v>
      </c>
      <c r="AI10" s="10">
        <v>7.8705728027983479E-3</v>
      </c>
      <c r="AJ10" s="10">
        <v>-3.1665199286798007E-2</v>
      </c>
      <c r="AK10" s="10">
        <v>-6.1695823134425565E-3</v>
      </c>
      <c r="AL10" s="10">
        <v>-3.4143374167382445E-3</v>
      </c>
      <c r="AM10" s="10">
        <v>3.861910691517445E-2</v>
      </c>
    </row>
    <row r="11" spans="15:39" x14ac:dyDescent="0.35">
      <c r="Z11" t="s">
        <v>63</v>
      </c>
      <c r="AA11" s="37"/>
      <c r="AB11" s="10">
        <v>3.8324420677361859E-2</v>
      </c>
      <c r="AC11" s="10">
        <v>9.227467811158796E-2</v>
      </c>
      <c r="AD11" s="10">
        <v>5.7760314341846808E-2</v>
      </c>
      <c r="AE11" s="10">
        <v>-3.6032689450222866E-2</v>
      </c>
      <c r="AF11" s="10">
        <v>1.477199743094415E-2</v>
      </c>
      <c r="AG11" s="10">
        <v>5.5696202531658967E-2</v>
      </c>
      <c r="AH11" s="10">
        <v>-0.12230215827338131</v>
      </c>
      <c r="AI11" s="10">
        <v>4.0983606557376984E-2</v>
      </c>
      <c r="AJ11" s="10">
        <v>-6.2992125984251968E-2</v>
      </c>
      <c r="AK11" s="10">
        <v>-5.0420168067226934E-2</v>
      </c>
      <c r="AL11" s="10">
        <v>-7.9646017699115057E-2</v>
      </c>
      <c r="AM11" s="10">
        <v>0</v>
      </c>
    </row>
    <row r="12" spans="15:39" x14ac:dyDescent="0.35">
      <c r="Z12" t="s">
        <v>61</v>
      </c>
      <c r="AA12" s="36">
        <v>440.36646499567848</v>
      </c>
      <c r="AB12" s="32">
        <v>1165</v>
      </c>
      <c r="AC12" s="32">
        <v>1272.5</v>
      </c>
      <c r="AD12" s="32">
        <v>801.24384980578338</v>
      </c>
      <c r="AE12" s="32">
        <v>753.93906655142609</v>
      </c>
      <c r="AF12" s="32">
        <v>642.48217757613361</v>
      </c>
      <c r="AG12" s="32">
        <v>773.56401384083051</v>
      </c>
      <c r="AH12" s="32">
        <v>534.53362255965294</v>
      </c>
      <c r="AI12" s="32">
        <v>579.13860953213816</v>
      </c>
      <c r="AJ12" s="32">
        <v>521.01487314085739</v>
      </c>
      <c r="AK12" s="32">
        <v>465.14223194748365</v>
      </c>
      <c r="AL12" s="32">
        <v>377.41228070175441</v>
      </c>
      <c r="AM12" s="32">
        <v>351.82373472949382</v>
      </c>
    </row>
    <row r="13" spans="15:39" ht="14.5" customHeight="1" x14ac:dyDescent="0.35">
      <c r="O13" s="423"/>
    </row>
    <row r="14" spans="15:39" ht="14.5" customHeight="1" x14ac:dyDescent="0.35">
      <c r="O14" s="423"/>
      <c r="P14" s="11"/>
    </row>
    <row r="15" spans="15:39" ht="14.5" customHeight="1" x14ac:dyDescent="0.35">
      <c r="O15" s="423"/>
    </row>
    <row r="16" spans="15:39" ht="14.5" customHeight="1" x14ac:dyDescent="0.35">
      <c r="O16" s="423"/>
    </row>
    <row r="17" spans="2:28" ht="14.5" customHeight="1" x14ac:dyDescent="0.35">
      <c r="AB17" s="423"/>
    </row>
    <row r="18" spans="2:28" x14ac:dyDescent="0.35">
      <c r="AB18" s="423"/>
    </row>
    <row r="19" spans="2:28" ht="14.5" customHeight="1" x14ac:dyDescent="0.35">
      <c r="AB19" s="423"/>
    </row>
    <row r="21" spans="2:28" x14ac:dyDescent="0.35">
      <c r="AB21" s="423"/>
    </row>
    <row r="22" spans="2:28" ht="14.5" customHeight="1" x14ac:dyDescent="0.35">
      <c r="P22" s="10"/>
      <c r="AB22" s="423"/>
    </row>
    <row r="23" spans="2:28" ht="14.5" customHeight="1" x14ac:dyDescent="0.35">
      <c r="P23" s="10"/>
      <c r="AB23" s="423"/>
    </row>
    <row r="24" spans="2:28" ht="14.5" customHeight="1" x14ac:dyDescent="0.35">
      <c r="Z24" s="12"/>
    </row>
    <row r="27" spans="2:28" ht="15" x14ac:dyDescent="0.35">
      <c r="I27" s="8"/>
    </row>
    <row r="30" spans="2:28" s="25" customFormat="1" ht="18.5" x14ac:dyDescent="0.45">
      <c r="B30" s="24" t="s">
        <v>25</v>
      </c>
      <c r="E30" s="26" t="s">
        <v>27</v>
      </c>
      <c r="M30" s="25" t="s">
        <v>44</v>
      </c>
      <c r="O30" s="25" t="s">
        <v>52</v>
      </c>
    </row>
    <row r="31" spans="2:28" s="22" customFormat="1" ht="18.5" x14ac:dyDescent="0.45">
      <c r="B31" s="18" t="s">
        <v>51</v>
      </c>
      <c r="C31" s="19"/>
      <c r="D31" s="19"/>
      <c r="E31" s="20">
        <v>0.85859936486712352</v>
      </c>
      <c r="F31" s="19"/>
      <c r="G31" s="19"/>
      <c r="H31" s="19"/>
      <c r="I31" s="19"/>
      <c r="J31" s="19"/>
      <c r="K31" s="19"/>
      <c r="L31" s="19"/>
      <c r="M31" s="21">
        <v>0.49014925373134322</v>
      </c>
      <c r="N31" s="19"/>
      <c r="O31" s="23">
        <v>0.3684501111357803</v>
      </c>
    </row>
    <row r="32" spans="2:28" s="27" customFormat="1" ht="15" x14ac:dyDescent="0.35">
      <c r="C32" s="27" t="s">
        <v>46</v>
      </c>
      <c r="D32" s="27" t="s">
        <v>47</v>
      </c>
      <c r="E32" s="27" t="s">
        <v>48</v>
      </c>
      <c r="F32" s="27" t="s">
        <v>49</v>
      </c>
      <c r="G32" s="27" t="s">
        <v>50</v>
      </c>
      <c r="I32" s="28">
        <v>1270</v>
      </c>
      <c r="J32" s="27">
        <v>1190</v>
      </c>
      <c r="K32" s="27">
        <v>1130</v>
      </c>
      <c r="L32" s="27">
        <v>1040</v>
      </c>
      <c r="M32" s="27">
        <v>1040</v>
      </c>
    </row>
    <row r="33" spans="2:16" s="27" customFormat="1" hidden="1" x14ac:dyDescent="0.35">
      <c r="K33" s="27">
        <v>-13700</v>
      </c>
    </row>
    <row r="34" spans="2:16" s="27" customFormat="1" hidden="1" x14ac:dyDescent="0.35">
      <c r="C34" s="27" t="s">
        <v>45</v>
      </c>
    </row>
    <row r="35" spans="2:16" s="27" customFormat="1" hidden="1" x14ac:dyDescent="0.35"/>
    <row r="36" spans="2:16" s="27" customFormat="1" hidden="1" x14ac:dyDescent="0.35">
      <c r="C36" s="27">
        <v>1165</v>
      </c>
      <c r="D36" s="27">
        <v>1272.5</v>
      </c>
      <c r="E36" s="27">
        <v>1346</v>
      </c>
      <c r="F36" s="27">
        <v>1297.5</v>
      </c>
      <c r="G36" s="27">
        <v>1316.6666666666499</v>
      </c>
      <c r="H36" s="27">
        <v>1390</v>
      </c>
      <c r="I36" s="27">
        <v>1220</v>
      </c>
      <c r="J36" s="27">
        <v>1270</v>
      </c>
      <c r="K36" s="27">
        <v>1190</v>
      </c>
      <c r="L36" s="27">
        <v>1130</v>
      </c>
      <c r="M36" s="27">
        <v>1040</v>
      </c>
      <c r="N36" s="27">
        <v>1040</v>
      </c>
    </row>
    <row r="37" spans="2:16" s="27" customFormat="1" hidden="1" x14ac:dyDescent="0.35">
      <c r="B37" s="27" t="s">
        <v>53</v>
      </c>
      <c r="C37" s="27">
        <v>27960</v>
      </c>
      <c r="D37" s="27">
        <v>30540</v>
      </c>
      <c r="E37" s="27">
        <v>32304</v>
      </c>
      <c r="F37" s="27">
        <v>31140</v>
      </c>
      <c r="G37" s="27">
        <v>31599.9999999996</v>
      </c>
      <c r="H37" s="27">
        <v>33360</v>
      </c>
      <c r="I37" s="27">
        <v>29280</v>
      </c>
      <c r="J37" s="27">
        <v>30480</v>
      </c>
      <c r="K37" s="27">
        <v>28560</v>
      </c>
      <c r="L37" s="27">
        <v>27120</v>
      </c>
      <c r="M37" s="27">
        <v>24960</v>
      </c>
      <c r="N37" s="27">
        <v>24960</v>
      </c>
    </row>
    <row r="38" spans="2:16" s="27" customFormat="1" hidden="1" x14ac:dyDescent="0.35"/>
    <row r="39" spans="2:16" s="27" customFormat="1" x14ac:dyDescent="0.35"/>
    <row r="40" spans="2:16" s="27" customFormat="1" x14ac:dyDescent="0.35"/>
    <row r="42" spans="2:16" ht="15" x14ac:dyDescent="0.35">
      <c r="P42" s="8"/>
    </row>
    <row r="43" spans="2:16" ht="15" x14ac:dyDescent="0.35">
      <c r="P43" s="8"/>
    </row>
    <row r="44" spans="2:16" ht="15" x14ac:dyDescent="0.35">
      <c r="P44" s="8"/>
    </row>
    <row r="45" spans="2:16" ht="15.5" x14ac:dyDescent="0.35">
      <c r="P45" s="9"/>
    </row>
  </sheetData>
  <mergeCells count="3">
    <mergeCell ref="O13:O16"/>
    <mergeCell ref="AB17:AB19"/>
    <mergeCell ref="AB21:AB23"/>
  </mergeCells>
  <printOptions horizontalCentered="1"/>
  <pageMargins left="0.2" right="0.2" top="0.75" bottom="0.75" header="0.3" footer="0.3"/>
  <pageSetup paperSize="9" scale="58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FC2769C8AE284F9DAC65BEDB330D63" ma:contentTypeVersion="4" ma:contentTypeDescription="Create a new document." ma:contentTypeScope="" ma:versionID="095d6c2ea6848ba9e164ea17708efb51">
  <xsd:schema xmlns:xsd="http://www.w3.org/2001/XMLSchema" xmlns:xs="http://www.w3.org/2001/XMLSchema" xmlns:p="http://schemas.microsoft.com/office/2006/metadata/properties" xmlns:ns2="863d5f0e-535b-4062-8420-5718c99a0d13" xmlns:ns3="33b3170c-b016-4803-b803-d23387b71821" targetNamespace="http://schemas.microsoft.com/office/2006/metadata/properties" ma:root="true" ma:fieldsID="1edd4b4c3ed772ae2c095c327f158120" ns2:_="" ns3:_="">
    <xsd:import namespace="863d5f0e-535b-4062-8420-5718c99a0d13"/>
    <xsd:import namespace="33b3170c-b016-4803-b803-d23387b71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3d5f0e-535b-4062-8420-5718c99a0d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b3170c-b016-4803-b803-d23387b718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3D79F7-FFDA-4565-A713-C7CA461A90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3d5f0e-535b-4062-8420-5718c99a0d13"/>
    <ds:schemaRef ds:uri="33b3170c-b016-4803-b803-d23387b71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AC1225-46F0-49FF-9BA6-7DCE45CEBD9D}">
  <ds:schemaRefs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dcmitype/"/>
    <ds:schemaRef ds:uri="http://purl.org/dc/elements/1.1/"/>
    <ds:schemaRef ds:uri="http://schemas.microsoft.com/office/2006/documentManagement/types"/>
    <ds:schemaRef ds:uri="33b3170c-b016-4803-b803-d23387b71821"/>
    <ds:schemaRef ds:uri="863d5f0e-535b-4062-8420-5718c99a0d13"/>
  </ds:schemaRefs>
</ds:datastoreItem>
</file>

<file path=customXml/itemProps3.xml><?xml version="1.0" encoding="utf-8"?>
<ds:datastoreItem xmlns:ds="http://schemas.openxmlformats.org/officeDocument/2006/customXml" ds:itemID="{E6981143-7863-4893-A891-B5FB6C8DF5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19</vt:i4>
      </vt:variant>
    </vt:vector>
  </HeadingPairs>
  <TitlesOfParts>
    <vt:vector size="45" baseType="lpstr">
      <vt:lpstr>Nguyên tắc trình bày</vt:lpstr>
      <vt:lpstr>01.Chai B1- Tháng</vt:lpstr>
      <vt:lpstr>Chart B1_Tuần</vt:lpstr>
      <vt:lpstr>02. Vảy PET- Tháng</vt:lpstr>
      <vt:lpstr>Chart Vảy PET_Tuần</vt:lpstr>
      <vt:lpstr>03. HDPE- Tháng</vt:lpstr>
      <vt:lpstr>Chart HDPE_Tuần</vt:lpstr>
      <vt:lpstr>04. PP- Tháng</vt:lpstr>
      <vt:lpstr>Chart PP- Tuần</vt:lpstr>
      <vt:lpstr>Chart mua PET</vt:lpstr>
      <vt:lpstr>DM</vt:lpstr>
      <vt:lpstr>Chênh lệch chai B1-B0</vt:lpstr>
      <vt:lpstr>Chênh lệch chai B1 Trạm-B0</vt:lpstr>
      <vt:lpstr>Chênh lệch chai B1 NCC ngoài-B0</vt:lpstr>
      <vt:lpstr>Chênh lệch chai Tuyển xô-B0 </vt:lpstr>
      <vt:lpstr>Chênh lệch Vảy rửa nóng-B0</vt:lpstr>
      <vt:lpstr>Chênh lệch Vảy rửa nóng-chai B1</vt:lpstr>
      <vt:lpstr>Chênh lệch B1 Tuyển &amp; B (3)</vt:lpstr>
      <vt:lpstr>Chart HDPE duyệt</vt:lpstr>
      <vt:lpstr>Giá mua</vt:lpstr>
      <vt:lpstr>Giá mua-ngày</vt:lpstr>
      <vt:lpstr>Giá mua_Tuần</vt:lpstr>
      <vt:lpstr>Giá mua tháng-PET</vt:lpstr>
      <vt:lpstr>Giá mua tháng- HDPE</vt:lpstr>
      <vt:lpstr>Giá mua tháng- PP</vt:lpstr>
      <vt:lpstr>Giá nguyên liệu 2021</vt:lpstr>
      <vt:lpstr>'01.Chai B1- Tháng'!Print_Area</vt:lpstr>
      <vt:lpstr>'02. Vảy PET- Tháng'!Print_Area</vt:lpstr>
      <vt:lpstr>'03. HDPE- Tháng'!Print_Area</vt:lpstr>
      <vt:lpstr>'04. PP- Tháng'!Print_Area</vt:lpstr>
      <vt:lpstr>'Chart B1_Tuần'!Print_Area</vt:lpstr>
      <vt:lpstr>'Chart HDPE_Tuần'!Print_Area</vt:lpstr>
      <vt:lpstr>'Chart PP- Tuần'!Print_Area</vt:lpstr>
      <vt:lpstr>'Chart Vảy PET_Tuần'!Print_Area</vt:lpstr>
      <vt:lpstr>'Chênh lệch B1 Tuyển &amp; B (3)'!Print_Area</vt:lpstr>
      <vt:lpstr>'Chênh lệch B1-B0 (NCC ngoài)'!Print_Area</vt:lpstr>
      <vt:lpstr>'Chênh lệch chai B1 NCC ngoài-B0'!Print_Area</vt:lpstr>
      <vt:lpstr>'Chênh lệch chai B1 Trạm-B0'!Print_Area</vt:lpstr>
      <vt:lpstr>'Chênh lệch chai B1-B0'!Print_Area</vt:lpstr>
      <vt:lpstr>'Chênh lệch chai Tuyển xô-B0 '!Print_Area</vt:lpstr>
      <vt:lpstr>'Chênh lệch Vảy rửa nóng-B0'!Print_Area</vt:lpstr>
      <vt:lpstr>'Chênh lệch Vảy rửa nóng-chai B1'!Print_Area</vt:lpstr>
      <vt:lpstr>'Giá mua'!Print_Area</vt:lpstr>
      <vt:lpstr>'Giá nguyên liệu 2021'!Print_Area</vt:lpstr>
      <vt:lpstr>'Giá mua'!Print_Titles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Thạch, Huỳnh Ngọc</dc:creator>
  <cp:keywords/>
  <dc:description/>
  <cp:lastModifiedBy>Huyền, Lữ Ngọc Mỹ</cp:lastModifiedBy>
  <cp:revision/>
  <cp:lastPrinted>2026-01-06T04:34:50Z</cp:lastPrinted>
  <dcterms:created xsi:type="dcterms:W3CDTF">2015-06-05T18:17:20Z</dcterms:created>
  <dcterms:modified xsi:type="dcterms:W3CDTF">2026-07-09T03:38:00Z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0x0101004AFC2769C8AE284F9DAC65BEDB330D63</vt:lpwstr>
  </property>
</Properties>
</file>